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１月" sheetId="43" r:id="rId10"/>
    <sheet name="２月" sheetId="44" r:id="rId11"/>
    <sheet name="３月" sheetId="45" r:id="rId12"/>
  </sheets>
  <definedNames>
    <definedName name="_A600000">#REF!</definedName>
    <definedName name="_A655555">#REF!</definedName>
  </definedNames>
  <calcPr calcId="152511"/>
</workbook>
</file>

<file path=xl/calcChain.xml><?xml version="1.0" encoding="utf-8"?>
<calcChain xmlns="http://schemas.openxmlformats.org/spreadsheetml/2006/main">
  <c r="AB38" i="45" l="1"/>
  <c r="AA38" i="45"/>
  <c r="AB37" i="45"/>
  <c r="AA37" i="45"/>
  <c r="AB36" i="45"/>
  <c r="AA36" i="45"/>
  <c r="AB35" i="45"/>
  <c r="AB39" i="45" s="1"/>
  <c r="AA35" i="45"/>
  <c r="AC30" i="45"/>
  <c r="AB30" i="45"/>
  <c r="AA30" i="45"/>
  <c r="AC23" i="45"/>
  <c r="AB23" i="45"/>
  <c r="AA23" i="45"/>
  <c r="W20" i="45"/>
  <c r="V20" i="45"/>
  <c r="W19" i="45"/>
  <c r="V19" i="45"/>
  <c r="X19" i="45" s="1"/>
  <c r="W18" i="45"/>
  <c r="V18" i="45"/>
  <c r="W17" i="45"/>
  <c r="V17" i="45"/>
  <c r="X17" i="45" s="1"/>
  <c r="AC16" i="45"/>
  <c r="AB16" i="45"/>
  <c r="AA16" i="45"/>
  <c r="W16" i="45"/>
  <c r="V16" i="45"/>
  <c r="X16" i="45" s="1"/>
  <c r="W15" i="45"/>
  <c r="V15" i="45"/>
  <c r="W14" i="45"/>
  <c r="V14" i="45"/>
  <c r="X14" i="45" s="1"/>
  <c r="W13" i="45"/>
  <c r="V13" i="45"/>
  <c r="X13" i="45" s="1"/>
  <c r="W12" i="45"/>
  <c r="V12" i="45"/>
  <c r="W11" i="45"/>
  <c r="V11" i="45"/>
  <c r="W10" i="45"/>
  <c r="V10" i="45"/>
  <c r="AC9" i="45"/>
  <c r="AB9" i="45"/>
  <c r="AA9" i="45"/>
  <c r="W9" i="45"/>
  <c r="V9" i="45"/>
  <c r="X9" i="45" s="1"/>
  <c r="W7" i="45"/>
  <c r="V7" i="45"/>
  <c r="W6" i="45"/>
  <c r="V6" i="45"/>
  <c r="W5" i="45"/>
  <c r="V5" i="45"/>
  <c r="W4" i="45"/>
  <c r="V4" i="45"/>
  <c r="V8" i="45" s="1"/>
  <c r="X12" i="45" l="1"/>
  <c r="AC36" i="45"/>
  <c r="AC38" i="45"/>
  <c r="AC35" i="45"/>
  <c r="AC37" i="45"/>
  <c r="V24" i="45"/>
  <c r="V34" i="45"/>
  <c r="X7" i="45"/>
  <c r="V29" i="45"/>
  <c r="V31" i="45"/>
  <c r="X5" i="45"/>
  <c r="X4" i="45"/>
  <c r="X6" i="45"/>
  <c r="V28" i="45"/>
  <c r="X20" i="45"/>
  <c r="W35" i="45"/>
  <c r="V38" i="45"/>
  <c r="V30" i="45"/>
  <c r="V23" i="45"/>
  <c r="W31" i="45"/>
  <c r="V35" i="45"/>
  <c r="V37" i="45"/>
  <c r="V26" i="45"/>
  <c r="V33" i="45"/>
  <c r="V36" i="45"/>
  <c r="X11" i="45"/>
  <c r="X15" i="45"/>
  <c r="V25" i="45"/>
  <c r="AA39" i="45"/>
  <c r="X10" i="45"/>
  <c r="V39" i="45"/>
  <c r="W8" i="45"/>
  <c r="W38" i="45" s="1"/>
  <c r="X18" i="45"/>
  <c r="V32" i="45"/>
  <c r="AA35" i="44"/>
  <c r="AB35" i="44"/>
  <c r="AC35" i="44"/>
  <c r="AA36" i="44"/>
  <c r="AC36" i="44" s="1"/>
  <c r="AB36" i="44"/>
  <c r="AA37" i="44"/>
  <c r="AB37" i="44"/>
  <c r="AA38" i="44"/>
  <c r="AC38" i="44" s="1"/>
  <c r="AB38" i="44"/>
  <c r="X8" i="45" l="1"/>
  <c r="W34" i="45"/>
  <c r="W24" i="45"/>
  <c r="AC39" i="45"/>
  <c r="X35" i="45"/>
  <c r="X38" i="45"/>
  <c r="X30" i="45"/>
  <c r="X37" i="45"/>
  <c r="V27" i="45"/>
  <c r="W30" i="45"/>
  <c r="X31" i="45"/>
  <c r="W25" i="45"/>
  <c r="W23" i="45"/>
  <c r="W27" i="45" s="1"/>
  <c r="W26" i="45"/>
  <c r="X28" i="45"/>
  <c r="W28" i="45"/>
  <c r="X25" i="45"/>
  <c r="X36" i="45"/>
  <c r="W37" i="45"/>
  <c r="X32" i="45"/>
  <c r="W29" i="45"/>
  <c r="W32" i="45"/>
  <c r="W39" i="45"/>
  <c r="X29" i="45"/>
  <c r="X34" i="45"/>
  <c r="X33" i="45"/>
  <c r="X24" i="45"/>
  <c r="W36" i="45"/>
  <c r="X26" i="45"/>
  <c r="X39" i="45"/>
  <c r="X23" i="45"/>
  <c r="W33" i="45"/>
  <c r="AC37" i="44"/>
  <c r="AB39" i="44"/>
  <c r="AC30" i="44"/>
  <c r="AB30" i="44"/>
  <c r="AA30" i="44"/>
  <c r="AC23" i="44"/>
  <c r="AB23" i="44"/>
  <c r="AA23" i="44"/>
  <c r="W20" i="44"/>
  <c r="V20" i="44"/>
  <c r="W19" i="44"/>
  <c r="V19" i="44"/>
  <c r="X19" i="44" s="1"/>
  <c r="W18" i="44"/>
  <c r="V18" i="44"/>
  <c r="W17" i="44"/>
  <c r="V17" i="44"/>
  <c r="X17" i="44" s="1"/>
  <c r="AC16" i="44"/>
  <c r="AB16" i="44"/>
  <c r="AA16" i="44"/>
  <c r="W16" i="44"/>
  <c r="V16" i="44"/>
  <c r="X16" i="44" s="1"/>
  <c r="W15" i="44"/>
  <c r="V15" i="44"/>
  <c r="W14" i="44"/>
  <c r="V14" i="44"/>
  <c r="W13" i="44"/>
  <c r="V13" i="44"/>
  <c r="X13" i="44" s="1"/>
  <c r="W12" i="44"/>
  <c r="V12" i="44"/>
  <c r="X12" i="44" s="1"/>
  <c r="W11" i="44"/>
  <c r="V11" i="44"/>
  <c r="W10" i="44"/>
  <c r="V10" i="44"/>
  <c r="X10" i="44" s="1"/>
  <c r="AC9" i="44"/>
  <c r="AB9" i="44"/>
  <c r="AA9" i="44"/>
  <c r="W9" i="44"/>
  <c r="V9" i="44"/>
  <c r="W7" i="44"/>
  <c r="V7" i="44"/>
  <c r="W6" i="44"/>
  <c r="V6" i="44"/>
  <c r="W5" i="44"/>
  <c r="V5" i="44"/>
  <c r="X5" i="44" s="1"/>
  <c r="W4" i="44"/>
  <c r="V4" i="44"/>
  <c r="X9" i="44" l="1"/>
  <c r="X7" i="44"/>
  <c r="X27" i="45"/>
  <c r="X15" i="44"/>
  <c r="V8" i="44"/>
  <c r="V38" i="44" s="1"/>
  <c r="X6" i="44"/>
  <c r="X20" i="44"/>
  <c r="V37" i="44"/>
  <c r="W26" i="44"/>
  <c r="V33" i="44"/>
  <c r="V35" i="44"/>
  <c r="W23" i="44"/>
  <c r="V28" i="44"/>
  <c r="W28" i="44"/>
  <c r="W30" i="44"/>
  <c r="V34" i="44"/>
  <c r="V31" i="44"/>
  <c r="W32" i="44"/>
  <c r="W31" i="44"/>
  <c r="W8" i="44"/>
  <c r="W38" i="44" s="1"/>
  <c r="X4" i="44"/>
  <c r="V25" i="44"/>
  <c r="V32" i="44"/>
  <c r="X14" i="44"/>
  <c r="V26" i="44"/>
  <c r="W34" i="44"/>
  <c r="X11" i="44"/>
  <c r="X18" i="44"/>
  <c r="AA39" i="44"/>
  <c r="V39" i="44"/>
  <c r="AB38" i="43"/>
  <c r="AA38" i="43"/>
  <c r="AC38" i="43" s="1"/>
  <c r="AB37" i="43"/>
  <c r="AA37" i="43"/>
  <c r="AB36" i="43"/>
  <c r="AA36" i="43"/>
  <c r="AC36" i="43" s="1"/>
  <c r="AB35" i="43"/>
  <c r="AA35" i="43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X15" i="43" s="1"/>
  <c r="W14" i="43"/>
  <c r="V14" i="43"/>
  <c r="W13" i="43"/>
  <c r="X13" i="43" s="1"/>
  <c r="V13" i="43"/>
  <c r="W12" i="43"/>
  <c r="V12" i="43"/>
  <c r="W11" i="43"/>
  <c r="V11" i="43"/>
  <c r="W10" i="43"/>
  <c r="V10" i="43"/>
  <c r="X10" i="43" s="1"/>
  <c r="AC9" i="43"/>
  <c r="AB9" i="43"/>
  <c r="AA9" i="43"/>
  <c r="W9" i="43"/>
  <c r="V9" i="43"/>
  <c r="W7" i="43"/>
  <c r="V7" i="43"/>
  <c r="W6" i="43"/>
  <c r="X6" i="43" s="1"/>
  <c r="V6" i="43"/>
  <c r="W5" i="43"/>
  <c r="V5" i="43"/>
  <c r="W4" i="43"/>
  <c r="V4" i="43"/>
  <c r="X16" i="43" l="1"/>
  <c r="X20" i="43"/>
  <c r="V29" i="44"/>
  <c r="V23" i="44"/>
  <c r="V36" i="44"/>
  <c r="V24" i="44"/>
  <c r="V30" i="44"/>
  <c r="W37" i="44"/>
  <c r="AC39" i="44"/>
  <c r="W24" i="44"/>
  <c r="W25" i="44"/>
  <c r="W27" i="44" s="1"/>
  <c r="W33" i="44"/>
  <c r="V27" i="44"/>
  <c r="X33" i="44"/>
  <c r="W36" i="44"/>
  <c r="W39" i="44"/>
  <c r="W35" i="44"/>
  <c r="W29" i="44"/>
  <c r="X8" i="44"/>
  <c r="X30" i="44" s="1"/>
  <c r="AC35" i="43"/>
  <c r="AC37" i="43"/>
  <c r="AA39" i="43"/>
  <c r="AC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6" i="43" s="1"/>
  <c r="X19" i="43"/>
  <c r="V23" i="43"/>
  <c r="V33" i="43"/>
  <c r="X18" i="43"/>
  <c r="AB38" i="42"/>
  <c r="AA38" i="42"/>
  <c r="AB37" i="42"/>
  <c r="AA37" i="42"/>
  <c r="AC37" i="42" s="1"/>
  <c r="AB36" i="42"/>
  <c r="AA36" i="42"/>
  <c r="AB35" i="42"/>
  <c r="AA35" i="42"/>
  <c r="AC35" i="42" s="1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X17" i="42" s="1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X12" i="42" s="1"/>
  <c r="W11" i="42"/>
  <c r="V11" i="42"/>
  <c r="W10" i="42"/>
  <c r="V10" i="42"/>
  <c r="AC9" i="42"/>
  <c r="AB9" i="42"/>
  <c r="AA9" i="42"/>
  <c r="W9" i="42"/>
  <c r="V9" i="42"/>
  <c r="W7" i="42"/>
  <c r="V7" i="42"/>
  <c r="X7" i="42" s="1"/>
  <c r="W6" i="42"/>
  <c r="V6" i="42"/>
  <c r="W5" i="42"/>
  <c r="V5" i="42"/>
  <c r="W4" i="42"/>
  <c r="V4" i="42"/>
  <c r="X19" i="42" l="1"/>
  <c r="W31" i="43"/>
  <c r="W34" i="43"/>
  <c r="X8" i="43"/>
  <c r="X33" i="43" s="1"/>
  <c r="V36" i="43"/>
  <c r="X23" i="44"/>
  <c r="X36" i="44"/>
  <c r="X28" i="44"/>
  <c r="X34" i="44"/>
  <c r="X38" i="44"/>
  <c r="X35" i="44"/>
  <c r="X25" i="44"/>
  <c r="X32" i="44"/>
  <c r="X29" i="44"/>
  <c r="X24" i="44"/>
  <c r="X31" i="44"/>
  <c r="X39" i="44"/>
  <c r="X26" i="44"/>
  <c r="X37" i="44"/>
  <c r="X34" i="43"/>
  <c r="X24" i="43"/>
  <c r="X32" i="43"/>
  <c r="V28" i="43"/>
  <c r="V29" i="43"/>
  <c r="V30" i="43"/>
  <c r="V35" i="43"/>
  <c r="V31" i="43"/>
  <c r="V24" i="43"/>
  <c r="V27" i="43" s="1"/>
  <c r="V25" i="43"/>
  <c r="V26" i="43"/>
  <c r="V34" i="43"/>
  <c r="V39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16" i="42"/>
  <c r="X6" i="42"/>
  <c r="X9" i="42"/>
  <c r="X13" i="42"/>
  <c r="AB39" i="42"/>
  <c r="AC36" i="42"/>
  <c r="AC38" i="42"/>
  <c r="X10" i="42"/>
  <c r="X15" i="42"/>
  <c r="V8" i="42"/>
  <c r="V31" i="42" s="1"/>
  <c r="X5" i="42"/>
  <c r="X14" i="42"/>
  <c r="W8" i="42"/>
  <c r="W38" i="42" s="1"/>
  <c r="X4" i="42"/>
  <c r="X11" i="42"/>
  <c r="X18" i="42"/>
  <c r="V29" i="42"/>
  <c r="AA39" i="42"/>
  <c r="AB38" i="41"/>
  <c r="AA38" i="41"/>
  <c r="AB37" i="41"/>
  <c r="AA37" i="41"/>
  <c r="AC37" i="41" s="1"/>
  <c r="AB36" i="41"/>
  <c r="AA36" i="41"/>
  <c r="AB35" i="41"/>
  <c r="AA35" i="41"/>
  <c r="AC35" i="41" s="1"/>
  <c r="AC30" i="41"/>
  <c r="AB30" i="41"/>
  <c r="AA30" i="41"/>
  <c r="AC23" i="41"/>
  <c r="AB23" i="41"/>
  <c r="AA23" i="41"/>
  <c r="W20" i="41"/>
  <c r="V20" i="41"/>
  <c r="W19" i="41"/>
  <c r="V19" i="41"/>
  <c r="X19" i="41" s="1"/>
  <c r="W18" i="41"/>
  <c r="V18" i="41"/>
  <c r="W17" i="41"/>
  <c r="V17" i="41"/>
  <c r="AC16" i="41"/>
  <c r="AB16" i="41"/>
  <c r="AA16" i="41"/>
  <c r="W16" i="41"/>
  <c r="V16" i="41"/>
  <c r="X16" i="41" s="1"/>
  <c r="W15" i="41"/>
  <c r="V15" i="41"/>
  <c r="W14" i="41"/>
  <c r="V14" i="41"/>
  <c r="W13" i="41"/>
  <c r="V13" i="41"/>
  <c r="X13" i="41" s="1"/>
  <c r="W12" i="41"/>
  <c r="V12" i="41"/>
  <c r="X12" i="41" s="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X5" i="41" s="1"/>
  <c r="W4" i="41"/>
  <c r="V4" i="41"/>
  <c r="AB39" i="41" l="1"/>
  <c r="X25" i="43"/>
  <c r="X35" i="43"/>
  <c r="X36" i="43"/>
  <c r="X30" i="43"/>
  <c r="X23" i="43"/>
  <c r="X39" i="43"/>
  <c r="X29" i="43"/>
  <c r="X9" i="41"/>
  <c r="V38" i="42"/>
  <c r="X37" i="43"/>
  <c r="X38" i="43"/>
  <c r="X31" i="43"/>
  <c r="X26" i="43"/>
  <c r="X27" i="43" s="1"/>
  <c r="X28" i="43"/>
  <c r="X27" i="44"/>
  <c r="W27" i="43"/>
  <c r="AC39" i="42"/>
  <c r="V39" i="42"/>
  <c r="V25" i="42"/>
  <c r="V36" i="42"/>
  <c r="V35" i="42"/>
  <c r="V37" i="42"/>
  <c r="V34" i="42"/>
  <c r="V24" i="42"/>
  <c r="V33" i="42"/>
  <c r="V23" i="42"/>
  <c r="V27" i="42" s="1"/>
  <c r="V28" i="42"/>
  <c r="V32" i="42"/>
  <c r="V26" i="42"/>
  <c r="V30" i="42"/>
  <c r="W31" i="42"/>
  <c r="W36" i="42"/>
  <c r="W28" i="42"/>
  <c r="W35" i="42"/>
  <c r="W23" i="42"/>
  <c r="W34" i="42"/>
  <c r="W29" i="42"/>
  <c r="W25" i="42"/>
  <c r="W33" i="42"/>
  <c r="W26" i="42"/>
  <c r="W32" i="42"/>
  <c r="W24" i="42"/>
  <c r="X8" i="42"/>
  <c r="W39" i="42"/>
  <c r="W30" i="42"/>
  <c r="W37" i="42"/>
  <c r="AC36" i="41"/>
  <c r="AC38" i="41"/>
  <c r="V8" i="41"/>
  <c r="V30" i="41" s="1"/>
  <c r="X4" i="41"/>
  <c r="X6" i="41"/>
  <c r="X20" i="41"/>
  <c r="X15" i="41"/>
  <c r="V38" i="41"/>
  <c r="V35" i="41"/>
  <c r="V29" i="41"/>
  <c r="X11" i="41"/>
  <c r="X18" i="41"/>
  <c r="V25" i="41"/>
  <c r="AA39" i="41"/>
  <c r="X7" i="41"/>
  <c r="X10" i="41"/>
  <c r="X14" i="41"/>
  <c r="X17" i="41"/>
  <c r="W8" i="41"/>
  <c r="W38" i="41" s="1"/>
  <c r="V32" i="41"/>
  <c r="V24" i="41" l="1"/>
  <c r="X25" i="42"/>
  <c r="X29" i="42"/>
  <c r="X24" i="42"/>
  <c r="X33" i="42"/>
  <c r="X31" i="42"/>
  <c r="X39" i="42"/>
  <c r="X32" i="42"/>
  <c r="X35" i="42"/>
  <c r="X26" i="42"/>
  <c r="X34" i="42"/>
  <c r="X38" i="42"/>
  <c r="X36" i="42"/>
  <c r="X28" i="42"/>
  <c r="X23" i="42"/>
  <c r="X30" i="42"/>
  <c r="X37" i="42"/>
  <c r="W27" i="42"/>
  <c r="AC39" i="41"/>
  <c r="V26" i="41"/>
  <c r="V27" i="41" s="1"/>
  <c r="V33" i="41"/>
  <c r="V39" i="41"/>
  <c r="X8" i="41"/>
  <c r="X38" i="41" s="1"/>
  <c r="V36" i="41"/>
  <c r="V28" i="41"/>
  <c r="V23" i="41"/>
  <c r="V31" i="41"/>
  <c r="V34" i="41"/>
  <c r="V37" i="41"/>
  <c r="X39" i="41"/>
  <c r="X35" i="41"/>
  <c r="X34" i="41"/>
  <c r="W30" i="41"/>
  <c r="W33" i="41"/>
  <c r="W26" i="41"/>
  <c r="W34" i="41"/>
  <c r="W32" i="41"/>
  <c r="W28" i="41"/>
  <c r="W23" i="41"/>
  <c r="W27" i="41" s="1"/>
  <c r="W24" i="41"/>
  <c r="W25" i="41"/>
  <c r="W37" i="41"/>
  <c r="W31" i="41"/>
  <c r="W36" i="41"/>
  <c r="W39" i="41"/>
  <c r="W35" i="41"/>
  <c r="W29" i="41"/>
  <c r="AB38" i="40"/>
  <c r="AA38" i="40"/>
  <c r="AB37" i="40"/>
  <c r="AA37" i="40"/>
  <c r="AB36" i="40"/>
  <c r="AA36" i="40"/>
  <c r="AB35" i="40"/>
  <c r="AB39" i="40" s="1"/>
  <c r="AA35" i="40"/>
  <c r="AC30" i="40"/>
  <c r="AB30" i="40"/>
  <c r="AA30" i="40"/>
  <c r="AC23" i="40"/>
  <c r="AB23" i="40"/>
  <c r="AA23" i="40"/>
  <c r="W20" i="40"/>
  <c r="V20" i="40"/>
  <c r="W19" i="40"/>
  <c r="V19" i="40"/>
  <c r="X19" i="40" s="1"/>
  <c r="W18" i="40"/>
  <c r="V18" i="40"/>
  <c r="W17" i="40"/>
  <c r="V17" i="40"/>
  <c r="X17" i="40" s="1"/>
  <c r="AC16" i="40"/>
  <c r="AB16" i="40"/>
  <c r="AA16" i="40"/>
  <c r="X16" i="40"/>
  <c r="W16" i="40"/>
  <c r="V16" i="40"/>
  <c r="W15" i="40"/>
  <c r="V15" i="40"/>
  <c r="W14" i="40"/>
  <c r="V14" i="40"/>
  <c r="W13" i="40"/>
  <c r="V13" i="40"/>
  <c r="X13" i="40" s="1"/>
  <c r="W12" i="40"/>
  <c r="V12" i="40"/>
  <c r="W11" i="40"/>
  <c r="V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X5" i="40" s="1"/>
  <c r="W4" i="40"/>
  <c r="V4" i="40"/>
  <c r="X9" i="40" l="1"/>
  <c r="X26" i="41"/>
  <c r="X32" i="41"/>
  <c r="X10" i="40"/>
  <c r="X29" i="41"/>
  <c r="X7" i="40"/>
  <c r="X27" i="42"/>
  <c r="X33" i="41"/>
  <c r="X30" i="41"/>
  <c r="X28" i="41"/>
  <c r="X31" i="41"/>
  <c r="X25" i="41"/>
  <c r="X37" i="41"/>
  <c r="X36" i="41"/>
  <c r="X23" i="41"/>
  <c r="X24" i="41"/>
  <c r="AC36" i="40"/>
  <c r="AC38" i="40"/>
  <c r="AC35" i="40"/>
  <c r="AC37" i="40"/>
  <c r="X15" i="40"/>
  <c r="V8" i="40"/>
  <c r="V38" i="40" s="1"/>
  <c r="X14" i="40"/>
  <c r="X6" i="40"/>
  <c r="X12" i="40"/>
  <c r="X20" i="40"/>
  <c r="V30" i="40"/>
  <c r="V35" i="40"/>
  <c r="V24" i="40"/>
  <c r="W8" i="40"/>
  <c r="W38" i="40" s="1"/>
  <c r="X4" i="40"/>
  <c r="X18" i="40"/>
  <c r="V32" i="40"/>
  <c r="AA39" i="40"/>
  <c r="V33" i="40"/>
  <c r="X11" i="40"/>
  <c r="AB38" i="39"/>
  <c r="AA38" i="39"/>
  <c r="AB37" i="39"/>
  <c r="AA37" i="39"/>
  <c r="AB36" i="39"/>
  <c r="AA36" i="39"/>
  <c r="AB35" i="39"/>
  <c r="AA35" i="39"/>
  <c r="AC30" i="39"/>
  <c r="AB30" i="39"/>
  <c r="AA30" i="39"/>
  <c r="AC23" i="39"/>
  <c r="AB23" i="39"/>
  <c r="AA23" i="39"/>
  <c r="W20" i="39"/>
  <c r="V20" i="39"/>
  <c r="W19" i="39"/>
  <c r="V19" i="39"/>
  <c r="X19" i="39" s="1"/>
  <c r="W18" i="39"/>
  <c r="V18" i="39"/>
  <c r="W17" i="39"/>
  <c r="V17" i="39"/>
  <c r="X17" i="39" s="1"/>
  <c r="AC16" i="39"/>
  <c r="AB16" i="39"/>
  <c r="AA16" i="39"/>
  <c r="W16" i="39"/>
  <c r="V16" i="39"/>
  <c r="X16" i="39" s="1"/>
  <c r="W15" i="39"/>
  <c r="V15" i="39"/>
  <c r="W14" i="39"/>
  <c r="V14" i="39"/>
  <c r="X14" i="39" s="1"/>
  <c r="W13" i="39"/>
  <c r="V13" i="39"/>
  <c r="X13" i="39" s="1"/>
  <c r="W12" i="39"/>
  <c r="V12" i="39"/>
  <c r="W11" i="39"/>
  <c r="V11" i="39"/>
  <c r="W10" i="39"/>
  <c r="V10" i="39"/>
  <c r="AC9" i="39"/>
  <c r="AB9" i="39"/>
  <c r="AA9" i="39"/>
  <c r="W9" i="39"/>
  <c r="V9" i="39"/>
  <c r="X9" i="39" s="1"/>
  <c r="W7" i="39"/>
  <c r="V7" i="39"/>
  <c r="W6" i="39"/>
  <c r="V6" i="39"/>
  <c r="W5" i="39"/>
  <c r="V5" i="39"/>
  <c r="X5" i="39" s="1"/>
  <c r="W4" i="39"/>
  <c r="V4" i="39"/>
  <c r="X27" i="41" l="1"/>
  <c r="X12" i="39"/>
  <c r="V25" i="40"/>
  <c r="V23" i="40"/>
  <c r="V31" i="40"/>
  <c r="V37" i="40"/>
  <c r="V39" i="40"/>
  <c r="V26" i="40"/>
  <c r="AC39" i="40"/>
  <c r="W36" i="40"/>
  <c r="W39" i="40"/>
  <c r="W35" i="40"/>
  <c r="V29" i="40"/>
  <c r="V36" i="40"/>
  <c r="V34" i="40"/>
  <c r="V28" i="40"/>
  <c r="X23" i="40"/>
  <c r="X8" i="40"/>
  <c r="X37" i="40" s="1"/>
  <c r="X30" i="40"/>
  <c r="W31" i="40"/>
  <c r="W28" i="40"/>
  <c r="W26" i="40"/>
  <c r="W34" i="40"/>
  <c r="W24" i="40"/>
  <c r="W25" i="40"/>
  <c r="W37" i="40"/>
  <c r="W30" i="40"/>
  <c r="W33" i="40"/>
  <c r="W23" i="40"/>
  <c r="W27" i="40" s="1"/>
  <c r="W29" i="40"/>
  <c r="V27" i="40"/>
  <c r="W32" i="40"/>
  <c r="AC36" i="39"/>
  <c r="AC38" i="39"/>
  <c r="AC35" i="39"/>
  <c r="AB39" i="39"/>
  <c r="AC37" i="39"/>
  <c r="X7" i="39"/>
  <c r="X10" i="39"/>
  <c r="X15" i="39"/>
  <c r="V8" i="39"/>
  <c r="V38" i="39" s="1"/>
  <c r="X6" i="39"/>
  <c r="X20" i="39"/>
  <c r="V37" i="39"/>
  <c r="V23" i="39"/>
  <c r="V30" i="39"/>
  <c r="W8" i="39"/>
  <c r="W38" i="39" s="1"/>
  <c r="X4" i="39"/>
  <c r="X11" i="39"/>
  <c r="X18" i="39"/>
  <c r="V32" i="39"/>
  <c r="V26" i="39"/>
  <c r="AA39" i="39"/>
  <c r="V39" i="39"/>
  <c r="V20" i="38"/>
  <c r="W6" i="38"/>
  <c r="V18" i="38"/>
  <c r="W4" i="38"/>
  <c r="V4" i="38"/>
  <c r="AB38" i="38"/>
  <c r="AA38" i="38"/>
  <c r="AB37" i="38"/>
  <c r="AA37" i="38"/>
  <c r="AB36" i="38"/>
  <c r="AA36" i="38"/>
  <c r="AB35" i="38"/>
  <c r="AA35" i="38"/>
  <c r="AA39" i="38" s="1"/>
  <c r="AC30" i="38"/>
  <c r="AB30" i="38"/>
  <c r="AA30" i="38"/>
  <c r="AC23" i="38"/>
  <c r="AB23" i="38"/>
  <c r="AA23" i="38"/>
  <c r="V19" i="38"/>
  <c r="AC16" i="38"/>
  <c r="AB16" i="38"/>
  <c r="AA16" i="38"/>
  <c r="AC9" i="38"/>
  <c r="AB9" i="38"/>
  <c r="AA9" i="38"/>
  <c r="V24" i="39" l="1"/>
  <c r="V33" i="39"/>
  <c r="V35" i="39"/>
  <c r="V31" i="39"/>
  <c r="X28" i="40"/>
  <c r="X32" i="40"/>
  <c r="X29" i="40"/>
  <c r="X24" i="40"/>
  <c r="X27" i="40" s="1"/>
  <c r="X34" i="40"/>
  <c r="X38" i="40"/>
  <c r="X31" i="40"/>
  <c r="X39" i="40"/>
  <c r="X35" i="40"/>
  <c r="X26" i="40"/>
  <c r="X36" i="40"/>
  <c r="X33" i="40"/>
  <c r="X25" i="40"/>
  <c r="AC39" i="39"/>
  <c r="W36" i="39"/>
  <c r="W39" i="39"/>
  <c r="W35" i="39"/>
  <c r="V25" i="39"/>
  <c r="V27" i="39" s="1"/>
  <c r="V29" i="39"/>
  <c r="V36" i="39"/>
  <c r="V34" i="39"/>
  <c r="V28" i="39"/>
  <c r="W34" i="39"/>
  <c r="X8" i="39"/>
  <c r="X37" i="39" s="1"/>
  <c r="W31" i="39"/>
  <c r="W28" i="39"/>
  <c r="W26" i="39"/>
  <c r="W24" i="39"/>
  <c r="W25" i="39"/>
  <c r="W37" i="39"/>
  <c r="W30" i="39"/>
  <c r="W33" i="39"/>
  <c r="W23" i="39"/>
  <c r="W29" i="39"/>
  <c r="W32" i="39"/>
  <c r="AC35" i="38"/>
  <c r="AC37" i="38"/>
  <c r="AC36" i="38"/>
  <c r="AC38" i="38"/>
  <c r="V12" i="38"/>
  <c r="V6" i="38"/>
  <c r="V10" i="38"/>
  <c r="X6" i="38"/>
  <c r="W5" i="38"/>
  <c r="V17" i="38"/>
  <c r="V5" i="38"/>
  <c r="W9" i="38"/>
  <c r="W19" i="38"/>
  <c r="X19" i="38" s="1"/>
  <c r="V9" i="38"/>
  <c r="V13" i="38"/>
  <c r="W16" i="38"/>
  <c r="V16" i="38"/>
  <c r="V11" i="38"/>
  <c r="W20" i="38"/>
  <c r="X4" i="38"/>
  <c r="AB39" i="38"/>
  <c r="AB38" i="37"/>
  <c r="AA38" i="37"/>
  <c r="AC38" i="37" s="1"/>
  <c r="AB37" i="37"/>
  <c r="AA37" i="37"/>
  <c r="AC37" i="37" s="1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X20" i="37" s="1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X13" i="37" s="1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X7" i="37" s="1"/>
  <c r="W6" i="37"/>
  <c r="V6" i="37"/>
  <c r="W5" i="37"/>
  <c r="V5" i="37"/>
  <c r="W4" i="37"/>
  <c r="V4" i="37"/>
  <c r="W8" i="37" l="1"/>
  <c r="X6" i="37"/>
  <c r="X10" i="37"/>
  <c r="X14" i="37"/>
  <c r="X9" i="38"/>
  <c r="X15" i="37"/>
  <c r="X30" i="39"/>
  <c r="W27" i="39"/>
  <c r="X36" i="39"/>
  <c r="X28" i="39"/>
  <c r="X33" i="39"/>
  <c r="X32" i="39"/>
  <c r="X29" i="39"/>
  <c r="X24" i="39"/>
  <c r="X34" i="39"/>
  <c r="X38" i="39"/>
  <c r="X31" i="39"/>
  <c r="X39" i="39"/>
  <c r="X35" i="39"/>
  <c r="X26" i="39"/>
  <c r="X25" i="39"/>
  <c r="X23" i="39"/>
  <c r="AC39" i="38"/>
  <c r="X16" i="38"/>
  <c r="X20" i="38"/>
  <c r="W18" i="38"/>
  <c r="W17" i="38"/>
  <c r="W12" i="38"/>
  <c r="X12" i="38" s="1"/>
  <c r="W14" i="38"/>
  <c r="W7" i="38"/>
  <c r="W15" i="38"/>
  <c r="X17" i="38"/>
  <c r="W11" i="38"/>
  <c r="W13" i="38"/>
  <c r="W10" i="38"/>
  <c r="X10" i="38" s="1"/>
  <c r="X5" i="38"/>
  <c r="V15" i="38"/>
  <c r="V7" i="38"/>
  <c r="V14" i="38"/>
  <c r="V8" i="38"/>
  <c r="V31" i="38" s="1"/>
  <c r="AA39" i="37"/>
  <c r="AC35" i="37"/>
  <c r="AC36" i="37"/>
  <c r="AB39" i="37"/>
  <c r="X9" i="37"/>
  <c r="X5" i="37"/>
  <c r="X12" i="37"/>
  <c r="X4" i="37"/>
  <c r="X8" i="37" s="1"/>
  <c r="W26" i="37"/>
  <c r="W33" i="37"/>
  <c r="X16" i="37"/>
  <c r="X17" i="37"/>
  <c r="W37" i="37"/>
  <c r="W39" i="37"/>
  <c r="W25" i="37"/>
  <c r="W30" i="37"/>
  <c r="W32" i="37"/>
  <c r="W36" i="37"/>
  <c r="W38" i="37"/>
  <c r="W34" i="37"/>
  <c r="W29" i="37"/>
  <c r="W24" i="37"/>
  <c r="W31" i="37"/>
  <c r="W35" i="37"/>
  <c r="X19" i="37"/>
  <c r="X11" i="37"/>
  <c r="X18" i="37"/>
  <c r="W23" i="37"/>
  <c r="V8" i="37"/>
  <c r="V38" i="37" s="1"/>
  <c r="W28" i="37"/>
  <c r="W17" i="36"/>
  <c r="W20" i="36"/>
  <c r="W13" i="36"/>
  <c r="W4" i="36"/>
  <c r="W12" i="36"/>
  <c r="AB38" i="36"/>
  <c r="AA38" i="36"/>
  <c r="AB37" i="36"/>
  <c r="AC37" i="36" s="1"/>
  <c r="AA37" i="36"/>
  <c r="AB36" i="36"/>
  <c r="AA36" i="36"/>
  <c r="AB35" i="36"/>
  <c r="AA35" i="36"/>
  <c r="AC35" i="36" s="1"/>
  <c r="AC30" i="36"/>
  <c r="AB30" i="36"/>
  <c r="AA30" i="36"/>
  <c r="AC23" i="36"/>
  <c r="AB23" i="36"/>
  <c r="AA23" i="36"/>
  <c r="W19" i="36"/>
  <c r="AC16" i="36"/>
  <c r="AB16" i="36"/>
  <c r="AA16" i="36"/>
  <c r="AC9" i="36"/>
  <c r="AB9" i="36"/>
  <c r="AA9" i="36"/>
  <c r="V9" i="36"/>
  <c r="W6" i="36"/>
  <c r="V30" i="37" l="1"/>
  <c r="V37" i="37"/>
  <c r="X27" i="39"/>
  <c r="V29" i="38"/>
  <c r="V32" i="38"/>
  <c r="V24" i="38"/>
  <c r="V25" i="38"/>
  <c r="V34" i="38"/>
  <c r="X15" i="38"/>
  <c r="V33" i="38"/>
  <c r="X14" i="38"/>
  <c r="X18" i="38"/>
  <c r="X37" i="38" s="1"/>
  <c r="V26" i="38"/>
  <c r="X7" i="38"/>
  <c r="X8" i="38" s="1"/>
  <c r="X25" i="38" s="1"/>
  <c r="X11" i="38"/>
  <c r="X30" i="38" s="1"/>
  <c r="V39" i="38"/>
  <c r="V28" i="38"/>
  <c r="V37" i="38"/>
  <c r="V35" i="38"/>
  <c r="V36" i="38"/>
  <c r="V38" i="38"/>
  <c r="V23" i="38"/>
  <c r="W8" i="38"/>
  <c r="W36" i="38" s="1"/>
  <c r="X13" i="38"/>
  <c r="X32" i="38" s="1"/>
  <c r="V30" i="38"/>
  <c r="X33" i="38"/>
  <c r="AC39" i="37"/>
  <c r="X23" i="37"/>
  <c r="X29" i="37"/>
  <c r="X37" i="37"/>
  <c r="V23" i="37"/>
  <c r="X30" i="37"/>
  <c r="V29" i="37"/>
  <c r="V36" i="37"/>
  <c r="X39" i="37"/>
  <c r="X33" i="37"/>
  <c r="X24" i="37"/>
  <c r="X32" i="37"/>
  <c r="X25" i="37"/>
  <c r="X27" i="37" s="1"/>
  <c r="X34" i="37"/>
  <c r="X35" i="37"/>
  <c r="V26" i="37"/>
  <c r="W27" i="37"/>
  <c r="V33" i="37"/>
  <c r="V34" i="37"/>
  <c r="V32" i="37"/>
  <c r="X31" i="37"/>
  <c r="V39" i="37"/>
  <c r="V31" i="37"/>
  <c r="V24" i="37"/>
  <c r="V25" i="37"/>
  <c r="X38" i="37"/>
  <c r="V35" i="37"/>
  <c r="X26" i="37"/>
  <c r="X28" i="37"/>
  <c r="V28" i="37"/>
  <c r="X36" i="37"/>
  <c r="AC36" i="36"/>
  <c r="AC38" i="36"/>
  <c r="AA39" i="36"/>
  <c r="AB39" i="36"/>
  <c r="W7" i="36"/>
  <c r="W16" i="36"/>
  <c r="W15" i="36"/>
  <c r="W5" i="36"/>
  <c r="W11" i="36"/>
  <c r="V6" i="36"/>
  <c r="X6" i="36" s="1"/>
  <c r="W14" i="36"/>
  <c r="W18" i="36"/>
  <c r="V7" i="36"/>
  <c r="V20" i="36"/>
  <c r="X20" i="36" s="1"/>
  <c r="V20" i="35"/>
  <c r="V19" i="35"/>
  <c r="W6" i="35"/>
  <c r="V18" i="35"/>
  <c r="V4" i="35"/>
  <c r="AB38" i="35"/>
  <c r="AA38" i="35"/>
  <c r="AB37" i="35"/>
  <c r="AA37" i="35"/>
  <c r="AB36" i="35"/>
  <c r="AA36" i="35"/>
  <c r="AB35" i="35"/>
  <c r="AA35" i="35"/>
  <c r="AC30" i="35"/>
  <c r="AB30" i="35"/>
  <c r="AA30" i="35"/>
  <c r="AC23" i="35"/>
  <c r="AB23" i="35"/>
  <c r="AA23" i="35"/>
  <c r="AC16" i="35"/>
  <c r="AB16" i="35"/>
  <c r="AA16" i="35"/>
  <c r="AC9" i="35"/>
  <c r="AB9" i="35"/>
  <c r="AA9" i="35"/>
  <c r="W4" i="35"/>
  <c r="V27" i="37" l="1"/>
  <c r="X23" i="38"/>
  <c r="X34" i="38"/>
  <c r="X28" i="38"/>
  <c r="X26" i="38"/>
  <c r="X39" i="38"/>
  <c r="W29" i="38"/>
  <c r="W23" i="38"/>
  <c r="W24" i="38"/>
  <c r="W35" i="38"/>
  <c r="W25" i="38"/>
  <c r="W38" i="38"/>
  <c r="W39" i="38"/>
  <c r="W28" i="38"/>
  <c r="X36" i="38"/>
  <c r="W26" i="38"/>
  <c r="W31" i="38"/>
  <c r="W32" i="38"/>
  <c r="X29" i="38"/>
  <c r="V27" i="38"/>
  <c r="W33" i="38"/>
  <c r="W37" i="38"/>
  <c r="X24" i="38"/>
  <c r="X35" i="38"/>
  <c r="X38" i="38"/>
  <c r="W34" i="38"/>
  <c r="W30" i="38"/>
  <c r="X31" i="38"/>
  <c r="AC39" i="36"/>
  <c r="W8" i="36"/>
  <c r="W37" i="36" s="1"/>
  <c r="X7" i="36"/>
  <c r="V16" i="36"/>
  <c r="V13" i="36"/>
  <c r="W10" i="36"/>
  <c r="W9" i="36"/>
  <c r="V18" i="36"/>
  <c r="V10" i="36"/>
  <c r="V5" i="36"/>
  <c r="V14" i="36"/>
  <c r="W26" i="36"/>
  <c r="V17" i="36"/>
  <c r="V15" i="36"/>
  <c r="V19" i="36"/>
  <c r="X19" i="36" s="1"/>
  <c r="W33" i="36"/>
  <c r="V11" i="36"/>
  <c r="V4" i="36"/>
  <c r="V12" i="36"/>
  <c r="AB39" i="35"/>
  <c r="AC36" i="35"/>
  <c r="AC38" i="35"/>
  <c r="AC35" i="35"/>
  <c r="AC37" i="35"/>
  <c r="V12" i="35"/>
  <c r="V6" i="35"/>
  <c r="X6" i="35" s="1"/>
  <c r="V14" i="35"/>
  <c r="W5" i="35"/>
  <c r="W9" i="35"/>
  <c r="V9" i="35"/>
  <c r="X9" i="35" s="1"/>
  <c r="V17" i="35"/>
  <c r="W19" i="35"/>
  <c r="X19" i="35" s="1"/>
  <c r="W7" i="35"/>
  <c r="V16" i="35"/>
  <c r="W20" i="35"/>
  <c r="V5" i="35"/>
  <c r="X4" i="35"/>
  <c r="AA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W8" i="35" l="1"/>
  <c r="X27" i="38"/>
  <c r="W27" i="38"/>
  <c r="W24" i="36"/>
  <c r="W29" i="36"/>
  <c r="V8" i="36"/>
  <c r="V35" i="36" s="1"/>
  <c r="X4" i="36"/>
  <c r="X11" i="36"/>
  <c r="X17" i="36"/>
  <c r="X10" i="36"/>
  <c r="X18" i="36"/>
  <c r="X16" i="36"/>
  <c r="W36" i="36"/>
  <c r="W34" i="36"/>
  <c r="W39" i="36"/>
  <c r="W30" i="36"/>
  <c r="W38" i="36"/>
  <c r="W32" i="36"/>
  <c r="W31" i="36"/>
  <c r="W25" i="36"/>
  <c r="W23" i="36"/>
  <c r="W35" i="36"/>
  <c r="X15" i="36"/>
  <c r="X13" i="36"/>
  <c r="X12" i="36"/>
  <c r="X14" i="36"/>
  <c r="X9" i="36"/>
  <c r="W28" i="36"/>
  <c r="X5" i="36"/>
  <c r="AC39" i="35"/>
  <c r="W38" i="35"/>
  <c r="W28" i="35"/>
  <c r="W39" i="35"/>
  <c r="X20" i="35"/>
  <c r="W15" i="35"/>
  <c r="W18" i="35"/>
  <c r="X18" i="35" s="1"/>
  <c r="W17" i="35"/>
  <c r="W36" i="35" s="1"/>
  <c r="W16" i="35"/>
  <c r="W35" i="35" s="1"/>
  <c r="W14" i="35"/>
  <c r="X14" i="35" s="1"/>
  <c r="V13" i="35"/>
  <c r="X5" i="35"/>
  <c r="V15" i="35"/>
  <c r="V7" i="35"/>
  <c r="V8" i="35" s="1"/>
  <c r="V33" i="35" s="1"/>
  <c r="W12" i="35"/>
  <c r="W31" i="35" s="1"/>
  <c r="V10" i="35"/>
  <c r="V11" i="35"/>
  <c r="W13" i="35"/>
  <c r="W10" i="35"/>
  <c r="W11" i="35"/>
  <c r="W30" i="35" s="1"/>
  <c r="W29" i="35"/>
  <c r="W24" i="35"/>
  <c r="W25" i="35"/>
  <c r="W26" i="35"/>
  <c r="W33" i="35"/>
  <c r="W23" i="35"/>
  <c r="W32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V33" i="36" l="1"/>
  <c r="V29" i="36"/>
  <c r="W37" i="35"/>
  <c r="V30" i="36"/>
  <c r="V34" i="36"/>
  <c r="V36" i="36"/>
  <c r="V23" i="36"/>
  <c r="V32" i="36"/>
  <c r="V37" i="36"/>
  <c r="V31" i="36"/>
  <c r="V24" i="36"/>
  <c r="W27" i="36"/>
  <c r="X8" i="36"/>
  <c r="X28" i="36" s="1"/>
  <c r="V38" i="36"/>
  <c r="V28" i="36"/>
  <c r="V25" i="36"/>
  <c r="V26" i="36"/>
  <c r="V39" i="36"/>
  <c r="X13" i="35"/>
  <c r="V32" i="35"/>
  <c r="V28" i="35"/>
  <c r="V23" i="35"/>
  <c r="V39" i="35"/>
  <c r="V38" i="35"/>
  <c r="V37" i="35"/>
  <c r="V24" i="35"/>
  <c r="V25" i="35"/>
  <c r="X12" i="35"/>
  <c r="V26" i="35"/>
  <c r="X7" i="35"/>
  <c r="X8" i="35" s="1"/>
  <c r="V35" i="35"/>
  <c r="X16" i="35"/>
  <c r="V29" i="35"/>
  <c r="X10" i="35"/>
  <c r="X17" i="35"/>
  <c r="V31" i="35"/>
  <c r="V30" i="35"/>
  <c r="X11" i="35"/>
  <c r="V34" i="35"/>
  <c r="V36" i="35"/>
  <c r="X15" i="35"/>
  <c r="W34" i="35"/>
  <c r="W27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W30" i="34" s="1"/>
  <c r="V20" i="34"/>
  <c r="V17" i="34"/>
  <c r="V13" i="34"/>
  <c r="X13" i="34" s="1"/>
  <c r="V4" i="34"/>
  <c r="V12" i="34"/>
  <c r="X12" i="34" s="1"/>
  <c r="W39" i="34"/>
  <c r="W23" i="34"/>
  <c r="X34" i="36" l="1"/>
  <c r="X29" i="36"/>
  <c r="V27" i="36"/>
  <c r="X23" i="36"/>
  <c r="X38" i="36"/>
  <c r="X31" i="36"/>
  <c r="X25" i="36"/>
  <c r="X39" i="36"/>
  <c r="X24" i="36"/>
  <c r="X35" i="36"/>
  <c r="X33" i="36"/>
  <c r="X26" i="36"/>
  <c r="X36" i="36"/>
  <c r="X30" i="36"/>
  <c r="X37" i="36"/>
  <c r="X32" i="36"/>
  <c r="X24" i="35"/>
  <c r="X26" i="35"/>
  <c r="X23" i="35"/>
  <c r="X31" i="35"/>
  <c r="X39" i="35"/>
  <c r="X30" i="35"/>
  <c r="X33" i="35"/>
  <c r="X38" i="35"/>
  <c r="X28" i="35"/>
  <c r="X37" i="35"/>
  <c r="X36" i="35"/>
  <c r="X25" i="35"/>
  <c r="X32" i="35"/>
  <c r="X34" i="35"/>
  <c r="X35" i="35"/>
  <c r="X29" i="35"/>
  <c r="V27" i="35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X27" i="36" l="1"/>
  <c r="X27" i="35"/>
  <c r="W27" i="34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<sst xmlns="http://schemas.openxmlformats.org/spreadsheetml/2006/main" count="1344" uniqueCount="46">
  <si>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</si>
  <si>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</si>
  <si>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</si>
  <si>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</si>
  <si>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</si>
  <si>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</si>
  <si>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</si>
  <si>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</si>
  <si>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</si>
  <si>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</si>
  <si>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</si>
  <si>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</si>
  <si>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</si>
  <si>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</si>
  <si>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</si>
  <si>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</si>
  <si>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</si>
  <si>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</si>
  <si>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</si>
  <si>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</si>
  <si>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</si>
  <si>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</si>
  <si>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</si>
  <si>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</si>
  <si>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</si>
  <si>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</si>
  <si>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</si>
  <si>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</si>
  <si>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</si>
  <si>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</si>
  <si>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</si>
  <si>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</si>
  <si>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</si>
  <si>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</si>
  <si>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平成25年4月30日現在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</si>
  <si>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</si>
  <si>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</si>
  <si>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</si>
  <si>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</si>
  <si>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</si>
  <si>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平成25年10月31日現在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</si>
  <si>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平成25年11月30日現在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</si>
  <si>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平成25年12月31日現在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</si>
  <si>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平成26年1月31日現在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</si>
  <si>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平成26年2月28日現在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</si>
  <si>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平成26年3月31日現在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</si>
</sst>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62</v>
      </c>
      <c r="C4" s="10">
        <v>52</v>
      </c>
      <c r="D4" s="10">
        <v>114</v>
      </c>
      <c r="E4" s="3"/>
      <c r="F4" s="7">
        <v>30</v>
      </c>
      <c r="G4" s="10">
        <v>79</v>
      </c>
      <c r="H4" s="10">
        <v>79</v>
      </c>
      <c r="I4" s="10">
        <v>158</v>
      </c>
      <c r="J4" s="3"/>
      <c r="K4" s="7">
        <v>60</v>
      </c>
      <c r="L4" s="10">
        <v>198</v>
      </c>
      <c r="M4" s="10">
        <v>210</v>
      </c>
      <c r="N4" s="10">
        <v>408</v>
      </c>
      <c r="O4" s="3"/>
      <c r="P4" s="7">
        <v>90</v>
      </c>
      <c r="Q4" s="10">
        <v>40</v>
      </c>
      <c r="R4" s="10">
        <v>124</v>
      </c>
      <c r="S4" s="10">
        <v>164</v>
      </c>
      <c r="U4" s="4" t="s">
        <v>4</v>
      </c>
      <c r="V4" s="15">
        <f>SUM(B9,B15,B21)</f>
        <v>1114</v>
      </c>
      <c r="W4" s="15">
        <f>SUM(C9,C15,C21)</f>
        <v>1060</v>
      </c>
      <c r="X4" s="15">
        <f>SUM(V4:W4)</f>
        <v>2174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75</v>
      </c>
      <c r="C5" s="10">
        <v>52</v>
      </c>
      <c r="D5" s="10">
        <v>127</v>
      </c>
      <c r="E5" s="3"/>
      <c r="F5" s="7">
        <v>31</v>
      </c>
      <c r="G5" s="10">
        <v>95</v>
      </c>
      <c r="H5" s="10">
        <v>90</v>
      </c>
      <c r="I5" s="10">
        <v>185</v>
      </c>
      <c r="J5" s="3"/>
      <c r="K5" s="7">
        <v>61</v>
      </c>
      <c r="L5" s="10">
        <v>219</v>
      </c>
      <c r="M5" s="10">
        <v>201</v>
      </c>
      <c r="N5" s="10">
        <v>420</v>
      </c>
      <c r="O5" s="3"/>
      <c r="P5" s="7">
        <v>91</v>
      </c>
      <c r="Q5" s="10">
        <v>30</v>
      </c>
      <c r="R5" s="10">
        <v>111</v>
      </c>
      <c r="S5" s="10">
        <v>141</v>
      </c>
      <c r="U5" s="4" t="s">
        <v>5</v>
      </c>
      <c r="V5" s="15">
        <f>SUM(B27,B33,B39,G9,G15,G21,G27,G33,G39,L9)</f>
        <v>6317</v>
      </c>
      <c r="W5" s="15">
        <f>SUM(C27,C33,C39,H9,H15,H21,H27,H33,H39,M9)</f>
        <v>6071</v>
      </c>
      <c r="X5" s="15">
        <f>SUM(V5:W5)</f>
        <v>12388</v>
      </c>
      <c r="Y5" s="2"/>
      <c r="Z5" s="4" t="s">
        <v>25</v>
      </c>
      <c r="AA5" s="10">
        <v>634</v>
      </c>
      <c r="AB5" s="10">
        <v>594</v>
      </c>
      <c r="AC5" s="10">
        <v>1228</v>
      </c>
    </row>
    <row r="6" spans="1:29" ht="15" customHeight="1" x14ac:dyDescent="0.15">
      <c r="A6" s="7">
        <v>2</v>
      </c>
      <c r="B6" s="10">
        <v>67</v>
      </c>
      <c r="C6" s="10">
        <v>63</v>
      </c>
      <c r="D6" s="10">
        <v>130</v>
      </c>
      <c r="E6" s="3"/>
      <c r="F6" s="7">
        <v>32</v>
      </c>
      <c r="G6" s="10">
        <v>97</v>
      </c>
      <c r="H6" s="10">
        <v>100</v>
      </c>
      <c r="I6" s="10">
        <v>197</v>
      </c>
      <c r="J6" s="3"/>
      <c r="K6" s="7">
        <v>62</v>
      </c>
      <c r="L6" s="10">
        <v>256</v>
      </c>
      <c r="M6" s="10">
        <v>208</v>
      </c>
      <c r="N6" s="10">
        <v>464</v>
      </c>
      <c r="O6" s="3"/>
      <c r="P6" s="7">
        <v>92</v>
      </c>
      <c r="Q6" s="10">
        <v>30</v>
      </c>
      <c r="R6" s="10">
        <v>80</v>
      </c>
      <c r="S6" s="10">
        <v>110</v>
      </c>
      <c r="U6" s="8" t="s">
        <v>6</v>
      </c>
      <c r="V6" s="15">
        <f>SUM(L15,L21)</f>
        <v>1623</v>
      </c>
      <c r="W6" s="15">
        <f>SUM(M15,M21)</f>
        <v>1983</v>
      </c>
      <c r="X6" s="15">
        <f>SUM(V6:W6)</f>
        <v>3606</v>
      </c>
      <c r="Z6" s="26" t="s">
        <v>26</v>
      </c>
      <c r="AA6" s="10">
        <v>3623</v>
      </c>
      <c r="AB6" s="10">
        <v>3561</v>
      </c>
      <c r="AC6" s="10">
        <v>7184</v>
      </c>
    </row>
    <row r="7" spans="1:29" ht="15" customHeight="1" x14ac:dyDescent="0.15">
      <c r="A7" s="7">
        <v>3</v>
      </c>
      <c r="B7" s="10">
        <v>73</v>
      </c>
      <c r="C7" s="10">
        <v>63</v>
      </c>
      <c r="D7" s="10">
        <v>136</v>
      </c>
      <c r="E7" s="3"/>
      <c r="F7" s="7">
        <v>33</v>
      </c>
      <c r="G7" s="10">
        <v>93</v>
      </c>
      <c r="H7" s="10">
        <v>89</v>
      </c>
      <c r="I7" s="10">
        <v>182</v>
      </c>
      <c r="J7" s="3"/>
      <c r="K7" s="7">
        <v>63</v>
      </c>
      <c r="L7" s="10">
        <v>277</v>
      </c>
      <c r="M7" s="10">
        <v>262</v>
      </c>
      <c r="N7" s="10">
        <v>539</v>
      </c>
      <c r="O7" s="3"/>
      <c r="P7" s="7">
        <v>93</v>
      </c>
      <c r="Q7" s="10">
        <v>25</v>
      </c>
      <c r="R7" s="10">
        <v>66</v>
      </c>
      <c r="S7" s="10">
        <v>91</v>
      </c>
      <c r="U7" s="4" t="s">
        <v>7</v>
      </c>
      <c r="V7" s="15">
        <f>SUM(L27,L33,L39,Q9,Q15,Q21,Q27,Q33,Q39)</f>
        <v>2319</v>
      </c>
      <c r="W7" s="15">
        <f>SUM(M27,M33,M39,R9,R15,R21,R27,R33,R39)</f>
        <v>3954</v>
      </c>
      <c r="X7" s="15">
        <f>SUM(V7:W7)</f>
        <v>6273</v>
      </c>
      <c r="Z7" s="4" t="s">
        <v>31</v>
      </c>
      <c r="AA7" s="10">
        <v>1012</v>
      </c>
      <c r="AB7" s="10">
        <v>1278</v>
      </c>
      <c r="AC7" s="10">
        <v>2290</v>
      </c>
    </row>
    <row r="8" spans="1:29" ht="15" customHeight="1" x14ac:dyDescent="0.15">
      <c r="A8" s="7">
        <v>4</v>
      </c>
      <c r="B8" s="10">
        <v>73</v>
      </c>
      <c r="C8" s="10">
        <v>73</v>
      </c>
      <c r="D8" s="10">
        <v>146</v>
      </c>
      <c r="E8" s="3"/>
      <c r="F8" s="7">
        <v>34</v>
      </c>
      <c r="G8" s="10">
        <v>102</v>
      </c>
      <c r="H8" s="10">
        <v>105</v>
      </c>
      <c r="I8" s="10">
        <v>207</v>
      </c>
      <c r="J8" s="3"/>
      <c r="K8" s="7">
        <v>64</v>
      </c>
      <c r="L8" s="10">
        <v>276</v>
      </c>
      <c r="M8" s="10">
        <v>248</v>
      </c>
      <c r="N8" s="10">
        <v>524</v>
      </c>
      <c r="O8" s="3"/>
      <c r="P8" s="7">
        <v>94</v>
      </c>
      <c r="Q8" s="10">
        <v>25</v>
      </c>
      <c r="R8" s="10">
        <v>50</v>
      </c>
      <c r="S8" s="10">
        <v>75</v>
      </c>
      <c r="U8" s="17" t="s">
        <v>3</v>
      </c>
      <c r="V8" s="12">
        <f>SUM(V4:V7)</f>
        <v>11373</v>
      </c>
      <c r="W8" s="12">
        <f>SUM(W4:W7)</f>
        <v>13068</v>
      </c>
      <c r="X8" s="12">
        <f>SUM(X4:X7)</f>
        <v>24441</v>
      </c>
      <c r="Z8" s="4" t="s">
        <v>7</v>
      </c>
      <c r="AA8" s="10">
        <v>1390</v>
      </c>
      <c r="AB8" s="10">
        <v>2400</v>
      </c>
      <c r="AC8" s="10">
        <v>3790</v>
      </c>
    </row>
    <row r="9" spans="1:29" ht="15" customHeight="1" x14ac:dyDescent="0.15">
      <c r="A9" s="7"/>
      <c r="B9" s="11">
        <v>350</v>
      </c>
      <c r="C9" s="11">
        <v>303</v>
      </c>
      <c r="D9" s="11">
        <v>653</v>
      </c>
      <c r="E9" s="3"/>
      <c r="F9" s="7"/>
      <c r="G9" s="11">
        <v>466</v>
      </c>
      <c r="H9" s="11">
        <v>463</v>
      </c>
      <c r="I9" s="11">
        <v>929</v>
      </c>
      <c r="J9" s="3"/>
      <c r="K9" s="7"/>
      <c r="L9" s="12">
        <v>1226</v>
      </c>
      <c r="M9" s="12">
        <v>1129</v>
      </c>
      <c r="N9" s="12">
        <v>2355</v>
      </c>
      <c r="O9" s="3"/>
      <c r="P9" s="7"/>
      <c r="Q9" s="11">
        <v>150</v>
      </c>
      <c r="R9" s="11">
        <v>431</v>
      </c>
      <c r="S9" s="11">
        <v>581</v>
      </c>
      <c r="U9" s="4" t="s">
        <v>8</v>
      </c>
      <c r="V9" s="15">
        <f>SUM(G21,G27,G33,G39,L9)</f>
        <v>3845</v>
      </c>
      <c r="W9" s="15">
        <f>SUM(H21,H27,H33,H39,M9)</f>
        <v>3756</v>
      </c>
      <c r="X9" s="18">
        <f t="shared" ref="X9:X20" si="0">SUM(V9:W9)</f>
        <v>7601</v>
      </c>
      <c r="Z9" s="9" t="s">
        <v>24</v>
      </c>
      <c r="AA9" s="11">
        <f t="shared" ref="AA9:AB9" si="1">SUM(AA5:AA8)</f>
        <v>6659</v>
      </c>
      <c r="AB9" s="11">
        <f t="shared" si="1"/>
        <v>7833</v>
      </c>
      <c r="AC9" s="11">
        <f>SUM(AC5:AC8)</f>
        <v>14492</v>
      </c>
    </row>
    <row r="10" spans="1:29" ht="15" customHeight="1" x14ac:dyDescent="0.15">
      <c r="A10" s="7">
        <v>5</v>
      </c>
      <c r="B10" s="10">
        <v>70</v>
      </c>
      <c r="C10" s="10">
        <v>82</v>
      </c>
      <c r="D10" s="10">
        <v>152</v>
      </c>
      <c r="E10" s="3"/>
      <c r="F10" s="7">
        <v>35</v>
      </c>
      <c r="G10" s="10">
        <v>120</v>
      </c>
      <c r="H10" s="10">
        <v>105</v>
      </c>
      <c r="I10" s="10">
        <v>225</v>
      </c>
      <c r="J10" s="3"/>
      <c r="K10" s="7">
        <v>65</v>
      </c>
      <c r="L10" s="10">
        <v>270</v>
      </c>
      <c r="M10" s="10">
        <v>254</v>
      </c>
      <c r="N10" s="10">
        <v>524</v>
      </c>
      <c r="O10" s="3"/>
      <c r="P10" s="7">
        <v>95</v>
      </c>
      <c r="Q10" s="10">
        <v>13</v>
      </c>
      <c r="R10" s="10">
        <v>42</v>
      </c>
      <c r="S10" s="10">
        <v>55</v>
      </c>
      <c r="U10" s="4" t="s">
        <v>9</v>
      </c>
      <c r="V10" s="15">
        <f>SUM(G21,G27,G33,G39,L9,L15,L21,L27,L33,L39,Q9,Q15,Q21,Q27,Q33,Q39)</f>
        <v>7787</v>
      </c>
      <c r="W10" s="15">
        <f>SUM(H21,H27,H33,H39,M9,M15,M21,M27,M33,M39,R9,R15,R21,R27,R33,R39)</f>
        <v>9693</v>
      </c>
      <c r="X10" s="18">
        <f t="shared" si="0"/>
        <v>17480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71</v>
      </c>
      <c r="D11" s="10">
        <v>151</v>
      </c>
      <c r="E11" s="3"/>
      <c r="F11" s="7">
        <v>36</v>
      </c>
      <c r="G11" s="10">
        <v>122</v>
      </c>
      <c r="H11" s="10">
        <v>98</v>
      </c>
      <c r="I11" s="10">
        <v>220</v>
      </c>
      <c r="J11" s="3"/>
      <c r="K11" s="7">
        <v>66</v>
      </c>
      <c r="L11" s="10">
        <v>206</v>
      </c>
      <c r="M11" s="10">
        <v>179</v>
      </c>
      <c r="N11" s="10">
        <v>385</v>
      </c>
      <c r="O11" s="3"/>
      <c r="P11" s="7">
        <v>96</v>
      </c>
      <c r="Q11" s="10">
        <v>8</v>
      </c>
      <c r="R11" s="10">
        <v>29</v>
      </c>
      <c r="S11" s="10">
        <v>37</v>
      </c>
      <c r="U11" s="4" t="s">
        <v>10</v>
      </c>
      <c r="V11" s="15">
        <f>SUM(,G33,G39,L9,L15,L21,L27,L33,L39,Q9,Q15,Q21,Q27,Q33,Q39)</f>
        <v>6819</v>
      </c>
      <c r="W11" s="15">
        <f>SUM(,H33,H39,M9,M15,M21,M27,M33,M39,R9,R15,R21,R27,R33,R39)</f>
        <v>8663</v>
      </c>
      <c r="X11" s="18">
        <f t="shared" si="0"/>
        <v>15482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75</v>
      </c>
      <c r="C12" s="10">
        <v>79</v>
      </c>
      <c r="D12" s="10">
        <v>154</v>
      </c>
      <c r="E12" s="3"/>
      <c r="F12" s="7">
        <v>37</v>
      </c>
      <c r="G12" s="10">
        <v>102</v>
      </c>
      <c r="H12" s="10">
        <v>94</v>
      </c>
      <c r="I12" s="10">
        <v>196</v>
      </c>
      <c r="J12" s="3"/>
      <c r="K12" s="7">
        <v>67</v>
      </c>
      <c r="L12" s="10">
        <v>88</v>
      </c>
      <c r="M12" s="10">
        <v>125</v>
      </c>
      <c r="N12" s="10">
        <v>213</v>
      </c>
      <c r="O12" s="3"/>
      <c r="P12" s="7">
        <v>97</v>
      </c>
      <c r="Q12" s="10">
        <v>4</v>
      </c>
      <c r="R12" s="10">
        <v>28</v>
      </c>
      <c r="S12" s="10">
        <v>32</v>
      </c>
      <c r="U12" s="4" t="s">
        <v>11</v>
      </c>
      <c r="V12" s="15">
        <f>SUM(L9,L15,L21,L27,L33,L39,Q9,Q15,Q21,Q27,Q33,Q39)</f>
        <v>5168</v>
      </c>
      <c r="W12" s="15">
        <f>SUM(M9,M15,M21,M27,M33,M39,R9,R15,R21,R27,R33,R39)</f>
        <v>7066</v>
      </c>
      <c r="X12" s="18">
        <f t="shared" si="0"/>
        <v>12234</v>
      </c>
      <c r="Z12" s="4" t="s">
        <v>25</v>
      </c>
      <c r="AA12" s="10">
        <v>149</v>
      </c>
      <c r="AB12" s="10">
        <v>166</v>
      </c>
      <c r="AC12" s="10">
        <v>315</v>
      </c>
    </row>
    <row r="13" spans="1:29" ht="15" customHeight="1" x14ac:dyDescent="0.15">
      <c r="A13" s="7">
        <v>8</v>
      </c>
      <c r="B13" s="10">
        <v>73</v>
      </c>
      <c r="C13" s="10">
        <v>58</v>
      </c>
      <c r="D13" s="10">
        <v>131</v>
      </c>
      <c r="E13" s="3"/>
      <c r="F13" s="7">
        <v>38</v>
      </c>
      <c r="G13" s="10">
        <v>112</v>
      </c>
      <c r="H13" s="10">
        <v>93</v>
      </c>
      <c r="I13" s="10">
        <v>205</v>
      </c>
      <c r="J13" s="3"/>
      <c r="K13" s="7">
        <v>68</v>
      </c>
      <c r="L13" s="10">
        <v>130</v>
      </c>
      <c r="M13" s="10">
        <v>166</v>
      </c>
      <c r="N13" s="10">
        <v>296</v>
      </c>
      <c r="O13" s="3"/>
      <c r="P13" s="7">
        <v>98</v>
      </c>
      <c r="Q13" s="10">
        <v>3</v>
      </c>
      <c r="R13" s="10">
        <v>25</v>
      </c>
      <c r="S13" s="10">
        <v>28</v>
      </c>
      <c r="U13" s="9" t="s">
        <v>12</v>
      </c>
      <c r="V13" s="12">
        <f>SUM(L15,L21,L27,L33,L39,Q9,Q15,Q21,Q27,Q33,Q39)</f>
        <v>3942</v>
      </c>
      <c r="W13" s="12">
        <f>SUM(M15,M21,M27,M33,M39,R9,R15,R21,R27,R33,R39)</f>
        <v>5937</v>
      </c>
      <c r="X13" s="12">
        <f t="shared" si="0"/>
        <v>9879</v>
      </c>
      <c r="Z13" s="26" t="s">
        <v>26</v>
      </c>
      <c r="AA13" s="10">
        <v>822</v>
      </c>
      <c r="AB13" s="10">
        <v>830</v>
      </c>
      <c r="AC13" s="10">
        <v>1652</v>
      </c>
    </row>
    <row r="14" spans="1:29" ht="15" customHeight="1" x14ac:dyDescent="0.15">
      <c r="A14" s="7">
        <v>9</v>
      </c>
      <c r="B14" s="10">
        <v>80</v>
      </c>
      <c r="C14" s="10">
        <v>71</v>
      </c>
      <c r="D14" s="10">
        <v>151</v>
      </c>
      <c r="E14" s="3"/>
      <c r="F14" s="7">
        <v>39</v>
      </c>
      <c r="G14" s="10">
        <v>110</v>
      </c>
      <c r="H14" s="10">
        <v>110</v>
      </c>
      <c r="I14" s="10">
        <v>220</v>
      </c>
      <c r="J14" s="3"/>
      <c r="K14" s="7">
        <v>69</v>
      </c>
      <c r="L14" s="10">
        <v>152</v>
      </c>
      <c r="M14" s="10">
        <v>198</v>
      </c>
      <c r="N14" s="10">
        <v>350</v>
      </c>
      <c r="O14" s="3"/>
      <c r="P14" s="7">
        <v>99</v>
      </c>
      <c r="Q14" s="10">
        <v>3</v>
      </c>
      <c r="R14" s="10">
        <v>15</v>
      </c>
      <c r="S14" s="10">
        <v>18</v>
      </c>
      <c r="U14" s="4" t="s">
        <v>13</v>
      </c>
      <c r="V14" s="15">
        <f>SUM(L21,L27,L33,L39,Q9,Q15,Q21,Q27,Q33,Q39)</f>
        <v>3096</v>
      </c>
      <c r="W14" s="15">
        <f>SUM(M21,M27,M33,M39,R9,R15,R21,R27,R33,R39)</f>
        <v>5015</v>
      </c>
      <c r="X14" s="18">
        <f t="shared" si="0"/>
        <v>8111</v>
      </c>
      <c r="Z14" s="4" t="s">
        <v>31</v>
      </c>
      <c r="AA14" s="10">
        <v>198</v>
      </c>
      <c r="AB14" s="10">
        <v>238</v>
      </c>
      <c r="AC14" s="10">
        <v>436</v>
      </c>
    </row>
    <row r="15" spans="1:29" ht="15" customHeight="1" x14ac:dyDescent="0.15">
      <c r="A15" s="7"/>
      <c r="B15" s="11">
        <v>378</v>
      </c>
      <c r="C15" s="11">
        <v>361</v>
      </c>
      <c r="D15" s="11">
        <v>739</v>
      </c>
      <c r="E15" s="3"/>
      <c r="F15" s="7"/>
      <c r="G15" s="11">
        <v>566</v>
      </c>
      <c r="H15" s="11">
        <v>500</v>
      </c>
      <c r="I15" s="11">
        <v>1066</v>
      </c>
      <c r="J15" s="3"/>
      <c r="K15" s="7"/>
      <c r="L15" s="11">
        <v>846</v>
      </c>
      <c r="M15" s="11">
        <v>922</v>
      </c>
      <c r="N15" s="11">
        <v>1768</v>
      </c>
      <c r="O15" s="3"/>
      <c r="P15" s="7"/>
      <c r="Q15" s="11">
        <v>31</v>
      </c>
      <c r="R15" s="11">
        <v>139</v>
      </c>
      <c r="S15" s="11">
        <v>170</v>
      </c>
      <c r="U15" s="4" t="s">
        <v>14</v>
      </c>
      <c r="V15" s="15">
        <f>SUM(L27,L33,L39,Q9,Q15,Q21,Q27,Q33,Q39)</f>
        <v>2319</v>
      </c>
      <c r="W15" s="15">
        <f>SUM(M27,M33,M39,R9,R15,R21,R27,R33,R39)</f>
        <v>3954</v>
      </c>
      <c r="X15" s="18">
        <f t="shared" si="0"/>
        <v>6273</v>
      </c>
      <c r="Z15" s="4" t="s">
        <v>7</v>
      </c>
      <c r="AA15" s="10">
        <v>290</v>
      </c>
      <c r="AB15" s="10">
        <v>448</v>
      </c>
      <c r="AC15" s="10">
        <v>738</v>
      </c>
    </row>
    <row r="16" spans="1:29" ht="15" customHeight="1" x14ac:dyDescent="0.15">
      <c r="A16" s="7">
        <v>10</v>
      </c>
      <c r="B16" s="10">
        <v>74</v>
      </c>
      <c r="C16" s="10">
        <v>77</v>
      </c>
      <c r="D16" s="10">
        <v>151</v>
      </c>
      <c r="E16" s="3"/>
      <c r="F16" s="7">
        <v>40</v>
      </c>
      <c r="G16" s="10">
        <v>96</v>
      </c>
      <c r="H16" s="10">
        <v>96</v>
      </c>
      <c r="I16" s="10">
        <v>192</v>
      </c>
      <c r="J16" s="3"/>
      <c r="K16" s="7">
        <v>70</v>
      </c>
      <c r="L16" s="10">
        <v>164</v>
      </c>
      <c r="M16" s="10">
        <v>188</v>
      </c>
      <c r="N16" s="10">
        <v>352</v>
      </c>
      <c r="O16" s="3"/>
      <c r="P16" s="7">
        <v>100</v>
      </c>
      <c r="Q16" s="10">
        <v>1</v>
      </c>
      <c r="R16" s="10">
        <v>12</v>
      </c>
      <c r="S16" s="10">
        <v>13</v>
      </c>
      <c r="U16" s="4" t="s">
        <v>15</v>
      </c>
      <c r="V16" s="15">
        <f>SUM(L33,L39,Q9,Q15,Q21,Q27,Q33,Q39)</f>
        <v>1432</v>
      </c>
      <c r="W16" s="15">
        <f>SUM(M33,M39,R9,R15,R21,R27,R33,R39)</f>
        <v>2700</v>
      </c>
      <c r="X16" s="18">
        <f t="shared" si="0"/>
        <v>4132</v>
      </c>
      <c r="Z16" s="9" t="s">
        <v>24</v>
      </c>
      <c r="AA16" s="11">
        <f t="shared" ref="AA16:AB16" si="2">SUM(AA12:AA15)</f>
        <v>1459</v>
      </c>
      <c r="AB16" s="11">
        <f t="shared" si="2"/>
        <v>1682</v>
      </c>
      <c r="AC16" s="11">
        <f>SUM(AC12:AC15)</f>
        <v>3141</v>
      </c>
    </row>
    <row r="17" spans="1:29" ht="15" customHeight="1" x14ac:dyDescent="0.15">
      <c r="A17" s="7">
        <v>11</v>
      </c>
      <c r="B17" s="10">
        <v>68</v>
      </c>
      <c r="C17" s="10">
        <v>76</v>
      </c>
      <c r="D17" s="10">
        <v>144</v>
      </c>
      <c r="E17" s="3"/>
      <c r="F17" s="7">
        <v>41</v>
      </c>
      <c r="G17" s="10">
        <v>112</v>
      </c>
      <c r="H17" s="10">
        <v>102</v>
      </c>
      <c r="I17" s="10">
        <v>214</v>
      </c>
      <c r="J17" s="3"/>
      <c r="K17" s="7">
        <v>71</v>
      </c>
      <c r="L17" s="10">
        <v>161</v>
      </c>
      <c r="M17" s="10">
        <v>234</v>
      </c>
      <c r="N17" s="10">
        <v>395</v>
      </c>
      <c r="O17" s="3"/>
      <c r="P17" s="7">
        <v>101</v>
      </c>
      <c r="Q17" s="10">
        <v>0</v>
      </c>
      <c r="R17" s="10">
        <v>11</v>
      </c>
      <c r="S17" s="10">
        <v>11</v>
      </c>
      <c r="U17" s="4" t="s">
        <v>16</v>
      </c>
      <c r="V17" s="15">
        <f>SUM(L39,Q9,Q15,Q21,Q27,Q33,Q39)</f>
        <v>616</v>
      </c>
      <c r="W17" s="15">
        <f>SUM(M39,R9,R15,R21,R27,R33,R39)</f>
        <v>1483</v>
      </c>
      <c r="X17" s="18">
        <f t="shared" si="0"/>
        <v>2099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97</v>
      </c>
      <c r="D18" s="10">
        <v>175</v>
      </c>
      <c r="E18" s="3"/>
      <c r="F18" s="7">
        <v>42</v>
      </c>
      <c r="G18" s="10">
        <v>102</v>
      </c>
      <c r="H18" s="10">
        <v>94</v>
      </c>
      <c r="I18" s="10">
        <v>196</v>
      </c>
      <c r="J18" s="3"/>
      <c r="K18" s="7">
        <v>72</v>
      </c>
      <c r="L18" s="10">
        <v>156</v>
      </c>
      <c r="M18" s="10">
        <v>215</v>
      </c>
      <c r="N18" s="13">
        <v>371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183</v>
      </c>
      <c r="W18" s="15">
        <f>SUM(R9,R15,R21,R27,R33,R39)</f>
        <v>601</v>
      </c>
      <c r="X18" s="18">
        <f t="shared" si="0"/>
        <v>784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91</v>
      </c>
      <c r="C19" s="10">
        <v>78</v>
      </c>
      <c r="D19" s="10">
        <v>169</v>
      </c>
      <c r="E19" s="3"/>
      <c r="F19" s="7">
        <v>43</v>
      </c>
      <c r="G19" s="10">
        <v>91</v>
      </c>
      <c r="H19" s="10">
        <v>96</v>
      </c>
      <c r="I19" s="10">
        <v>187</v>
      </c>
      <c r="J19" s="3"/>
      <c r="K19" s="7">
        <v>73</v>
      </c>
      <c r="L19" s="10">
        <v>155</v>
      </c>
      <c r="M19" s="10">
        <v>221</v>
      </c>
      <c r="N19" s="10">
        <v>376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33</v>
      </c>
      <c r="W19" s="15">
        <f>SUM(R15,R21,R27,R33,R39)</f>
        <v>170</v>
      </c>
      <c r="X19" s="18">
        <f t="shared" si="0"/>
        <v>203</v>
      </c>
      <c r="Z19" s="4" t="s">
        <v>25</v>
      </c>
      <c r="AA19" s="10">
        <v>205</v>
      </c>
      <c r="AB19" s="10">
        <v>202</v>
      </c>
      <c r="AC19" s="10">
        <v>407</v>
      </c>
    </row>
    <row r="20" spans="1:29" ht="15" customHeight="1" x14ac:dyDescent="0.15">
      <c r="A20" s="7">
        <v>14</v>
      </c>
      <c r="B20" s="10">
        <v>75</v>
      </c>
      <c r="C20" s="10">
        <v>68</v>
      </c>
      <c r="D20" s="10">
        <v>143</v>
      </c>
      <c r="E20" s="3"/>
      <c r="F20" s="7">
        <v>44</v>
      </c>
      <c r="G20" s="10">
        <v>87</v>
      </c>
      <c r="H20" s="10">
        <v>101</v>
      </c>
      <c r="I20" s="10">
        <v>188</v>
      </c>
      <c r="J20" s="3"/>
      <c r="K20" s="7">
        <v>74</v>
      </c>
      <c r="L20" s="10">
        <v>141</v>
      </c>
      <c r="M20" s="10">
        <v>203</v>
      </c>
      <c r="N20" s="10">
        <v>344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31</v>
      </c>
      <c r="X20" s="18">
        <f t="shared" si="0"/>
        <v>33</v>
      </c>
      <c r="Z20" s="26" t="s">
        <v>26</v>
      </c>
      <c r="AA20" s="10">
        <v>1219</v>
      </c>
      <c r="AB20" s="10">
        <v>1077</v>
      </c>
      <c r="AC20" s="10">
        <v>2296</v>
      </c>
    </row>
    <row r="21" spans="1:29" ht="15" customHeight="1" x14ac:dyDescent="0.15">
      <c r="A21" s="7"/>
      <c r="B21" s="11">
        <v>386</v>
      </c>
      <c r="C21" s="11">
        <v>396</v>
      </c>
      <c r="D21" s="11">
        <v>782</v>
      </c>
      <c r="E21" s="3"/>
      <c r="F21" s="7"/>
      <c r="G21" s="11">
        <v>488</v>
      </c>
      <c r="H21" s="11">
        <v>489</v>
      </c>
      <c r="I21" s="11">
        <v>977</v>
      </c>
      <c r="J21" s="3"/>
      <c r="K21" s="7"/>
      <c r="L21" s="12">
        <v>777</v>
      </c>
      <c r="M21" s="12">
        <v>1061</v>
      </c>
      <c r="N21" s="12">
        <v>1838</v>
      </c>
      <c r="O21" s="24"/>
      <c r="P21" s="7"/>
      <c r="Q21" s="11">
        <v>2</v>
      </c>
      <c r="R21" s="11">
        <v>30</v>
      </c>
      <c r="S21" s="11">
        <v>32</v>
      </c>
      <c r="Z21" s="4" t="s">
        <v>31</v>
      </c>
      <c r="AA21" s="10">
        <v>264</v>
      </c>
      <c r="AB21" s="10">
        <v>277</v>
      </c>
      <c r="AC21" s="10">
        <v>541</v>
      </c>
    </row>
    <row r="22" spans="1:29" ht="15" customHeight="1" x14ac:dyDescent="0.15">
      <c r="A22" s="7">
        <v>15</v>
      </c>
      <c r="B22" s="10">
        <v>100</v>
      </c>
      <c r="C22" s="10">
        <v>95</v>
      </c>
      <c r="D22" s="10">
        <v>195</v>
      </c>
      <c r="E22" s="3"/>
      <c r="F22" s="7">
        <v>45</v>
      </c>
      <c r="G22" s="10">
        <v>90</v>
      </c>
      <c r="H22" s="10">
        <v>121</v>
      </c>
      <c r="I22" s="10">
        <v>211</v>
      </c>
      <c r="J22" s="3"/>
      <c r="K22" s="7">
        <v>75</v>
      </c>
      <c r="L22" s="10">
        <v>196</v>
      </c>
      <c r="M22" s="10">
        <v>224</v>
      </c>
      <c r="N22" s="10">
        <v>420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385</v>
      </c>
      <c r="AB22" s="10">
        <v>675</v>
      </c>
      <c r="AC22" s="10">
        <v>1060</v>
      </c>
    </row>
    <row r="23" spans="1:29" ht="15" customHeight="1" x14ac:dyDescent="0.15">
      <c r="A23" s="7">
        <v>16</v>
      </c>
      <c r="B23" s="10">
        <v>113</v>
      </c>
      <c r="C23" s="10">
        <v>90</v>
      </c>
      <c r="D23" s="10">
        <v>203</v>
      </c>
      <c r="E23" s="3"/>
      <c r="F23" s="7">
        <v>46</v>
      </c>
      <c r="G23" s="10">
        <v>92</v>
      </c>
      <c r="H23" s="10">
        <v>99</v>
      </c>
      <c r="I23" s="10">
        <v>191</v>
      </c>
      <c r="J23" s="3"/>
      <c r="K23" s="7">
        <v>76</v>
      </c>
      <c r="L23" s="10">
        <v>168</v>
      </c>
      <c r="M23" s="10">
        <v>254</v>
      </c>
      <c r="N23" s="10">
        <v>422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9.7951288138573815</v>
      </c>
      <c r="W23" s="19">
        <f>W4/$W$8*100</f>
        <v>8.1114172023262938</v>
      </c>
      <c r="X23" s="19">
        <f>X4/$X$8*100</f>
        <v>8.8948897344625824</v>
      </c>
      <c r="Z23" s="9" t="s">
        <v>24</v>
      </c>
      <c r="AA23" s="11">
        <f t="shared" ref="AA23:AB23" si="3">SUM(AA19:AA22)</f>
        <v>2073</v>
      </c>
      <c r="AB23" s="11">
        <f t="shared" si="3"/>
        <v>2231</v>
      </c>
      <c r="AC23" s="11">
        <f>SUM(AC19:AC22)</f>
        <v>4304</v>
      </c>
    </row>
    <row r="24" spans="1:29" ht="15" customHeight="1" x14ac:dyDescent="0.15">
      <c r="A24" s="7">
        <v>17</v>
      </c>
      <c r="B24" s="10">
        <v>98</v>
      </c>
      <c r="C24" s="10">
        <v>86</v>
      </c>
      <c r="D24" s="10">
        <v>184</v>
      </c>
      <c r="E24" s="3"/>
      <c r="F24" s="7">
        <v>47</v>
      </c>
      <c r="G24" s="10">
        <v>89</v>
      </c>
      <c r="H24" s="10">
        <v>80</v>
      </c>
      <c r="I24" s="10">
        <v>169</v>
      </c>
      <c r="J24" s="3"/>
      <c r="K24" s="7">
        <v>77</v>
      </c>
      <c r="L24" s="10">
        <v>181</v>
      </c>
      <c r="M24" s="10">
        <v>251</v>
      </c>
      <c r="N24" s="10">
        <v>432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55.543831882528792</v>
      </c>
      <c r="W24" s="19">
        <f>W5/$W$8*100</f>
        <v>46.456994184266911</v>
      </c>
      <c r="X24" s="19">
        <f>X5/$X$8*100</f>
        <v>50.685323841086692</v>
      </c>
      <c r="Z24" s="6" t="s">
        <v>30</v>
      </c>
    </row>
    <row r="25" spans="1:29" ht="15" customHeight="1" x14ac:dyDescent="0.15">
      <c r="A25" s="7">
        <v>18</v>
      </c>
      <c r="B25" s="10">
        <v>106</v>
      </c>
      <c r="C25" s="10">
        <v>89</v>
      </c>
      <c r="D25" s="10">
        <v>195</v>
      </c>
      <c r="E25" s="3"/>
      <c r="F25" s="7">
        <v>48</v>
      </c>
      <c r="G25" s="10">
        <v>102</v>
      </c>
      <c r="H25" s="10">
        <v>114</v>
      </c>
      <c r="I25" s="10">
        <v>216</v>
      </c>
      <c r="J25" s="3"/>
      <c r="K25" s="7">
        <v>78</v>
      </c>
      <c r="L25" s="10">
        <v>165</v>
      </c>
      <c r="M25" s="10">
        <v>256</v>
      </c>
      <c r="N25" s="10">
        <v>421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14.27064099182274</v>
      </c>
      <c r="W25" s="19">
        <f>W6/$W$8*100</f>
        <v>15.17447199265381</v>
      </c>
      <c r="X25" s="19">
        <f>X6/$X$8*100</f>
        <v>14.753897140051553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123</v>
      </c>
      <c r="C26" s="10">
        <v>80</v>
      </c>
      <c r="D26" s="10">
        <v>203</v>
      </c>
      <c r="E26" s="3"/>
      <c r="F26" s="7">
        <v>49</v>
      </c>
      <c r="G26" s="10">
        <v>107</v>
      </c>
      <c r="H26" s="10">
        <v>127</v>
      </c>
      <c r="I26" s="10">
        <v>234</v>
      </c>
      <c r="J26" s="3"/>
      <c r="K26" s="7">
        <v>79</v>
      </c>
      <c r="L26" s="10">
        <v>177</v>
      </c>
      <c r="M26" s="10">
        <v>269</v>
      </c>
      <c r="N26" s="10">
        <v>446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20.390398311791085</v>
      </c>
      <c r="W26" s="19">
        <f>W7/$W$8*100</f>
        <v>30.257116620752981</v>
      </c>
      <c r="X26" s="19">
        <f>X7/$X$8*100</f>
        <v>25.665889284399164</v>
      </c>
      <c r="Z26" s="4" t="s">
        <v>25</v>
      </c>
      <c r="AA26" s="10">
        <v>126</v>
      </c>
      <c r="AB26" s="10">
        <v>98</v>
      </c>
      <c r="AC26" s="10">
        <v>224</v>
      </c>
    </row>
    <row r="27" spans="1:29" ht="15" customHeight="1" x14ac:dyDescent="0.15">
      <c r="A27" s="7"/>
      <c r="B27" s="11">
        <v>540</v>
      </c>
      <c r="C27" s="11">
        <v>440</v>
      </c>
      <c r="D27" s="11">
        <v>980</v>
      </c>
      <c r="E27" s="3"/>
      <c r="F27" s="7"/>
      <c r="G27" s="11">
        <v>480</v>
      </c>
      <c r="H27" s="11">
        <v>541</v>
      </c>
      <c r="I27" s="11">
        <v>1021</v>
      </c>
      <c r="J27" s="3"/>
      <c r="K27" s="7"/>
      <c r="L27" s="11">
        <v>887</v>
      </c>
      <c r="M27" s="11">
        <v>1254</v>
      </c>
      <c r="N27" s="11">
        <v>2141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653</v>
      </c>
      <c r="AB27" s="10">
        <v>603</v>
      </c>
      <c r="AC27" s="10">
        <v>1256</v>
      </c>
    </row>
    <row r="28" spans="1:29" ht="15" customHeight="1" x14ac:dyDescent="0.15">
      <c r="A28" s="7">
        <v>20</v>
      </c>
      <c r="B28" s="10">
        <v>74</v>
      </c>
      <c r="C28" s="10">
        <v>94</v>
      </c>
      <c r="D28" s="10">
        <v>168</v>
      </c>
      <c r="E28" s="3"/>
      <c r="F28" s="7">
        <v>50</v>
      </c>
      <c r="G28" s="10">
        <v>127</v>
      </c>
      <c r="H28" s="10">
        <v>110</v>
      </c>
      <c r="I28" s="10">
        <v>237</v>
      </c>
      <c r="J28" s="3"/>
      <c r="K28" s="7">
        <v>80</v>
      </c>
      <c r="L28" s="10">
        <v>196</v>
      </c>
      <c r="M28" s="10">
        <v>232</v>
      </c>
      <c r="N28" s="10">
        <v>428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33.80814209091708</v>
      </c>
      <c r="W28" s="19">
        <f t="shared" ref="W28:W39" si="5">W9/$W$8*100</f>
        <v>28.741965105601469</v>
      </c>
      <c r="X28" s="19">
        <f t="shared" ref="X28:X39" si="6">X9/$X$8*100</f>
        <v>31.099382185671615</v>
      </c>
      <c r="Z28" s="4" t="s">
        <v>31</v>
      </c>
      <c r="AA28" s="10">
        <v>149</v>
      </c>
      <c r="AB28" s="10">
        <v>190</v>
      </c>
      <c r="AC28" s="10">
        <v>339</v>
      </c>
    </row>
    <row r="29" spans="1:29" ht="15" customHeight="1" x14ac:dyDescent="0.15">
      <c r="A29" s="7">
        <v>21</v>
      </c>
      <c r="B29" s="10">
        <v>90</v>
      </c>
      <c r="C29" s="10">
        <v>82</v>
      </c>
      <c r="D29" s="10">
        <v>172</v>
      </c>
      <c r="E29" s="3"/>
      <c r="F29" s="7">
        <v>51</v>
      </c>
      <c r="G29" s="10">
        <v>128</v>
      </c>
      <c r="H29" s="10">
        <v>139</v>
      </c>
      <c r="I29" s="10">
        <v>267</v>
      </c>
      <c r="J29" s="3"/>
      <c r="K29" s="7">
        <v>81</v>
      </c>
      <c r="L29" s="10">
        <v>160</v>
      </c>
      <c r="M29" s="10">
        <v>263</v>
      </c>
      <c r="N29" s="10">
        <v>423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68.469181394530906</v>
      </c>
      <c r="W29" s="19">
        <f t="shared" si="5"/>
        <v>74.173553719008268</v>
      </c>
      <c r="X29" s="19">
        <f t="shared" si="6"/>
        <v>71.519168610122335</v>
      </c>
      <c r="Z29" s="4" t="s">
        <v>7</v>
      </c>
      <c r="AA29" s="10">
        <v>254</v>
      </c>
      <c r="AB29" s="10">
        <v>431</v>
      </c>
      <c r="AC29" s="10">
        <v>685</v>
      </c>
    </row>
    <row r="30" spans="1:29" ht="15" customHeight="1" x14ac:dyDescent="0.15">
      <c r="A30" s="7">
        <v>22</v>
      </c>
      <c r="B30" s="10">
        <v>96</v>
      </c>
      <c r="C30" s="10">
        <v>90</v>
      </c>
      <c r="D30" s="10">
        <v>186</v>
      </c>
      <c r="E30" s="3"/>
      <c r="F30" s="7">
        <v>52</v>
      </c>
      <c r="G30" s="10">
        <v>142</v>
      </c>
      <c r="H30" s="10">
        <v>149</v>
      </c>
      <c r="I30" s="10">
        <v>291</v>
      </c>
      <c r="J30" s="3"/>
      <c r="K30" s="7">
        <v>82</v>
      </c>
      <c r="L30" s="10">
        <v>186</v>
      </c>
      <c r="M30" s="10">
        <v>277</v>
      </c>
      <c r="N30" s="10">
        <v>463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59.957794777103665</v>
      </c>
      <c r="W30" s="19">
        <f t="shared" si="5"/>
        <v>66.291704928068569</v>
      </c>
      <c r="X30" s="19">
        <f t="shared" si="6"/>
        <v>63.344380344503094</v>
      </c>
      <c r="Z30" s="9" t="s">
        <v>24</v>
      </c>
      <c r="AA30" s="11">
        <f t="shared" ref="AA30:AB30" si="7">SUM(AA26:AA29)</f>
        <v>1182</v>
      </c>
      <c r="AB30" s="11">
        <f t="shared" si="7"/>
        <v>1322</v>
      </c>
      <c r="AC30" s="11">
        <f>SUM(AC26:AC29)</f>
        <v>2504</v>
      </c>
    </row>
    <row r="31" spans="1:29" ht="15" customHeight="1" x14ac:dyDescent="0.15">
      <c r="A31" s="7">
        <v>23</v>
      </c>
      <c r="B31" s="10">
        <v>91</v>
      </c>
      <c r="C31" s="10">
        <v>63</v>
      </c>
      <c r="D31" s="10">
        <v>154</v>
      </c>
      <c r="E31" s="3"/>
      <c r="F31" s="7">
        <v>53</v>
      </c>
      <c r="G31" s="10">
        <v>147</v>
      </c>
      <c r="H31" s="10">
        <v>148</v>
      </c>
      <c r="I31" s="10">
        <v>295</v>
      </c>
      <c r="J31" s="3"/>
      <c r="K31" s="7">
        <v>83</v>
      </c>
      <c r="L31" s="10">
        <v>142</v>
      </c>
      <c r="M31" s="10">
        <v>220</v>
      </c>
      <c r="N31" s="10">
        <v>362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45.440956651718984</v>
      </c>
      <c r="W31" s="19">
        <f t="shared" si="5"/>
        <v>54.071013161922252</v>
      </c>
      <c r="X31" s="19">
        <f t="shared" si="6"/>
        <v>50.055235055848776</v>
      </c>
      <c r="Z31" s="6"/>
    </row>
    <row r="32" spans="1:29" ht="15" customHeight="1" x14ac:dyDescent="0.15">
      <c r="A32" s="7">
        <v>24</v>
      </c>
      <c r="B32" s="10">
        <v>79</v>
      </c>
      <c r="C32" s="10">
        <v>90</v>
      </c>
      <c r="D32" s="10">
        <v>169</v>
      </c>
      <c r="E32" s="3"/>
      <c r="F32" s="7">
        <v>54</v>
      </c>
      <c r="G32" s="10">
        <v>182</v>
      </c>
      <c r="H32" s="10">
        <v>170</v>
      </c>
      <c r="I32" s="10">
        <v>352</v>
      </c>
      <c r="J32" s="3"/>
      <c r="K32" s="7">
        <v>84</v>
      </c>
      <c r="L32" s="10">
        <v>132</v>
      </c>
      <c r="M32" s="10">
        <v>225</v>
      </c>
      <c r="N32" s="10">
        <v>357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34.661039303613819</v>
      </c>
      <c r="W32" s="20">
        <f t="shared" si="5"/>
        <v>45.431588613406795</v>
      </c>
      <c r="X32" s="20">
        <f t="shared" si="6"/>
        <v>40.419786424450713</v>
      </c>
      <c r="Z32" s="6"/>
      <c r="AA32" s="28"/>
      <c r="AB32" s="27"/>
      <c r="AC32" s="27"/>
    </row>
    <row r="33" spans="1:29" ht="15" customHeight="1" x14ac:dyDescent="0.15">
      <c r="A33" s="7"/>
      <c r="B33" s="11">
        <v>430</v>
      </c>
      <c r="C33" s="11">
        <v>419</v>
      </c>
      <c r="D33" s="11">
        <v>849</v>
      </c>
      <c r="E33" s="3"/>
      <c r="F33" s="7"/>
      <c r="G33" s="11">
        <v>726</v>
      </c>
      <c r="H33" s="11">
        <v>716</v>
      </c>
      <c r="I33" s="11">
        <v>1442</v>
      </c>
      <c r="J33" s="3"/>
      <c r="K33" s="7"/>
      <c r="L33" s="11">
        <v>816</v>
      </c>
      <c r="M33" s="11">
        <v>1217</v>
      </c>
      <c r="N33" s="11">
        <v>2033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27.222368768135059</v>
      </c>
      <c r="W33" s="19">
        <f t="shared" si="5"/>
        <v>38.376186103458835</v>
      </c>
      <c r="X33" s="19">
        <f t="shared" si="6"/>
        <v>33.186039851069928</v>
      </c>
      <c r="Z33" s="6" t="s">
        <v>3</v>
      </c>
    </row>
    <row r="34" spans="1:29" ht="15" customHeight="1" x14ac:dyDescent="0.15">
      <c r="A34" s="7">
        <v>25</v>
      </c>
      <c r="B34" s="10">
        <v>95</v>
      </c>
      <c r="C34" s="10">
        <v>104</v>
      </c>
      <c r="D34" s="10">
        <v>199</v>
      </c>
      <c r="E34" s="3"/>
      <c r="F34" s="7">
        <v>55</v>
      </c>
      <c r="G34" s="10">
        <v>153</v>
      </c>
      <c r="H34" s="10">
        <v>167</v>
      </c>
      <c r="I34" s="10">
        <v>320</v>
      </c>
      <c r="J34" s="3"/>
      <c r="K34" s="7">
        <v>85</v>
      </c>
      <c r="L34" s="10">
        <v>113</v>
      </c>
      <c r="M34" s="10">
        <v>195</v>
      </c>
      <c r="N34" s="10">
        <v>308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20.390398311791085</v>
      </c>
      <c r="W34" s="19">
        <f t="shared" si="5"/>
        <v>30.257116620752981</v>
      </c>
      <c r="X34" s="19">
        <f t="shared" si="6"/>
        <v>25.665889284399164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74</v>
      </c>
      <c r="C35" s="10">
        <v>96</v>
      </c>
      <c r="D35" s="10">
        <v>170</v>
      </c>
      <c r="E35" s="3"/>
      <c r="F35" s="7">
        <v>56</v>
      </c>
      <c r="G35" s="10">
        <v>189</v>
      </c>
      <c r="H35" s="10">
        <v>176</v>
      </c>
      <c r="I35" s="10">
        <v>365</v>
      </c>
      <c r="J35" s="3"/>
      <c r="K35" s="7">
        <v>86</v>
      </c>
      <c r="L35" s="10">
        <v>100</v>
      </c>
      <c r="M35" s="10">
        <v>188</v>
      </c>
      <c r="N35" s="10">
        <v>288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12.591224830739471</v>
      </c>
      <c r="W35" s="19">
        <f t="shared" si="5"/>
        <v>20.66115702479339</v>
      </c>
      <c r="X35" s="19">
        <f t="shared" si="6"/>
        <v>16.90601857534471</v>
      </c>
      <c r="Z35" s="4" t="s">
        <v>25</v>
      </c>
      <c r="AA35" s="10">
        <f>SUM(AA5,AA12,AA19,AA26)</f>
        <v>1114</v>
      </c>
      <c r="AB35" s="10">
        <f t="shared" ref="AA35:AB38" si="8">SUM(AB5,AB12,AB19,AB26)</f>
        <v>1060</v>
      </c>
      <c r="AC35" s="10">
        <f>SUM(AA35:AB35)</f>
        <v>2174</v>
      </c>
    </row>
    <row r="36" spans="1:29" ht="15" customHeight="1" x14ac:dyDescent="0.15">
      <c r="A36" s="7">
        <v>27</v>
      </c>
      <c r="B36" s="10">
        <v>86</v>
      </c>
      <c r="C36" s="10">
        <v>92</v>
      </c>
      <c r="D36" s="10">
        <v>178</v>
      </c>
      <c r="E36" s="3"/>
      <c r="F36" s="7">
        <v>57</v>
      </c>
      <c r="G36" s="10">
        <v>170</v>
      </c>
      <c r="H36" s="10">
        <v>187</v>
      </c>
      <c r="I36" s="10">
        <v>357</v>
      </c>
      <c r="J36" s="3"/>
      <c r="K36" s="7">
        <v>87</v>
      </c>
      <c r="L36" s="10">
        <v>94</v>
      </c>
      <c r="M36" s="10">
        <v>206</v>
      </c>
      <c r="N36" s="10">
        <v>300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5.4163369383627886</v>
      </c>
      <c r="W36" s="19">
        <f t="shared" si="5"/>
        <v>11.348331802877256</v>
      </c>
      <c r="X36" s="19">
        <f t="shared" si="6"/>
        <v>8.5880283130804802</v>
      </c>
      <c r="Z36" s="26" t="s">
        <v>26</v>
      </c>
      <c r="AA36" s="10">
        <f t="shared" si="8"/>
        <v>6317</v>
      </c>
      <c r="AB36" s="10">
        <f t="shared" si="8"/>
        <v>6071</v>
      </c>
      <c r="AC36" s="13">
        <f>SUM(AA36:AB36)</f>
        <v>12388</v>
      </c>
    </row>
    <row r="37" spans="1:29" ht="15" customHeight="1" x14ac:dyDescent="0.15">
      <c r="A37" s="7">
        <v>28</v>
      </c>
      <c r="B37" s="10">
        <v>116</v>
      </c>
      <c r="C37" s="10">
        <v>93</v>
      </c>
      <c r="D37" s="10">
        <v>209</v>
      </c>
      <c r="E37" s="3"/>
      <c r="F37" s="7">
        <v>58</v>
      </c>
      <c r="G37" s="10">
        <v>183</v>
      </c>
      <c r="H37" s="10">
        <v>185</v>
      </c>
      <c r="I37" s="10">
        <v>368</v>
      </c>
      <c r="J37" s="3"/>
      <c r="K37" s="7">
        <v>88</v>
      </c>
      <c r="L37" s="10">
        <v>73</v>
      </c>
      <c r="M37" s="10">
        <v>167</v>
      </c>
      <c r="N37" s="10">
        <v>240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1.6090741229227115</v>
      </c>
      <c r="W37" s="19">
        <f t="shared" si="5"/>
        <v>4.5990205081114173</v>
      </c>
      <c r="X37" s="19">
        <f t="shared" si="6"/>
        <v>3.2077247248475924</v>
      </c>
      <c r="Z37" s="4" t="s">
        <v>31</v>
      </c>
      <c r="AA37" s="10">
        <f t="shared" si="8"/>
        <v>1623</v>
      </c>
      <c r="AB37" s="10">
        <f t="shared" si="8"/>
        <v>1983</v>
      </c>
      <c r="AC37" s="13">
        <f>SUM(AA37:AB37)</f>
        <v>3606</v>
      </c>
    </row>
    <row r="38" spans="1:29" ht="15" customHeight="1" x14ac:dyDescent="0.15">
      <c r="A38" s="7">
        <v>29</v>
      </c>
      <c r="B38" s="10">
        <v>99</v>
      </c>
      <c r="C38" s="10">
        <v>108</v>
      </c>
      <c r="D38" s="10">
        <v>207</v>
      </c>
      <c r="E38" s="3"/>
      <c r="F38" s="7">
        <v>59</v>
      </c>
      <c r="G38" s="10">
        <v>230</v>
      </c>
      <c r="H38" s="10">
        <v>166</v>
      </c>
      <c r="I38" s="10">
        <v>396</v>
      </c>
      <c r="J38" s="3"/>
      <c r="K38" s="7">
        <v>89</v>
      </c>
      <c r="L38" s="10">
        <v>53</v>
      </c>
      <c r="M38" s="10">
        <v>126</v>
      </c>
      <c r="N38" s="10">
        <v>179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0.29016090741229228</v>
      </c>
      <c r="W38" s="19">
        <f t="shared" si="5"/>
        <v>1.3008876645240282</v>
      </c>
      <c r="X38" s="19">
        <f t="shared" si="6"/>
        <v>0.83057158054089442</v>
      </c>
      <c r="Z38" s="4" t="s">
        <v>7</v>
      </c>
      <c r="AA38" s="10">
        <f t="shared" si="8"/>
        <v>2319</v>
      </c>
      <c r="AB38" s="10">
        <f t="shared" si="8"/>
        <v>3954</v>
      </c>
      <c r="AC38" s="13">
        <f>SUM(AA38:AB38)</f>
        <v>6273</v>
      </c>
    </row>
    <row r="39" spans="1:29" ht="15" customHeight="1" x14ac:dyDescent="0.15">
      <c r="A39" s="7"/>
      <c r="B39" s="11">
        <v>470</v>
      </c>
      <c r="C39" s="11">
        <v>493</v>
      </c>
      <c r="D39" s="11">
        <v>963</v>
      </c>
      <c r="E39" s="3"/>
      <c r="F39" s="7"/>
      <c r="G39" s="11">
        <v>925</v>
      </c>
      <c r="H39" s="11">
        <v>881</v>
      </c>
      <c r="I39" s="11">
        <v>1806</v>
      </c>
      <c r="J39" s="3"/>
      <c r="K39" s="7"/>
      <c r="L39" s="11">
        <v>433</v>
      </c>
      <c r="M39" s="11">
        <v>882</v>
      </c>
      <c r="N39" s="11">
        <v>1315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1.7585509540138926E-2</v>
      </c>
      <c r="W39" s="19">
        <f t="shared" si="5"/>
        <v>0.23722069176614632</v>
      </c>
      <c r="X39" s="19">
        <f t="shared" si="6"/>
        <v>0.13501902540812569</v>
      </c>
      <c r="Z39" s="9" t="s">
        <v>24</v>
      </c>
      <c r="AA39" s="11">
        <f>SUM(AA35:AA38)</f>
        <v>11373</v>
      </c>
      <c r="AB39" s="11">
        <f>SUM(AB35:AB38)</f>
        <v>13068</v>
      </c>
      <c r="AC39" s="11">
        <f>SUM(AC35:AC38)</f>
        <v>24441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62</v>
      </c>
      <c r="D4" s="10">
        <v>128</v>
      </c>
      <c r="E4" s="3"/>
      <c r="F4" s="7">
        <v>30</v>
      </c>
      <c r="G4" s="10">
        <v>90</v>
      </c>
      <c r="H4" s="10">
        <v>104</v>
      </c>
      <c r="I4" s="10">
        <v>194</v>
      </c>
      <c r="J4" s="3"/>
      <c r="K4" s="7">
        <v>60</v>
      </c>
      <c r="L4" s="10">
        <v>226</v>
      </c>
      <c r="M4" s="10">
        <v>183</v>
      </c>
      <c r="N4" s="10">
        <v>409</v>
      </c>
      <c r="O4" s="3"/>
      <c r="P4" s="7">
        <v>90</v>
      </c>
      <c r="Q4" s="10">
        <v>42</v>
      </c>
      <c r="R4" s="10">
        <v>119</v>
      </c>
      <c r="S4" s="10">
        <v>161</v>
      </c>
      <c r="U4" s="4" t="s">
        <v>4</v>
      </c>
      <c r="V4" s="15">
        <f>SUM(B9,B15,B21)</f>
        <v>1111</v>
      </c>
      <c r="W4" s="15">
        <f>SUM(C9,C15,C21)</f>
        <v>1070</v>
      </c>
      <c r="X4" s="15">
        <f>SUM(V4:W4)</f>
        <v>2181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53</v>
      </c>
      <c r="D5" s="10">
        <v>123</v>
      </c>
      <c r="E5" s="3"/>
      <c r="F5" s="7">
        <v>31</v>
      </c>
      <c r="G5" s="10">
        <v>83</v>
      </c>
      <c r="H5" s="10">
        <v>86</v>
      </c>
      <c r="I5" s="10">
        <v>169</v>
      </c>
      <c r="J5" s="3"/>
      <c r="K5" s="7">
        <v>61</v>
      </c>
      <c r="L5" s="10">
        <v>214</v>
      </c>
      <c r="M5" s="10">
        <v>212</v>
      </c>
      <c r="N5" s="10">
        <v>426</v>
      </c>
      <c r="O5" s="3"/>
      <c r="P5" s="7">
        <v>91</v>
      </c>
      <c r="Q5" s="10">
        <v>34</v>
      </c>
      <c r="R5" s="10">
        <v>102</v>
      </c>
      <c r="S5" s="10">
        <v>136</v>
      </c>
      <c r="U5" s="4" t="s">
        <v>5</v>
      </c>
      <c r="V5" s="15">
        <f>SUM(B27,B33,B39,G9,G15,G21,G27,G33,G39,L9)</f>
        <v>6134</v>
      </c>
      <c r="W5" s="15">
        <f>SUM(C27,C33,C39,H9,H15,H21,H27,H33,H39,M9)</f>
        <v>5941</v>
      </c>
      <c r="X5" s="15">
        <f>SUM(V5:W5)</f>
        <v>12075</v>
      </c>
      <c r="Y5" s="2"/>
      <c r="Z5" s="4" t="s">
        <v>25</v>
      </c>
      <c r="AA5" s="10">
        <v>646</v>
      </c>
      <c r="AB5" s="10">
        <v>612</v>
      </c>
      <c r="AC5" s="10">
        <v>1258</v>
      </c>
    </row>
    <row r="6" spans="1:29" ht="15" customHeight="1" x14ac:dyDescent="0.15">
      <c r="A6" s="7">
        <v>2</v>
      </c>
      <c r="B6" s="10">
        <v>70</v>
      </c>
      <c r="C6" s="10">
        <v>59</v>
      </c>
      <c r="D6" s="10">
        <v>129</v>
      </c>
      <c r="E6" s="3"/>
      <c r="F6" s="7">
        <v>32</v>
      </c>
      <c r="G6" s="10">
        <v>92</v>
      </c>
      <c r="H6" s="10">
        <v>78</v>
      </c>
      <c r="I6" s="10">
        <v>170</v>
      </c>
      <c r="J6" s="3"/>
      <c r="K6" s="7">
        <v>62</v>
      </c>
      <c r="L6" s="10">
        <v>223</v>
      </c>
      <c r="M6" s="10">
        <v>189</v>
      </c>
      <c r="N6" s="10">
        <v>412</v>
      </c>
      <c r="O6" s="3"/>
      <c r="P6" s="7">
        <v>92</v>
      </c>
      <c r="Q6" s="10">
        <v>29</v>
      </c>
      <c r="R6" s="10">
        <v>99</v>
      </c>
      <c r="S6" s="10">
        <v>128</v>
      </c>
      <c r="U6" s="8" t="s">
        <v>6</v>
      </c>
      <c r="V6" s="15">
        <f>SUM(L15,L21)</f>
        <v>1707</v>
      </c>
      <c r="W6" s="15">
        <f>SUM(M15,M21)</f>
        <v>1989</v>
      </c>
      <c r="X6" s="15">
        <f>SUM(V6:W6)</f>
        <v>3696</v>
      </c>
      <c r="Z6" s="26" t="s">
        <v>26</v>
      </c>
      <c r="AA6" s="10">
        <v>3507</v>
      </c>
      <c r="AB6" s="10">
        <v>3510</v>
      </c>
      <c r="AC6" s="10">
        <v>7017</v>
      </c>
    </row>
    <row r="7" spans="1:29" ht="15" customHeight="1" x14ac:dyDescent="0.15">
      <c r="A7" s="7">
        <v>3</v>
      </c>
      <c r="B7" s="10">
        <v>73</v>
      </c>
      <c r="C7" s="10">
        <v>71</v>
      </c>
      <c r="D7" s="10">
        <v>144</v>
      </c>
      <c r="E7" s="3"/>
      <c r="F7" s="7">
        <v>33</v>
      </c>
      <c r="G7" s="10">
        <v>102</v>
      </c>
      <c r="H7" s="10">
        <v>112</v>
      </c>
      <c r="I7" s="10">
        <v>214</v>
      </c>
      <c r="J7" s="3"/>
      <c r="K7" s="7">
        <v>63</v>
      </c>
      <c r="L7" s="10">
        <v>256</v>
      </c>
      <c r="M7" s="10">
        <v>231</v>
      </c>
      <c r="N7" s="10">
        <v>487</v>
      </c>
      <c r="O7" s="3"/>
      <c r="P7" s="7">
        <v>93</v>
      </c>
      <c r="Q7" s="10">
        <v>26</v>
      </c>
      <c r="R7" s="10">
        <v>58</v>
      </c>
      <c r="S7" s="10">
        <v>84</v>
      </c>
      <c r="U7" s="4" t="s">
        <v>7</v>
      </c>
      <c r="V7" s="15">
        <f>SUM(L27,L33,L39,Q9,Q15,Q21,Q27,Q33,Q39)</f>
        <v>2304</v>
      </c>
      <c r="W7" s="15">
        <f>SUM(M27,M33,M39,R9,R15,R21,R27,R33,R39)</f>
        <v>3936</v>
      </c>
      <c r="X7" s="15">
        <f>SUM(V7:W7)</f>
        <v>6240</v>
      </c>
      <c r="Z7" s="4" t="s">
        <v>31</v>
      </c>
      <c r="AA7" s="10">
        <v>1074</v>
      </c>
      <c r="AB7" s="10">
        <v>1256</v>
      </c>
      <c r="AC7" s="10">
        <v>2330</v>
      </c>
    </row>
    <row r="8" spans="1:29" ht="15" customHeight="1" x14ac:dyDescent="0.15">
      <c r="A8" s="7">
        <v>4</v>
      </c>
      <c r="B8" s="10">
        <v>76</v>
      </c>
      <c r="C8" s="10">
        <v>66</v>
      </c>
      <c r="D8" s="10">
        <v>142</v>
      </c>
      <c r="E8" s="3"/>
      <c r="F8" s="7">
        <v>34</v>
      </c>
      <c r="G8" s="10">
        <v>97</v>
      </c>
      <c r="H8" s="10">
        <v>94</v>
      </c>
      <c r="I8" s="10">
        <v>191</v>
      </c>
      <c r="J8" s="3"/>
      <c r="K8" s="7">
        <v>64</v>
      </c>
      <c r="L8" s="10">
        <v>270</v>
      </c>
      <c r="M8" s="10">
        <v>279</v>
      </c>
      <c r="N8" s="10">
        <v>549</v>
      </c>
      <c r="O8" s="3"/>
      <c r="P8" s="7">
        <v>94</v>
      </c>
      <c r="Q8" s="10">
        <v>24</v>
      </c>
      <c r="R8" s="10">
        <v>58</v>
      </c>
      <c r="S8" s="10">
        <v>82</v>
      </c>
      <c r="U8" s="17" t="s">
        <v>3</v>
      </c>
      <c r="V8" s="12">
        <f>SUM(V4:V7)</f>
        <v>11256</v>
      </c>
      <c r="W8" s="12">
        <f>SUM(W4:W7)</f>
        <v>12936</v>
      </c>
      <c r="X8" s="12">
        <f>SUM(X4:X7)</f>
        <v>24192</v>
      </c>
      <c r="Z8" s="4" t="s">
        <v>7</v>
      </c>
      <c r="AA8" s="10">
        <v>1380</v>
      </c>
      <c r="AB8" s="10">
        <v>2388</v>
      </c>
      <c r="AC8" s="10">
        <v>3768</v>
      </c>
    </row>
    <row r="9" spans="1:29" ht="15" customHeight="1" x14ac:dyDescent="0.15">
      <c r="A9" s="7"/>
      <c r="B9" s="11">
        <v>355</v>
      </c>
      <c r="C9" s="11">
        <v>311</v>
      </c>
      <c r="D9" s="11">
        <v>666</v>
      </c>
      <c r="E9" s="3"/>
      <c r="F9" s="7"/>
      <c r="G9" s="11">
        <v>464</v>
      </c>
      <c r="H9" s="11">
        <v>474</v>
      </c>
      <c r="I9" s="11">
        <v>938</v>
      </c>
      <c r="J9" s="3"/>
      <c r="K9" s="7"/>
      <c r="L9" s="12">
        <v>1189</v>
      </c>
      <c r="M9" s="12">
        <v>1094</v>
      </c>
      <c r="N9" s="12">
        <v>2283</v>
      </c>
      <c r="O9" s="3"/>
      <c r="P9" s="7"/>
      <c r="Q9" s="11">
        <v>155</v>
      </c>
      <c r="R9" s="11">
        <v>436</v>
      </c>
      <c r="S9" s="11">
        <v>591</v>
      </c>
      <c r="U9" s="4" t="s">
        <v>8</v>
      </c>
      <c r="V9" s="15">
        <f>SUM(G21,G27,G33,G39,L9)</f>
        <v>3711</v>
      </c>
      <c r="W9" s="15">
        <f>SUM(H21,H27,H33,H39,M9)</f>
        <v>3669</v>
      </c>
      <c r="X9" s="18">
        <f t="shared" ref="X9:X20" si="0">SUM(V9:W9)</f>
        <v>7380</v>
      </c>
      <c r="Z9" s="9" t="s">
        <v>24</v>
      </c>
      <c r="AA9" s="11">
        <f t="shared" ref="AA9:AB9" si="1">SUM(AA5:AA8)</f>
        <v>6607</v>
      </c>
      <c r="AB9" s="11">
        <f t="shared" si="1"/>
        <v>7766</v>
      </c>
      <c r="AC9" s="11">
        <f>SUM(AC5:AC8)</f>
        <v>14373</v>
      </c>
    </row>
    <row r="10" spans="1:29" ht="15" customHeight="1" x14ac:dyDescent="0.15">
      <c r="A10" s="7">
        <v>5</v>
      </c>
      <c r="B10" s="10">
        <v>71</v>
      </c>
      <c r="C10" s="10">
        <v>79</v>
      </c>
      <c r="D10" s="10">
        <v>150</v>
      </c>
      <c r="E10" s="3"/>
      <c r="F10" s="7">
        <v>35</v>
      </c>
      <c r="G10" s="10">
        <v>97</v>
      </c>
      <c r="H10" s="10">
        <v>100</v>
      </c>
      <c r="I10" s="10">
        <v>197</v>
      </c>
      <c r="J10" s="3"/>
      <c r="K10" s="7">
        <v>65</v>
      </c>
      <c r="L10" s="10">
        <v>275</v>
      </c>
      <c r="M10" s="10">
        <v>227</v>
      </c>
      <c r="N10" s="10">
        <v>502</v>
      </c>
      <c r="O10" s="3"/>
      <c r="P10" s="7">
        <v>95</v>
      </c>
      <c r="Q10" s="10">
        <v>16</v>
      </c>
      <c r="R10" s="10">
        <v>36</v>
      </c>
      <c r="S10" s="10">
        <v>52</v>
      </c>
      <c r="U10" s="4" t="s">
        <v>9</v>
      </c>
      <c r="V10" s="15">
        <f>SUM(G21,G27,G33,G39,L9,L15,L21,L27,L33,L39,Q9,Q15,Q21,Q27,Q33,Q39)</f>
        <v>7722</v>
      </c>
      <c r="W10" s="15">
        <f>SUM(H21,H27,H33,H39,M9,M15,M21,M27,M33,M39,R9,R15,R21,R27,R33,R39)</f>
        <v>9594</v>
      </c>
      <c r="X10" s="18">
        <f t="shared" si="0"/>
        <v>17316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71</v>
      </c>
      <c r="D11" s="10">
        <v>147</v>
      </c>
      <c r="E11" s="3"/>
      <c r="F11" s="7">
        <v>36</v>
      </c>
      <c r="G11" s="10">
        <v>120</v>
      </c>
      <c r="H11" s="10">
        <v>98</v>
      </c>
      <c r="I11" s="10">
        <v>218</v>
      </c>
      <c r="J11" s="3"/>
      <c r="K11" s="7">
        <v>66</v>
      </c>
      <c r="L11" s="10">
        <v>267</v>
      </c>
      <c r="M11" s="10">
        <v>249</v>
      </c>
      <c r="N11" s="10">
        <v>516</v>
      </c>
      <c r="O11" s="3"/>
      <c r="P11" s="7">
        <v>96</v>
      </c>
      <c r="Q11" s="10">
        <v>9</v>
      </c>
      <c r="R11" s="10">
        <v>33</v>
      </c>
      <c r="S11" s="10">
        <v>42</v>
      </c>
      <c r="U11" s="4" t="s">
        <v>10</v>
      </c>
      <c r="V11" s="15">
        <f>SUM(,G33,G39,L9,L15,L21,L27,L33,L39,Q9,Q15,Q21,Q27,Q33,Q39)</f>
        <v>6756</v>
      </c>
      <c r="W11" s="15">
        <f>SUM(,H33,H39,M9,M15,M21,M27,M33,M39,R9,R15,R21,R27,R33,R39)</f>
        <v>8572</v>
      </c>
      <c r="X11" s="18">
        <f t="shared" si="0"/>
        <v>15328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67</v>
      </c>
      <c r="C12" s="10">
        <v>85</v>
      </c>
      <c r="D12" s="10">
        <v>152</v>
      </c>
      <c r="E12" s="3"/>
      <c r="F12" s="7">
        <v>37</v>
      </c>
      <c r="G12" s="10">
        <v>119</v>
      </c>
      <c r="H12" s="10">
        <v>102</v>
      </c>
      <c r="I12" s="10">
        <v>221</v>
      </c>
      <c r="J12" s="3"/>
      <c r="K12" s="7">
        <v>67</v>
      </c>
      <c r="L12" s="10">
        <v>155</v>
      </c>
      <c r="M12" s="10">
        <v>140</v>
      </c>
      <c r="N12" s="10">
        <v>295</v>
      </c>
      <c r="O12" s="3"/>
      <c r="P12" s="7">
        <v>97</v>
      </c>
      <c r="Q12" s="10">
        <v>5</v>
      </c>
      <c r="R12" s="10">
        <v>23</v>
      </c>
      <c r="S12" s="10">
        <v>28</v>
      </c>
      <c r="U12" s="4" t="s">
        <v>11</v>
      </c>
      <c r="V12" s="15">
        <f>SUM(L9,L15,L21,L27,L33,L39,Q9,Q15,Q21,Q27,Q33,Q39)</f>
        <v>5200</v>
      </c>
      <c r="W12" s="15">
        <f>SUM(M9,M15,M21,M27,M33,M39,R9,R15,R21,R27,R33,R39)</f>
        <v>7019</v>
      </c>
      <c r="X12" s="18">
        <f t="shared" si="0"/>
        <v>12219</v>
      </c>
      <c r="Z12" s="4" t="s">
        <v>25</v>
      </c>
      <c r="AA12" s="10">
        <v>156</v>
      </c>
      <c r="AB12" s="10">
        <v>168</v>
      </c>
      <c r="AC12" s="10">
        <v>324</v>
      </c>
    </row>
    <row r="13" spans="1:29" ht="15" customHeight="1" x14ac:dyDescent="0.15">
      <c r="A13" s="7">
        <v>8</v>
      </c>
      <c r="B13" s="10">
        <v>78</v>
      </c>
      <c r="C13" s="10">
        <v>63</v>
      </c>
      <c r="D13" s="10">
        <v>141</v>
      </c>
      <c r="E13" s="3"/>
      <c r="F13" s="7">
        <v>38</v>
      </c>
      <c r="G13" s="10">
        <v>104</v>
      </c>
      <c r="H13" s="10">
        <v>92</v>
      </c>
      <c r="I13" s="10">
        <v>196</v>
      </c>
      <c r="J13" s="3"/>
      <c r="K13" s="7">
        <v>68</v>
      </c>
      <c r="L13" s="10">
        <v>99</v>
      </c>
      <c r="M13" s="10">
        <v>139</v>
      </c>
      <c r="N13" s="10">
        <v>238</v>
      </c>
      <c r="O13" s="3"/>
      <c r="P13" s="7">
        <v>98</v>
      </c>
      <c r="Q13" s="10">
        <v>5</v>
      </c>
      <c r="R13" s="10">
        <v>25</v>
      </c>
      <c r="S13" s="10">
        <v>30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5925</v>
      </c>
      <c r="X13" s="12">
        <f t="shared" si="0"/>
        <v>9936</v>
      </c>
      <c r="Z13" s="26" t="s">
        <v>26</v>
      </c>
      <c r="AA13" s="10">
        <v>802</v>
      </c>
      <c r="AB13" s="10">
        <v>794</v>
      </c>
      <c r="AC13" s="10">
        <v>1596</v>
      </c>
    </row>
    <row r="14" spans="1:29" ht="15" customHeight="1" x14ac:dyDescent="0.15">
      <c r="A14" s="7">
        <v>9</v>
      </c>
      <c r="B14" s="10">
        <v>83</v>
      </c>
      <c r="C14" s="10">
        <v>62</v>
      </c>
      <c r="D14" s="10">
        <v>145</v>
      </c>
      <c r="E14" s="3"/>
      <c r="F14" s="7">
        <v>39</v>
      </c>
      <c r="G14" s="10">
        <v>121</v>
      </c>
      <c r="H14" s="10">
        <v>102</v>
      </c>
      <c r="I14" s="10">
        <v>223</v>
      </c>
      <c r="J14" s="3"/>
      <c r="K14" s="7">
        <v>69</v>
      </c>
      <c r="L14" s="10">
        <v>140</v>
      </c>
      <c r="M14" s="10">
        <v>181</v>
      </c>
      <c r="N14" s="10">
        <v>321</v>
      </c>
      <c r="O14" s="3"/>
      <c r="P14" s="7">
        <v>99</v>
      </c>
      <c r="Q14" s="10">
        <v>2</v>
      </c>
      <c r="R14" s="10">
        <v>17</v>
      </c>
      <c r="S14" s="10">
        <v>19</v>
      </c>
      <c r="U14" s="4" t="s">
        <v>13</v>
      </c>
      <c r="V14" s="15">
        <f>SUM(L21,L27,L33,L39,Q9,Q15,Q21,Q27,Q33,Q39)</f>
        <v>3075</v>
      </c>
      <c r="W14" s="15">
        <f>SUM(M21,M27,M33,M39,R9,R15,R21,R27,R33,R39)</f>
        <v>4989</v>
      </c>
      <c r="X14" s="18">
        <f t="shared" si="0"/>
        <v>8064</v>
      </c>
      <c r="Z14" s="4" t="s">
        <v>31</v>
      </c>
      <c r="AA14" s="10">
        <v>211</v>
      </c>
      <c r="AB14" s="10">
        <v>257</v>
      </c>
      <c r="AC14" s="10">
        <v>468</v>
      </c>
    </row>
    <row r="15" spans="1:29" ht="15" customHeight="1" x14ac:dyDescent="0.15">
      <c r="A15" s="7"/>
      <c r="B15" s="11">
        <v>375</v>
      </c>
      <c r="C15" s="11">
        <v>360</v>
      </c>
      <c r="D15" s="11">
        <v>735</v>
      </c>
      <c r="E15" s="3"/>
      <c r="F15" s="7"/>
      <c r="G15" s="11">
        <v>561</v>
      </c>
      <c r="H15" s="11">
        <v>494</v>
      </c>
      <c r="I15" s="11">
        <v>1055</v>
      </c>
      <c r="J15" s="3"/>
      <c r="K15" s="7"/>
      <c r="L15" s="11">
        <v>936</v>
      </c>
      <c r="M15" s="11">
        <v>936</v>
      </c>
      <c r="N15" s="11">
        <v>1872</v>
      </c>
      <c r="O15" s="3"/>
      <c r="P15" s="7"/>
      <c r="Q15" s="11">
        <v>37</v>
      </c>
      <c r="R15" s="11">
        <v>134</v>
      </c>
      <c r="S15" s="11">
        <v>171</v>
      </c>
      <c r="U15" s="4" t="s">
        <v>14</v>
      </c>
      <c r="V15" s="15">
        <f>SUM(L27,L33,L39,Q9,Q15,Q21,Q27,Q33,Q39)</f>
        <v>2304</v>
      </c>
      <c r="W15" s="15">
        <f>SUM(M27,M33,M39,R9,R15,R21,R27,R33,R39)</f>
        <v>3936</v>
      </c>
      <c r="X15" s="18">
        <f t="shared" si="0"/>
        <v>6240</v>
      </c>
      <c r="Z15" s="4" t="s">
        <v>7</v>
      </c>
      <c r="AA15" s="10">
        <v>286</v>
      </c>
      <c r="AB15" s="10">
        <v>448</v>
      </c>
      <c r="AC15" s="10">
        <v>734</v>
      </c>
    </row>
    <row r="16" spans="1:29" ht="15" customHeight="1" x14ac:dyDescent="0.15">
      <c r="A16" s="7">
        <v>10</v>
      </c>
      <c r="B16" s="10">
        <v>66</v>
      </c>
      <c r="C16" s="10">
        <v>70</v>
      </c>
      <c r="D16" s="10">
        <v>136</v>
      </c>
      <c r="E16" s="3"/>
      <c r="F16" s="7">
        <v>40</v>
      </c>
      <c r="G16" s="10">
        <v>101</v>
      </c>
      <c r="H16" s="10">
        <v>107</v>
      </c>
      <c r="I16" s="10">
        <v>208</v>
      </c>
      <c r="J16" s="3"/>
      <c r="K16" s="7">
        <v>70</v>
      </c>
      <c r="L16" s="10">
        <v>159</v>
      </c>
      <c r="M16" s="10">
        <v>199</v>
      </c>
      <c r="N16" s="10">
        <v>358</v>
      </c>
      <c r="O16" s="3"/>
      <c r="P16" s="7">
        <v>100</v>
      </c>
      <c r="Q16" s="10">
        <v>1</v>
      </c>
      <c r="R16" s="10">
        <v>13</v>
      </c>
      <c r="S16" s="10">
        <v>14</v>
      </c>
      <c r="U16" s="4" t="s">
        <v>15</v>
      </c>
      <c r="V16" s="15">
        <f>SUM(L33,L39,Q9,Q15,Q21,Q27,Q33,Q39)</f>
        <v>1461</v>
      </c>
      <c r="W16" s="15">
        <f>SUM(M33,M39,R9,R15,R21,R27,R33,R39)</f>
        <v>2735</v>
      </c>
      <c r="X16" s="18">
        <f t="shared" si="0"/>
        <v>4196</v>
      </c>
      <c r="Z16" s="9" t="s">
        <v>24</v>
      </c>
      <c r="AA16" s="11">
        <f t="shared" ref="AA16:AB16" si="2">SUM(AA12:AA15)</f>
        <v>1455</v>
      </c>
      <c r="AB16" s="11">
        <f t="shared" si="2"/>
        <v>1667</v>
      </c>
      <c r="AC16" s="11">
        <f>SUM(AC12:AC15)</f>
        <v>3122</v>
      </c>
    </row>
    <row r="17" spans="1:29" ht="15" customHeight="1" x14ac:dyDescent="0.15">
      <c r="A17" s="7">
        <v>11</v>
      </c>
      <c r="B17" s="10">
        <v>71</v>
      </c>
      <c r="C17" s="10">
        <v>79</v>
      </c>
      <c r="D17" s="10">
        <v>150</v>
      </c>
      <c r="E17" s="3"/>
      <c r="F17" s="7">
        <v>41</v>
      </c>
      <c r="G17" s="10">
        <v>100</v>
      </c>
      <c r="H17" s="10">
        <v>97</v>
      </c>
      <c r="I17" s="10">
        <v>197</v>
      </c>
      <c r="J17" s="3"/>
      <c r="K17" s="7">
        <v>71</v>
      </c>
      <c r="L17" s="10">
        <v>162</v>
      </c>
      <c r="M17" s="10">
        <v>200</v>
      </c>
      <c r="N17" s="10">
        <v>362</v>
      </c>
      <c r="O17" s="3"/>
      <c r="P17" s="7">
        <v>101</v>
      </c>
      <c r="Q17" s="10">
        <v>1</v>
      </c>
      <c r="R17" s="10">
        <v>9</v>
      </c>
      <c r="S17" s="10">
        <v>10</v>
      </c>
      <c r="U17" s="4" t="s">
        <v>16</v>
      </c>
      <c r="V17" s="15">
        <f>SUM(L39,Q9,Q15,Q21,Q27,Q33,Q39)</f>
        <v>643</v>
      </c>
      <c r="W17" s="15">
        <f>SUM(M39,R9,R15,R21,R27,R33,R39)</f>
        <v>1511</v>
      </c>
      <c r="X17" s="18">
        <f t="shared" si="0"/>
        <v>2154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77</v>
      </c>
      <c r="D18" s="10">
        <v>150</v>
      </c>
      <c r="E18" s="3"/>
      <c r="F18" s="7">
        <v>42</v>
      </c>
      <c r="G18" s="10">
        <v>108</v>
      </c>
      <c r="H18" s="10">
        <v>90</v>
      </c>
      <c r="I18" s="10">
        <v>198</v>
      </c>
      <c r="J18" s="3"/>
      <c r="K18" s="7">
        <v>72</v>
      </c>
      <c r="L18" s="10">
        <v>140</v>
      </c>
      <c r="M18" s="10">
        <v>217</v>
      </c>
      <c r="N18" s="13">
        <v>357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195</v>
      </c>
      <c r="W18" s="15">
        <f>SUM(R9,R15,R21,R27,R33,R39)</f>
        <v>605</v>
      </c>
      <c r="X18" s="18">
        <f t="shared" si="0"/>
        <v>800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91</v>
      </c>
      <c r="C19" s="10">
        <v>91</v>
      </c>
      <c r="D19" s="10">
        <v>182</v>
      </c>
      <c r="E19" s="3"/>
      <c r="F19" s="7">
        <v>43</v>
      </c>
      <c r="G19" s="10">
        <v>95</v>
      </c>
      <c r="H19" s="10">
        <v>94</v>
      </c>
      <c r="I19" s="10">
        <v>189</v>
      </c>
      <c r="J19" s="3"/>
      <c r="K19" s="7">
        <v>73</v>
      </c>
      <c r="L19" s="10">
        <v>160</v>
      </c>
      <c r="M19" s="10">
        <v>223</v>
      </c>
      <c r="N19" s="10">
        <v>383</v>
      </c>
      <c r="O19" s="3"/>
      <c r="P19" s="7">
        <v>103</v>
      </c>
      <c r="Q19" s="10">
        <v>1</v>
      </c>
      <c r="R19" s="10">
        <v>6</v>
      </c>
      <c r="S19" s="10">
        <v>7</v>
      </c>
      <c r="U19" s="4" t="s">
        <v>18</v>
      </c>
      <c r="V19" s="15">
        <f>SUM(Q15,Q21,Q27,Q33,Q39)</f>
        <v>40</v>
      </c>
      <c r="W19" s="15">
        <f>SUM(R15,R21,R27,R33,R39)</f>
        <v>169</v>
      </c>
      <c r="X19" s="18">
        <f t="shared" si="0"/>
        <v>209</v>
      </c>
      <c r="Z19" s="4" t="s">
        <v>25</v>
      </c>
      <c r="AA19" s="10">
        <v>190</v>
      </c>
      <c r="AB19" s="10">
        <v>190</v>
      </c>
      <c r="AC19" s="10">
        <v>380</v>
      </c>
    </row>
    <row r="20" spans="1:29" ht="15" customHeight="1" x14ac:dyDescent="0.15">
      <c r="A20" s="7">
        <v>14</v>
      </c>
      <c r="B20" s="10">
        <v>80</v>
      </c>
      <c r="C20" s="10">
        <v>82</v>
      </c>
      <c r="D20" s="10">
        <v>162</v>
      </c>
      <c r="E20" s="3"/>
      <c r="F20" s="7">
        <v>44</v>
      </c>
      <c r="G20" s="10">
        <v>95</v>
      </c>
      <c r="H20" s="10">
        <v>102</v>
      </c>
      <c r="I20" s="10">
        <v>197</v>
      </c>
      <c r="J20" s="3"/>
      <c r="K20" s="7">
        <v>74</v>
      </c>
      <c r="L20" s="10">
        <v>150</v>
      </c>
      <c r="M20" s="10">
        <v>214</v>
      </c>
      <c r="N20" s="10">
        <v>364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3</v>
      </c>
      <c r="W20" s="15">
        <f>SUM(R21,R27,R33,R39)</f>
        <v>35</v>
      </c>
      <c r="X20" s="18">
        <f t="shared" si="0"/>
        <v>38</v>
      </c>
      <c r="Z20" s="26" t="s">
        <v>26</v>
      </c>
      <c r="AA20" s="10">
        <v>1186</v>
      </c>
      <c r="AB20" s="10">
        <v>1054</v>
      </c>
      <c r="AC20" s="10">
        <v>2240</v>
      </c>
    </row>
    <row r="21" spans="1:29" ht="15" customHeight="1" x14ac:dyDescent="0.15">
      <c r="A21" s="7"/>
      <c r="B21" s="11">
        <v>381</v>
      </c>
      <c r="C21" s="11">
        <v>399</v>
      </c>
      <c r="D21" s="11">
        <v>780</v>
      </c>
      <c r="E21" s="3"/>
      <c r="F21" s="7"/>
      <c r="G21" s="11">
        <v>499</v>
      </c>
      <c r="H21" s="11">
        <v>490</v>
      </c>
      <c r="I21" s="11">
        <v>989</v>
      </c>
      <c r="J21" s="3"/>
      <c r="K21" s="7"/>
      <c r="L21" s="12">
        <v>771</v>
      </c>
      <c r="M21" s="12">
        <v>1053</v>
      </c>
      <c r="N21" s="12">
        <v>1824</v>
      </c>
      <c r="O21" s="24"/>
      <c r="P21" s="7"/>
      <c r="Q21" s="11">
        <v>3</v>
      </c>
      <c r="R21" s="11">
        <v>33</v>
      </c>
      <c r="S21" s="11">
        <v>36</v>
      </c>
      <c r="Z21" s="4" t="s">
        <v>31</v>
      </c>
      <c r="AA21" s="10">
        <v>274</v>
      </c>
      <c r="AB21" s="10">
        <v>279</v>
      </c>
      <c r="AC21" s="10">
        <v>553</v>
      </c>
    </row>
    <row r="22" spans="1:29" ht="15" customHeight="1" x14ac:dyDescent="0.15">
      <c r="A22" s="7">
        <v>15</v>
      </c>
      <c r="B22" s="10">
        <v>76</v>
      </c>
      <c r="C22" s="10">
        <v>81</v>
      </c>
      <c r="D22" s="10">
        <v>157</v>
      </c>
      <c r="E22" s="3"/>
      <c r="F22" s="7">
        <v>45</v>
      </c>
      <c r="G22" s="10">
        <v>95</v>
      </c>
      <c r="H22" s="10">
        <v>103</v>
      </c>
      <c r="I22" s="10">
        <v>198</v>
      </c>
      <c r="J22" s="3"/>
      <c r="K22" s="7">
        <v>75</v>
      </c>
      <c r="L22" s="10">
        <v>149</v>
      </c>
      <c r="M22" s="10">
        <v>207</v>
      </c>
      <c r="N22" s="10">
        <v>356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678</v>
      </c>
      <c r="AC22" s="10">
        <v>1065</v>
      </c>
    </row>
    <row r="23" spans="1:29" ht="15" customHeight="1" x14ac:dyDescent="0.15">
      <c r="A23" s="7">
        <v>16</v>
      </c>
      <c r="B23" s="10">
        <v>113</v>
      </c>
      <c r="C23" s="10">
        <v>86</v>
      </c>
      <c r="D23" s="10">
        <v>199</v>
      </c>
      <c r="E23" s="3"/>
      <c r="F23" s="7">
        <v>46</v>
      </c>
      <c r="G23" s="10">
        <v>91</v>
      </c>
      <c r="H23" s="10">
        <v>125</v>
      </c>
      <c r="I23" s="10">
        <v>216</v>
      </c>
      <c r="J23" s="3"/>
      <c r="K23" s="7">
        <v>76</v>
      </c>
      <c r="L23" s="10">
        <v>204</v>
      </c>
      <c r="M23" s="10">
        <v>240</v>
      </c>
      <c r="N23" s="10">
        <v>444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9.8702914001421469</v>
      </c>
      <c r="W23" s="19">
        <f>W4/$W$8*100</f>
        <v>8.2714904143475572</v>
      </c>
      <c r="X23" s="19">
        <f>X4/$X$8*100</f>
        <v>9.0153769841269842</v>
      </c>
      <c r="Z23" s="9" t="s">
        <v>24</v>
      </c>
      <c r="AA23" s="11">
        <f t="shared" ref="AA23:AB23" si="3">SUM(AA19:AA22)</f>
        <v>2037</v>
      </c>
      <c r="AB23" s="11">
        <f t="shared" si="3"/>
        <v>2201</v>
      </c>
      <c r="AC23" s="11">
        <f>SUM(AC19:AC22)</f>
        <v>4238</v>
      </c>
    </row>
    <row r="24" spans="1:29" ht="15" customHeight="1" x14ac:dyDescent="0.15">
      <c r="A24" s="7">
        <v>17</v>
      </c>
      <c r="B24" s="10">
        <v>101</v>
      </c>
      <c r="C24" s="10">
        <v>82</v>
      </c>
      <c r="D24" s="10">
        <v>183</v>
      </c>
      <c r="E24" s="3"/>
      <c r="F24" s="7">
        <v>47</v>
      </c>
      <c r="G24" s="10">
        <v>85</v>
      </c>
      <c r="H24" s="10">
        <v>87</v>
      </c>
      <c r="I24" s="10">
        <v>172</v>
      </c>
      <c r="J24" s="3"/>
      <c r="K24" s="7">
        <v>77</v>
      </c>
      <c r="L24" s="10">
        <v>146</v>
      </c>
      <c r="M24" s="10">
        <v>239</v>
      </c>
      <c r="N24" s="10">
        <v>385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54.495380241648895</v>
      </c>
      <c r="W24" s="19">
        <f>W5/$W$8*100</f>
        <v>45.926097711811998</v>
      </c>
      <c r="X24" s="19">
        <f>X5/$X$8*100</f>
        <v>49.913194444444443</v>
      </c>
      <c r="Z24" s="6" t="s">
        <v>30</v>
      </c>
    </row>
    <row r="25" spans="1:29" ht="15" customHeight="1" x14ac:dyDescent="0.15">
      <c r="A25" s="7">
        <v>18</v>
      </c>
      <c r="B25" s="10">
        <v>101</v>
      </c>
      <c r="C25" s="10">
        <v>88</v>
      </c>
      <c r="D25" s="10">
        <v>189</v>
      </c>
      <c r="E25" s="3"/>
      <c r="F25" s="7">
        <v>48</v>
      </c>
      <c r="G25" s="10">
        <v>95</v>
      </c>
      <c r="H25" s="10">
        <v>83</v>
      </c>
      <c r="I25" s="10">
        <v>178</v>
      </c>
      <c r="J25" s="3"/>
      <c r="K25" s="7">
        <v>78</v>
      </c>
      <c r="L25" s="10">
        <v>184</v>
      </c>
      <c r="M25" s="10">
        <v>261</v>
      </c>
      <c r="N25" s="10">
        <v>445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15.165245202558635</v>
      </c>
      <c r="W25" s="19">
        <f>W6/$W$8*100</f>
        <v>15.37569573283859</v>
      </c>
      <c r="X25" s="19">
        <f>X6/$X$8*100</f>
        <v>15.277777777777779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111</v>
      </c>
      <c r="C26" s="10">
        <v>93</v>
      </c>
      <c r="D26" s="10">
        <v>204</v>
      </c>
      <c r="E26" s="3"/>
      <c r="F26" s="7">
        <v>49</v>
      </c>
      <c r="G26" s="10">
        <v>101</v>
      </c>
      <c r="H26" s="10">
        <v>134</v>
      </c>
      <c r="I26" s="10">
        <v>235</v>
      </c>
      <c r="J26" s="3"/>
      <c r="K26" s="7">
        <v>79</v>
      </c>
      <c r="L26" s="10">
        <v>160</v>
      </c>
      <c r="M26" s="10">
        <v>254</v>
      </c>
      <c r="N26" s="10">
        <v>414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20.469083155650321</v>
      </c>
      <c r="W26" s="19">
        <f>W7/$W$8*100</f>
        <v>30.426716141001855</v>
      </c>
      <c r="X26" s="19">
        <f>X7/$X$8*100</f>
        <v>25.793650793650798</v>
      </c>
      <c r="Z26" s="4" t="s">
        <v>25</v>
      </c>
      <c r="AA26" s="10">
        <v>119</v>
      </c>
      <c r="AB26" s="10">
        <v>100</v>
      </c>
      <c r="AC26" s="10">
        <v>219</v>
      </c>
    </row>
    <row r="27" spans="1:29" ht="15" customHeight="1" x14ac:dyDescent="0.15">
      <c r="A27" s="7"/>
      <c r="B27" s="11">
        <v>502</v>
      </c>
      <c r="C27" s="11">
        <v>430</v>
      </c>
      <c r="D27" s="11">
        <v>932</v>
      </c>
      <c r="E27" s="3"/>
      <c r="F27" s="7"/>
      <c r="G27" s="11">
        <v>467</v>
      </c>
      <c r="H27" s="11">
        <v>532</v>
      </c>
      <c r="I27" s="11">
        <v>999</v>
      </c>
      <c r="J27" s="3"/>
      <c r="K27" s="7"/>
      <c r="L27" s="11">
        <v>843</v>
      </c>
      <c r="M27" s="11">
        <v>1201</v>
      </c>
      <c r="N27" s="11">
        <v>2044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639</v>
      </c>
      <c r="AB27" s="10">
        <v>583</v>
      </c>
      <c r="AC27" s="10">
        <v>1222</v>
      </c>
    </row>
    <row r="28" spans="1:29" ht="15" customHeight="1" x14ac:dyDescent="0.15">
      <c r="A28" s="7">
        <v>20</v>
      </c>
      <c r="B28" s="10">
        <v>106</v>
      </c>
      <c r="C28" s="10">
        <v>86</v>
      </c>
      <c r="D28" s="10">
        <v>192</v>
      </c>
      <c r="E28" s="3"/>
      <c r="F28" s="7">
        <v>50</v>
      </c>
      <c r="G28" s="10">
        <v>113</v>
      </c>
      <c r="H28" s="10">
        <v>118</v>
      </c>
      <c r="I28" s="10">
        <v>231</v>
      </c>
      <c r="J28" s="3"/>
      <c r="K28" s="7">
        <v>80</v>
      </c>
      <c r="L28" s="10">
        <v>182</v>
      </c>
      <c r="M28" s="10">
        <v>253</v>
      </c>
      <c r="N28" s="10">
        <v>435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32.969083155650317</v>
      </c>
      <c r="W28" s="19">
        <f t="shared" ref="W28:W39" si="5">W9/$W$8*100</f>
        <v>28.362708719851575</v>
      </c>
      <c r="X28" s="19">
        <f t="shared" ref="X28:X39" si="6">X9/$X$8*100</f>
        <v>30.505952380952383</v>
      </c>
      <c r="Z28" s="4" t="s">
        <v>31</v>
      </c>
      <c r="AA28" s="10">
        <v>148</v>
      </c>
      <c r="AB28" s="10">
        <v>197</v>
      </c>
      <c r="AC28" s="10">
        <v>345</v>
      </c>
    </row>
    <row r="29" spans="1:29" ht="15" customHeight="1" x14ac:dyDescent="0.15">
      <c r="A29" s="7">
        <v>21</v>
      </c>
      <c r="B29" s="10">
        <v>77</v>
      </c>
      <c r="C29" s="10">
        <v>85</v>
      </c>
      <c r="D29" s="10">
        <v>162</v>
      </c>
      <c r="E29" s="3"/>
      <c r="F29" s="7">
        <v>51</v>
      </c>
      <c r="G29" s="10">
        <v>122</v>
      </c>
      <c r="H29" s="10">
        <v>98</v>
      </c>
      <c r="I29" s="10">
        <v>220</v>
      </c>
      <c r="J29" s="3"/>
      <c r="K29" s="7">
        <v>81</v>
      </c>
      <c r="L29" s="10">
        <v>166</v>
      </c>
      <c r="M29" s="10">
        <v>236</v>
      </c>
      <c r="N29" s="10">
        <v>402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68.603411513859285</v>
      </c>
      <c r="W29" s="19">
        <f t="shared" si="5"/>
        <v>74.165120593692023</v>
      </c>
      <c r="X29" s="19">
        <f t="shared" si="6"/>
        <v>71.577380952380949</v>
      </c>
      <c r="Z29" s="4" t="s">
        <v>7</v>
      </c>
      <c r="AA29" s="10">
        <v>251</v>
      </c>
      <c r="AB29" s="10">
        <v>422</v>
      </c>
      <c r="AC29" s="10">
        <v>673</v>
      </c>
    </row>
    <row r="30" spans="1:29" ht="15" customHeight="1" x14ac:dyDescent="0.15">
      <c r="A30" s="7">
        <v>22</v>
      </c>
      <c r="B30" s="10">
        <v>86</v>
      </c>
      <c r="C30" s="10">
        <v>84</v>
      </c>
      <c r="D30" s="10">
        <v>170</v>
      </c>
      <c r="E30" s="3"/>
      <c r="F30" s="7">
        <v>52</v>
      </c>
      <c r="G30" s="10">
        <v>132</v>
      </c>
      <c r="H30" s="10">
        <v>156</v>
      </c>
      <c r="I30" s="10">
        <v>288</v>
      </c>
      <c r="J30" s="3"/>
      <c r="K30" s="7">
        <v>82</v>
      </c>
      <c r="L30" s="10">
        <v>159</v>
      </c>
      <c r="M30" s="10">
        <v>255</v>
      </c>
      <c r="N30" s="10">
        <v>414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60.021321961620465</v>
      </c>
      <c r="W30" s="19">
        <f t="shared" si="5"/>
        <v>66.26468769325912</v>
      </c>
      <c r="X30" s="19">
        <f t="shared" si="6"/>
        <v>63.359788359788361</v>
      </c>
      <c r="Z30" s="9" t="s">
        <v>24</v>
      </c>
      <c r="AA30" s="11">
        <f t="shared" ref="AA30:AB30" si="7">SUM(AA26:AA29)</f>
        <v>1157</v>
      </c>
      <c r="AB30" s="11">
        <f t="shared" si="7"/>
        <v>1302</v>
      </c>
      <c r="AC30" s="11">
        <f>SUM(AC26:AC29)</f>
        <v>2459</v>
      </c>
    </row>
    <row r="31" spans="1:29" ht="15" customHeight="1" x14ac:dyDescent="0.15">
      <c r="A31" s="7">
        <v>23</v>
      </c>
      <c r="B31" s="10">
        <v>90</v>
      </c>
      <c r="C31" s="10">
        <v>83</v>
      </c>
      <c r="D31" s="10">
        <v>173</v>
      </c>
      <c r="E31" s="3"/>
      <c r="F31" s="7">
        <v>53</v>
      </c>
      <c r="G31" s="10">
        <v>142</v>
      </c>
      <c r="H31" s="10">
        <v>139</v>
      </c>
      <c r="I31" s="10">
        <v>281</v>
      </c>
      <c r="J31" s="3"/>
      <c r="K31" s="7">
        <v>83</v>
      </c>
      <c r="L31" s="10">
        <v>174</v>
      </c>
      <c r="M31" s="10">
        <v>260</v>
      </c>
      <c r="N31" s="10">
        <v>434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46.197583511016347</v>
      </c>
      <c r="W31" s="19">
        <f t="shared" si="5"/>
        <v>54.259431045145334</v>
      </c>
      <c r="X31" s="19">
        <f t="shared" si="6"/>
        <v>50.508432539682538</v>
      </c>
      <c r="Z31" s="6"/>
    </row>
    <row r="32" spans="1:29" ht="15" customHeight="1" x14ac:dyDescent="0.15">
      <c r="A32" s="7">
        <v>24</v>
      </c>
      <c r="B32" s="10">
        <v>81</v>
      </c>
      <c r="C32" s="10">
        <v>70</v>
      </c>
      <c r="D32" s="10">
        <v>151</v>
      </c>
      <c r="E32" s="3"/>
      <c r="F32" s="7">
        <v>54</v>
      </c>
      <c r="G32" s="10">
        <v>161</v>
      </c>
      <c r="H32" s="10">
        <v>157</v>
      </c>
      <c r="I32" s="10">
        <v>318</v>
      </c>
      <c r="J32" s="3"/>
      <c r="K32" s="7">
        <v>84</v>
      </c>
      <c r="L32" s="10">
        <v>137</v>
      </c>
      <c r="M32" s="10">
        <v>220</v>
      </c>
      <c r="N32" s="10">
        <v>357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35.634328358208954</v>
      </c>
      <c r="W32" s="20">
        <f t="shared" si="5"/>
        <v>45.802411873840441</v>
      </c>
      <c r="X32" s="20">
        <f t="shared" si="6"/>
        <v>41.071428571428569</v>
      </c>
      <c r="Z32" s="6"/>
      <c r="AA32" s="28"/>
      <c r="AB32" s="27"/>
      <c r="AC32" s="27"/>
    </row>
    <row r="33" spans="1:29" ht="15" customHeight="1" x14ac:dyDescent="0.15">
      <c r="A33" s="7"/>
      <c r="B33" s="11">
        <v>440</v>
      </c>
      <c r="C33" s="11">
        <v>408</v>
      </c>
      <c r="D33" s="11">
        <v>848</v>
      </c>
      <c r="E33" s="3"/>
      <c r="F33" s="7"/>
      <c r="G33" s="11">
        <v>670</v>
      </c>
      <c r="H33" s="11">
        <v>668</v>
      </c>
      <c r="I33" s="11">
        <v>1338</v>
      </c>
      <c r="J33" s="3"/>
      <c r="K33" s="7"/>
      <c r="L33" s="11">
        <v>818</v>
      </c>
      <c r="M33" s="11">
        <v>1224</v>
      </c>
      <c r="N33" s="11">
        <v>2042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27.318763326226016</v>
      </c>
      <c r="W33" s="19">
        <f t="shared" si="5"/>
        <v>38.56679035250464</v>
      </c>
      <c r="X33" s="19">
        <f t="shared" si="6"/>
        <v>33.333333333333329</v>
      </c>
      <c r="Z33" s="6" t="s">
        <v>3</v>
      </c>
    </row>
    <row r="34" spans="1:29" ht="15" customHeight="1" x14ac:dyDescent="0.15">
      <c r="A34" s="7">
        <v>25</v>
      </c>
      <c r="B34" s="10">
        <v>82</v>
      </c>
      <c r="C34" s="10">
        <v>76</v>
      </c>
      <c r="D34" s="10">
        <v>158</v>
      </c>
      <c r="E34" s="3"/>
      <c r="F34" s="7">
        <v>55</v>
      </c>
      <c r="G34" s="10">
        <v>167</v>
      </c>
      <c r="H34" s="10">
        <v>180</v>
      </c>
      <c r="I34" s="10">
        <v>347</v>
      </c>
      <c r="J34" s="3"/>
      <c r="K34" s="7">
        <v>85</v>
      </c>
      <c r="L34" s="10">
        <v>112</v>
      </c>
      <c r="M34" s="10">
        <v>205</v>
      </c>
      <c r="N34" s="10">
        <v>317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20.469083155650321</v>
      </c>
      <c r="W34" s="19">
        <f t="shared" si="5"/>
        <v>30.426716141001855</v>
      </c>
      <c r="X34" s="19">
        <f t="shared" si="6"/>
        <v>25.793650793650798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91</v>
      </c>
      <c r="C35" s="10">
        <v>99</v>
      </c>
      <c r="D35" s="10">
        <v>190</v>
      </c>
      <c r="E35" s="3"/>
      <c r="F35" s="7">
        <v>56</v>
      </c>
      <c r="G35" s="10">
        <v>168</v>
      </c>
      <c r="H35" s="10">
        <v>160</v>
      </c>
      <c r="I35" s="10">
        <v>328</v>
      </c>
      <c r="J35" s="3"/>
      <c r="K35" s="7">
        <v>86</v>
      </c>
      <c r="L35" s="10">
        <v>103</v>
      </c>
      <c r="M35" s="10">
        <v>195</v>
      </c>
      <c r="N35" s="10">
        <v>298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12.979744136460555</v>
      </c>
      <c r="W35" s="19">
        <f t="shared" si="5"/>
        <v>21.142547928262214</v>
      </c>
      <c r="X35" s="19">
        <f t="shared" si="6"/>
        <v>17.344576719576722</v>
      </c>
      <c r="Z35" s="4" t="s">
        <v>25</v>
      </c>
      <c r="AA35" s="10">
        <f>SUM(AA5,AA12,AA19,AA26)</f>
        <v>1111</v>
      </c>
      <c r="AB35" s="10">
        <f t="shared" ref="AA35:AB38" si="8">SUM(AB5,AB12,AB19,AB26)</f>
        <v>1070</v>
      </c>
      <c r="AC35" s="10">
        <f>SUM(AA35:AB35)</f>
        <v>2181</v>
      </c>
    </row>
    <row r="36" spans="1:29" ht="15" customHeight="1" x14ac:dyDescent="0.15">
      <c r="A36" s="7">
        <v>27</v>
      </c>
      <c r="B36" s="10">
        <v>77</v>
      </c>
      <c r="C36" s="10">
        <v>100</v>
      </c>
      <c r="D36" s="10">
        <v>177</v>
      </c>
      <c r="E36" s="3"/>
      <c r="F36" s="7">
        <v>57</v>
      </c>
      <c r="G36" s="10">
        <v>185</v>
      </c>
      <c r="H36" s="10">
        <v>180</v>
      </c>
      <c r="I36" s="10">
        <v>365</v>
      </c>
      <c r="J36" s="3"/>
      <c r="K36" s="7">
        <v>87</v>
      </c>
      <c r="L36" s="10">
        <v>88</v>
      </c>
      <c r="M36" s="10">
        <v>184</v>
      </c>
      <c r="N36" s="10">
        <v>272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5.712508884150675</v>
      </c>
      <c r="W36" s="19">
        <f t="shared" si="5"/>
        <v>11.680581323438465</v>
      </c>
      <c r="X36" s="19">
        <f t="shared" si="6"/>
        <v>8.9037698412698418</v>
      </c>
      <c r="Z36" s="26" t="s">
        <v>26</v>
      </c>
      <c r="AA36" s="10">
        <f t="shared" si="8"/>
        <v>6134</v>
      </c>
      <c r="AB36" s="10">
        <f t="shared" si="8"/>
        <v>5941</v>
      </c>
      <c r="AC36" s="13">
        <f>SUM(AA36:AB36)</f>
        <v>12075</v>
      </c>
    </row>
    <row r="37" spans="1:29" ht="15" customHeight="1" x14ac:dyDescent="0.15">
      <c r="A37" s="7">
        <v>28</v>
      </c>
      <c r="B37" s="10">
        <v>93</v>
      </c>
      <c r="C37" s="10">
        <v>102</v>
      </c>
      <c r="D37" s="10">
        <v>195</v>
      </c>
      <c r="E37" s="3"/>
      <c r="F37" s="7">
        <v>58</v>
      </c>
      <c r="G37" s="10">
        <v>168</v>
      </c>
      <c r="H37" s="10">
        <v>188</v>
      </c>
      <c r="I37" s="10">
        <v>356</v>
      </c>
      <c r="J37" s="3"/>
      <c r="K37" s="7">
        <v>88</v>
      </c>
      <c r="L37" s="10">
        <v>86</v>
      </c>
      <c r="M37" s="10">
        <v>194</v>
      </c>
      <c r="N37" s="10">
        <v>280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1.732409381663113</v>
      </c>
      <c r="W37" s="19">
        <f t="shared" si="5"/>
        <v>4.6768707482993204</v>
      </c>
      <c r="X37" s="19">
        <f t="shared" si="6"/>
        <v>3.3068783068783065</v>
      </c>
      <c r="Z37" s="4" t="s">
        <v>31</v>
      </c>
      <c r="AA37" s="10">
        <f t="shared" si="8"/>
        <v>1707</v>
      </c>
      <c r="AB37" s="10">
        <f t="shared" si="8"/>
        <v>1989</v>
      </c>
      <c r="AC37" s="13">
        <f>SUM(AA37:AB37)</f>
        <v>3696</v>
      </c>
    </row>
    <row r="38" spans="1:29" ht="15" customHeight="1" x14ac:dyDescent="0.15">
      <c r="A38" s="7">
        <v>29</v>
      </c>
      <c r="B38" s="10">
        <v>113</v>
      </c>
      <c r="C38" s="10">
        <v>89</v>
      </c>
      <c r="D38" s="10">
        <v>202</v>
      </c>
      <c r="E38" s="3"/>
      <c r="F38" s="7">
        <v>59</v>
      </c>
      <c r="G38" s="10">
        <v>198</v>
      </c>
      <c r="H38" s="10">
        <v>177</v>
      </c>
      <c r="I38" s="10">
        <v>375</v>
      </c>
      <c r="J38" s="3"/>
      <c r="K38" s="7">
        <v>89</v>
      </c>
      <c r="L38" s="10">
        <v>59</v>
      </c>
      <c r="M38" s="10">
        <v>128</v>
      </c>
      <c r="N38" s="10">
        <v>187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0.35536602700781805</v>
      </c>
      <c r="W38" s="19">
        <f t="shared" si="5"/>
        <v>1.3064316635745208</v>
      </c>
      <c r="X38" s="19">
        <f t="shared" si="6"/>
        <v>0.86392195767195767</v>
      </c>
      <c r="Z38" s="4" t="s">
        <v>7</v>
      </c>
      <c r="AA38" s="10">
        <f t="shared" si="8"/>
        <v>2304</v>
      </c>
      <c r="AB38" s="10">
        <f t="shared" si="8"/>
        <v>3936</v>
      </c>
      <c r="AC38" s="13">
        <f>SUM(AA38:AB38)</f>
        <v>6240</v>
      </c>
    </row>
    <row r="39" spans="1:29" ht="15" customHeight="1" x14ac:dyDescent="0.15">
      <c r="A39" s="7"/>
      <c r="B39" s="11">
        <v>456</v>
      </c>
      <c r="C39" s="11">
        <v>466</v>
      </c>
      <c r="D39" s="11">
        <v>922</v>
      </c>
      <c r="E39" s="3"/>
      <c r="F39" s="7"/>
      <c r="G39" s="11">
        <v>886</v>
      </c>
      <c r="H39" s="11">
        <v>885</v>
      </c>
      <c r="I39" s="11">
        <v>1771</v>
      </c>
      <c r="J39" s="3"/>
      <c r="K39" s="7"/>
      <c r="L39" s="11">
        <v>448</v>
      </c>
      <c r="M39" s="11">
        <v>906</v>
      </c>
      <c r="N39" s="11">
        <v>1354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2.6652452025586353E-2</v>
      </c>
      <c r="W39" s="19">
        <f t="shared" si="5"/>
        <v>0.27056277056277056</v>
      </c>
      <c r="X39" s="19">
        <f t="shared" si="6"/>
        <v>0.15707671957671956</v>
      </c>
      <c r="Z39" s="9" t="s">
        <v>24</v>
      </c>
      <c r="AA39" s="11">
        <f>SUM(AA35:AA38)</f>
        <v>11256</v>
      </c>
      <c r="AB39" s="11">
        <f>SUM(AB35:AB38)</f>
        <v>12936</v>
      </c>
      <c r="AC39" s="11">
        <f>SUM(AC35:AC38)</f>
        <v>24192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67</v>
      </c>
      <c r="D4" s="10">
        <v>131</v>
      </c>
      <c r="E4" s="3"/>
      <c r="F4" s="7">
        <v>30</v>
      </c>
      <c r="G4" s="10">
        <v>90</v>
      </c>
      <c r="H4" s="10">
        <v>111</v>
      </c>
      <c r="I4" s="10">
        <v>201</v>
      </c>
      <c r="J4" s="3"/>
      <c r="K4" s="7">
        <v>60</v>
      </c>
      <c r="L4" s="10">
        <v>233</v>
      </c>
      <c r="M4" s="10">
        <v>172</v>
      </c>
      <c r="N4" s="10">
        <v>405</v>
      </c>
      <c r="O4" s="3"/>
      <c r="P4" s="7">
        <v>90</v>
      </c>
      <c r="Q4" s="10">
        <v>44</v>
      </c>
      <c r="R4" s="10">
        <v>121</v>
      </c>
      <c r="S4" s="10">
        <v>165</v>
      </c>
      <c r="U4" s="4" t="s">
        <v>4</v>
      </c>
      <c r="V4" s="15">
        <f>SUM(B9,B15,B21)</f>
        <v>1113</v>
      </c>
      <c r="W4" s="15">
        <f>SUM(C9,C15,C21)</f>
        <v>1076</v>
      </c>
      <c r="X4" s="15">
        <f>SUM(V4:W4)</f>
        <v>2189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52</v>
      </c>
      <c r="D5" s="10">
        <v>122</v>
      </c>
      <c r="E5" s="3"/>
      <c r="F5" s="7">
        <v>31</v>
      </c>
      <c r="G5" s="10">
        <v>85</v>
      </c>
      <c r="H5" s="10">
        <v>79</v>
      </c>
      <c r="I5" s="10">
        <v>164</v>
      </c>
      <c r="J5" s="3"/>
      <c r="K5" s="7">
        <v>61</v>
      </c>
      <c r="L5" s="10">
        <v>198</v>
      </c>
      <c r="M5" s="10">
        <v>209</v>
      </c>
      <c r="N5" s="10">
        <v>407</v>
      </c>
      <c r="O5" s="3"/>
      <c r="P5" s="7">
        <v>91</v>
      </c>
      <c r="Q5" s="10">
        <v>35</v>
      </c>
      <c r="R5" s="10">
        <v>103</v>
      </c>
      <c r="S5" s="10">
        <v>138</v>
      </c>
      <c r="U5" s="4" t="s">
        <v>5</v>
      </c>
      <c r="V5" s="15">
        <f>SUM(B27,B33,B39,G9,G15,G21,G27,G33,G39,L9)</f>
        <v>6114</v>
      </c>
      <c r="W5" s="15">
        <f>SUM(C27,C33,C39,H9,H15,H21,H27,H33,H39,M9)</f>
        <v>5919</v>
      </c>
      <c r="X5" s="15">
        <f>SUM(V5:W5)</f>
        <v>12033</v>
      </c>
      <c r="Y5" s="2"/>
      <c r="Z5" s="4" t="s">
        <v>25</v>
      </c>
      <c r="AA5" s="10">
        <v>651</v>
      </c>
      <c r="AB5" s="10">
        <v>614</v>
      </c>
      <c r="AC5" s="10">
        <v>1265</v>
      </c>
    </row>
    <row r="6" spans="1:29" ht="15" customHeight="1" x14ac:dyDescent="0.15">
      <c r="A6" s="7">
        <v>2</v>
      </c>
      <c r="B6" s="10">
        <v>68</v>
      </c>
      <c r="C6" s="10">
        <v>60</v>
      </c>
      <c r="D6" s="10">
        <v>128</v>
      </c>
      <c r="E6" s="3"/>
      <c r="F6" s="7">
        <v>32</v>
      </c>
      <c r="G6" s="10">
        <v>90</v>
      </c>
      <c r="H6" s="10">
        <v>86</v>
      </c>
      <c r="I6" s="10">
        <v>176</v>
      </c>
      <c r="J6" s="3"/>
      <c r="K6" s="7">
        <v>62</v>
      </c>
      <c r="L6" s="10">
        <v>224</v>
      </c>
      <c r="M6" s="10">
        <v>197</v>
      </c>
      <c r="N6" s="10">
        <v>421</v>
      </c>
      <c r="O6" s="3"/>
      <c r="P6" s="7">
        <v>92</v>
      </c>
      <c r="Q6" s="10">
        <v>25</v>
      </c>
      <c r="R6" s="10">
        <v>98</v>
      </c>
      <c r="S6" s="10">
        <v>123</v>
      </c>
      <c r="U6" s="8" t="s">
        <v>6</v>
      </c>
      <c r="V6" s="15">
        <f>SUM(L15,L21)</f>
        <v>1717</v>
      </c>
      <c r="W6" s="15">
        <f>SUM(M15,M21)</f>
        <v>1985</v>
      </c>
      <c r="X6" s="15">
        <f>SUM(V6:W6)</f>
        <v>3702</v>
      </c>
      <c r="Z6" s="26" t="s">
        <v>26</v>
      </c>
      <c r="AA6" s="10">
        <v>3503</v>
      </c>
      <c r="AB6" s="10">
        <v>3501</v>
      </c>
      <c r="AC6" s="10">
        <v>7004</v>
      </c>
    </row>
    <row r="7" spans="1:29" ht="15" customHeight="1" x14ac:dyDescent="0.15">
      <c r="A7" s="7">
        <v>3</v>
      </c>
      <c r="B7" s="10">
        <v>71</v>
      </c>
      <c r="C7" s="10">
        <v>70</v>
      </c>
      <c r="D7" s="10">
        <v>141</v>
      </c>
      <c r="E7" s="3"/>
      <c r="F7" s="7">
        <v>33</v>
      </c>
      <c r="G7" s="10">
        <v>94</v>
      </c>
      <c r="H7" s="10">
        <v>109</v>
      </c>
      <c r="I7" s="10">
        <v>203</v>
      </c>
      <c r="J7" s="3"/>
      <c r="K7" s="7">
        <v>63</v>
      </c>
      <c r="L7" s="10">
        <v>254</v>
      </c>
      <c r="M7" s="10">
        <v>220</v>
      </c>
      <c r="N7" s="10">
        <v>474</v>
      </c>
      <c r="O7" s="3"/>
      <c r="P7" s="7">
        <v>93</v>
      </c>
      <c r="Q7" s="10">
        <v>24</v>
      </c>
      <c r="R7" s="10">
        <v>64</v>
      </c>
      <c r="S7" s="10">
        <v>88</v>
      </c>
      <c r="U7" s="4" t="s">
        <v>7</v>
      </c>
      <c r="V7" s="15">
        <f>SUM(L27,L33,L39,Q9,Q15,Q21,Q27,Q33,Q39)</f>
        <v>2299</v>
      </c>
      <c r="W7" s="15">
        <f>SUM(M27,M33,M39,R9,R15,R21,R27,R33,R39)</f>
        <v>3929</v>
      </c>
      <c r="X7" s="15">
        <f>SUM(V7:W7)</f>
        <v>6228</v>
      </c>
      <c r="Z7" s="4" t="s">
        <v>31</v>
      </c>
      <c r="AA7" s="10">
        <v>1077</v>
      </c>
      <c r="AB7" s="10">
        <v>1249</v>
      </c>
      <c r="AC7" s="10">
        <v>2326</v>
      </c>
    </row>
    <row r="8" spans="1:29" ht="15" customHeight="1" x14ac:dyDescent="0.15">
      <c r="A8" s="7">
        <v>4</v>
      </c>
      <c r="B8" s="10">
        <v>79</v>
      </c>
      <c r="C8" s="10">
        <v>65</v>
      </c>
      <c r="D8" s="10">
        <v>144</v>
      </c>
      <c r="E8" s="3"/>
      <c r="F8" s="7">
        <v>34</v>
      </c>
      <c r="G8" s="10">
        <v>94</v>
      </c>
      <c r="H8" s="10">
        <v>89</v>
      </c>
      <c r="I8" s="10">
        <v>183</v>
      </c>
      <c r="J8" s="3"/>
      <c r="K8" s="7">
        <v>64</v>
      </c>
      <c r="L8" s="10">
        <v>275</v>
      </c>
      <c r="M8" s="10">
        <v>284</v>
      </c>
      <c r="N8" s="10">
        <v>559</v>
      </c>
      <c r="O8" s="3"/>
      <c r="P8" s="7">
        <v>94</v>
      </c>
      <c r="Q8" s="10">
        <v>25</v>
      </c>
      <c r="R8" s="10">
        <v>52</v>
      </c>
      <c r="S8" s="10">
        <v>77</v>
      </c>
      <c r="U8" s="17" t="s">
        <v>3</v>
      </c>
      <c r="V8" s="12">
        <f>SUM(V4:V7)</f>
        <v>11243</v>
      </c>
      <c r="W8" s="12">
        <f>SUM(W4:W7)</f>
        <v>12909</v>
      </c>
      <c r="X8" s="12">
        <f>SUM(X4:X7)</f>
        <v>24152</v>
      </c>
      <c r="Z8" s="4" t="s">
        <v>7</v>
      </c>
      <c r="AA8" s="10">
        <v>1382</v>
      </c>
      <c r="AB8" s="10">
        <v>2388</v>
      </c>
      <c r="AC8" s="10">
        <v>3770</v>
      </c>
    </row>
    <row r="9" spans="1:29" ht="15" customHeight="1" x14ac:dyDescent="0.15">
      <c r="A9" s="7"/>
      <c r="B9" s="11">
        <v>352</v>
      </c>
      <c r="C9" s="11">
        <v>314</v>
      </c>
      <c r="D9" s="11">
        <v>666</v>
      </c>
      <c r="E9" s="3"/>
      <c r="F9" s="7"/>
      <c r="G9" s="11">
        <v>453</v>
      </c>
      <c r="H9" s="11">
        <v>474</v>
      </c>
      <c r="I9" s="11">
        <v>927</v>
      </c>
      <c r="J9" s="3"/>
      <c r="K9" s="7"/>
      <c r="L9" s="12">
        <v>1184</v>
      </c>
      <c r="M9" s="12">
        <v>1082</v>
      </c>
      <c r="N9" s="12">
        <v>2266</v>
      </c>
      <c r="O9" s="3"/>
      <c r="P9" s="7"/>
      <c r="Q9" s="11">
        <v>153</v>
      </c>
      <c r="R9" s="11">
        <v>438</v>
      </c>
      <c r="S9" s="11">
        <v>591</v>
      </c>
      <c r="U9" s="4" t="s">
        <v>8</v>
      </c>
      <c r="V9" s="15">
        <f>SUM(G21,G27,G33,G39,L9)</f>
        <v>3698</v>
      </c>
      <c r="W9" s="15">
        <f>SUM(H21,H27,H33,H39,M9)</f>
        <v>3658</v>
      </c>
      <c r="X9" s="18">
        <f t="shared" ref="X9:X20" si="0">SUM(V9:W9)</f>
        <v>7356</v>
      </c>
      <c r="Z9" s="9" t="s">
        <v>24</v>
      </c>
      <c r="AA9" s="11">
        <f t="shared" ref="AA9:AB9" si="1">SUM(AA5:AA8)</f>
        <v>6613</v>
      </c>
      <c r="AB9" s="11">
        <f t="shared" si="1"/>
        <v>7752</v>
      </c>
      <c r="AC9" s="11">
        <f>SUM(AC5:AC8)</f>
        <v>14365</v>
      </c>
    </row>
    <row r="10" spans="1:29" ht="15" customHeight="1" x14ac:dyDescent="0.15">
      <c r="A10" s="7">
        <v>5</v>
      </c>
      <c r="B10" s="10">
        <v>71</v>
      </c>
      <c r="C10" s="10">
        <v>74</v>
      </c>
      <c r="D10" s="10">
        <v>145</v>
      </c>
      <c r="E10" s="3"/>
      <c r="F10" s="7">
        <v>35</v>
      </c>
      <c r="G10" s="10">
        <v>107</v>
      </c>
      <c r="H10" s="10">
        <v>106</v>
      </c>
      <c r="I10" s="10">
        <v>213</v>
      </c>
      <c r="J10" s="3"/>
      <c r="K10" s="7">
        <v>65</v>
      </c>
      <c r="L10" s="10">
        <v>274</v>
      </c>
      <c r="M10" s="10">
        <v>226</v>
      </c>
      <c r="N10" s="10">
        <v>500</v>
      </c>
      <c r="O10" s="3"/>
      <c r="P10" s="7">
        <v>95</v>
      </c>
      <c r="Q10" s="10">
        <v>15</v>
      </c>
      <c r="R10" s="10">
        <v>38</v>
      </c>
      <c r="S10" s="10">
        <v>53</v>
      </c>
      <c r="U10" s="4" t="s">
        <v>9</v>
      </c>
      <c r="V10" s="15">
        <f>SUM(G21,G27,G33,G39,L9,L15,L21,L27,L33,L39,Q9,Q15,Q21,Q27,Q33,Q39)</f>
        <v>7714</v>
      </c>
      <c r="W10" s="15">
        <f>SUM(H21,H27,H33,H39,M9,M15,M21,M27,M33,M39,R9,R15,R21,R27,R33,R39)</f>
        <v>9572</v>
      </c>
      <c r="X10" s="18">
        <f t="shared" si="0"/>
        <v>17286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79</v>
      </c>
      <c r="D11" s="10">
        <v>152</v>
      </c>
      <c r="E11" s="3"/>
      <c r="F11" s="7">
        <v>36</v>
      </c>
      <c r="G11" s="10">
        <v>124</v>
      </c>
      <c r="H11" s="10">
        <v>91</v>
      </c>
      <c r="I11" s="10">
        <v>215</v>
      </c>
      <c r="J11" s="3"/>
      <c r="K11" s="7">
        <v>66</v>
      </c>
      <c r="L11" s="10">
        <v>272</v>
      </c>
      <c r="M11" s="10">
        <v>258</v>
      </c>
      <c r="N11" s="10">
        <v>530</v>
      </c>
      <c r="O11" s="3"/>
      <c r="P11" s="7">
        <v>96</v>
      </c>
      <c r="Q11" s="10">
        <v>13</v>
      </c>
      <c r="R11" s="10">
        <v>36</v>
      </c>
      <c r="S11" s="10">
        <v>49</v>
      </c>
      <c r="U11" s="4" t="s">
        <v>10</v>
      </c>
      <c r="V11" s="15">
        <f>SUM(,G33,G39,L9,L15,L21,L27,L33,L39,Q9,Q15,Q21,Q27,Q33,Q39)</f>
        <v>6741</v>
      </c>
      <c r="W11" s="15">
        <f>SUM(,H33,H39,M9,M15,M21,M27,M33,M39,R9,R15,R21,R27,R33,R39)</f>
        <v>8557</v>
      </c>
      <c r="X11" s="18">
        <f t="shared" si="0"/>
        <v>15298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78</v>
      </c>
      <c r="D12" s="10">
        <v>150</v>
      </c>
      <c r="E12" s="3"/>
      <c r="F12" s="7">
        <v>37</v>
      </c>
      <c r="G12" s="10">
        <v>121</v>
      </c>
      <c r="H12" s="10">
        <v>105</v>
      </c>
      <c r="I12" s="10">
        <v>226</v>
      </c>
      <c r="J12" s="3"/>
      <c r="K12" s="7">
        <v>67</v>
      </c>
      <c r="L12" s="10">
        <v>170</v>
      </c>
      <c r="M12" s="10">
        <v>142</v>
      </c>
      <c r="N12" s="10">
        <v>312</v>
      </c>
      <c r="O12" s="3"/>
      <c r="P12" s="7">
        <v>97</v>
      </c>
      <c r="Q12" s="10">
        <v>5</v>
      </c>
      <c r="R12" s="10">
        <v>24</v>
      </c>
      <c r="S12" s="10">
        <v>29</v>
      </c>
      <c r="U12" s="4" t="s">
        <v>11</v>
      </c>
      <c r="V12" s="15">
        <f>SUM(L9,L15,L21,L27,L33,L39,Q9,Q15,Q21,Q27,Q33,Q39)</f>
        <v>5200</v>
      </c>
      <c r="W12" s="15">
        <f>SUM(M9,M15,M21,M27,M33,M39,R9,R15,R21,R27,R33,R39)</f>
        <v>6996</v>
      </c>
      <c r="X12" s="18">
        <f t="shared" si="0"/>
        <v>12196</v>
      </c>
      <c r="Z12" s="4" t="s">
        <v>25</v>
      </c>
      <c r="AA12" s="10">
        <v>154</v>
      </c>
      <c r="AB12" s="10">
        <v>169</v>
      </c>
      <c r="AC12" s="10">
        <v>323</v>
      </c>
    </row>
    <row r="13" spans="1:29" ht="15" customHeight="1" x14ac:dyDescent="0.15">
      <c r="A13" s="7">
        <v>8</v>
      </c>
      <c r="B13" s="10">
        <v>76</v>
      </c>
      <c r="C13" s="10">
        <v>66</v>
      </c>
      <c r="D13" s="10">
        <v>142</v>
      </c>
      <c r="E13" s="3"/>
      <c r="F13" s="7">
        <v>38</v>
      </c>
      <c r="G13" s="10">
        <v>100</v>
      </c>
      <c r="H13" s="10">
        <v>94</v>
      </c>
      <c r="I13" s="10">
        <v>194</v>
      </c>
      <c r="J13" s="3"/>
      <c r="K13" s="7">
        <v>68</v>
      </c>
      <c r="L13" s="10">
        <v>93</v>
      </c>
      <c r="M13" s="10">
        <v>141</v>
      </c>
      <c r="N13" s="10">
        <v>234</v>
      </c>
      <c r="O13" s="3"/>
      <c r="P13" s="7">
        <v>98</v>
      </c>
      <c r="Q13" s="10">
        <v>5</v>
      </c>
      <c r="R13" s="10">
        <v>20</v>
      </c>
      <c r="S13" s="10">
        <v>25</v>
      </c>
      <c r="U13" s="9" t="s">
        <v>12</v>
      </c>
      <c r="V13" s="12">
        <f>SUM(L15,L21,L27,L33,L39,Q9,Q15,Q21,Q27,Q33,Q39)</f>
        <v>4016</v>
      </c>
      <c r="W13" s="12">
        <f>SUM(M15,M21,M27,M33,M39,R9,R15,R21,R27,R33,R39)</f>
        <v>5914</v>
      </c>
      <c r="X13" s="12">
        <f t="shared" si="0"/>
        <v>9930</v>
      </c>
      <c r="Z13" s="26" t="s">
        <v>26</v>
      </c>
      <c r="AA13" s="10">
        <v>801</v>
      </c>
      <c r="AB13" s="10">
        <v>787</v>
      </c>
      <c r="AC13" s="10">
        <v>1588</v>
      </c>
    </row>
    <row r="14" spans="1:29" ht="15" customHeight="1" x14ac:dyDescent="0.15">
      <c r="A14" s="7">
        <v>9</v>
      </c>
      <c r="B14" s="10">
        <v>83</v>
      </c>
      <c r="C14" s="10">
        <v>66</v>
      </c>
      <c r="D14" s="10">
        <v>149</v>
      </c>
      <c r="E14" s="3"/>
      <c r="F14" s="7">
        <v>39</v>
      </c>
      <c r="G14" s="10">
        <v>116</v>
      </c>
      <c r="H14" s="10">
        <v>102</v>
      </c>
      <c r="I14" s="10">
        <v>218</v>
      </c>
      <c r="J14" s="3"/>
      <c r="K14" s="7">
        <v>69</v>
      </c>
      <c r="L14" s="10">
        <v>133</v>
      </c>
      <c r="M14" s="10">
        <v>172</v>
      </c>
      <c r="N14" s="10">
        <v>305</v>
      </c>
      <c r="O14" s="3"/>
      <c r="P14" s="7">
        <v>99</v>
      </c>
      <c r="Q14" s="10">
        <v>2</v>
      </c>
      <c r="R14" s="10">
        <v>16</v>
      </c>
      <c r="S14" s="10">
        <v>18</v>
      </c>
      <c r="U14" s="4" t="s">
        <v>13</v>
      </c>
      <c r="V14" s="15">
        <f>SUM(L21,L27,L33,L39,Q9,Q15,Q21,Q27,Q33,Q39)</f>
        <v>3074</v>
      </c>
      <c r="W14" s="15">
        <f>SUM(M21,M27,M33,M39,R9,R15,R21,R27,R33,R39)</f>
        <v>4975</v>
      </c>
      <c r="X14" s="18">
        <f t="shared" si="0"/>
        <v>8049</v>
      </c>
      <c r="Z14" s="4" t="s">
        <v>31</v>
      </c>
      <c r="AA14" s="10">
        <v>212</v>
      </c>
      <c r="AB14" s="10">
        <v>260</v>
      </c>
      <c r="AC14" s="10">
        <v>472</v>
      </c>
    </row>
    <row r="15" spans="1:29" ht="15" customHeight="1" x14ac:dyDescent="0.15">
      <c r="A15" s="7"/>
      <c r="B15" s="11">
        <v>375</v>
      </c>
      <c r="C15" s="11">
        <v>363</v>
      </c>
      <c r="D15" s="11">
        <v>738</v>
      </c>
      <c r="E15" s="3"/>
      <c r="F15" s="7"/>
      <c r="G15" s="11">
        <v>568</v>
      </c>
      <c r="H15" s="11">
        <v>498</v>
      </c>
      <c r="I15" s="11">
        <v>1066</v>
      </c>
      <c r="J15" s="3"/>
      <c r="K15" s="7"/>
      <c r="L15" s="11">
        <v>942</v>
      </c>
      <c r="M15" s="11">
        <v>939</v>
      </c>
      <c r="N15" s="11">
        <v>1881</v>
      </c>
      <c r="O15" s="3"/>
      <c r="P15" s="7"/>
      <c r="Q15" s="11">
        <v>40</v>
      </c>
      <c r="R15" s="11">
        <v>134</v>
      </c>
      <c r="S15" s="11">
        <v>174</v>
      </c>
      <c r="U15" s="4" t="s">
        <v>14</v>
      </c>
      <c r="V15" s="15">
        <f>SUM(L27,L33,L39,Q9,Q15,Q21,Q27,Q33,Q39)</f>
        <v>2299</v>
      </c>
      <c r="W15" s="15">
        <f>SUM(M27,M33,M39,R9,R15,R21,R27,R33,R39)</f>
        <v>3929</v>
      </c>
      <c r="X15" s="18">
        <f t="shared" si="0"/>
        <v>6228</v>
      </c>
      <c r="Z15" s="4" t="s">
        <v>7</v>
      </c>
      <c r="AA15" s="10">
        <v>286</v>
      </c>
      <c r="AB15" s="10">
        <v>447</v>
      </c>
      <c r="AC15" s="10">
        <v>733</v>
      </c>
    </row>
    <row r="16" spans="1:29" ht="15" customHeight="1" x14ac:dyDescent="0.15">
      <c r="A16" s="7">
        <v>10</v>
      </c>
      <c r="B16" s="10">
        <v>64</v>
      </c>
      <c r="C16" s="10">
        <v>69</v>
      </c>
      <c r="D16" s="10">
        <v>133</v>
      </c>
      <c r="E16" s="3"/>
      <c r="F16" s="7">
        <v>40</v>
      </c>
      <c r="G16" s="10">
        <v>103</v>
      </c>
      <c r="H16" s="10">
        <v>103</v>
      </c>
      <c r="I16" s="10">
        <v>206</v>
      </c>
      <c r="J16" s="3"/>
      <c r="K16" s="7">
        <v>70</v>
      </c>
      <c r="L16" s="10">
        <v>161</v>
      </c>
      <c r="M16" s="10">
        <v>196</v>
      </c>
      <c r="N16" s="10">
        <v>357</v>
      </c>
      <c r="O16" s="3"/>
      <c r="P16" s="7">
        <v>100</v>
      </c>
      <c r="Q16" s="10">
        <v>0</v>
      </c>
      <c r="R16" s="10">
        <v>14</v>
      </c>
      <c r="S16" s="10">
        <v>14</v>
      </c>
      <c r="U16" s="4" t="s">
        <v>15</v>
      </c>
      <c r="V16" s="15">
        <f>SUM(L33,L39,Q9,Q15,Q21,Q27,Q33,Q39)</f>
        <v>1457</v>
      </c>
      <c r="W16" s="15">
        <f>SUM(M33,M39,R9,R15,R21,R27,R33,R39)</f>
        <v>2736</v>
      </c>
      <c r="X16" s="18">
        <f t="shared" si="0"/>
        <v>4193</v>
      </c>
      <c r="Z16" s="9" t="s">
        <v>24</v>
      </c>
      <c r="AA16" s="11">
        <f t="shared" ref="AA16:AB16" si="2">SUM(AA12:AA15)</f>
        <v>1453</v>
      </c>
      <c r="AB16" s="11">
        <f t="shared" si="2"/>
        <v>1663</v>
      </c>
      <c r="AC16" s="11">
        <f>SUM(AC12:AC15)</f>
        <v>3116</v>
      </c>
    </row>
    <row r="17" spans="1:29" ht="15" customHeight="1" x14ac:dyDescent="0.15">
      <c r="A17" s="7">
        <v>11</v>
      </c>
      <c r="B17" s="10">
        <v>75</v>
      </c>
      <c r="C17" s="10">
        <v>75</v>
      </c>
      <c r="D17" s="10">
        <v>150</v>
      </c>
      <c r="E17" s="3"/>
      <c r="F17" s="7">
        <v>41</v>
      </c>
      <c r="G17" s="10">
        <v>101</v>
      </c>
      <c r="H17" s="10">
        <v>103</v>
      </c>
      <c r="I17" s="10">
        <v>204</v>
      </c>
      <c r="J17" s="3"/>
      <c r="K17" s="7">
        <v>71</v>
      </c>
      <c r="L17" s="10">
        <v>162</v>
      </c>
      <c r="M17" s="10">
        <v>190</v>
      </c>
      <c r="N17" s="10">
        <v>352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648</v>
      </c>
      <c r="W17" s="15">
        <f>SUM(M39,R9,R15,R21,R27,R33,R39)</f>
        <v>1516</v>
      </c>
      <c r="X17" s="18">
        <f t="shared" si="0"/>
        <v>2164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78</v>
      </c>
      <c r="D18" s="10">
        <v>152</v>
      </c>
      <c r="E18" s="3"/>
      <c r="F18" s="7">
        <v>42</v>
      </c>
      <c r="G18" s="10">
        <v>106</v>
      </c>
      <c r="H18" s="10">
        <v>93</v>
      </c>
      <c r="I18" s="10">
        <v>199</v>
      </c>
      <c r="J18" s="3"/>
      <c r="K18" s="7">
        <v>72</v>
      </c>
      <c r="L18" s="10">
        <v>148</v>
      </c>
      <c r="M18" s="10">
        <v>227</v>
      </c>
      <c r="N18" s="13">
        <v>375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195</v>
      </c>
      <c r="W18" s="15">
        <f>SUM(R9,R15,R21,R27,R33,R39)</f>
        <v>609</v>
      </c>
      <c r="X18" s="18">
        <f t="shared" si="0"/>
        <v>804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85</v>
      </c>
      <c r="C19" s="10">
        <v>93</v>
      </c>
      <c r="D19" s="10">
        <v>178</v>
      </c>
      <c r="E19" s="3"/>
      <c r="F19" s="7">
        <v>43</v>
      </c>
      <c r="G19" s="10">
        <v>99</v>
      </c>
      <c r="H19" s="10">
        <v>93</v>
      </c>
      <c r="I19" s="10">
        <v>192</v>
      </c>
      <c r="J19" s="3"/>
      <c r="K19" s="7">
        <v>73</v>
      </c>
      <c r="L19" s="10">
        <v>146</v>
      </c>
      <c r="M19" s="10">
        <v>220</v>
      </c>
      <c r="N19" s="10">
        <v>366</v>
      </c>
      <c r="O19" s="3"/>
      <c r="P19" s="7">
        <v>103</v>
      </c>
      <c r="Q19" s="10">
        <v>1</v>
      </c>
      <c r="R19" s="10">
        <v>5</v>
      </c>
      <c r="S19" s="10">
        <v>6</v>
      </c>
      <c r="U19" s="4" t="s">
        <v>18</v>
      </c>
      <c r="V19" s="15">
        <f>SUM(Q15,Q21,Q27,Q33,Q39)</f>
        <v>42</v>
      </c>
      <c r="W19" s="15">
        <f>SUM(R15,R21,R27,R33,R39)</f>
        <v>171</v>
      </c>
      <c r="X19" s="18">
        <f t="shared" si="0"/>
        <v>213</v>
      </c>
      <c r="Z19" s="4" t="s">
        <v>25</v>
      </c>
      <c r="AA19" s="10">
        <v>189</v>
      </c>
      <c r="AB19" s="10">
        <v>191</v>
      </c>
      <c r="AC19" s="10">
        <v>380</v>
      </c>
    </row>
    <row r="20" spans="1:29" ht="15" customHeight="1" x14ac:dyDescent="0.15">
      <c r="A20" s="7">
        <v>14</v>
      </c>
      <c r="B20" s="10">
        <v>88</v>
      </c>
      <c r="C20" s="10">
        <v>84</v>
      </c>
      <c r="D20" s="10">
        <v>172</v>
      </c>
      <c r="E20" s="3"/>
      <c r="F20" s="7">
        <v>44</v>
      </c>
      <c r="G20" s="10">
        <v>96</v>
      </c>
      <c r="H20" s="10">
        <v>97</v>
      </c>
      <c r="I20" s="10">
        <v>193</v>
      </c>
      <c r="J20" s="3"/>
      <c r="K20" s="7">
        <v>74</v>
      </c>
      <c r="L20" s="10">
        <v>158</v>
      </c>
      <c r="M20" s="10">
        <v>213</v>
      </c>
      <c r="N20" s="10">
        <v>371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37</v>
      </c>
      <c r="X20" s="18">
        <f t="shared" si="0"/>
        <v>39</v>
      </c>
      <c r="Z20" s="26" t="s">
        <v>26</v>
      </c>
      <c r="AA20" s="10">
        <v>1172</v>
      </c>
      <c r="AB20" s="10">
        <v>1050</v>
      </c>
      <c r="AC20" s="10">
        <v>2222</v>
      </c>
    </row>
    <row r="21" spans="1:29" ht="15" customHeight="1" x14ac:dyDescent="0.15">
      <c r="A21" s="7"/>
      <c r="B21" s="11">
        <v>386</v>
      </c>
      <c r="C21" s="11">
        <v>399</v>
      </c>
      <c r="D21" s="11">
        <v>785</v>
      </c>
      <c r="E21" s="3"/>
      <c r="F21" s="7"/>
      <c r="G21" s="11">
        <v>505</v>
      </c>
      <c r="H21" s="11">
        <v>489</v>
      </c>
      <c r="I21" s="11">
        <v>994</v>
      </c>
      <c r="J21" s="3"/>
      <c r="K21" s="7"/>
      <c r="L21" s="12">
        <v>775</v>
      </c>
      <c r="M21" s="12">
        <v>1046</v>
      </c>
      <c r="N21" s="12">
        <v>1821</v>
      </c>
      <c r="O21" s="24"/>
      <c r="P21" s="7"/>
      <c r="Q21" s="11">
        <v>2</v>
      </c>
      <c r="R21" s="11">
        <v>35</v>
      </c>
      <c r="S21" s="11">
        <v>37</v>
      </c>
      <c r="Z21" s="4" t="s">
        <v>31</v>
      </c>
      <c r="AA21" s="10">
        <v>277</v>
      </c>
      <c r="AB21" s="10">
        <v>280</v>
      </c>
      <c r="AC21" s="10">
        <v>557</v>
      </c>
    </row>
    <row r="22" spans="1:29" ht="15" customHeight="1" x14ac:dyDescent="0.15">
      <c r="A22" s="7">
        <v>15</v>
      </c>
      <c r="B22" s="10">
        <v>73</v>
      </c>
      <c r="C22" s="10">
        <v>77</v>
      </c>
      <c r="D22" s="10">
        <v>150</v>
      </c>
      <c r="E22" s="3"/>
      <c r="F22" s="7">
        <v>45</v>
      </c>
      <c r="G22" s="10">
        <v>93</v>
      </c>
      <c r="H22" s="10">
        <v>105</v>
      </c>
      <c r="I22" s="10">
        <v>198</v>
      </c>
      <c r="J22" s="3"/>
      <c r="K22" s="7">
        <v>75</v>
      </c>
      <c r="L22" s="10">
        <v>148</v>
      </c>
      <c r="M22" s="10">
        <v>210</v>
      </c>
      <c r="N22" s="10">
        <v>358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385</v>
      </c>
      <c r="AB22" s="10">
        <v>675</v>
      </c>
      <c r="AC22" s="10">
        <v>1060</v>
      </c>
    </row>
    <row r="23" spans="1:29" ht="15" customHeight="1" x14ac:dyDescent="0.15">
      <c r="A23" s="7">
        <v>16</v>
      </c>
      <c r="B23" s="10">
        <v>107</v>
      </c>
      <c r="C23" s="10">
        <v>88</v>
      </c>
      <c r="D23" s="10">
        <v>195</v>
      </c>
      <c r="E23" s="3"/>
      <c r="F23" s="7">
        <v>46</v>
      </c>
      <c r="G23" s="10">
        <v>91</v>
      </c>
      <c r="H23" s="10">
        <v>125</v>
      </c>
      <c r="I23" s="10">
        <v>216</v>
      </c>
      <c r="J23" s="3"/>
      <c r="K23" s="7">
        <v>76</v>
      </c>
      <c r="L23" s="10">
        <v>197</v>
      </c>
      <c r="M23" s="10">
        <v>234</v>
      </c>
      <c r="N23" s="10">
        <v>431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9.8994930178777896</v>
      </c>
      <c r="W23" s="19">
        <f>W4/$W$8*100</f>
        <v>8.3352699666899071</v>
      </c>
      <c r="X23" s="19">
        <f>X4/$X$8*100</f>
        <v>9.0634315998675046</v>
      </c>
      <c r="Z23" s="9" t="s">
        <v>24</v>
      </c>
      <c r="AA23" s="11">
        <f t="shared" ref="AA23:AB23" si="3">SUM(AA19:AA22)</f>
        <v>2023</v>
      </c>
      <c r="AB23" s="11">
        <f t="shared" si="3"/>
        <v>2196</v>
      </c>
      <c r="AC23" s="11">
        <f>SUM(AC19:AC22)</f>
        <v>4219</v>
      </c>
    </row>
    <row r="24" spans="1:29" ht="15" customHeight="1" x14ac:dyDescent="0.15">
      <c r="A24" s="7">
        <v>17</v>
      </c>
      <c r="B24" s="10">
        <v>110</v>
      </c>
      <c r="C24" s="10">
        <v>81</v>
      </c>
      <c r="D24" s="10">
        <v>191</v>
      </c>
      <c r="E24" s="3"/>
      <c r="F24" s="7">
        <v>47</v>
      </c>
      <c r="G24" s="10">
        <v>89</v>
      </c>
      <c r="H24" s="10">
        <v>89</v>
      </c>
      <c r="I24" s="10">
        <v>178</v>
      </c>
      <c r="J24" s="3"/>
      <c r="K24" s="7">
        <v>77</v>
      </c>
      <c r="L24" s="10">
        <v>152</v>
      </c>
      <c r="M24" s="10">
        <v>245</v>
      </c>
      <c r="N24" s="10">
        <v>397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54.380503424352931</v>
      </c>
      <c r="W24" s="19">
        <f>W5/$W$8*100</f>
        <v>45.851731350220774</v>
      </c>
      <c r="X24" s="19">
        <f>X5/$X$8*100</f>
        <v>49.821960914210003</v>
      </c>
      <c r="Z24" s="6" t="s">
        <v>30</v>
      </c>
    </row>
    <row r="25" spans="1:29" ht="15" customHeight="1" x14ac:dyDescent="0.15">
      <c r="A25" s="7">
        <v>18</v>
      </c>
      <c r="B25" s="10">
        <v>92</v>
      </c>
      <c r="C25" s="10">
        <v>90</v>
      </c>
      <c r="D25" s="10">
        <v>182</v>
      </c>
      <c r="E25" s="3"/>
      <c r="F25" s="7">
        <v>48</v>
      </c>
      <c r="G25" s="10">
        <v>88</v>
      </c>
      <c r="H25" s="10">
        <v>78</v>
      </c>
      <c r="I25" s="10">
        <v>166</v>
      </c>
      <c r="J25" s="3"/>
      <c r="K25" s="7">
        <v>78</v>
      </c>
      <c r="L25" s="10">
        <v>181</v>
      </c>
      <c r="M25" s="10">
        <v>247</v>
      </c>
      <c r="N25" s="10">
        <v>428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15.271724628657832</v>
      </c>
      <c r="W25" s="19">
        <f>W6/$W$8*100</f>
        <v>15.376868851189093</v>
      </c>
      <c r="X25" s="19">
        <f>X6/$X$8*100</f>
        <v>15.327923153362041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120</v>
      </c>
      <c r="C26" s="10">
        <v>91</v>
      </c>
      <c r="D26" s="10">
        <v>211</v>
      </c>
      <c r="E26" s="3"/>
      <c r="F26" s="7">
        <v>49</v>
      </c>
      <c r="G26" s="10">
        <v>107</v>
      </c>
      <c r="H26" s="10">
        <v>129</v>
      </c>
      <c r="I26" s="10">
        <v>236</v>
      </c>
      <c r="J26" s="3"/>
      <c r="K26" s="7">
        <v>79</v>
      </c>
      <c r="L26" s="10">
        <v>164</v>
      </c>
      <c r="M26" s="10">
        <v>257</v>
      </c>
      <c r="N26" s="10">
        <v>421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20.448278929111446</v>
      </c>
      <c r="W26" s="19">
        <f>W7/$W$8*100</f>
        <v>30.436129831900228</v>
      </c>
      <c r="X26" s="19">
        <f>X7/$X$8*100</f>
        <v>25.786684332560451</v>
      </c>
      <c r="Z26" s="4" t="s">
        <v>25</v>
      </c>
      <c r="AA26" s="10">
        <v>119</v>
      </c>
      <c r="AB26" s="10">
        <v>102</v>
      </c>
      <c r="AC26" s="10">
        <v>221</v>
      </c>
    </row>
    <row r="27" spans="1:29" ht="15" customHeight="1" x14ac:dyDescent="0.15">
      <c r="A27" s="7"/>
      <c r="B27" s="11">
        <v>502</v>
      </c>
      <c r="C27" s="11">
        <v>427</v>
      </c>
      <c r="D27" s="11">
        <v>929</v>
      </c>
      <c r="E27" s="3"/>
      <c r="F27" s="7"/>
      <c r="G27" s="11">
        <v>468</v>
      </c>
      <c r="H27" s="11">
        <v>526</v>
      </c>
      <c r="I27" s="11">
        <v>994</v>
      </c>
      <c r="J27" s="3"/>
      <c r="K27" s="7"/>
      <c r="L27" s="11">
        <v>842</v>
      </c>
      <c r="M27" s="11">
        <v>1193</v>
      </c>
      <c r="N27" s="11">
        <v>2035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638</v>
      </c>
      <c r="AB27" s="10">
        <v>581</v>
      </c>
      <c r="AC27" s="10">
        <v>1219</v>
      </c>
    </row>
    <row r="28" spans="1:29" ht="15" customHeight="1" x14ac:dyDescent="0.15">
      <c r="A28" s="7">
        <v>20</v>
      </c>
      <c r="B28" s="10">
        <v>105</v>
      </c>
      <c r="C28" s="10">
        <v>82</v>
      </c>
      <c r="D28" s="10">
        <v>187</v>
      </c>
      <c r="E28" s="3"/>
      <c r="F28" s="7">
        <v>50</v>
      </c>
      <c r="G28" s="10">
        <v>105</v>
      </c>
      <c r="H28" s="10">
        <v>131</v>
      </c>
      <c r="I28" s="10">
        <v>236</v>
      </c>
      <c r="J28" s="3"/>
      <c r="K28" s="7">
        <v>80</v>
      </c>
      <c r="L28" s="10">
        <v>174</v>
      </c>
      <c r="M28" s="10">
        <v>253</v>
      </c>
      <c r="N28" s="10">
        <v>427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32.891576981232767</v>
      </c>
      <c r="W28" s="19">
        <f t="shared" ref="W28:W39" si="5">W9/$W$8*100</f>
        <v>28.336819273375163</v>
      </c>
      <c r="X28" s="19">
        <f t="shared" ref="X28:X39" si="6">X9/$X$8*100</f>
        <v>30.457105001656178</v>
      </c>
      <c r="Z28" s="4" t="s">
        <v>31</v>
      </c>
      <c r="AA28" s="10">
        <v>151</v>
      </c>
      <c r="AB28" s="10">
        <v>196</v>
      </c>
      <c r="AC28" s="10">
        <v>347</v>
      </c>
    </row>
    <row r="29" spans="1:29" ht="15" customHeight="1" x14ac:dyDescent="0.15">
      <c r="A29" s="7">
        <v>21</v>
      </c>
      <c r="B29" s="10">
        <v>78</v>
      </c>
      <c r="C29" s="10">
        <v>90</v>
      </c>
      <c r="D29" s="10">
        <v>168</v>
      </c>
      <c r="E29" s="3"/>
      <c r="F29" s="7">
        <v>51</v>
      </c>
      <c r="G29" s="10">
        <v>129</v>
      </c>
      <c r="H29" s="10">
        <v>95</v>
      </c>
      <c r="I29" s="10">
        <v>224</v>
      </c>
      <c r="J29" s="3"/>
      <c r="K29" s="7">
        <v>81</v>
      </c>
      <c r="L29" s="10">
        <v>168</v>
      </c>
      <c r="M29" s="10">
        <v>233</v>
      </c>
      <c r="N29" s="10">
        <v>401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68.611580539002048</v>
      </c>
      <c r="W29" s="19">
        <f t="shared" si="5"/>
        <v>74.149817956464474</v>
      </c>
      <c r="X29" s="19">
        <f t="shared" si="6"/>
        <v>71.571712487578665</v>
      </c>
      <c r="Z29" s="4" t="s">
        <v>7</v>
      </c>
      <c r="AA29" s="10">
        <v>246</v>
      </c>
      <c r="AB29" s="10">
        <v>419</v>
      </c>
      <c r="AC29" s="10">
        <v>665</v>
      </c>
    </row>
    <row r="30" spans="1:29" ht="15" customHeight="1" x14ac:dyDescent="0.15">
      <c r="A30" s="7">
        <v>22</v>
      </c>
      <c r="B30" s="10">
        <v>86</v>
      </c>
      <c r="C30" s="10">
        <v>79</v>
      </c>
      <c r="D30" s="10">
        <v>165</v>
      </c>
      <c r="E30" s="3"/>
      <c r="F30" s="7">
        <v>52</v>
      </c>
      <c r="G30" s="10">
        <v>128</v>
      </c>
      <c r="H30" s="10">
        <v>153</v>
      </c>
      <c r="I30" s="10">
        <v>281</v>
      </c>
      <c r="J30" s="3"/>
      <c r="K30" s="7">
        <v>82</v>
      </c>
      <c r="L30" s="10">
        <v>163</v>
      </c>
      <c r="M30" s="10">
        <v>252</v>
      </c>
      <c r="N30" s="10">
        <v>415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59.957306768656046</v>
      </c>
      <c r="W30" s="19">
        <f t="shared" si="5"/>
        <v>66.287086528778374</v>
      </c>
      <c r="X30" s="19">
        <f t="shared" si="6"/>
        <v>63.340510102683012</v>
      </c>
      <c r="Z30" s="9" t="s">
        <v>24</v>
      </c>
      <c r="AA30" s="11">
        <f t="shared" ref="AA30:AB30" si="7">SUM(AA26:AA29)</f>
        <v>1154</v>
      </c>
      <c r="AB30" s="11">
        <f t="shared" si="7"/>
        <v>1298</v>
      </c>
      <c r="AC30" s="11">
        <f>SUM(AC26:AC29)</f>
        <v>2452</v>
      </c>
    </row>
    <row r="31" spans="1:29" ht="15" customHeight="1" x14ac:dyDescent="0.15">
      <c r="A31" s="7">
        <v>23</v>
      </c>
      <c r="B31" s="10">
        <v>87</v>
      </c>
      <c r="C31" s="10">
        <v>90</v>
      </c>
      <c r="D31" s="10">
        <v>177</v>
      </c>
      <c r="E31" s="3"/>
      <c r="F31" s="7">
        <v>53</v>
      </c>
      <c r="G31" s="10">
        <v>137</v>
      </c>
      <c r="H31" s="10">
        <v>140</v>
      </c>
      <c r="I31" s="10">
        <v>277</v>
      </c>
      <c r="J31" s="3"/>
      <c r="K31" s="7">
        <v>83</v>
      </c>
      <c r="L31" s="10">
        <v>172</v>
      </c>
      <c r="M31" s="10">
        <v>277</v>
      </c>
      <c r="N31" s="10">
        <v>449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46.251000622609624</v>
      </c>
      <c r="W31" s="19">
        <f t="shared" si="5"/>
        <v>54.194747850336981</v>
      </c>
      <c r="X31" s="19">
        <f t="shared" si="6"/>
        <v>50.496853262669759</v>
      </c>
      <c r="Z31" s="6"/>
    </row>
    <row r="32" spans="1:29" ht="15" customHeight="1" x14ac:dyDescent="0.15">
      <c r="A32" s="7">
        <v>24</v>
      </c>
      <c r="B32" s="10">
        <v>81</v>
      </c>
      <c r="C32" s="10">
        <v>60</v>
      </c>
      <c r="D32" s="10">
        <v>141</v>
      </c>
      <c r="E32" s="3"/>
      <c r="F32" s="7">
        <v>54</v>
      </c>
      <c r="G32" s="10">
        <v>165</v>
      </c>
      <c r="H32" s="10">
        <v>149</v>
      </c>
      <c r="I32" s="10">
        <v>314</v>
      </c>
      <c r="J32" s="3"/>
      <c r="K32" s="7">
        <v>84</v>
      </c>
      <c r="L32" s="10">
        <v>132</v>
      </c>
      <c r="M32" s="10">
        <v>205</v>
      </c>
      <c r="N32" s="10">
        <v>337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35.720003557769282</v>
      </c>
      <c r="W32" s="20">
        <f t="shared" si="5"/>
        <v>45.812998683089319</v>
      </c>
      <c r="X32" s="20">
        <f t="shared" si="6"/>
        <v>41.114607485922491</v>
      </c>
      <c r="Z32" s="6"/>
      <c r="AA32" s="28"/>
      <c r="AB32" s="27"/>
      <c r="AC32" s="27"/>
    </row>
    <row r="33" spans="1:29" ht="15" customHeight="1" x14ac:dyDescent="0.15">
      <c r="A33" s="7"/>
      <c r="B33" s="11">
        <v>437</v>
      </c>
      <c r="C33" s="11">
        <v>401</v>
      </c>
      <c r="D33" s="11">
        <v>838</v>
      </c>
      <c r="E33" s="3"/>
      <c r="F33" s="7"/>
      <c r="G33" s="11">
        <v>664</v>
      </c>
      <c r="H33" s="11">
        <v>668</v>
      </c>
      <c r="I33" s="11">
        <v>1332</v>
      </c>
      <c r="J33" s="3"/>
      <c r="K33" s="7"/>
      <c r="L33" s="11">
        <v>809</v>
      </c>
      <c r="M33" s="11">
        <v>1220</v>
      </c>
      <c r="N33" s="11">
        <v>2029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27.34145690651961</v>
      </c>
      <c r="W33" s="19">
        <f t="shared" si="5"/>
        <v>38.539003795801378</v>
      </c>
      <c r="X33" s="19">
        <f t="shared" si="6"/>
        <v>33.326432593574026</v>
      </c>
      <c r="Z33" s="6" t="s">
        <v>3</v>
      </c>
    </row>
    <row r="34" spans="1:29" ht="15" customHeight="1" x14ac:dyDescent="0.15">
      <c r="A34" s="7">
        <v>25</v>
      </c>
      <c r="B34" s="10">
        <v>84</v>
      </c>
      <c r="C34" s="10">
        <v>78</v>
      </c>
      <c r="D34" s="10">
        <v>162</v>
      </c>
      <c r="E34" s="3"/>
      <c r="F34" s="7">
        <v>55</v>
      </c>
      <c r="G34" s="10">
        <v>164</v>
      </c>
      <c r="H34" s="10">
        <v>180</v>
      </c>
      <c r="I34" s="10">
        <v>344</v>
      </c>
      <c r="J34" s="3"/>
      <c r="K34" s="7">
        <v>85</v>
      </c>
      <c r="L34" s="10">
        <v>116</v>
      </c>
      <c r="M34" s="10">
        <v>206</v>
      </c>
      <c r="N34" s="10">
        <v>322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20.448278929111446</v>
      </c>
      <c r="W34" s="19">
        <f t="shared" si="5"/>
        <v>30.436129831900228</v>
      </c>
      <c r="X34" s="19">
        <f t="shared" si="6"/>
        <v>25.786684332560451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90</v>
      </c>
      <c r="C35" s="10">
        <v>100</v>
      </c>
      <c r="D35" s="10">
        <v>190</v>
      </c>
      <c r="E35" s="3"/>
      <c r="F35" s="7">
        <v>56</v>
      </c>
      <c r="G35" s="10">
        <v>167</v>
      </c>
      <c r="H35" s="10">
        <v>165</v>
      </c>
      <c r="I35" s="10">
        <v>332</v>
      </c>
      <c r="J35" s="3"/>
      <c r="K35" s="7">
        <v>86</v>
      </c>
      <c r="L35" s="10">
        <v>104</v>
      </c>
      <c r="M35" s="10">
        <v>190</v>
      </c>
      <c r="N35" s="10">
        <v>294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12.959174597527351</v>
      </c>
      <c r="W35" s="19">
        <f t="shared" si="5"/>
        <v>21.194515454334187</v>
      </c>
      <c r="X35" s="19">
        <f t="shared" si="6"/>
        <v>17.360881086452469</v>
      </c>
      <c r="Z35" s="4" t="s">
        <v>25</v>
      </c>
      <c r="AA35" s="10">
        <f>SUM(AA5,AA12,AA19,AA26)</f>
        <v>1113</v>
      </c>
      <c r="AB35" s="10">
        <f t="shared" ref="AA35:AB38" si="8">SUM(AB5,AB12,AB19,AB26)</f>
        <v>1076</v>
      </c>
      <c r="AC35" s="10">
        <f>SUM(AA35:AB35)</f>
        <v>2189</v>
      </c>
    </row>
    <row r="36" spans="1:29" ht="15" customHeight="1" x14ac:dyDescent="0.15">
      <c r="A36" s="7">
        <v>27</v>
      </c>
      <c r="B36" s="10">
        <v>76</v>
      </c>
      <c r="C36" s="10">
        <v>100</v>
      </c>
      <c r="D36" s="10">
        <v>176</v>
      </c>
      <c r="E36" s="3"/>
      <c r="F36" s="7">
        <v>57</v>
      </c>
      <c r="G36" s="10">
        <v>191</v>
      </c>
      <c r="H36" s="10">
        <v>176</v>
      </c>
      <c r="I36" s="10">
        <v>367</v>
      </c>
      <c r="J36" s="3"/>
      <c r="K36" s="7">
        <v>87</v>
      </c>
      <c r="L36" s="10">
        <v>91</v>
      </c>
      <c r="M36" s="10">
        <v>187</v>
      </c>
      <c r="N36" s="10">
        <v>278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5.7635862314328916</v>
      </c>
      <c r="W36" s="19">
        <f t="shared" si="5"/>
        <v>11.743744674258268</v>
      </c>
      <c r="X36" s="19">
        <f t="shared" si="6"/>
        <v>8.9599205034779725</v>
      </c>
      <c r="Z36" s="26" t="s">
        <v>26</v>
      </c>
      <c r="AA36" s="10">
        <f t="shared" si="8"/>
        <v>6114</v>
      </c>
      <c r="AB36" s="10">
        <f t="shared" si="8"/>
        <v>5919</v>
      </c>
      <c r="AC36" s="13">
        <f>SUM(AA36:AB36)</f>
        <v>12033</v>
      </c>
    </row>
    <row r="37" spans="1:29" ht="15" customHeight="1" x14ac:dyDescent="0.15">
      <c r="A37" s="7">
        <v>28</v>
      </c>
      <c r="B37" s="10">
        <v>88</v>
      </c>
      <c r="C37" s="10">
        <v>100</v>
      </c>
      <c r="D37" s="10">
        <v>188</v>
      </c>
      <c r="E37" s="3"/>
      <c r="F37" s="7">
        <v>58</v>
      </c>
      <c r="G37" s="10">
        <v>161</v>
      </c>
      <c r="H37" s="10">
        <v>188</v>
      </c>
      <c r="I37" s="10">
        <v>349</v>
      </c>
      <c r="J37" s="3"/>
      <c r="K37" s="7">
        <v>88</v>
      </c>
      <c r="L37" s="10">
        <v>83</v>
      </c>
      <c r="M37" s="10">
        <v>195</v>
      </c>
      <c r="N37" s="10">
        <v>278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1.7344125233478609</v>
      </c>
      <c r="W37" s="19">
        <f t="shared" si="5"/>
        <v>4.717638856611666</v>
      </c>
      <c r="X37" s="19">
        <f t="shared" si="6"/>
        <v>3.32891685988738</v>
      </c>
      <c r="Z37" s="4" t="s">
        <v>31</v>
      </c>
      <c r="AA37" s="10">
        <f t="shared" si="8"/>
        <v>1717</v>
      </c>
      <c r="AB37" s="10">
        <f t="shared" si="8"/>
        <v>1985</v>
      </c>
      <c r="AC37" s="13">
        <f>SUM(AA37:AB37)</f>
        <v>3702</v>
      </c>
    </row>
    <row r="38" spans="1:29" ht="15" customHeight="1" x14ac:dyDescent="0.15">
      <c r="A38" s="7">
        <v>29</v>
      </c>
      <c r="B38" s="10">
        <v>118</v>
      </c>
      <c r="C38" s="10">
        <v>83</v>
      </c>
      <c r="D38" s="10">
        <v>201</v>
      </c>
      <c r="E38" s="3"/>
      <c r="F38" s="7">
        <v>59</v>
      </c>
      <c r="G38" s="10">
        <v>194</v>
      </c>
      <c r="H38" s="10">
        <v>184</v>
      </c>
      <c r="I38" s="10">
        <v>378</v>
      </c>
      <c r="J38" s="3"/>
      <c r="K38" s="7">
        <v>89</v>
      </c>
      <c r="L38" s="10">
        <v>59</v>
      </c>
      <c r="M38" s="10">
        <v>129</v>
      </c>
      <c r="N38" s="10">
        <v>188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0.37356577425953924</v>
      </c>
      <c r="W38" s="19">
        <f t="shared" si="5"/>
        <v>1.3246572158958867</v>
      </c>
      <c r="X38" s="19">
        <f t="shared" si="6"/>
        <v>0.88191454123882074</v>
      </c>
      <c r="Z38" s="4" t="s">
        <v>7</v>
      </c>
      <c r="AA38" s="10">
        <f t="shared" si="8"/>
        <v>2299</v>
      </c>
      <c r="AB38" s="10">
        <f t="shared" si="8"/>
        <v>3929</v>
      </c>
      <c r="AC38" s="13">
        <f>SUM(AA38:AB38)</f>
        <v>6228</v>
      </c>
    </row>
    <row r="39" spans="1:29" ht="15" customHeight="1" x14ac:dyDescent="0.15">
      <c r="A39" s="7"/>
      <c r="B39" s="11">
        <v>456</v>
      </c>
      <c r="C39" s="11">
        <v>461</v>
      </c>
      <c r="D39" s="11">
        <v>917</v>
      </c>
      <c r="E39" s="3"/>
      <c r="F39" s="7"/>
      <c r="G39" s="11">
        <v>877</v>
      </c>
      <c r="H39" s="11">
        <v>893</v>
      </c>
      <c r="I39" s="11">
        <v>1770</v>
      </c>
      <c r="J39" s="3"/>
      <c r="K39" s="7"/>
      <c r="L39" s="11">
        <v>453</v>
      </c>
      <c r="M39" s="11">
        <v>907</v>
      </c>
      <c r="N39" s="11">
        <v>1360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1.7788846393311394E-2</v>
      </c>
      <c r="W39" s="19">
        <f t="shared" si="5"/>
        <v>0.28662173677279418</v>
      </c>
      <c r="X39" s="19">
        <f t="shared" si="6"/>
        <v>0.16147731036767143</v>
      </c>
      <c r="Z39" s="9" t="s">
        <v>24</v>
      </c>
      <c r="AA39" s="11">
        <f>SUM(AA35:AA38)</f>
        <v>11243</v>
      </c>
      <c r="AB39" s="11">
        <f>SUM(AB35:AB38)</f>
        <v>12909</v>
      </c>
      <c r="AC39" s="11">
        <f>SUM(AC35:AC38)</f>
        <v>24152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58</v>
      </c>
      <c r="C4" s="10">
        <v>66</v>
      </c>
      <c r="D4" s="10">
        <v>124</v>
      </c>
      <c r="E4" s="3"/>
      <c r="F4" s="7">
        <v>30</v>
      </c>
      <c r="G4" s="10">
        <v>96</v>
      </c>
      <c r="H4" s="10">
        <v>104</v>
      </c>
      <c r="I4" s="10">
        <v>200</v>
      </c>
      <c r="J4" s="3"/>
      <c r="K4" s="7">
        <v>60</v>
      </c>
      <c r="L4" s="10">
        <v>234</v>
      </c>
      <c r="M4" s="10">
        <v>163</v>
      </c>
      <c r="N4" s="10">
        <v>397</v>
      </c>
      <c r="O4" s="3"/>
      <c r="P4" s="7">
        <v>90</v>
      </c>
      <c r="Q4" s="10">
        <v>46</v>
      </c>
      <c r="R4" s="10">
        <v>116</v>
      </c>
      <c r="S4" s="10">
        <v>162</v>
      </c>
      <c r="U4" s="4" t="s">
        <v>4</v>
      </c>
      <c r="V4" s="15">
        <f>SUM(B9,B15,B21)</f>
        <v>1111</v>
      </c>
      <c r="W4" s="15">
        <f>SUM(C9,C15,C21)</f>
        <v>1078</v>
      </c>
      <c r="X4" s="15">
        <f>SUM(V4:W4)</f>
        <v>2189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66</v>
      </c>
      <c r="C5" s="10">
        <v>55</v>
      </c>
      <c r="D5" s="10">
        <v>121</v>
      </c>
      <c r="E5" s="3"/>
      <c r="F5" s="7">
        <v>31</v>
      </c>
      <c r="G5" s="10">
        <v>85</v>
      </c>
      <c r="H5" s="10">
        <v>79</v>
      </c>
      <c r="I5" s="10">
        <v>164</v>
      </c>
      <c r="J5" s="3"/>
      <c r="K5" s="7">
        <v>61</v>
      </c>
      <c r="L5" s="10">
        <v>196</v>
      </c>
      <c r="M5" s="10">
        <v>212</v>
      </c>
      <c r="N5" s="10">
        <v>408</v>
      </c>
      <c r="O5" s="3"/>
      <c r="P5" s="7">
        <v>91</v>
      </c>
      <c r="Q5" s="10">
        <v>34</v>
      </c>
      <c r="R5" s="10">
        <v>112</v>
      </c>
      <c r="S5" s="10">
        <v>146</v>
      </c>
      <c r="U5" s="4" t="s">
        <v>5</v>
      </c>
      <c r="V5" s="15">
        <f>SUM(B27,B33,B39,G9,G15,G21,G27,G33,G39,L9)</f>
        <v>6077</v>
      </c>
      <c r="W5" s="15">
        <f>SUM(C27,C33,C39,H9,H15,H21,H27,H33,H39,M9)</f>
        <v>5851</v>
      </c>
      <c r="X5" s="15">
        <f>SUM(V5:W5)</f>
        <v>11928</v>
      </c>
      <c r="Y5" s="2"/>
      <c r="Z5" s="4" t="s">
        <v>25</v>
      </c>
      <c r="AA5" s="10">
        <v>653</v>
      </c>
      <c r="AB5" s="10">
        <v>617</v>
      </c>
      <c r="AC5" s="10">
        <v>1270</v>
      </c>
    </row>
    <row r="6" spans="1:29" ht="15" customHeight="1" x14ac:dyDescent="0.15">
      <c r="A6" s="7">
        <v>2</v>
      </c>
      <c r="B6" s="10">
        <v>73</v>
      </c>
      <c r="C6" s="10">
        <v>57</v>
      </c>
      <c r="D6" s="10">
        <v>130</v>
      </c>
      <c r="E6" s="3"/>
      <c r="F6" s="7">
        <v>32</v>
      </c>
      <c r="G6" s="10">
        <v>89</v>
      </c>
      <c r="H6" s="10">
        <v>92</v>
      </c>
      <c r="I6" s="10">
        <v>181</v>
      </c>
      <c r="J6" s="3"/>
      <c r="K6" s="7">
        <v>62</v>
      </c>
      <c r="L6" s="10">
        <v>222</v>
      </c>
      <c r="M6" s="10">
        <v>203</v>
      </c>
      <c r="N6" s="10">
        <v>425</v>
      </c>
      <c r="O6" s="3"/>
      <c r="P6" s="7">
        <v>92</v>
      </c>
      <c r="Q6" s="10">
        <v>25</v>
      </c>
      <c r="R6" s="10">
        <v>96</v>
      </c>
      <c r="S6" s="10">
        <v>121</v>
      </c>
      <c r="U6" s="8" t="s">
        <v>6</v>
      </c>
      <c r="V6" s="15">
        <f>SUM(L15,L21)</f>
        <v>1723</v>
      </c>
      <c r="W6" s="15">
        <f>SUM(M15,M21)</f>
        <v>1998</v>
      </c>
      <c r="X6" s="15">
        <f>SUM(V6:W6)</f>
        <v>3721</v>
      </c>
      <c r="Z6" s="26" t="s">
        <v>26</v>
      </c>
      <c r="AA6" s="10">
        <v>3487</v>
      </c>
      <c r="AB6" s="10">
        <v>3459</v>
      </c>
      <c r="AC6" s="10">
        <v>6946</v>
      </c>
    </row>
    <row r="7" spans="1:29" ht="15" customHeight="1" x14ac:dyDescent="0.15">
      <c r="A7" s="7">
        <v>3</v>
      </c>
      <c r="B7" s="10">
        <v>72</v>
      </c>
      <c r="C7" s="10">
        <v>68</v>
      </c>
      <c r="D7" s="10">
        <v>140</v>
      </c>
      <c r="E7" s="3"/>
      <c r="F7" s="7">
        <v>33</v>
      </c>
      <c r="G7" s="10">
        <v>91</v>
      </c>
      <c r="H7" s="10">
        <v>110</v>
      </c>
      <c r="I7" s="10">
        <v>201</v>
      </c>
      <c r="J7" s="3"/>
      <c r="K7" s="7">
        <v>63</v>
      </c>
      <c r="L7" s="10">
        <v>249</v>
      </c>
      <c r="M7" s="10">
        <v>204</v>
      </c>
      <c r="N7" s="10">
        <v>453</v>
      </c>
      <c r="O7" s="3"/>
      <c r="P7" s="7">
        <v>93</v>
      </c>
      <c r="Q7" s="10">
        <v>24</v>
      </c>
      <c r="R7" s="10">
        <v>69</v>
      </c>
      <c r="S7" s="10">
        <v>93</v>
      </c>
      <c r="U7" s="4" t="s">
        <v>7</v>
      </c>
      <c r="V7" s="15">
        <f>SUM(L27,L33,L39,Q9,Q15,Q21,Q27,Q33,Q39)</f>
        <v>2301</v>
      </c>
      <c r="W7" s="15">
        <f>SUM(M27,M33,M39,R9,R15,R21,R27,R33,R39)</f>
        <v>3935</v>
      </c>
      <c r="X7" s="15">
        <f>SUM(V7:W7)</f>
        <v>6236</v>
      </c>
      <c r="Z7" s="4" t="s">
        <v>31</v>
      </c>
      <c r="AA7" s="10">
        <v>1076</v>
      </c>
      <c r="AB7" s="10">
        <v>1258</v>
      </c>
      <c r="AC7" s="10">
        <v>2334</v>
      </c>
    </row>
    <row r="8" spans="1:29" ht="15" customHeight="1" x14ac:dyDescent="0.15">
      <c r="A8" s="7">
        <v>4</v>
      </c>
      <c r="B8" s="10">
        <v>75</v>
      </c>
      <c r="C8" s="10">
        <v>63</v>
      </c>
      <c r="D8" s="10">
        <v>138</v>
      </c>
      <c r="E8" s="3"/>
      <c r="F8" s="7">
        <v>34</v>
      </c>
      <c r="G8" s="10">
        <v>95</v>
      </c>
      <c r="H8" s="10">
        <v>84</v>
      </c>
      <c r="I8" s="10">
        <v>179</v>
      </c>
      <c r="J8" s="3"/>
      <c r="K8" s="7">
        <v>64</v>
      </c>
      <c r="L8" s="10">
        <v>281</v>
      </c>
      <c r="M8" s="10">
        <v>275</v>
      </c>
      <c r="N8" s="10">
        <v>556</v>
      </c>
      <c r="O8" s="3"/>
      <c r="P8" s="7">
        <v>94</v>
      </c>
      <c r="Q8" s="10">
        <v>22</v>
      </c>
      <c r="R8" s="10">
        <v>44</v>
      </c>
      <c r="S8" s="10">
        <v>66</v>
      </c>
      <c r="U8" s="17" t="s">
        <v>3</v>
      </c>
      <c r="V8" s="12">
        <f>SUM(V4:V7)</f>
        <v>11212</v>
      </c>
      <c r="W8" s="12">
        <f>SUM(W4:W7)</f>
        <v>12862</v>
      </c>
      <c r="X8" s="12">
        <f>SUM(X4:X7)</f>
        <v>24074</v>
      </c>
      <c r="Z8" s="4" t="s">
        <v>7</v>
      </c>
      <c r="AA8" s="10">
        <v>1386</v>
      </c>
      <c r="AB8" s="10">
        <v>2386</v>
      </c>
      <c r="AC8" s="10">
        <v>3772</v>
      </c>
    </row>
    <row r="9" spans="1:29" ht="15" customHeight="1" x14ac:dyDescent="0.15">
      <c r="A9" s="7"/>
      <c r="B9" s="11">
        <v>344</v>
      </c>
      <c r="C9" s="11">
        <v>309</v>
      </c>
      <c r="D9" s="11">
        <v>653</v>
      </c>
      <c r="E9" s="3"/>
      <c r="F9" s="7"/>
      <c r="G9" s="11">
        <v>456</v>
      </c>
      <c r="H9" s="11">
        <v>469</v>
      </c>
      <c r="I9" s="11">
        <v>925</v>
      </c>
      <c r="J9" s="3"/>
      <c r="K9" s="7"/>
      <c r="L9" s="12">
        <v>1182</v>
      </c>
      <c r="M9" s="12">
        <v>1057</v>
      </c>
      <c r="N9" s="12">
        <v>2239</v>
      </c>
      <c r="O9" s="3"/>
      <c r="P9" s="7"/>
      <c r="Q9" s="11">
        <v>151</v>
      </c>
      <c r="R9" s="11">
        <v>437</v>
      </c>
      <c r="S9" s="11">
        <v>588</v>
      </c>
      <c r="U9" s="4" t="s">
        <v>8</v>
      </c>
      <c r="V9" s="15">
        <f>SUM(G21,G27,G33,G39,L9)</f>
        <v>3685</v>
      </c>
      <c r="W9" s="15">
        <f>SUM(H21,H27,H33,H39,M9)</f>
        <v>3628</v>
      </c>
      <c r="X9" s="18">
        <f t="shared" ref="X9:X20" si="0">SUM(V9:W9)</f>
        <v>7313</v>
      </c>
      <c r="Z9" s="9" t="s">
        <v>24</v>
      </c>
      <c r="AA9" s="11">
        <f t="shared" ref="AA9:AB9" si="1">SUM(AA5:AA8)</f>
        <v>6602</v>
      </c>
      <c r="AB9" s="11">
        <f t="shared" si="1"/>
        <v>7720</v>
      </c>
      <c r="AC9" s="11">
        <f>SUM(AC5:AC8)</f>
        <v>14322</v>
      </c>
    </row>
    <row r="10" spans="1:29" ht="15" customHeight="1" x14ac:dyDescent="0.15">
      <c r="A10" s="7">
        <v>5</v>
      </c>
      <c r="B10" s="10">
        <v>73</v>
      </c>
      <c r="C10" s="10">
        <v>74</v>
      </c>
      <c r="D10" s="10">
        <v>147</v>
      </c>
      <c r="E10" s="3"/>
      <c r="F10" s="7">
        <v>35</v>
      </c>
      <c r="G10" s="10">
        <v>108</v>
      </c>
      <c r="H10" s="10">
        <v>108</v>
      </c>
      <c r="I10" s="10">
        <v>216</v>
      </c>
      <c r="J10" s="3"/>
      <c r="K10" s="7">
        <v>65</v>
      </c>
      <c r="L10" s="10">
        <v>270</v>
      </c>
      <c r="M10" s="10">
        <v>236</v>
      </c>
      <c r="N10" s="10">
        <v>506</v>
      </c>
      <c r="O10" s="3"/>
      <c r="P10" s="7">
        <v>95</v>
      </c>
      <c r="Q10" s="10">
        <v>19</v>
      </c>
      <c r="R10" s="10">
        <v>46</v>
      </c>
      <c r="S10" s="10">
        <v>65</v>
      </c>
      <c r="U10" s="4" t="s">
        <v>9</v>
      </c>
      <c r="V10" s="15">
        <f>SUM(G21,G27,G33,G39,L9,L15,L21,L27,L33,L39,Q9,Q15,Q21,Q27,Q33,Q39)</f>
        <v>7709</v>
      </c>
      <c r="W10" s="15">
        <f>SUM(H21,H27,H33,H39,M9,M15,M21,M27,M33,M39,R9,R15,R21,R27,R33,R39)</f>
        <v>9561</v>
      </c>
      <c r="X10" s="18">
        <f t="shared" si="0"/>
        <v>17270</v>
      </c>
      <c r="Z10" s="6" t="s">
        <v>28</v>
      </c>
    </row>
    <row r="11" spans="1:29" ht="15" customHeight="1" x14ac:dyDescent="0.15">
      <c r="A11" s="7">
        <v>6</v>
      </c>
      <c r="B11" s="10">
        <v>69</v>
      </c>
      <c r="C11" s="10">
        <v>83</v>
      </c>
      <c r="D11" s="10">
        <v>152</v>
      </c>
      <c r="E11" s="3"/>
      <c r="F11" s="7">
        <v>36</v>
      </c>
      <c r="G11" s="10">
        <v>124</v>
      </c>
      <c r="H11" s="10">
        <v>96</v>
      </c>
      <c r="I11" s="10">
        <v>220</v>
      </c>
      <c r="J11" s="3"/>
      <c r="K11" s="7">
        <v>66</v>
      </c>
      <c r="L11" s="10">
        <v>269</v>
      </c>
      <c r="M11" s="10">
        <v>261</v>
      </c>
      <c r="N11" s="10">
        <v>530</v>
      </c>
      <c r="O11" s="3"/>
      <c r="P11" s="7">
        <v>96</v>
      </c>
      <c r="Q11" s="10">
        <v>11</v>
      </c>
      <c r="R11" s="10">
        <v>37</v>
      </c>
      <c r="S11" s="10">
        <v>48</v>
      </c>
      <c r="U11" s="4" t="s">
        <v>10</v>
      </c>
      <c r="V11" s="15">
        <f>SUM(,G33,G39,L9,L15,L21,L27,L33,L39,Q9,Q15,Q21,Q27,Q33,Q39)</f>
        <v>6738</v>
      </c>
      <c r="W11" s="15">
        <f>SUM(,H33,H39,M9,M15,M21,M27,M33,M39,R9,R15,R21,R27,R33,R39)</f>
        <v>8551</v>
      </c>
      <c r="X11" s="18">
        <f t="shared" si="0"/>
        <v>15289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73</v>
      </c>
      <c r="D12" s="10">
        <v>150</v>
      </c>
      <c r="E12" s="3"/>
      <c r="F12" s="7">
        <v>37</v>
      </c>
      <c r="G12" s="10">
        <v>123</v>
      </c>
      <c r="H12" s="10">
        <v>97</v>
      </c>
      <c r="I12" s="10">
        <v>220</v>
      </c>
      <c r="J12" s="3"/>
      <c r="K12" s="7">
        <v>67</v>
      </c>
      <c r="L12" s="10">
        <v>196</v>
      </c>
      <c r="M12" s="10">
        <v>162</v>
      </c>
      <c r="N12" s="10">
        <v>358</v>
      </c>
      <c r="O12" s="3"/>
      <c r="P12" s="7">
        <v>97</v>
      </c>
      <c r="Q12" s="10">
        <v>8</v>
      </c>
      <c r="R12" s="10">
        <v>18</v>
      </c>
      <c r="S12" s="10">
        <v>26</v>
      </c>
      <c r="U12" s="4" t="s">
        <v>11</v>
      </c>
      <c r="V12" s="15">
        <f>SUM(L9,L15,L21,L27,L33,L39,Q9,Q15,Q21,Q27,Q33,Q39)</f>
        <v>5206</v>
      </c>
      <c r="W12" s="15">
        <f>SUM(M9,M15,M21,M27,M33,M39,R9,R15,R21,R27,R33,R39)</f>
        <v>6990</v>
      </c>
      <c r="X12" s="18">
        <f t="shared" si="0"/>
        <v>12196</v>
      </c>
      <c r="Z12" s="4" t="s">
        <v>25</v>
      </c>
      <c r="AA12" s="10">
        <v>152</v>
      </c>
      <c r="AB12" s="10">
        <v>168</v>
      </c>
      <c r="AC12" s="10">
        <v>320</v>
      </c>
    </row>
    <row r="13" spans="1:29" ht="15" customHeight="1" x14ac:dyDescent="0.15">
      <c r="A13" s="7">
        <v>8</v>
      </c>
      <c r="B13" s="10">
        <v>76</v>
      </c>
      <c r="C13" s="10">
        <v>75</v>
      </c>
      <c r="D13" s="10">
        <v>151</v>
      </c>
      <c r="E13" s="3"/>
      <c r="F13" s="7">
        <v>38</v>
      </c>
      <c r="G13" s="10">
        <v>98</v>
      </c>
      <c r="H13" s="10">
        <v>94</v>
      </c>
      <c r="I13" s="10">
        <v>192</v>
      </c>
      <c r="J13" s="3"/>
      <c r="K13" s="7">
        <v>68</v>
      </c>
      <c r="L13" s="10">
        <v>89</v>
      </c>
      <c r="M13" s="10">
        <v>131</v>
      </c>
      <c r="N13" s="10">
        <v>220</v>
      </c>
      <c r="O13" s="3"/>
      <c r="P13" s="7">
        <v>98</v>
      </c>
      <c r="Q13" s="10">
        <v>4</v>
      </c>
      <c r="R13" s="10">
        <v>25</v>
      </c>
      <c r="S13" s="10">
        <v>29</v>
      </c>
      <c r="U13" s="9" t="s">
        <v>12</v>
      </c>
      <c r="V13" s="12">
        <f>SUM(L15,L21,L27,L33,L39,Q9,Q15,Q21,Q27,Q33,Q39)</f>
        <v>4024</v>
      </c>
      <c r="W13" s="12">
        <f>SUM(M15,M21,M27,M33,M39,R9,R15,R21,R27,R33,R39)</f>
        <v>5933</v>
      </c>
      <c r="X13" s="12">
        <f t="shared" si="0"/>
        <v>9957</v>
      </c>
      <c r="Z13" s="26" t="s">
        <v>26</v>
      </c>
      <c r="AA13" s="10">
        <v>799</v>
      </c>
      <c r="AB13" s="10">
        <v>782</v>
      </c>
      <c r="AC13" s="10">
        <v>1581</v>
      </c>
    </row>
    <row r="14" spans="1:29" ht="15" customHeight="1" x14ac:dyDescent="0.15">
      <c r="A14" s="7">
        <v>9</v>
      </c>
      <c r="B14" s="10">
        <v>72</v>
      </c>
      <c r="C14" s="10">
        <v>58</v>
      </c>
      <c r="D14" s="10">
        <v>130</v>
      </c>
      <c r="E14" s="3"/>
      <c r="F14" s="7">
        <v>39</v>
      </c>
      <c r="G14" s="10">
        <v>116</v>
      </c>
      <c r="H14" s="10">
        <v>95</v>
      </c>
      <c r="I14" s="10">
        <v>211</v>
      </c>
      <c r="J14" s="3"/>
      <c r="K14" s="7">
        <v>69</v>
      </c>
      <c r="L14" s="10">
        <v>126</v>
      </c>
      <c r="M14" s="10">
        <v>168</v>
      </c>
      <c r="N14" s="10">
        <v>294</v>
      </c>
      <c r="O14" s="3"/>
      <c r="P14" s="7">
        <v>99</v>
      </c>
      <c r="Q14" s="10">
        <v>3</v>
      </c>
      <c r="R14" s="10">
        <v>17</v>
      </c>
      <c r="S14" s="10">
        <v>20</v>
      </c>
      <c r="U14" s="4" t="s">
        <v>13</v>
      </c>
      <c r="V14" s="15">
        <f>SUM(L21,L27,L33,L39,Q9,Q15,Q21,Q27,Q33,Q39)</f>
        <v>3074</v>
      </c>
      <c r="W14" s="15">
        <f>SUM(M21,M27,M33,M39,R9,R15,R21,R27,R33,R39)</f>
        <v>4975</v>
      </c>
      <c r="X14" s="18">
        <f t="shared" si="0"/>
        <v>8049</v>
      </c>
      <c r="Z14" s="4" t="s">
        <v>31</v>
      </c>
      <c r="AA14" s="10">
        <v>219</v>
      </c>
      <c r="AB14" s="10">
        <v>259</v>
      </c>
      <c r="AC14" s="10">
        <v>478</v>
      </c>
    </row>
    <row r="15" spans="1:29" ht="15" customHeight="1" x14ac:dyDescent="0.15">
      <c r="A15" s="7"/>
      <c r="B15" s="11">
        <v>367</v>
      </c>
      <c r="C15" s="11">
        <v>363</v>
      </c>
      <c r="D15" s="11">
        <v>730</v>
      </c>
      <c r="E15" s="3"/>
      <c r="F15" s="7"/>
      <c r="G15" s="11">
        <v>569</v>
      </c>
      <c r="H15" s="11">
        <v>490</v>
      </c>
      <c r="I15" s="11">
        <v>1059</v>
      </c>
      <c r="J15" s="3"/>
      <c r="K15" s="7"/>
      <c r="L15" s="11">
        <v>950</v>
      </c>
      <c r="M15" s="11">
        <v>958</v>
      </c>
      <c r="N15" s="11">
        <v>1908</v>
      </c>
      <c r="O15" s="3"/>
      <c r="P15" s="7"/>
      <c r="Q15" s="11">
        <v>45</v>
      </c>
      <c r="R15" s="11">
        <v>143</v>
      </c>
      <c r="S15" s="11">
        <v>188</v>
      </c>
      <c r="U15" s="4" t="s">
        <v>14</v>
      </c>
      <c r="V15" s="15">
        <f>SUM(L27,L33,L39,Q9,Q15,Q21,Q27,Q33,Q39)</f>
        <v>2301</v>
      </c>
      <c r="W15" s="15">
        <f>SUM(M27,M33,M39,R9,R15,R21,R27,R33,R39)</f>
        <v>3935</v>
      </c>
      <c r="X15" s="18">
        <f t="shared" si="0"/>
        <v>6236</v>
      </c>
      <c r="Z15" s="4" t="s">
        <v>7</v>
      </c>
      <c r="AA15" s="10">
        <v>285</v>
      </c>
      <c r="AB15" s="10">
        <v>450</v>
      </c>
      <c r="AC15" s="10">
        <v>735</v>
      </c>
    </row>
    <row r="16" spans="1:29" ht="15" customHeight="1" x14ac:dyDescent="0.15">
      <c r="A16" s="7">
        <v>10</v>
      </c>
      <c r="B16" s="10">
        <v>75</v>
      </c>
      <c r="C16" s="10">
        <v>73</v>
      </c>
      <c r="D16" s="10">
        <v>148</v>
      </c>
      <c r="E16" s="3"/>
      <c r="F16" s="7">
        <v>40</v>
      </c>
      <c r="G16" s="10">
        <v>102</v>
      </c>
      <c r="H16" s="10">
        <v>103</v>
      </c>
      <c r="I16" s="10">
        <v>205</v>
      </c>
      <c r="J16" s="3"/>
      <c r="K16" s="7">
        <v>70</v>
      </c>
      <c r="L16" s="10">
        <v>159</v>
      </c>
      <c r="M16" s="10">
        <v>195</v>
      </c>
      <c r="N16" s="10">
        <v>354</v>
      </c>
      <c r="O16" s="3"/>
      <c r="P16" s="7">
        <v>100</v>
      </c>
      <c r="Q16" s="10">
        <v>0</v>
      </c>
      <c r="R16" s="10">
        <v>12</v>
      </c>
      <c r="S16" s="10">
        <v>12</v>
      </c>
      <c r="U16" s="4" t="s">
        <v>15</v>
      </c>
      <c r="V16" s="15">
        <f>SUM(L33,L39,Q9,Q15,Q21,Q27,Q33,Q39)</f>
        <v>1471</v>
      </c>
      <c r="W16" s="15">
        <f>SUM(M33,M39,R9,R15,R21,R27,R33,R39)</f>
        <v>2757</v>
      </c>
      <c r="X16" s="18">
        <f t="shared" si="0"/>
        <v>4228</v>
      </c>
      <c r="Z16" s="9" t="s">
        <v>24</v>
      </c>
      <c r="AA16" s="11">
        <f t="shared" ref="AA16:AB16" si="2">SUM(AA12:AA15)</f>
        <v>1455</v>
      </c>
      <c r="AB16" s="11">
        <f t="shared" si="2"/>
        <v>1659</v>
      </c>
      <c r="AC16" s="11">
        <f>SUM(AC12:AC15)</f>
        <v>3114</v>
      </c>
    </row>
    <row r="17" spans="1:29" ht="15" customHeight="1" x14ac:dyDescent="0.15">
      <c r="A17" s="7">
        <v>11</v>
      </c>
      <c r="B17" s="10">
        <v>77</v>
      </c>
      <c r="C17" s="10">
        <v>74</v>
      </c>
      <c r="D17" s="10">
        <v>151</v>
      </c>
      <c r="E17" s="3"/>
      <c r="F17" s="7">
        <v>41</v>
      </c>
      <c r="G17" s="10">
        <v>99</v>
      </c>
      <c r="H17" s="10">
        <v>103</v>
      </c>
      <c r="I17" s="10">
        <v>202</v>
      </c>
      <c r="J17" s="3"/>
      <c r="K17" s="7">
        <v>71</v>
      </c>
      <c r="L17" s="10">
        <v>153</v>
      </c>
      <c r="M17" s="10">
        <v>189</v>
      </c>
      <c r="N17" s="10">
        <v>342</v>
      </c>
      <c r="O17" s="3"/>
      <c r="P17" s="7">
        <v>101</v>
      </c>
      <c r="Q17" s="10">
        <v>1</v>
      </c>
      <c r="R17" s="10">
        <v>9</v>
      </c>
      <c r="S17" s="10">
        <v>10</v>
      </c>
      <c r="U17" s="4" t="s">
        <v>16</v>
      </c>
      <c r="V17" s="15">
        <f>SUM(L39,Q9,Q15,Q21,Q27,Q33,Q39)</f>
        <v>656</v>
      </c>
      <c r="W17" s="15">
        <f>SUM(M39,R9,R15,R21,R27,R33,R39)</f>
        <v>1534</v>
      </c>
      <c r="X17" s="18">
        <f t="shared" si="0"/>
        <v>2190</v>
      </c>
      <c r="Z17" s="6" t="s">
        <v>29</v>
      </c>
    </row>
    <row r="18" spans="1:29" ht="15" customHeight="1" x14ac:dyDescent="0.15">
      <c r="A18" s="7">
        <v>12</v>
      </c>
      <c r="B18" s="10">
        <v>73</v>
      </c>
      <c r="C18" s="10">
        <v>76</v>
      </c>
      <c r="D18" s="10">
        <v>149</v>
      </c>
      <c r="E18" s="3"/>
      <c r="F18" s="7">
        <v>42</v>
      </c>
      <c r="G18" s="10">
        <v>107</v>
      </c>
      <c r="H18" s="10">
        <v>92</v>
      </c>
      <c r="I18" s="10">
        <v>199</v>
      </c>
      <c r="J18" s="3"/>
      <c r="K18" s="7">
        <v>72</v>
      </c>
      <c r="L18" s="10">
        <v>155</v>
      </c>
      <c r="M18" s="10">
        <v>223</v>
      </c>
      <c r="N18" s="13">
        <v>378</v>
      </c>
      <c r="O18" s="3"/>
      <c r="P18" s="7">
        <v>102</v>
      </c>
      <c r="Q18" s="10">
        <v>0</v>
      </c>
      <c r="R18" s="10">
        <v>8</v>
      </c>
      <c r="S18" s="10">
        <v>8</v>
      </c>
      <c r="U18" s="4" t="s">
        <v>17</v>
      </c>
      <c r="V18" s="15">
        <f>SUM(Q9,Q15,Q21,Q27,Q33,Q39)</f>
        <v>198</v>
      </c>
      <c r="W18" s="15">
        <f>SUM(R9,R15,R21,R27,R33,R39)</f>
        <v>616</v>
      </c>
      <c r="X18" s="18">
        <f t="shared" si="0"/>
        <v>814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100</v>
      </c>
      <c r="D19" s="10">
        <v>177</v>
      </c>
      <c r="E19" s="3"/>
      <c r="F19" s="7">
        <v>43</v>
      </c>
      <c r="G19" s="10">
        <v>100</v>
      </c>
      <c r="H19" s="10">
        <v>95</v>
      </c>
      <c r="I19" s="10">
        <v>195</v>
      </c>
      <c r="J19" s="3"/>
      <c r="K19" s="7">
        <v>73</v>
      </c>
      <c r="L19" s="10">
        <v>152</v>
      </c>
      <c r="M19" s="10">
        <v>219</v>
      </c>
      <c r="N19" s="10">
        <v>371</v>
      </c>
      <c r="O19" s="3"/>
      <c r="P19" s="7">
        <v>103</v>
      </c>
      <c r="Q19" s="10">
        <v>1</v>
      </c>
      <c r="R19" s="10">
        <v>4</v>
      </c>
      <c r="S19" s="10">
        <v>5</v>
      </c>
      <c r="U19" s="4" t="s">
        <v>18</v>
      </c>
      <c r="V19" s="15">
        <f>SUM(Q15,Q21,Q27,Q33,Q39)</f>
        <v>47</v>
      </c>
      <c r="W19" s="15">
        <f>SUM(R15,R21,R27,R33,R39)</f>
        <v>179</v>
      </c>
      <c r="X19" s="18">
        <f t="shared" si="0"/>
        <v>226</v>
      </c>
      <c r="Z19" s="4" t="s">
        <v>25</v>
      </c>
      <c r="AA19" s="10">
        <v>187</v>
      </c>
      <c r="AB19" s="10">
        <v>192</v>
      </c>
      <c r="AC19" s="10">
        <v>379</v>
      </c>
    </row>
    <row r="20" spans="1:29" ht="15" customHeight="1" x14ac:dyDescent="0.15">
      <c r="A20" s="7">
        <v>14</v>
      </c>
      <c r="B20" s="10">
        <v>98</v>
      </c>
      <c r="C20" s="10">
        <v>83</v>
      </c>
      <c r="D20" s="10">
        <v>181</v>
      </c>
      <c r="E20" s="3"/>
      <c r="F20" s="7">
        <v>44</v>
      </c>
      <c r="G20" s="10">
        <v>94</v>
      </c>
      <c r="H20" s="10">
        <v>97</v>
      </c>
      <c r="I20" s="10">
        <v>191</v>
      </c>
      <c r="J20" s="3"/>
      <c r="K20" s="7">
        <v>74</v>
      </c>
      <c r="L20" s="10">
        <v>154</v>
      </c>
      <c r="M20" s="10">
        <v>214</v>
      </c>
      <c r="N20" s="10">
        <v>368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36</v>
      </c>
      <c r="X20" s="18">
        <f t="shared" si="0"/>
        <v>38</v>
      </c>
      <c r="Z20" s="26" t="s">
        <v>26</v>
      </c>
      <c r="AA20" s="10">
        <v>1162</v>
      </c>
      <c r="AB20" s="10">
        <v>1040</v>
      </c>
      <c r="AC20" s="10">
        <v>2202</v>
      </c>
    </row>
    <row r="21" spans="1:29" ht="15" customHeight="1" x14ac:dyDescent="0.15">
      <c r="A21" s="7"/>
      <c r="B21" s="11">
        <v>400</v>
      </c>
      <c r="C21" s="11">
        <v>406</v>
      </c>
      <c r="D21" s="11">
        <v>806</v>
      </c>
      <c r="E21" s="3"/>
      <c r="F21" s="7"/>
      <c r="G21" s="11">
        <v>502</v>
      </c>
      <c r="H21" s="11">
        <v>490</v>
      </c>
      <c r="I21" s="11">
        <v>992</v>
      </c>
      <c r="J21" s="3"/>
      <c r="K21" s="7"/>
      <c r="L21" s="12">
        <v>773</v>
      </c>
      <c r="M21" s="12">
        <v>1040</v>
      </c>
      <c r="N21" s="12">
        <v>1813</v>
      </c>
      <c r="O21" s="24"/>
      <c r="P21" s="7"/>
      <c r="Q21" s="11">
        <v>2</v>
      </c>
      <c r="R21" s="11">
        <v>34</v>
      </c>
      <c r="S21" s="11">
        <v>36</v>
      </c>
      <c r="Z21" s="4" t="s">
        <v>31</v>
      </c>
      <c r="AA21" s="10">
        <v>276</v>
      </c>
      <c r="AB21" s="10">
        <v>283</v>
      </c>
      <c r="AC21" s="10">
        <v>559</v>
      </c>
    </row>
    <row r="22" spans="1:29" ht="15" customHeight="1" x14ac:dyDescent="0.15">
      <c r="A22" s="7">
        <v>15</v>
      </c>
      <c r="B22" s="10">
        <v>70</v>
      </c>
      <c r="C22" s="10">
        <v>67</v>
      </c>
      <c r="D22" s="10">
        <v>137</v>
      </c>
      <c r="E22" s="3"/>
      <c r="F22" s="7">
        <v>45</v>
      </c>
      <c r="G22" s="10">
        <v>91</v>
      </c>
      <c r="H22" s="10">
        <v>99</v>
      </c>
      <c r="I22" s="10">
        <v>190</v>
      </c>
      <c r="J22" s="3"/>
      <c r="K22" s="7">
        <v>75</v>
      </c>
      <c r="L22" s="10">
        <v>141</v>
      </c>
      <c r="M22" s="10">
        <v>211</v>
      </c>
      <c r="N22" s="10">
        <v>352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385</v>
      </c>
      <c r="AB22" s="10">
        <v>678</v>
      </c>
      <c r="AC22" s="10">
        <v>1063</v>
      </c>
    </row>
    <row r="23" spans="1:29" ht="15" customHeight="1" x14ac:dyDescent="0.15">
      <c r="A23" s="7">
        <v>16</v>
      </c>
      <c r="B23" s="10">
        <v>101</v>
      </c>
      <c r="C23" s="10">
        <v>96</v>
      </c>
      <c r="D23" s="10">
        <v>197</v>
      </c>
      <c r="E23" s="3"/>
      <c r="F23" s="7">
        <v>46</v>
      </c>
      <c r="G23" s="10">
        <v>95</v>
      </c>
      <c r="H23" s="10">
        <v>125</v>
      </c>
      <c r="I23" s="10">
        <v>220</v>
      </c>
      <c r="J23" s="3"/>
      <c r="K23" s="7">
        <v>76</v>
      </c>
      <c r="L23" s="10">
        <v>198</v>
      </c>
      <c r="M23" s="10">
        <v>221</v>
      </c>
      <c r="N23" s="10">
        <v>419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9.9090260435247952</v>
      </c>
      <c r="W23" s="19">
        <f>W4/$W$8*100</f>
        <v>8.3812781837972317</v>
      </c>
      <c r="X23" s="19">
        <f>X4/$X$8*100</f>
        <v>9.092797208606795</v>
      </c>
      <c r="Z23" s="9" t="s">
        <v>24</v>
      </c>
      <c r="AA23" s="11">
        <f t="shared" ref="AA23:AB23" si="3">SUM(AA19:AA22)</f>
        <v>2010</v>
      </c>
      <c r="AB23" s="11">
        <f t="shared" si="3"/>
        <v>2193</v>
      </c>
      <c r="AC23" s="11">
        <f>SUM(AC19:AC22)</f>
        <v>4203</v>
      </c>
    </row>
    <row r="24" spans="1:29" ht="15" customHeight="1" x14ac:dyDescent="0.15">
      <c r="A24" s="7">
        <v>17</v>
      </c>
      <c r="B24" s="10">
        <v>113</v>
      </c>
      <c r="C24" s="10">
        <v>84</v>
      </c>
      <c r="D24" s="10">
        <v>197</v>
      </c>
      <c r="E24" s="3"/>
      <c r="F24" s="7">
        <v>47</v>
      </c>
      <c r="G24" s="10">
        <v>90</v>
      </c>
      <c r="H24" s="10">
        <v>92</v>
      </c>
      <c r="I24" s="10">
        <v>182</v>
      </c>
      <c r="J24" s="3"/>
      <c r="K24" s="7">
        <v>77</v>
      </c>
      <c r="L24" s="10">
        <v>154</v>
      </c>
      <c r="M24" s="10">
        <v>251</v>
      </c>
      <c r="N24" s="10">
        <v>405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54.200856225472705</v>
      </c>
      <c r="W24" s="19">
        <f>W5/$W$8*100</f>
        <v>45.490592442854918</v>
      </c>
      <c r="X24" s="19">
        <f>X5/$X$8*100</f>
        <v>49.547229376090392</v>
      </c>
      <c r="Z24" s="6" t="s">
        <v>30</v>
      </c>
    </row>
    <row r="25" spans="1:29" ht="15" customHeight="1" x14ac:dyDescent="0.15">
      <c r="A25" s="7">
        <v>18</v>
      </c>
      <c r="B25" s="10">
        <v>81</v>
      </c>
      <c r="C25" s="10">
        <v>85</v>
      </c>
      <c r="D25" s="10">
        <v>166</v>
      </c>
      <c r="E25" s="3"/>
      <c r="F25" s="7">
        <v>48</v>
      </c>
      <c r="G25" s="10">
        <v>81</v>
      </c>
      <c r="H25" s="10">
        <v>80</v>
      </c>
      <c r="I25" s="10">
        <v>161</v>
      </c>
      <c r="J25" s="3"/>
      <c r="K25" s="7">
        <v>78</v>
      </c>
      <c r="L25" s="10">
        <v>177</v>
      </c>
      <c r="M25" s="10">
        <v>240</v>
      </c>
      <c r="N25" s="10">
        <v>417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15.367463432037104</v>
      </c>
      <c r="W25" s="19">
        <f>W6/$W$8*100</f>
        <v>15.534131550303218</v>
      </c>
      <c r="X25" s="19">
        <f>X6/$X$8*100</f>
        <v>15.456509096951068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106</v>
      </c>
      <c r="C26" s="10">
        <v>95</v>
      </c>
      <c r="D26" s="10">
        <v>201</v>
      </c>
      <c r="E26" s="3"/>
      <c r="F26" s="7">
        <v>49</v>
      </c>
      <c r="G26" s="10">
        <v>112</v>
      </c>
      <c r="H26" s="10">
        <v>124</v>
      </c>
      <c r="I26" s="10">
        <v>236</v>
      </c>
      <c r="J26" s="3"/>
      <c r="K26" s="7">
        <v>79</v>
      </c>
      <c r="L26" s="10">
        <v>160</v>
      </c>
      <c r="M26" s="10">
        <v>255</v>
      </c>
      <c r="N26" s="10">
        <v>415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20.522654298965396</v>
      </c>
      <c r="W26" s="19">
        <f>W7/$W$8*100</f>
        <v>30.593997823044628</v>
      </c>
      <c r="X26" s="19">
        <f>X7/$X$8*100</f>
        <v>25.903464318351748</v>
      </c>
      <c r="Z26" s="4" t="s">
        <v>25</v>
      </c>
      <c r="AA26" s="10">
        <v>119</v>
      </c>
      <c r="AB26" s="10">
        <v>101</v>
      </c>
      <c r="AC26" s="10">
        <v>220</v>
      </c>
    </row>
    <row r="27" spans="1:29" ht="15" customHeight="1" x14ac:dyDescent="0.15">
      <c r="A27" s="7"/>
      <c r="B27" s="11">
        <v>471</v>
      </c>
      <c r="C27" s="11">
        <v>427</v>
      </c>
      <c r="D27" s="11">
        <v>898</v>
      </c>
      <c r="E27" s="3"/>
      <c r="F27" s="7"/>
      <c r="G27" s="11">
        <v>469</v>
      </c>
      <c r="H27" s="11">
        <v>520</v>
      </c>
      <c r="I27" s="11">
        <v>989</v>
      </c>
      <c r="J27" s="3"/>
      <c r="K27" s="7"/>
      <c r="L27" s="11">
        <v>830</v>
      </c>
      <c r="M27" s="11">
        <v>1178</v>
      </c>
      <c r="N27" s="11">
        <v>2008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629</v>
      </c>
      <c r="AB27" s="10">
        <v>570</v>
      </c>
      <c r="AC27" s="10">
        <v>1199</v>
      </c>
    </row>
    <row r="28" spans="1:29" ht="15" customHeight="1" x14ac:dyDescent="0.15">
      <c r="A28" s="7">
        <v>20</v>
      </c>
      <c r="B28" s="10">
        <v>112</v>
      </c>
      <c r="C28" s="10">
        <v>77</v>
      </c>
      <c r="D28" s="10">
        <v>189</v>
      </c>
      <c r="E28" s="3"/>
      <c r="F28" s="7">
        <v>50</v>
      </c>
      <c r="G28" s="10">
        <v>106</v>
      </c>
      <c r="H28" s="10">
        <v>129</v>
      </c>
      <c r="I28" s="10">
        <v>235</v>
      </c>
      <c r="J28" s="3"/>
      <c r="K28" s="7">
        <v>80</v>
      </c>
      <c r="L28" s="10">
        <v>174</v>
      </c>
      <c r="M28" s="10">
        <v>265</v>
      </c>
      <c r="N28" s="10">
        <v>439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32.86657153050303</v>
      </c>
      <c r="W28" s="19">
        <f t="shared" ref="W28:W39" si="5">W9/$W$8*100</f>
        <v>28.207121754004046</v>
      </c>
      <c r="X28" s="19">
        <f t="shared" ref="X28:X39" si="6">X9/$X$8*100</f>
        <v>30.377170391293511</v>
      </c>
      <c r="Z28" s="4" t="s">
        <v>31</v>
      </c>
      <c r="AA28" s="10">
        <v>152</v>
      </c>
      <c r="AB28" s="10">
        <v>198</v>
      </c>
      <c r="AC28" s="10">
        <v>350</v>
      </c>
    </row>
    <row r="29" spans="1:29" ht="15" customHeight="1" x14ac:dyDescent="0.15">
      <c r="A29" s="7">
        <v>21</v>
      </c>
      <c r="B29" s="10">
        <v>73</v>
      </c>
      <c r="C29" s="10">
        <v>91</v>
      </c>
      <c r="D29" s="10">
        <v>164</v>
      </c>
      <c r="E29" s="3"/>
      <c r="F29" s="7">
        <v>51</v>
      </c>
      <c r="G29" s="10">
        <v>127</v>
      </c>
      <c r="H29" s="10">
        <v>102</v>
      </c>
      <c r="I29" s="10">
        <v>229</v>
      </c>
      <c r="J29" s="3"/>
      <c r="K29" s="7">
        <v>81</v>
      </c>
      <c r="L29" s="10">
        <v>173</v>
      </c>
      <c r="M29" s="10">
        <v>228</v>
      </c>
      <c r="N29" s="10">
        <v>401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68.756689261505528</v>
      </c>
      <c r="W29" s="19">
        <f t="shared" si="5"/>
        <v>74.335251127351881</v>
      </c>
      <c r="X29" s="19">
        <f t="shared" si="6"/>
        <v>71.737143806596322</v>
      </c>
      <c r="Z29" s="4" t="s">
        <v>7</v>
      </c>
      <c r="AA29" s="10">
        <v>245</v>
      </c>
      <c r="AB29" s="10">
        <v>421</v>
      </c>
      <c r="AC29" s="10">
        <v>666</v>
      </c>
    </row>
    <row r="30" spans="1:29" ht="15" customHeight="1" x14ac:dyDescent="0.15">
      <c r="A30" s="7">
        <v>22</v>
      </c>
      <c r="B30" s="10">
        <v>91</v>
      </c>
      <c r="C30" s="10">
        <v>76</v>
      </c>
      <c r="D30" s="10">
        <v>167</v>
      </c>
      <c r="E30" s="3"/>
      <c r="F30" s="7">
        <v>52</v>
      </c>
      <c r="G30" s="10">
        <v>129</v>
      </c>
      <c r="H30" s="10">
        <v>144</v>
      </c>
      <c r="I30" s="10">
        <v>273</v>
      </c>
      <c r="J30" s="3"/>
      <c r="K30" s="7">
        <v>82</v>
      </c>
      <c r="L30" s="10">
        <v>162</v>
      </c>
      <c r="M30" s="10">
        <v>248</v>
      </c>
      <c r="N30" s="10">
        <v>410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60.096325365679625</v>
      </c>
      <c r="W30" s="19">
        <f t="shared" si="5"/>
        <v>66.48266210542684</v>
      </c>
      <c r="X30" s="19">
        <f t="shared" si="6"/>
        <v>63.508349256459255</v>
      </c>
      <c r="Z30" s="9" t="s">
        <v>24</v>
      </c>
      <c r="AA30" s="11">
        <f t="shared" ref="AA30:AB30" si="7">SUM(AA26:AA29)</f>
        <v>1145</v>
      </c>
      <c r="AB30" s="11">
        <f t="shared" si="7"/>
        <v>1290</v>
      </c>
      <c r="AC30" s="11">
        <f>SUM(AC26:AC29)</f>
        <v>2435</v>
      </c>
    </row>
    <row r="31" spans="1:29" ht="15" customHeight="1" x14ac:dyDescent="0.15">
      <c r="A31" s="7">
        <v>23</v>
      </c>
      <c r="B31" s="10">
        <v>87</v>
      </c>
      <c r="C31" s="10">
        <v>84</v>
      </c>
      <c r="D31" s="10">
        <v>171</v>
      </c>
      <c r="E31" s="3"/>
      <c r="F31" s="7">
        <v>53</v>
      </c>
      <c r="G31" s="10">
        <v>142</v>
      </c>
      <c r="H31" s="10">
        <v>145</v>
      </c>
      <c r="I31" s="10">
        <v>287</v>
      </c>
      <c r="J31" s="3"/>
      <c r="K31" s="7">
        <v>83</v>
      </c>
      <c r="L31" s="10">
        <v>178</v>
      </c>
      <c r="M31" s="10">
        <v>271</v>
      </c>
      <c r="N31" s="10">
        <v>449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46.432393863717451</v>
      </c>
      <c r="W31" s="19">
        <f t="shared" si="5"/>
        <v>54.346135904213966</v>
      </c>
      <c r="X31" s="19">
        <f t="shared" si="6"/>
        <v>50.660463570657143</v>
      </c>
      <c r="Z31" s="6"/>
    </row>
    <row r="32" spans="1:29" ht="15" customHeight="1" x14ac:dyDescent="0.15">
      <c r="A32" s="7">
        <v>24</v>
      </c>
      <c r="B32" s="10">
        <v>78</v>
      </c>
      <c r="C32" s="10">
        <v>57</v>
      </c>
      <c r="D32" s="10">
        <v>135</v>
      </c>
      <c r="E32" s="3"/>
      <c r="F32" s="7">
        <v>54</v>
      </c>
      <c r="G32" s="10">
        <v>154</v>
      </c>
      <c r="H32" s="10">
        <v>147</v>
      </c>
      <c r="I32" s="10">
        <v>301</v>
      </c>
      <c r="J32" s="3"/>
      <c r="K32" s="7">
        <v>84</v>
      </c>
      <c r="L32" s="10">
        <v>128</v>
      </c>
      <c r="M32" s="10">
        <v>211</v>
      </c>
      <c r="N32" s="10">
        <v>339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35.890117731002498</v>
      </c>
      <c r="W32" s="20">
        <f t="shared" si="5"/>
        <v>46.128129373347846</v>
      </c>
      <c r="X32" s="20">
        <f t="shared" si="6"/>
        <v>41.359973415302811</v>
      </c>
      <c r="Z32" s="6"/>
      <c r="AA32" s="28"/>
      <c r="AB32" s="27"/>
      <c r="AC32" s="27"/>
    </row>
    <row r="33" spans="1:29" ht="15" customHeight="1" x14ac:dyDescent="0.15">
      <c r="A33" s="7"/>
      <c r="B33" s="11">
        <v>441</v>
      </c>
      <c r="C33" s="11">
        <v>385</v>
      </c>
      <c r="D33" s="11">
        <v>826</v>
      </c>
      <c r="E33" s="3"/>
      <c r="F33" s="7"/>
      <c r="G33" s="11">
        <v>658</v>
      </c>
      <c r="H33" s="11">
        <v>667</v>
      </c>
      <c r="I33" s="11">
        <v>1325</v>
      </c>
      <c r="J33" s="3"/>
      <c r="K33" s="7"/>
      <c r="L33" s="11">
        <v>815</v>
      </c>
      <c r="M33" s="11">
        <v>1223</v>
      </c>
      <c r="N33" s="11">
        <v>2038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27.417053157331427</v>
      </c>
      <c r="W33" s="19">
        <f t="shared" si="5"/>
        <v>38.679832063442696</v>
      </c>
      <c r="X33" s="19">
        <f t="shared" si="6"/>
        <v>33.434410567417132</v>
      </c>
      <c r="Z33" s="6" t="s">
        <v>3</v>
      </c>
    </row>
    <row r="34" spans="1:29" ht="15" customHeight="1" x14ac:dyDescent="0.15">
      <c r="A34" s="7">
        <v>25</v>
      </c>
      <c r="B34" s="10">
        <v>80</v>
      </c>
      <c r="C34" s="10">
        <v>77</v>
      </c>
      <c r="D34" s="10">
        <v>157</v>
      </c>
      <c r="E34" s="3"/>
      <c r="F34" s="7">
        <v>55</v>
      </c>
      <c r="G34" s="10">
        <v>170</v>
      </c>
      <c r="H34" s="10">
        <v>171</v>
      </c>
      <c r="I34" s="10">
        <v>341</v>
      </c>
      <c r="J34" s="3"/>
      <c r="K34" s="7">
        <v>85</v>
      </c>
      <c r="L34" s="10">
        <v>117</v>
      </c>
      <c r="M34" s="10">
        <v>214</v>
      </c>
      <c r="N34" s="10">
        <v>331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20.522654298965396</v>
      </c>
      <c r="W34" s="19">
        <f t="shared" si="5"/>
        <v>30.593997823044628</v>
      </c>
      <c r="X34" s="19">
        <f t="shared" si="6"/>
        <v>25.903464318351748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96</v>
      </c>
      <c r="C35" s="10">
        <v>97</v>
      </c>
      <c r="D35" s="10">
        <v>193</v>
      </c>
      <c r="E35" s="3"/>
      <c r="F35" s="7">
        <v>56</v>
      </c>
      <c r="G35" s="10">
        <v>165</v>
      </c>
      <c r="H35" s="10">
        <v>167</v>
      </c>
      <c r="I35" s="10">
        <v>332</v>
      </c>
      <c r="J35" s="3"/>
      <c r="K35" s="7">
        <v>86</v>
      </c>
      <c r="L35" s="10">
        <v>104</v>
      </c>
      <c r="M35" s="10">
        <v>188</v>
      </c>
      <c r="N35" s="10">
        <v>292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13.119871566179095</v>
      </c>
      <c r="W35" s="19">
        <f t="shared" si="5"/>
        <v>21.435235577670657</v>
      </c>
      <c r="X35" s="19">
        <f t="shared" si="6"/>
        <v>17.562515576971006</v>
      </c>
      <c r="Z35" s="4" t="s">
        <v>25</v>
      </c>
      <c r="AA35" s="10">
        <f>SUM(AA5,AA12,AA19,AA26)</f>
        <v>1111</v>
      </c>
      <c r="AB35" s="10">
        <f t="shared" ref="AA35:AB38" si="8">SUM(AB5,AB12,AB19,AB26)</f>
        <v>1078</v>
      </c>
      <c r="AC35" s="10">
        <f>SUM(AA35:AB35)</f>
        <v>2189</v>
      </c>
    </row>
    <row r="36" spans="1:29" ht="15" customHeight="1" x14ac:dyDescent="0.15">
      <c r="A36" s="7">
        <v>27</v>
      </c>
      <c r="B36" s="10">
        <v>78</v>
      </c>
      <c r="C36" s="10">
        <v>97</v>
      </c>
      <c r="D36" s="10">
        <v>175</v>
      </c>
      <c r="E36" s="3"/>
      <c r="F36" s="7">
        <v>57</v>
      </c>
      <c r="G36" s="10">
        <v>187</v>
      </c>
      <c r="H36" s="10">
        <v>178</v>
      </c>
      <c r="I36" s="10">
        <v>365</v>
      </c>
      <c r="J36" s="3"/>
      <c r="K36" s="7">
        <v>87</v>
      </c>
      <c r="L36" s="10">
        <v>86</v>
      </c>
      <c r="M36" s="10">
        <v>175</v>
      </c>
      <c r="N36" s="10">
        <v>261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5.8508740635033893</v>
      </c>
      <c r="W36" s="19">
        <f t="shared" si="5"/>
        <v>11.926605504587156</v>
      </c>
      <c r="X36" s="19">
        <f t="shared" si="6"/>
        <v>9.0969510675417453</v>
      </c>
      <c r="Z36" s="26" t="s">
        <v>26</v>
      </c>
      <c r="AA36" s="10">
        <f t="shared" si="8"/>
        <v>6077</v>
      </c>
      <c r="AB36" s="10">
        <f t="shared" si="8"/>
        <v>5851</v>
      </c>
      <c r="AC36" s="13">
        <f>SUM(AA36:AB36)</f>
        <v>11928</v>
      </c>
    </row>
    <row r="37" spans="1:29" ht="15" customHeight="1" x14ac:dyDescent="0.15">
      <c r="A37" s="7">
        <v>28</v>
      </c>
      <c r="B37" s="10">
        <v>88</v>
      </c>
      <c r="C37" s="10">
        <v>97</v>
      </c>
      <c r="D37" s="10">
        <v>185</v>
      </c>
      <c r="E37" s="3"/>
      <c r="F37" s="7">
        <v>58</v>
      </c>
      <c r="G37" s="10">
        <v>163</v>
      </c>
      <c r="H37" s="10">
        <v>189</v>
      </c>
      <c r="I37" s="10">
        <v>352</v>
      </c>
      <c r="J37" s="3"/>
      <c r="K37" s="7">
        <v>88</v>
      </c>
      <c r="L37" s="10">
        <v>90</v>
      </c>
      <c r="M37" s="10">
        <v>202</v>
      </c>
      <c r="N37" s="10">
        <v>292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1.7659650374598643</v>
      </c>
      <c r="W37" s="19">
        <f t="shared" si="5"/>
        <v>4.7893018193127039</v>
      </c>
      <c r="X37" s="19">
        <f t="shared" si="6"/>
        <v>3.3812411730497636</v>
      </c>
      <c r="Z37" s="4" t="s">
        <v>31</v>
      </c>
      <c r="AA37" s="10">
        <f t="shared" si="8"/>
        <v>1723</v>
      </c>
      <c r="AB37" s="10">
        <f t="shared" si="8"/>
        <v>1998</v>
      </c>
      <c r="AC37" s="13">
        <f>SUM(AA37:AB37)</f>
        <v>3721</v>
      </c>
    </row>
    <row r="38" spans="1:29" ht="15" customHeight="1" x14ac:dyDescent="0.15">
      <c r="A38" s="7">
        <v>29</v>
      </c>
      <c r="B38" s="10">
        <v>113</v>
      </c>
      <c r="C38" s="10">
        <v>84</v>
      </c>
      <c r="D38" s="10">
        <v>197</v>
      </c>
      <c r="E38" s="3"/>
      <c r="F38" s="7">
        <v>59</v>
      </c>
      <c r="G38" s="10">
        <v>189</v>
      </c>
      <c r="H38" s="10">
        <v>189</v>
      </c>
      <c r="I38" s="10">
        <v>378</v>
      </c>
      <c r="J38" s="3"/>
      <c r="K38" s="7">
        <v>89</v>
      </c>
      <c r="L38" s="10">
        <v>61</v>
      </c>
      <c r="M38" s="10">
        <v>139</v>
      </c>
      <c r="N38" s="10">
        <v>200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0.41919372101320018</v>
      </c>
      <c r="W38" s="19">
        <f t="shared" si="5"/>
        <v>1.3916964702223604</v>
      </c>
      <c r="X38" s="19">
        <f t="shared" si="6"/>
        <v>0.93877211929882864</v>
      </c>
      <c r="Z38" s="4" t="s">
        <v>7</v>
      </c>
      <c r="AA38" s="10">
        <f t="shared" si="8"/>
        <v>2301</v>
      </c>
      <c r="AB38" s="10">
        <f t="shared" si="8"/>
        <v>3935</v>
      </c>
      <c r="AC38" s="13">
        <f>SUM(AA38:AB38)</f>
        <v>6236</v>
      </c>
    </row>
    <row r="39" spans="1:29" ht="15" customHeight="1" x14ac:dyDescent="0.15">
      <c r="A39" s="7"/>
      <c r="B39" s="11">
        <v>455</v>
      </c>
      <c r="C39" s="11">
        <v>452</v>
      </c>
      <c r="D39" s="11">
        <v>907</v>
      </c>
      <c r="E39" s="3"/>
      <c r="F39" s="7"/>
      <c r="G39" s="11">
        <v>874</v>
      </c>
      <c r="H39" s="11">
        <v>894</v>
      </c>
      <c r="I39" s="11">
        <v>1768</v>
      </c>
      <c r="J39" s="3"/>
      <c r="K39" s="7"/>
      <c r="L39" s="11">
        <v>458</v>
      </c>
      <c r="M39" s="11">
        <v>918</v>
      </c>
      <c r="N39" s="11">
        <v>1376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1.7838030681412771E-2</v>
      </c>
      <c r="W39" s="19">
        <f t="shared" si="5"/>
        <v>0.27989426216762558</v>
      </c>
      <c r="X39" s="19">
        <f t="shared" si="6"/>
        <v>0.15784663952812164</v>
      </c>
      <c r="Z39" s="9" t="s">
        <v>24</v>
      </c>
      <c r="AA39" s="11">
        <f>SUM(AA35:AA38)</f>
        <v>11212</v>
      </c>
      <c r="AB39" s="11">
        <f>SUM(AB35:AB38)</f>
        <v>12862</v>
      </c>
      <c r="AC39" s="11">
        <f>SUM(AC35:AC38)</f>
        <v>24074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54</v>
      </c>
      <c r="D4" s="10">
        <v>115</v>
      </c>
      <c r="E4" s="3"/>
      <c r="F4" s="7">
        <v>30</v>
      </c>
      <c r="G4" s="10">
        <v>77</v>
      </c>
      <c r="H4" s="10">
        <v>80</v>
      </c>
      <c r="I4" s="10">
        <v>157</v>
      </c>
      <c r="J4" s="3"/>
      <c r="K4" s="7">
        <v>60</v>
      </c>
      <c r="L4" s="10">
        <v>204</v>
      </c>
      <c r="M4" s="10">
        <v>214</v>
      </c>
      <c r="N4" s="10">
        <v>418</v>
      </c>
      <c r="O4" s="3"/>
      <c r="P4" s="7">
        <v>90</v>
      </c>
      <c r="Q4" s="10">
        <v>36</v>
      </c>
      <c r="R4" s="10">
        <v>122</v>
      </c>
      <c r="S4" s="10">
        <v>158</v>
      </c>
      <c r="U4" s="4" t="s">
        <v>4</v>
      </c>
      <c r="V4" s="15">
        <f>SUM(B9,B15,B21)</f>
        <v>1116</v>
      </c>
      <c r="W4" s="15">
        <f>SUM(C9,C15,C21)</f>
        <v>1065</v>
      </c>
      <c r="X4" s="15">
        <f>SUM(V4:W4)</f>
        <v>2181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74</v>
      </c>
      <c r="C5" s="10">
        <v>48</v>
      </c>
      <c r="D5" s="10">
        <v>122</v>
      </c>
      <c r="E5" s="3"/>
      <c r="F5" s="7">
        <v>31</v>
      </c>
      <c r="G5" s="10">
        <v>99</v>
      </c>
      <c r="H5" s="10">
        <v>88</v>
      </c>
      <c r="I5" s="10">
        <v>187</v>
      </c>
      <c r="J5" s="3"/>
      <c r="K5" s="7">
        <v>61</v>
      </c>
      <c r="L5" s="10">
        <v>208</v>
      </c>
      <c r="M5" s="10">
        <v>196</v>
      </c>
      <c r="N5" s="10">
        <v>404</v>
      </c>
      <c r="O5" s="3"/>
      <c r="P5" s="7">
        <v>91</v>
      </c>
      <c r="Q5" s="10">
        <v>30</v>
      </c>
      <c r="R5" s="10">
        <v>110</v>
      </c>
      <c r="S5" s="10">
        <v>140</v>
      </c>
      <c r="U5" s="4" t="s">
        <v>5</v>
      </c>
      <c r="V5" s="15">
        <f>SUM(B27,B33,B39,G9,G15,G21,G27,G33,G39,L9)</f>
        <v>6294</v>
      </c>
      <c r="W5" s="15">
        <f>SUM(C27,C33,C39,H9,H15,H21,H27,H33,H39,M9)</f>
        <v>6057</v>
      </c>
      <c r="X5" s="15">
        <f>SUM(V5:W5)</f>
        <v>12351</v>
      </c>
      <c r="Y5" s="2"/>
      <c r="Z5" s="4" t="s">
        <v>25</v>
      </c>
      <c r="AA5" s="10">
        <v>636</v>
      </c>
      <c r="AB5" s="10">
        <v>599</v>
      </c>
      <c r="AC5" s="10">
        <v>1235</v>
      </c>
    </row>
    <row r="6" spans="1:29" ht="15" customHeight="1" x14ac:dyDescent="0.15">
      <c r="A6" s="7">
        <v>2</v>
      </c>
      <c r="B6" s="10">
        <v>66</v>
      </c>
      <c r="C6" s="10">
        <v>68</v>
      </c>
      <c r="D6" s="10">
        <v>134</v>
      </c>
      <c r="E6" s="3"/>
      <c r="F6" s="7">
        <v>32</v>
      </c>
      <c r="G6" s="10">
        <v>91</v>
      </c>
      <c r="H6" s="10">
        <v>93</v>
      </c>
      <c r="I6" s="10">
        <v>184</v>
      </c>
      <c r="J6" s="3"/>
      <c r="K6" s="7">
        <v>62</v>
      </c>
      <c r="L6" s="10">
        <v>268</v>
      </c>
      <c r="M6" s="10">
        <v>212</v>
      </c>
      <c r="N6" s="10">
        <v>480</v>
      </c>
      <c r="O6" s="3"/>
      <c r="P6" s="7">
        <v>92</v>
      </c>
      <c r="Q6" s="10">
        <v>31</v>
      </c>
      <c r="R6" s="10">
        <v>84</v>
      </c>
      <c r="S6" s="10">
        <v>115</v>
      </c>
      <c r="U6" s="8" t="s">
        <v>6</v>
      </c>
      <c r="V6" s="15">
        <f>SUM(L15,L21)</f>
        <v>1628</v>
      </c>
      <c r="W6" s="15">
        <f>SUM(M15,M21)</f>
        <v>1985</v>
      </c>
      <c r="X6" s="15">
        <f>SUM(V6:W6)</f>
        <v>3613</v>
      </c>
      <c r="Z6" s="26" t="s">
        <v>26</v>
      </c>
      <c r="AA6" s="10">
        <v>3609</v>
      </c>
      <c r="AB6" s="10">
        <v>3550</v>
      </c>
      <c r="AC6" s="10">
        <v>7159</v>
      </c>
    </row>
    <row r="7" spans="1:29" ht="15" customHeight="1" x14ac:dyDescent="0.15">
      <c r="A7" s="7">
        <v>3</v>
      </c>
      <c r="B7" s="10">
        <v>74</v>
      </c>
      <c r="C7" s="10">
        <v>66</v>
      </c>
      <c r="D7" s="10">
        <v>140</v>
      </c>
      <c r="E7" s="3"/>
      <c r="F7" s="7">
        <v>33</v>
      </c>
      <c r="G7" s="10">
        <v>96</v>
      </c>
      <c r="H7" s="10">
        <v>101</v>
      </c>
      <c r="I7" s="10">
        <v>197</v>
      </c>
      <c r="J7" s="3"/>
      <c r="K7" s="7">
        <v>63</v>
      </c>
      <c r="L7" s="10">
        <v>264</v>
      </c>
      <c r="M7" s="10">
        <v>255</v>
      </c>
      <c r="N7" s="10">
        <v>519</v>
      </c>
      <c r="O7" s="3"/>
      <c r="P7" s="7">
        <v>93</v>
      </c>
      <c r="Q7" s="10">
        <v>25</v>
      </c>
      <c r="R7" s="10">
        <v>64</v>
      </c>
      <c r="S7" s="10">
        <v>89</v>
      </c>
      <c r="U7" s="4" t="s">
        <v>7</v>
      </c>
      <c r="V7" s="15">
        <f>SUM(L27,L33,L39,Q9,Q15,Q21,Q27,Q33,Q39)</f>
        <v>2322</v>
      </c>
      <c r="W7" s="15">
        <f>SUM(M27,M33,M39,R9,R15,R21,R27,R33,R39)</f>
        <v>3954</v>
      </c>
      <c r="X7" s="15">
        <f>SUM(V7:W7)</f>
        <v>6276</v>
      </c>
      <c r="Z7" s="4" t="s">
        <v>31</v>
      </c>
      <c r="AA7" s="10">
        <v>1018</v>
      </c>
      <c r="AB7" s="10">
        <v>1278</v>
      </c>
      <c r="AC7" s="10">
        <v>2296</v>
      </c>
    </row>
    <row r="8" spans="1:29" ht="15" customHeight="1" x14ac:dyDescent="0.15">
      <c r="A8" s="7">
        <v>4</v>
      </c>
      <c r="B8" s="10">
        <v>75</v>
      </c>
      <c r="C8" s="10">
        <v>71</v>
      </c>
      <c r="D8" s="10">
        <v>146</v>
      </c>
      <c r="E8" s="3"/>
      <c r="F8" s="7">
        <v>34</v>
      </c>
      <c r="G8" s="10">
        <v>103</v>
      </c>
      <c r="H8" s="10">
        <v>104</v>
      </c>
      <c r="I8" s="10">
        <v>207</v>
      </c>
      <c r="J8" s="3"/>
      <c r="K8" s="7">
        <v>64</v>
      </c>
      <c r="L8" s="10">
        <v>278</v>
      </c>
      <c r="M8" s="10">
        <v>253</v>
      </c>
      <c r="N8" s="10">
        <v>531</v>
      </c>
      <c r="O8" s="3"/>
      <c r="P8" s="7">
        <v>94</v>
      </c>
      <c r="Q8" s="10">
        <v>23</v>
      </c>
      <c r="R8" s="10">
        <v>51</v>
      </c>
      <c r="S8" s="10">
        <v>74</v>
      </c>
      <c r="U8" s="17" t="s">
        <v>3</v>
      </c>
      <c r="V8" s="12">
        <f>SUM(V4:V7)</f>
        <v>11360</v>
      </c>
      <c r="W8" s="12">
        <f>SUM(W4:W7)</f>
        <v>13061</v>
      </c>
      <c r="X8" s="12">
        <f>SUM(X4:X7)</f>
        <v>24421</v>
      </c>
      <c r="Z8" s="4" t="s">
        <v>7</v>
      </c>
      <c r="AA8" s="10">
        <v>1392</v>
      </c>
      <c r="AB8" s="10">
        <v>2396</v>
      </c>
      <c r="AC8" s="10">
        <v>3788</v>
      </c>
    </row>
    <row r="9" spans="1:29" ht="15" customHeight="1" x14ac:dyDescent="0.15">
      <c r="A9" s="7"/>
      <c r="B9" s="11">
        <v>350</v>
      </c>
      <c r="C9" s="11">
        <v>307</v>
      </c>
      <c r="D9" s="11">
        <v>657</v>
      </c>
      <c r="E9" s="3"/>
      <c r="F9" s="7"/>
      <c r="G9" s="11">
        <v>466</v>
      </c>
      <c r="H9" s="11">
        <v>466</v>
      </c>
      <c r="I9" s="11">
        <v>932</v>
      </c>
      <c r="J9" s="3"/>
      <c r="K9" s="7"/>
      <c r="L9" s="12">
        <v>1222</v>
      </c>
      <c r="M9" s="12">
        <v>1130</v>
      </c>
      <c r="N9" s="12">
        <v>2352</v>
      </c>
      <c r="O9" s="3"/>
      <c r="P9" s="7"/>
      <c r="Q9" s="11">
        <v>145</v>
      </c>
      <c r="R9" s="11">
        <v>431</v>
      </c>
      <c r="S9" s="11">
        <v>576</v>
      </c>
      <c r="U9" s="4" t="s">
        <v>8</v>
      </c>
      <c r="V9" s="15">
        <f>SUM(G21,G27,G33,G39,L9)</f>
        <v>3834</v>
      </c>
      <c r="W9" s="15">
        <f>SUM(H21,H27,H33,H39,M9)</f>
        <v>3747</v>
      </c>
      <c r="X9" s="18">
        <f t="shared" ref="X9:X20" si="0">SUM(V9:W9)</f>
        <v>7581</v>
      </c>
      <c r="Z9" s="9" t="s">
        <v>24</v>
      </c>
      <c r="AA9" s="11">
        <f t="shared" ref="AA9:AB9" si="1">SUM(AA5:AA8)</f>
        <v>6655</v>
      </c>
      <c r="AB9" s="11">
        <f t="shared" si="1"/>
        <v>7823</v>
      </c>
      <c r="AC9" s="11">
        <f>SUM(AC5:AC8)</f>
        <v>14478</v>
      </c>
    </row>
    <row r="10" spans="1:29" ht="15" customHeight="1" x14ac:dyDescent="0.15">
      <c r="A10" s="7">
        <v>5</v>
      </c>
      <c r="B10" s="10">
        <v>70</v>
      </c>
      <c r="C10" s="10">
        <v>82</v>
      </c>
      <c r="D10" s="10">
        <v>152</v>
      </c>
      <c r="E10" s="3"/>
      <c r="F10" s="7">
        <v>35</v>
      </c>
      <c r="G10" s="10">
        <v>117</v>
      </c>
      <c r="H10" s="10">
        <v>107</v>
      </c>
      <c r="I10" s="10">
        <v>224</v>
      </c>
      <c r="J10" s="3"/>
      <c r="K10" s="7">
        <v>65</v>
      </c>
      <c r="L10" s="10">
        <v>278</v>
      </c>
      <c r="M10" s="10">
        <v>252</v>
      </c>
      <c r="N10" s="10">
        <v>530</v>
      </c>
      <c r="O10" s="3"/>
      <c r="P10" s="7">
        <v>95</v>
      </c>
      <c r="Q10" s="10">
        <v>14</v>
      </c>
      <c r="R10" s="10">
        <v>41</v>
      </c>
      <c r="S10" s="10">
        <v>55</v>
      </c>
      <c r="U10" s="4" t="s">
        <v>9</v>
      </c>
      <c r="V10" s="15">
        <f>SUM(G21,G27,G33,G39,L9,L15,L21,L27,L33,L39,Q9,Q15,Q21,Q27,Q33,Q39)</f>
        <v>7784</v>
      </c>
      <c r="W10" s="15">
        <f>SUM(H21,H27,H33,H39,M9,M15,M21,M27,M33,M39,R9,R15,R21,R27,R33,R39)</f>
        <v>9686</v>
      </c>
      <c r="X10" s="18">
        <f t="shared" si="0"/>
        <v>17470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71</v>
      </c>
      <c r="D11" s="10">
        <v>151</v>
      </c>
      <c r="E11" s="3"/>
      <c r="F11" s="7">
        <v>36</v>
      </c>
      <c r="G11" s="10">
        <v>113</v>
      </c>
      <c r="H11" s="10">
        <v>98</v>
      </c>
      <c r="I11" s="10">
        <v>211</v>
      </c>
      <c r="J11" s="3"/>
      <c r="K11" s="7">
        <v>66</v>
      </c>
      <c r="L11" s="10">
        <v>211</v>
      </c>
      <c r="M11" s="10">
        <v>194</v>
      </c>
      <c r="N11" s="10">
        <v>405</v>
      </c>
      <c r="O11" s="3"/>
      <c r="P11" s="7">
        <v>96</v>
      </c>
      <c r="Q11" s="10">
        <v>8</v>
      </c>
      <c r="R11" s="10">
        <v>30</v>
      </c>
      <c r="S11" s="10">
        <v>38</v>
      </c>
      <c r="U11" s="4" t="s">
        <v>10</v>
      </c>
      <c r="V11" s="15">
        <f>SUM(,G33,G39,L9,L15,L21,L27,L33,L39,Q9,Q15,Q21,Q27,Q33,Q39)</f>
        <v>6814</v>
      </c>
      <c r="W11" s="15">
        <f>SUM(,H33,H39,M9,M15,M21,M27,M33,M39,R9,R15,R21,R27,R33,R39)</f>
        <v>8658</v>
      </c>
      <c r="X11" s="18">
        <f t="shared" si="0"/>
        <v>15472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81</v>
      </c>
      <c r="D12" s="10">
        <v>153</v>
      </c>
      <c r="E12" s="3"/>
      <c r="F12" s="7">
        <v>37</v>
      </c>
      <c r="G12" s="10">
        <v>114</v>
      </c>
      <c r="H12" s="10">
        <v>93</v>
      </c>
      <c r="I12" s="10">
        <v>207</v>
      </c>
      <c r="J12" s="3"/>
      <c r="K12" s="7">
        <v>67</v>
      </c>
      <c r="L12" s="10">
        <v>90</v>
      </c>
      <c r="M12" s="10">
        <v>107</v>
      </c>
      <c r="N12" s="10">
        <v>197</v>
      </c>
      <c r="O12" s="3"/>
      <c r="P12" s="7">
        <v>97</v>
      </c>
      <c r="Q12" s="10">
        <v>5</v>
      </c>
      <c r="R12" s="10">
        <v>26</v>
      </c>
      <c r="S12" s="10">
        <v>31</v>
      </c>
      <c r="U12" s="4" t="s">
        <v>11</v>
      </c>
      <c r="V12" s="15">
        <f>SUM(L9,L15,L21,L27,L33,L39,Q9,Q15,Q21,Q27,Q33,Q39)</f>
        <v>5172</v>
      </c>
      <c r="W12" s="15">
        <f>SUM(M9,M15,M21,M27,M33,M39,R9,R15,R21,R27,R33,R39)</f>
        <v>7069</v>
      </c>
      <c r="X12" s="18">
        <f t="shared" si="0"/>
        <v>12241</v>
      </c>
      <c r="Z12" s="4" t="s">
        <v>25</v>
      </c>
      <c r="AA12" s="10">
        <v>151</v>
      </c>
      <c r="AB12" s="10">
        <v>166</v>
      </c>
      <c r="AC12" s="10">
        <v>317</v>
      </c>
    </row>
    <row r="13" spans="1:29" ht="15" customHeight="1" x14ac:dyDescent="0.15">
      <c r="A13" s="7">
        <v>8</v>
      </c>
      <c r="B13" s="10">
        <v>77</v>
      </c>
      <c r="C13" s="10">
        <v>62</v>
      </c>
      <c r="D13" s="10">
        <v>139</v>
      </c>
      <c r="E13" s="3"/>
      <c r="F13" s="7">
        <v>38</v>
      </c>
      <c r="G13" s="10">
        <v>110</v>
      </c>
      <c r="H13" s="10">
        <v>92</v>
      </c>
      <c r="I13" s="10">
        <v>202</v>
      </c>
      <c r="J13" s="3"/>
      <c r="K13" s="7">
        <v>68</v>
      </c>
      <c r="L13" s="10">
        <v>126</v>
      </c>
      <c r="M13" s="10">
        <v>165</v>
      </c>
      <c r="N13" s="10">
        <v>291</v>
      </c>
      <c r="O13" s="3"/>
      <c r="P13" s="7">
        <v>98</v>
      </c>
      <c r="Q13" s="10">
        <v>2</v>
      </c>
      <c r="R13" s="10">
        <v>27</v>
      </c>
      <c r="S13" s="10">
        <v>29</v>
      </c>
      <c r="U13" s="9" t="s">
        <v>12</v>
      </c>
      <c r="V13" s="12">
        <f>SUM(L15,L21,L27,L33,L39,Q9,Q15,Q21,Q27,Q33,Q39)</f>
        <v>3950</v>
      </c>
      <c r="W13" s="12">
        <f>SUM(M15,M21,M27,M33,M39,R9,R15,R21,R27,R33,R39)</f>
        <v>5939</v>
      </c>
      <c r="X13" s="12">
        <f t="shared" si="0"/>
        <v>9889</v>
      </c>
      <c r="Z13" s="26" t="s">
        <v>26</v>
      </c>
      <c r="AA13" s="10">
        <v>822</v>
      </c>
      <c r="AB13" s="10">
        <v>827</v>
      </c>
      <c r="AC13" s="10">
        <v>1649</v>
      </c>
    </row>
    <row r="14" spans="1:29" ht="15" customHeight="1" x14ac:dyDescent="0.15">
      <c r="A14" s="7">
        <v>9</v>
      </c>
      <c r="B14" s="10">
        <v>80</v>
      </c>
      <c r="C14" s="10">
        <v>68</v>
      </c>
      <c r="D14" s="10">
        <v>148</v>
      </c>
      <c r="E14" s="3"/>
      <c r="F14" s="7">
        <v>39</v>
      </c>
      <c r="G14" s="10">
        <v>110</v>
      </c>
      <c r="H14" s="10">
        <v>110</v>
      </c>
      <c r="I14" s="10">
        <v>220</v>
      </c>
      <c r="J14" s="3"/>
      <c r="K14" s="7">
        <v>69</v>
      </c>
      <c r="L14" s="10">
        <v>155</v>
      </c>
      <c r="M14" s="10">
        <v>209</v>
      </c>
      <c r="N14" s="10">
        <v>364</v>
      </c>
      <c r="O14" s="3"/>
      <c r="P14" s="7">
        <v>99</v>
      </c>
      <c r="Q14" s="10">
        <v>4</v>
      </c>
      <c r="R14" s="10">
        <v>13</v>
      </c>
      <c r="S14" s="10">
        <v>17</v>
      </c>
      <c r="U14" s="4" t="s">
        <v>13</v>
      </c>
      <c r="V14" s="15">
        <f>SUM(L21,L27,L33,L39,Q9,Q15,Q21,Q27,Q33,Q39)</f>
        <v>3090</v>
      </c>
      <c r="W14" s="15">
        <f>SUM(M21,M27,M33,M39,R9,R15,R21,R27,R33,R39)</f>
        <v>5012</v>
      </c>
      <c r="X14" s="18">
        <f t="shared" si="0"/>
        <v>8102</v>
      </c>
      <c r="Z14" s="4" t="s">
        <v>31</v>
      </c>
      <c r="AA14" s="10">
        <v>197</v>
      </c>
      <c r="AB14" s="10">
        <v>241</v>
      </c>
      <c r="AC14" s="10">
        <v>438</v>
      </c>
    </row>
    <row r="15" spans="1:29" ht="15" customHeight="1" x14ac:dyDescent="0.15">
      <c r="A15" s="7"/>
      <c r="B15" s="11">
        <v>379</v>
      </c>
      <c r="C15" s="11">
        <v>364</v>
      </c>
      <c r="D15" s="11">
        <v>743</v>
      </c>
      <c r="E15" s="3"/>
      <c r="F15" s="7"/>
      <c r="G15" s="11">
        <v>564</v>
      </c>
      <c r="H15" s="11">
        <v>500</v>
      </c>
      <c r="I15" s="11">
        <v>1064</v>
      </c>
      <c r="J15" s="3"/>
      <c r="K15" s="7"/>
      <c r="L15" s="11">
        <v>860</v>
      </c>
      <c r="M15" s="11">
        <v>927</v>
      </c>
      <c r="N15" s="11">
        <v>1787</v>
      </c>
      <c r="O15" s="3"/>
      <c r="P15" s="7"/>
      <c r="Q15" s="11">
        <v>33</v>
      </c>
      <c r="R15" s="11">
        <v>137</v>
      </c>
      <c r="S15" s="11">
        <v>170</v>
      </c>
      <c r="U15" s="4" t="s">
        <v>14</v>
      </c>
      <c r="V15" s="15">
        <f>SUM(L27,L33,L39,Q9,Q15,Q21,Q27,Q33,Q39)</f>
        <v>2322</v>
      </c>
      <c r="W15" s="15">
        <f>SUM(M27,M33,M39,R9,R15,R21,R27,R33,R39)</f>
        <v>3954</v>
      </c>
      <c r="X15" s="18">
        <f t="shared" si="0"/>
        <v>6276</v>
      </c>
      <c r="Z15" s="4" t="s">
        <v>7</v>
      </c>
      <c r="AA15" s="10">
        <v>289</v>
      </c>
      <c r="AB15" s="10">
        <v>447</v>
      </c>
      <c r="AC15" s="10">
        <v>736</v>
      </c>
    </row>
    <row r="16" spans="1:29" ht="15" customHeight="1" x14ac:dyDescent="0.15">
      <c r="A16" s="7">
        <v>10</v>
      </c>
      <c r="B16" s="10">
        <v>73</v>
      </c>
      <c r="C16" s="10">
        <v>75</v>
      </c>
      <c r="D16" s="10">
        <v>148</v>
      </c>
      <c r="E16" s="3"/>
      <c r="F16" s="7">
        <v>40</v>
      </c>
      <c r="G16" s="10">
        <v>99</v>
      </c>
      <c r="H16" s="10">
        <v>89</v>
      </c>
      <c r="I16" s="10">
        <v>188</v>
      </c>
      <c r="J16" s="3"/>
      <c r="K16" s="7">
        <v>70</v>
      </c>
      <c r="L16" s="10">
        <v>162</v>
      </c>
      <c r="M16" s="10">
        <v>187</v>
      </c>
      <c r="N16" s="10">
        <v>349</v>
      </c>
      <c r="O16" s="3"/>
      <c r="P16" s="7">
        <v>100</v>
      </c>
      <c r="Q16" s="10">
        <v>1</v>
      </c>
      <c r="R16" s="10">
        <v>14</v>
      </c>
      <c r="S16" s="10">
        <v>15</v>
      </c>
      <c r="U16" s="4" t="s">
        <v>15</v>
      </c>
      <c r="V16" s="15">
        <f>SUM(L33,L39,Q9,Q15,Q21,Q27,Q33,Q39)</f>
        <v>1432</v>
      </c>
      <c r="W16" s="15">
        <f>SUM(M33,M39,R9,R15,R21,R27,R33,R39)</f>
        <v>2703</v>
      </c>
      <c r="X16" s="18">
        <f t="shared" si="0"/>
        <v>4135</v>
      </c>
      <c r="Z16" s="9" t="s">
        <v>24</v>
      </c>
      <c r="AA16" s="11">
        <f t="shared" ref="AA16:AB16" si="2">SUM(AA12:AA15)</f>
        <v>1459</v>
      </c>
      <c r="AB16" s="11">
        <f t="shared" si="2"/>
        <v>1681</v>
      </c>
      <c r="AC16" s="11">
        <f>SUM(AC12:AC15)</f>
        <v>3140</v>
      </c>
    </row>
    <row r="17" spans="1:29" ht="15" customHeight="1" x14ac:dyDescent="0.15">
      <c r="A17" s="7">
        <v>11</v>
      </c>
      <c r="B17" s="10">
        <v>67</v>
      </c>
      <c r="C17" s="10">
        <v>74</v>
      </c>
      <c r="D17" s="10">
        <v>141</v>
      </c>
      <c r="E17" s="3"/>
      <c r="F17" s="7">
        <v>41</v>
      </c>
      <c r="G17" s="10">
        <v>111</v>
      </c>
      <c r="H17" s="10">
        <v>109</v>
      </c>
      <c r="I17" s="10">
        <v>220</v>
      </c>
      <c r="J17" s="3"/>
      <c r="K17" s="7">
        <v>71</v>
      </c>
      <c r="L17" s="10">
        <v>158</v>
      </c>
      <c r="M17" s="10">
        <v>234</v>
      </c>
      <c r="N17" s="10">
        <v>392</v>
      </c>
      <c r="O17" s="3"/>
      <c r="P17" s="7">
        <v>101</v>
      </c>
      <c r="Q17" s="10">
        <v>0</v>
      </c>
      <c r="R17" s="10">
        <v>10</v>
      </c>
      <c r="S17" s="10">
        <v>10</v>
      </c>
      <c r="U17" s="4" t="s">
        <v>16</v>
      </c>
      <c r="V17" s="15">
        <f>SUM(L39,Q9,Q15,Q21,Q27,Q33,Q39)</f>
        <v>613</v>
      </c>
      <c r="W17" s="15">
        <f>SUM(M39,R9,R15,R21,R27,R33,R39)</f>
        <v>1490</v>
      </c>
      <c r="X17" s="18">
        <f t="shared" si="0"/>
        <v>2103</v>
      </c>
      <c r="Z17" s="6" t="s">
        <v>29</v>
      </c>
    </row>
    <row r="18" spans="1:29" ht="15" customHeight="1" x14ac:dyDescent="0.15">
      <c r="A18" s="7">
        <v>12</v>
      </c>
      <c r="B18" s="10">
        <v>82</v>
      </c>
      <c r="C18" s="10">
        <v>96</v>
      </c>
      <c r="D18" s="10">
        <v>178</v>
      </c>
      <c r="E18" s="3"/>
      <c r="F18" s="7">
        <v>42</v>
      </c>
      <c r="G18" s="10">
        <v>99</v>
      </c>
      <c r="H18" s="10">
        <v>96</v>
      </c>
      <c r="I18" s="10">
        <v>195</v>
      </c>
      <c r="J18" s="3"/>
      <c r="K18" s="7">
        <v>72</v>
      </c>
      <c r="L18" s="10">
        <v>157</v>
      </c>
      <c r="M18" s="10">
        <v>211</v>
      </c>
      <c r="N18" s="13">
        <v>368</v>
      </c>
      <c r="O18" s="3"/>
      <c r="P18" s="7">
        <v>102</v>
      </c>
      <c r="Q18" s="10">
        <v>1</v>
      </c>
      <c r="R18" s="10">
        <v>3</v>
      </c>
      <c r="S18" s="10">
        <v>4</v>
      </c>
      <c r="U18" s="4" t="s">
        <v>17</v>
      </c>
      <c r="V18" s="15">
        <f>SUM(Q9,Q15,Q21,Q27,Q33,Q39)</f>
        <v>180</v>
      </c>
      <c r="W18" s="15">
        <f>SUM(R9,R15,R21,R27,R33,R39)</f>
        <v>600</v>
      </c>
      <c r="X18" s="18">
        <f t="shared" si="0"/>
        <v>780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90</v>
      </c>
      <c r="C19" s="10">
        <v>81</v>
      </c>
      <c r="D19" s="10">
        <v>171</v>
      </c>
      <c r="E19" s="3"/>
      <c r="F19" s="7">
        <v>43</v>
      </c>
      <c r="G19" s="10">
        <v>92</v>
      </c>
      <c r="H19" s="10">
        <v>95</v>
      </c>
      <c r="I19" s="10">
        <v>187</v>
      </c>
      <c r="J19" s="3"/>
      <c r="K19" s="7">
        <v>73</v>
      </c>
      <c r="L19" s="10">
        <v>155</v>
      </c>
      <c r="M19" s="10">
        <v>225</v>
      </c>
      <c r="N19" s="10">
        <v>380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35</v>
      </c>
      <c r="W19" s="15">
        <f>SUM(R15,R21,R27,R33,R39)</f>
        <v>169</v>
      </c>
      <c r="X19" s="18">
        <f t="shared" si="0"/>
        <v>204</v>
      </c>
      <c r="Z19" s="4" t="s">
        <v>25</v>
      </c>
      <c r="AA19" s="10">
        <v>203</v>
      </c>
      <c r="AB19" s="10">
        <v>201</v>
      </c>
      <c r="AC19" s="10">
        <v>404</v>
      </c>
    </row>
    <row r="20" spans="1:29" ht="15" customHeight="1" x14ac:dyDescent="0.15">
      <c r="A20" s="7">
        <v>14</v>
      </c>
      <c r="B20" s="10">
        <v>75</v>
      </c>
      <c r="C20" s="10">
        <v>68</v>
      </c>
      <c r="D20" s="10">
        <v>143</v>
      </c>
      <c r="E20" s="3"/>
      <c r="F20" s="7">
        <v>44</v>
      </c>
      <c r="G20" s="10">
        <v>90</v>
      </c>
      <c r="H20" s="10">
        <v>97</v>
      </c>
      <c r="I20" s="10">
        <v>187</v>
      </c>
      <c r="J20" s="3"/>
      <c r="K20" s="7">
        <v>74</v>
      </c>
      <c r="L20" s="10">
        <v>136</v>
      </c>
      <c r="M20" s="10">
        <v>201</v>
      </c>
      <c r="N20" s="10">
        <v>337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32</v>
      </c>
      <c r="X20" s="18">
        <f t="shared" si="0"/>
        <v>34</v>
      </c>
      <c r="Z20" s="26" t="s">
        <v>26</v>
      </c>
      <c r="AA20" s="10">
        <v>1210</v>
      </c>
      <c r="AB20" s="10">
        <v>1076</v>
      </c>
      <c r="AC20" s="10">
        <v>2286</v>
      </c>
    </row>
    <row r="21" spans="1:29" ht="15" customHeight="1" x14ac:dyDescent="0.15">
      <c r="A21" s="7"/>
      <c r="B21" s="11">
        <v>387</v>
      </c>
      <c r="C21" s="11">
        <v>394</v>
      </c>
      <c r="D21" s="11">
        <v>781</v>
      </c>
      <c r="E21" s="3"/>
      <c r="F21" s="7"/>
      <c r="G21" s="11">
        <v>491</v>
      </c>
      <c r="H21" s="11">
        <v>486</v>
      </c>
      <c r="I21" s="11">
        <v>977</v>
      </c>
      <c r="J21" s="3"/>
      <c r="K21" s="7"/>
      <c r="L21" s="12">
        <v>768</v>
      </c>
      <c r="M21" s="12">
        <v>1058</v>
      </c>
      <c r="N21" s="12">
        <v>1826</v>
      </c>
      <c r="O21" s="24"/>
      <c r="P21" s="7"/>
      <c r="Q21" s="11">
        <v>2</v>
      </c>
      <c r="R21" s="11">
        <v>31</v>
      </c>
      <c r="S21" s="11">
        <v>33</v>
      </c>
      <c r="Z21" s="4" t="s">
        <v>31</v>
      </c>
      <c r="AA21" s="10">
        <v>265</v>
      </c>
      <c r="AB21" s="10">
        <v>278</v>
      </c>
      <c r="AC21" s="10">
        <v>543</v>
      </c>
    </row>
    <row r="22" spans="1:29" ht="15" customHeight="1" x14ac:dyDescent="0.15">
      <c r="A22" s="7">
        <v>15</v>
      </c>
      <c r="B22" s="10">
        <v>95</v>
      </c>
      <c r="C22" s="10">
        <v>90</v>
      </c>
      <c r="D22" s="10">
        <v>185</v>
      </c>
      <c r="E22" s="3"/>
      <c r="F22" s="7">
        <v>45</v>
      </c>
      <c r="G22" s="10">
        <v>91</v>
      </c>
      <c r="H22" s="10">
        <v>121</v>
      </c>
      <c r="I22" s="10">
        <v>212</v>
      </c>
      <c r="J22" s="3"/>
      <c r="K22" s="7">
        <v>75</v>
      </c>
      <c r="L22" s="10">
        <v>199</v>
      </c>
      <c r="M22" s="10">
        <v>221</v>
      </c>
      <c r="N22" s="10">
        <v>420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677</v>
      </c>
      <c r="AC22" s="10">
        <v>1064</v>
      </c>
    </row>
    <row r="23" spans="1:29" ht="15" customHeight="1" x14ac:dyDescent="0.15">
      <c r="A23" s="7">
        <v>16</v>
      </c>
      <c r="B23" s="10">
        <v>107</v>
      </c>
      <c r="C23" s="10">
        <v>93</v>
      </c>
      <c r="D23" s="10">
        <v>200</v>
      </c>
      <c r="E23" s="3"/>
      <c r="F23" s="7">
        <v>46</v>
      </c>
      <c r="G23" s="10">
        <v>87</v>
      </c>
      <c r="H23" s="10">
        <v>104</v>
      </c>
      <c r="I23" s="10">
        <v>191</v>
      </c>
      <c r="J23" s="3"/>
      <c r="K23" s="7">
        <v>76</v>
      </c>
      <c r="L23" s="10">
        <v>170</v>
      </c>
      <c r="M23" s="10">
        <v>258</v>
      </c>
      <c r="N23" s="10">
        <v>428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9.8239436619718301</v>
      </c>
      <c r="W23" s="19">
        <f>W4/$W$8*100</f>
        <v>8.1540463976724595</v>
      </c>
      <c r="X23" s="19">
        <f>X4/$X$8*100</f>
        <v>8.9308382130133896</v>
      </c>
      <c r="Z23" s="9" t="s">
        <v>24</v>
      </c>
      <c r="AA23" s="11">
        <f t="shared" ref="AA23:AB23" si="3">SUM(AA19:AA22)</f>
        <v>2065</v>
      </c>
      <c r="AB23" s="11">
        <f t="shared" si="3"/>
        <v>2232</v>
      </c>
      <c r="AC23" s="11">
        <f>SUM(AC19:AC22)</f>
        <v>4297</v>
      </c>
    </row>
    <row r="24" spans="1:29" ht="15" customHeight="1" x14ac:dyDescent="0.15">
      <c r="A24" s="7">
        <v>17</v>
      </c>
      <c r="B24" s="10">
        <v>104</v>
      </c>
      <c r="C24" s="10">
        <v>83</v>
      </c>
      <c r="D24" s="10">
        <v>187</v>
      </c>
      <c r="E24" s="3"/>
      <c r="F24" s="7">
        <v>47</v>
      </c>
      <c r="G24" s="10">
        <v>92</v>
      </c>
      <c r="H24" s="10">
        <v>77</v>
      </c>
      <c r="I24" s="10">
        <v>169</v>
      </c>
      <c r="J24" s="3"/>
      <c r="K24" s="7">
        <v>77</v>
      </c>
      <c r="L24" s="10">
        <v>182</v>
      </c>
      <c r="M24" s="10">
        <v>246</v>
      </c>
      <c r="N24" s="10">
        <v>428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55.404929577464792</v>
      </c>
      <c r="W24" s="19">
        <f>W5/$W$8*100</f>
        <v>46.374703315213225</v>
      </c>
      <c r="X24" s="19">
        <f>X5/$X$8*100</f>
        <v>50.575324515785589</v>
      </c>
      <c r="Z24" s="6" t="s">
        <v>30</v>
      </c>
    </row>
    <row r="25" spans="1:29" ht="15" customHeight="1" x14ac:dyDescent="0.15">
      <c r="A25" s="7">
        <v>18</v>
      </c>
      <c r="B25" s="10">
        <v>109</v>
      </c>
      <c r="C25" s="10">
        <v>93</v>
      </c>
      <c r="D25" s="10">
        <v>202</v>
      </c>
      <c r="E25" s="3"/>
      <c r="F25" s="7">
        <v>48</v>
      </c>
      <c r="G25" s="10">
        <v>102</v>
      </c>
      <c r="H25" s="10">
        <v>116</v>
      </c>
      <c r="I25" s="10">
        <v>218</v>
      </c>
      <c r="J25" s="3"/>
      <c r="K25" s="7">
        <v>78</v>
      </c>
      <c r="L25" s="10">
        <v>166</v>
      </c>
      <c r="M25" s="10">
        <v>255</v>
      </c>
      <c r="N25" s="10">
        <v>421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14.330985915492958</v>
      </c>
      <c r="W25" s="19">
        <f>W6/$W$8*100</f>
        <v>15.197917464206418</v>
      </c>
      <c r="X25" s="19">
        <f>X6/$X$8*100</f>
        <v>14.794643953974038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124</v>
      </c>
      <c r="C26" s="10">
        <v>80</v>
      </c>
      <c r="D26" s="10">
        <v>204</v>
      </c>
      <c r="E26" s="3"/>
      <c r="F26" s="7">
        <v>49</v>
      </c>
      <c r="G26" s="10">
        <v>107</v>
      </c>
      <c r="H26" s="10">
        <v>124</v>
      </c>
      <c r="I26" s="10">
        <v>231</v>
      </c>
      <c r="J26" s="3"/>
      <c r="K26" s="7">
        <v>79</v>
      </c>
      <c r="L26" s="10">
        <v>173</v>
      </c>
      <c r="M26" s="10">
        <v>271</v>
      </c>
      <c r="N26" s="10">
        <v>444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20.440140845070424</v>
      </c>
      <c r="W26" s="19">
        <f>W7/$W$8*100</f>
        <v>30.273332822907896</v>
      </c>
      <c r="X26" s="19">
        <f>X7/$X$8*100</f>
        <v>25.699193317226975</v>
      </c>
      <c r="Z26" s="4" t="s">
        <v>25</v>
      </c>
      <c r="AA26" s="10">
        <v>126</v>
      </c>
      <c r="AB26" s="10">
        <v>99</v>
      </c>
      <c r="AC26" s="10">
        <v>225</v>
      </c>
    </row>
    <row r="27" spans="1:29" ht="15" customHeight="1" x14ac:dyDescent="0.15">
      <c r="A27" s="7"/>
      <c r="B27" s="11">
        <v>539</v>
      </c>
      <c r="C27" s="11">
        <v>439</v>
      </c>
      <c r="D27" s="11">
        <v>978</v>
      </c>
      <c r="E27" s="3"/>
      <c r="F27" s="7"/>
      <c r="G27" s="11">
        <v>479</v>
      </c>
      <c r="H27" s="11">
        <v>542</v>
      </c>
      <c r="I27" s="11">
        <v>1021</v>
      </c>
      <c r="J27" s="3"/>
      <c r="K27" s="7"/>
      <c r="L27" s="11">
        <v>890</v>
      </c>
      <c r="M27" s="11">
        <v>1251</v>
      </c>
      <c r="N27" s="11">
        <v>2141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653</v>
      </c>
      <c r="AB27" s="10">
        <v>604</v>
      </c>
      <c r="AC27" s="10">
        <v>1257</v>
      </c>
    </row>
    <row r="28" spans="1:29" ht="15" customHeight="1" x14ac:dyDescent="0.15">
      <c r="A28" s="7">
        <v>20</v>
      </c>
      <c r="B28" s="10">
        <v>71</v>
      </c>
      <c r="C28" s="10">
        <v>89</v>
      </c>
      <c r="D28" s="10">
        <v>160</v>
      </c>
      <c r="E28" s="3"/>
      <c r="F28" s="7">
        <v>50</v>
      </c>
      <c r="G28" s="10">
        <v>117</v>
      </c>
      <c r="H28" s="10">
        <v>109</v>
      </c>
      <c r="I28" s="10">
        <v>226</v>
      </c>
      <c r="J28" s="3"/>
      <c r="K28" s="7">
        <v>80</v>
      </c>
      <c r="L28" s="10">
        <v>198</v>
      </c>
      <c r="M28" s="10">
        <v>238</v>
      </c>
      <c r="N28" s="10">
        <v>436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33.75</v>
      </c>
      <c r="W28" s="19">
        <f t="shared" ref="W28:W39" si="5">W9/$W$8*100</f>
        <v>28.688461832937755</v>
      </c>
      <c r="X28" s="19">
        <f t="shared" ref="X28:X39" si="6">X9/$X$8*100</f>
        <v>31.042954833954383</v>
      </c>
      <c r="Z28" s="4" t="s">
        <v>31</v>
      </c>
      <c r="AA28" s="10">
        <v>148</v>
      </c>
      <c r="AB28" s="10">
        <v>188</v>
      </c>
      <c r="AC28" s="10">
        <v>336</v>
      </c>
    </row>
    <row r="29" spans="1:29" ht="15" customHeight="1" x14ac:dyDescent="0.15">
      <c r="A29" s="7">
        <v>21</v>
      </c>
      <c r="B29" s="10">
        <v>83</v>
      </c>
      <c r="C29" s="10">
        <v>84</v>
      </c>
      <c r="D29" s="10">
        <v>167</v>
      </c>
      <c r="E29" s="3"/>
      <c r="F29" s="7">
        <v>51</v>
      </c>
      <c r="G29" s="10">
        <v>132</v>
      </c>
      <c r="H29" s="10">
        <v>132</v>
      </c>
      <c r="I29" s="10">
        <v>264</v>
      </c>
      <c r="J29" s="3"/>
      <c r="K29" s="7">
        <v>81</v>
      </c>
      <c r="L29" s="10">
        <v>161</v>
      </c>
      <c r="M29" s="10">
        <v>256</v>
      </c>
      <c r="N29" s="10">
        <v>417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68.521126760563376</v>
      </c>
      <c r="W29" s="19">
        <f t="shared" si="5"/>
        <v>74.159712120052063</v>
      </c>
      <c r="X29" s="19">
        <f t="shared" si="6"/>
        <v>71.536792105155399</v>
      </c>
      <c r="Z29" s="4" t="s">
        <v>7</v>
      </c>
      <c r="AA29" s="10">
        <v>254</v>
      </c>
      <c r="AB29" s="10">
        <v>434</v>
      </c>
      <c r="AC29" s="10">
        <v>688</v>
      </c>
    </row>
    <row r="30" spans="1:29" ht="15" customHeight="1" x14ac:dyDescent="0.15">
      <c r="A30" s="7">
        <v>22</v>
      </c>
      <c r="B30" s="10">
        <v>101</v>
      </c>
      <c r="C30" s="10">
        <v>93</v>
      </c>
      <c r="D30" s="10">
        <v>194</v>
      </c>
      <c r="E30" s="3"/>
      <c r="F30" s="7">
        <v>52</v>
      </c>
      <c r="G30" s="10">
        <v>137</v>
      </c>
      <c r="H30" s="10">
        <v>149</v>
      </c>
      <c r="I30" s="10">
        <v>286</v>
      </c>
      <c r="J30" s="3"/>
      <c r="K30" s="7">
        <v>82</v>
      </c>
      <c r="L30" s="10">
        <v>181</v>
      </c>
      <c r="M30" s="10">
        <v>276</v>
      </c>
      <c r="N30" s="10">
        <v>457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59.982394366197177</v>
      </c>
      <c r="W30" s="19">
        <f t="shared" si="5"/>
        <v>66.288951841359776</v>
      </c>
      <c r="X30" s="19">
        <f t="shared" si="6"/>
        <v>63.355308955407232</v>
      </c>
      <c r="Z30" s="9" t="s">
        <v>24</v>
      </c>
      <c r="AA30" s="11">
        <f t="shared" ref="AA30:AB30" si="7">SUM(AA26:AA29)</f>
        <v>1181</v>
      </c>
      <c r="AB30" s="11">
        <f t="shared" si="7"/>
        <v>1325</v>
      </c>
      <c r="AC30" s="11">
        <f>SUM(AC26:AC29)</f>
        <v>2506</v>
      </c>
    </row>
    <row r="31" spans="1:29" ht="15" customHeight="1" x14ac:dyDescent="0.15">
      <c r="A31" s="7">
        <v>23</v>
      </c>
      <c r="B31" s="10">
        <v>88</v>
      </c>
      <c r="C31" s="10">
        <v>60</v>
      </c>
      <c r="D31" s="10">
        <v>148</v>
      </c>
      <c r="E31" s="3"/>
      <c r="F31" s="7">
        <v>53</v>
      </c>
      <c r="G31" s="10">
        <v>148</v>
      </c>
      <c r="H31" s="10">
        <v>150</v>
      </c>
      <c r="I31" s="10">
        <v>298</v>
      </c>
      <c r="J31" s="3"/>
      <c r="K31" s="7">
        <v>83</v>
      </c>
      <c r="L31" s="10">
        <v>142</v>
      </c>
      <c r="M31" s="10">
        <v>217</v>
      </c>
      <c r="N31" s="10">
        <v>359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45.528169014084504</v>
      </c>
      <c r="W31" s="19">
        <f t="shared" si="5"/>
        <v>54.122961488400577</v>
      </c>
      <c r="X31" s="19">
        <f t="shared" si="6"/>
        <v>50.124892510544207</v>
      </c>
      <c r="Z31" s="6"/>
    </row>
    <row r="32" spans="1:29" ht="15" customHeight="1" x14ac:dyDescent="0.15">
      <c r="A32" s="7">
        <v>24</v>
      </c>
      <c r="B32" s="10">
        <v>81</v>
      </c>
      <c r="C32" s="10">
        <v>90</v>
      </c>
      <c r="D32" s="10">
        <v>171</v>
      </c>
      <c r="E32" s="3"/>
      <c r="F32" s="7">
        <v>54</v>
      </c>
      <c r="G32" s="10">
        <v>181</v>
      </c>
      <c r="H32" s="10">
        <v>167</v>
      </c>
      <c r="I32" s="10">
        <v>348</v>
      </c>
      <c r="J32" s="3"/>
      <c r="K32" s="7">
        <v>84</v>
      </c>
      <c r="L32" s="10">
        <v>137</v>
      </c>
      <c r="M32" s="10">
        <v>226</v>
      </c>
      <c r="N32" s="10">
        <v>363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34.771126760563384</v>
      </c>
      <c r="W32" s="20">
        <f t="shared" si="5"/>
        <v>45.471250287114309</v>
      </c>
      <c r="X32" s="20">
        <f t="shared" si="6"/>
        <v>40.493837271201016</v>
      </c>
      <c r="Z32" s="6"/>
      <c r="AA32" s="28"/>
      <c r="AB32" s="27"/>
      <c r="AC32" s="27"/>
    </row>
    <row r="33" spans="1:29" ht="15" customHeight="1" x14ac:dyDescent="0.15">
      <c r="A33" s="7"/>
      <c r="B33" s="11">
        <v>424</v>
      </c>
      <c r="C33" s="11">
        <v>416</v>
      </c>
      <c r="D33" s="11">
        <v>840</v>
      </c>
      <c r="E33" s="3"/>
      <c r="F33" s="7"/>
      <c r="G33" s="11">
        <v>715</v>
      </c>
      <c r="H33" s="11">
        <v>707</v>
      </c>
      <c r="I33" s="11">
        <v>1422</v>
      </c>
      <c r="J33" s="3"/>
      <c r="K33" s="7"/>
      <c r="L33" s="11">
        <v>819</v>
      </c>
      <c r="M33" s="11">
        <v>1213</v>
      </c>
      <c r="N33" s="11">
        <v>2032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27.200704225352112</v>
      </c>
      <c r="W33" s="19">
        <f t="shared" si="5"/>
        <v>38.373784549421941</v>
      </c>
      <c r="X33" s="19">
        <f t="shared" si="6"/>
        <v>33.17636460423406</v>
      </c>
      <c r="Z33" s="6" t="s">
        <v>3</v>
      </c>
    </row>
    <row r="34" spans="1:29" ht="15" customHeight="1" x14ac:dyDescent="0.15">
      <c r="A34" s="7">
        <v>25</v>
      </c>
      <c r="B34" s="10">
        <v>88</v>
      </c>
      <c r="C34" s="10">
        <v>105</v>
      </c>
      <c r="D34" s="10">
        <v>193</v>
      </c>
      <c r="E34" s="3"/>
      <c r="F34" s="7">
        <v>55</v>
      </c>
      <c r="G34" s="10">
        <v>161</v>
      </c>
      <c r="H34" s="10">
        <v>170</v>
      </c>
      <c r="I34" s="10">
        <v>331</v>
      </c>
      <c r="J34" s="3"/>
      <c r="K34" s="7">
        <v>85</v>
      </c>
      <c r="L34" s="10">
        <v>109</v>
      </c>
      <c r="M34" s="10">
        <v>193</v>
      </c>
      <c r="N34" s="10">
        <v>302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20.440140845070424</v>
      </c>
      <c r="W34" s="19">
        <f t="shared" si="5"/>
        <v>30.273332822907896</v>
      </c>
      <c r="X34" s="19">
        <f t="shared" si="6"/>
        <v>25.699193317226975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84</v>
      </c>
      <c r="C35" s="10">
        <v>91</v>
      </c>
      <c r="D35" s="10">
        <v>175</v>
      </c>
      <c r="E35" s="3"/>
      <c r="F35" s="7">
        <v>56</v>
      </c>
      <c r="G35" s="10">
        <v>175</v>
      </c>
      <c r="H35" s="10">
        <v>168</v>
      </c>
      <c r="I35" s="10">
        <v>343</v>
      </c>
      <c r="J35" s="3"/>
      <c r="K35" s="7">
        <v>86</v>
      </c>
      <c r="L35" s="10">
        <v>102</v>
      </c>
      <c r="M35" s="10">
        <v>189</v>
      </c>
      <c r="N35" s="10">
        <v>291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12.605633802816902</v>
      </c>
      <c r="W35" s="19">
        <f t="shared" si="5"/>
        <v>20.695199448740524</v>
      </c>
      <c r="X35" s="19">
        <f t="shared" si="6"/>
        <v>16.932148560664999</v>
      </c>
      <c r="Z35" s="4" t="s">
        <v>25</v>
      </c>
      <c r="AA35" s="10">
        <f>SUM(AA5,AA12,AA19,AA26)</f>
        <v>1116</v>
      </c>
      <c r="AB35" s="10">
        <f t="shared" ref="AA35:AB38" si="8">SUM(AB5,AB12,AB19,AB26)</f>
        <v>1065</v>
      </c>
      <c r="AC35" s="10">
        <f>SUM(AA35:AB35)</f>
        <v>2181</v>
      </c>
    </row>
    <row r="36" spans="1:29" ht="15" customHeight="1" x14ac:dyDescent="0.15">
      <c r="A36" s="7">
        <v>27</v>
      </c>
      <c r="B36" s="10">
        <v>81</v>
      </c>
      <c r="C36" s="10">
        <v>92</v>
      </c>
      <c r="D36" s="10">
        <v>173</v>
      </c>
      <c r="E36" s="3"/>
      <c r="F36" s="7">
        <v>57</v>
      </c>
      <c r="G36" s="10">
        <v>185</v>
      </c>
      <c r="H36" s="10">
        <v>201</v>
      </c>
      <c r="I36" s="10">
        <v>386</v>
      </c>
      <c r="J36" s="3"/>
      <c r="K36" s="7">
        <v>87</v>
      </c>
      <c r="L36" s="10">
        <v>95</v>
      </c>
      <c r="M36" s="10">
        <v>207</v>
      </c>
      <c r="N36" s="10">
        <v>302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5.39612676056338</v>
      </c>
      <c r="W36" s="19">
        <f t="shared" si="5"/>
        <v>11.408008575147385</v>
      </c>
      <c r="X36" s="19">
        <f t="shared" si="6"/>
        <v>8.6114409729331314</v>
      </c>
      <c r="Z36" s="26" t="s">
        <v>26</v>
      </c>
      <c r="AA36" s="10">
        <f t="shared" si="8"/>
        <v>6294</v>
      </c>
      <c r="AB36" s="10">
        <f t="shared" si="8"/>
        <v>6057</v>
      </c>
      <c r="AC36" s="13">
        <f>SUM(AA36:AB36)</f>
        <v>12351</v>
      </c>
    </row>
    <row r="37" spans="1:29" ht="15" customHeight="1" x14ac:dyDescent="0.15">
      <c r="A37" s="7">
        <v>28</v>
      </c>
      <c r="B37" s="10">
        <v>111</v>
      </c>
      <c r="C37" s="10">
        <v>99</v>
      </c>
      <c r="D37" s="10">
        <v>210</v>
      </c>
      <c r="E37" s="3"/>
      <c r="F37" s="7">
        <v>58</v>
      </c>
      <c r="G37" s="10">
        <v>181</v>
      </c>
      <c r="H37" s="10">
        <v>181</v>
      </c>
      <c r="I37" s="10">
        <v>362</v>
      </c>
      <c r="J37" s="3"/>
      <c r="K37" s="7">
        <v>88</v>
      </c>
      <c r="L37" s="10">
        <v>74</v>
      </c>
      <c r="M37" s="10">
        <v>174</v>
      </c>
      <c r="N37" s="10">
        <v>248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1.584507042253521</v>
      </c>
      <c r="W37" s="19">
        <f t="shared" si="5"/>
        <v>4.5938289564351882</v>
      </c>
      <c r="X37" s="19">
        <f t="shared" si="6"/>
        <v>3.193972400802588</v>
      </c>
      <c r="Z37" s="4" t="s">
        <v>31</v>
      </c>
      <c r="AA37" s="10">
        <f t="shared" si="8"/>
        <v>1628</v>
      </c>
      <c r="AB37" s="10">
        <f t="shared" si="8"/>
        <v>1985</v>
      </c>
      <c r="AC37" s="13">
        <f>SUM(AA37:AB37)</f>
        <v>3613</v>
      </c>
    </row>
    <row r="38" spans="1:29" ht="15" customHeight="1" x14ac:dyDescent="0.15">
      <c r="A38" s="7">
        <v>29</v>
      </c>
      <c r="B38" s="10">
        <v>103</v>
      </c>
      <c r="C38" s="10">
        <v>102</v>
      </c>
      <c r="D38" s="10">
        <v>205</v>
      </c>
      <c r="E38" s="3"/>
      <c r="F38" s="7">
        <v>59</v>
      </c>
      <c r="G38" s="10">
        <v>225</v>
      </c>
      <c r="H38" s="10">
        <v>162</v>
      </c>
      <c r="I38" s="10">
        <v>387</v>
      </c>
      <c r="J38" s="3"/>
      <c r="K38" s="7">
        <v>89</v>
      </c>
      <c r="L38" s="10">
        <v>53</v>
      </c>
      <c r="M38" s="10">
        <v>127</v>
      </c>
      <c r="N38" s="10">
        <v>180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0.30809859154929575</v>
      </c>
      <c r="W38" s="19">
        <f t="shared" si="5"/>
        <v>1.2939284893959115</v>
      </c>
      <c r="X38" s="19">
        <f t="shared" si="6"/>
        <v>0.83534662790221526</v>
      </c>
      <c r="Z38" s="4" t="s">
        <v>7</v>
      </c>
      <c r="AA38" s="10">
        <f t="shared" si="8"/>
        <v>2322</v>
      </c>
      <c r="AB38" s="10">
        <f t="shared" si="8"/>
        <v>3954</v>
      </c>
      <c r="AC38" s="13">
        <f>SUM(AA38:AB38)</f>
        <v>6276</v>
      </c>
    </row>
    <row r="39" spans="1:29" ht="15" customHeight="1" x14ac:dyDescent="0.15">
      <c r="A39" s="7"/>
      <c r="B39" s="11">
        <v>467</v>
      </c>
      <c r="C39" s="11">
        <v>489</v>
      </c>
      <c r="D39" s="11">
        <v>956</v>
      </c>
      <c r="E39" s="3"/>
      <c r="F39" s="7"/>
      <c r="G39" s="11">
        <v>927</v>
      </c>
      <c r="H39" s="11">
        <v>882</v>
      </c>
      <c r="I39" s="11">
        <v>1809</v>
      </c>
      <c r="J39" s="3"/>
      <c r="K39" s="7"/>
      <c r="L39" s="11">
        <v>433</v>
      </c>
      <c r="M39" s="11">
        <v>890</v>
      </c>
      <c r="N39" s="11">
        <v>1323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1.7605633802816902E-2</v>
      </c>
      <c r="W39" s="19">
        <f t="shared" si="5"/>
        <v>0.24500421100987674</v>
      </c>
      <c r="X39" s="19">
        <f t="shared" si="6"/>
        <v>0.13922443798370254</v>
      </c>
      <c r="Z39" s="9" t="s">
        <v>24</v>
      </c>
      <c r="AA39" s="11">
        <f>SUM(AA35:AA38)</f>
        <v>11360</v>
      </c>
      <c r="AB39" s="11">
        <f>SUM(AB35:AB38)</f>
        <v>13061</v>
      </c>
      <c r="AC39" s="11">
        <f>SUM(AC35:AC38)</f>
        <v>24421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63</v>
      </c>
      <c r="C4" s="10">
        <v>57</v>
      </c>
      <c r="D4" s="10">
        <v>120</v>
      </c>
      <c r="E4" s="3"/>
      <c r="F4" s="7">
        <v>30</v>
      </c>
      <c r="G4" s="10">
        <v>76</v>
      </c>
      <c r="H4" s="10">
        <v>84</v>
      </c>
      <c r="I4" s="10">
        <v>160</v>
      </c>
      <c r="J4" s="3"/>
      <c r="K4" s="7">
        <v>60</v>
      </c>
      <c r="L4" s="10">
        <v>208</v>
      </c>
      <c r="M4" s="10">
        <v>215</v>
      </c>
      <c r="N4" s="10">
        <v>423</v>
      </c>
      <c r="O4" s="3"/>
      <c r="P4" s="7">
        <v>90</v>
      </c>
      <c r="Q4" s="10">
        <v>40</v>
      </c>
      <c r="R4" s="10">
        <v>118</v>
      </c>
      <c r="S4" s="10">
        <v>158</v>
      </c>
      <c r="U4" s="4" t="s">
        <v>4</v>
      </c>
      <c r="V4" s="15">
        <f>SUM(B9,B15,B21)</f>
        <v>1114</v>
      </c>
      <c r="W4" s="15">
        <f>SUM(C9,C15,C21)</f>
        <v>1071</v>
      </c>
      <c r="X4" s="15">
        <f>SUM(V4:W4)</f>
        <v>2185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74</v>
      </c>
      <c r="C5" s="10">
        <v>47</v>
      </c>
      <c r="D5" s="10">
        <v>121</v>
      </c>
      <c r="E5" s="3"/>
      <c r="F5" s="7">
        <v>31</v>
      </c>
      <c r="G5" s="10">
        <v>97</v>
      </c>
      <c r="H5" s="10">
        <v>91</v>
      </c>
      <c r="I5" s="10">
        <v>188</v>
      </c>
      <c r="J5" s="3"/>
      <c r="K5" s="7">
        <v>61</v>
      </c>
      <c r="L5" s="10">
        <v>205</v>
      </c>
      <c r="M5" s="10">
        <v>189</v>
      </c>
      <c r="N5" s="10">
        <v>394</v>
      </c>
      <c r="O5" s="3"/>
      <c r="P5" s="7">
        <v>91</v>
      </c>
      <c r="Q5" s="10">
        <v>27</v>
      </c>
      <c r="R5" s="10">
        <v>113</v>
      </c>
      <c r="S5" s="10">
        <v>140</v>
      </c>
      <c r="U5" s="4" t="s">
        <v>5</v>
      </c>
      <c r="V5" s="15">
        <f>SUM(B27,B33,B39,G9,G15,G21,G27,G33,G39,L9)</f>
        <v>6279</v>
      </c>
      <c r="W5" s="15">
        <f>SUM(C27,C33,C39,H9,H15,H21,H27,H33,H39,M9)</f>
        <v>6052</v>
      </c>
      <c r="X5" s="15">
        <f>SUM(V5:W5)</f>
        <v>12331</v>
      </c>
      <c r="Y5" s="2"/>
      <c r="Z5" s="4" t="s">
        <v>25</v>
      </c>
      <c r="AA5" s="10">
        <v>633</v>
      </c>
      <c r="AB5" s="10">
        <v>608</v>
      </c>
      <c r="AC5" s="10">
        <v>1241</v>
      </c>
    </row>
    <row r="6" spans="1:29" ht="15" customHeight="1" x14ac:dyDescent="0.15">
      <c r="A6" s="7">
        <v>2</v>
      </c>
      <c r="B6" s="10">
        <v>66</v>
      </c>
      <c r="C6" s="10">
        <v>71</v>
      </c>
      <c r="D6" s="10">
        <v>137</v>
      </c>
      <c r="E6" s="3"/>
      <c r="F6" s="7">
        <v>32</v>
      </c>
      <c r="G6" s="10">
        <v>92</v>
      </c>
      <c r="H6" s="10">
        <v>86</v>
      </c>
      <c r="I6" s="10">
        <v>178</v>
      </c>
      <c r="J6" s="3"/>
      <c r="K6" s="7">
        <v>62</v>
      </c>
      <c r="L6" s="10">
        <v>264</v>
      </c>
      <c r="M6" s="10">
        <v>212</v>
      </c>
      <c r="N6" s="10">
        <v>476</v>
      </c>
      <c r="O6" s="3"/>
      <c r="P6" s="7">
        <v>92</v>
      </c>
      <c r="Q6" s="10">
        <v>33</v>
      </c>
      <c r="R6" s="10">
        <v>85</v>
      </c>
      <c r="S6" s="10">
        <v>118</v>
      </c>
      <c r="U6" s="8" t="s">
        <v>6</v>
      </c>
      <c r="V6" s="15">
        <f>SUM(L15,L21)</f>
        <v>1634</v>
      </c>
      <c r="W6" s="15">
        <f>SUM(M15,M21)</f>
        <v>1973</v>
      </c>
      <c r="X6" s="15">
        <f>SUM(V6:W6)</f>
        <v>3607</v>
      </c>
      <c r="Z6" s="26" t="s">
        <v>26</v>
      </c>
      <c r="AA6" s="10">
        <v>3604</v>
      </c>
      <c r="AB6" s="10">
        <v>3543</v>
      </c>
      <c r="AC6" s="10">
        <v>7147</v>
      </c>
    </row>
    <row r="7" spans="1:29" ht="15" customHeight="1" x14ac:dyDescent="0.15">
      <c r="A7" s="7">
        <v>3</v>
      </c>
      <c r="B7" s="10">
        <v>75</v>
      </c>
      <c r="C7" s="10">
        <v>64</v>
      </c>
      <c r="D7" s="10">
        <v>139</v>
      </c>
      <c r="E7" s="3"/>
      <c r="F7" s="7">
        <v>33</v>
      </c>
      <c r="G7" s="10">
        <v>98</v>
      </c>
      <c r="H7" s="10">
        <v>110</v>
      </c>
      <c r="I7" s="10">
        <v>208</v>
      </c>
      <c r="J7" s="3"/>
      <c r="K7" s="7">
        <v>63</v>
      </c>
      <c r="L7" s="10">
        <v>261</v>
      </c>
      <c r="M7" s="10">
        <v>250</v>
      </c>
      <c r="N7" s="10">
        <v>511</v>
      </c>
      <c r="O7" s="3"/>
      <c r="P7" s="7">
        <v>93</v>
      </c>
      <c r="Q7" s="10">
        <v>24</v>
      </c>
      <c r="R7" s="10">
        <v>61</v>
      </c>
      <c r="S7" s="10">
        <v>85</v>
      </c>
      <c r="U7" s="4" t="s">
        <v>7</v>
      </c>
      <c r="V7" s="15">
        <f>SUM(L27,L33,L39,Q9,Q15,Q21,Q27,Q33,Q39)</f>
        <v>2317</v>
      </c>
      <c r="W7" s="15">
        <f>SUM(M27,M33,M39,R9,R15,R21,R27,R33,R39)</f>
        <v>3961</v>
      </c>
      <c r="X7" s="15">
        <f>SUM(V7:W7)</f>
        <v>6278</v>
      </c>
      <c r="Z7" s="4" t="s">
        <v>31</v>
      </c>
      <c r="AA7" s="10">
        <v>1019</v>
      </c>
      <c r="AB7" s="10">
        <v>1266</v>
      </c>
      <c r="AC7" s="10">
        <v>2285</v>
      </c>
    </row>
    <row r="8" spans="1:29" ht="15" customHeight="1" x14ac:dyDescent="0.15">
      <c r="A8" s="7">
        <v>4</v>
      </c>
      <c r="B8" s="10">
        <v>73</v>
      </c>
      <c r="C8" s="10">
        <v>71</v>
      </c>
      <c r="D8" s="10">
        <v>144</v>
      </c>
      <c r="E8" s="3"/>
      <c r="F8" s="7">
        <v>34</v>
      </c>
      <c r="G8" s="10">
        <v>102</v>
      </c>
      <c r="H8" s="10">
        <v>94</v>
      </c>
      <c r="I8" s="10">
        <v>196</v>
      </c>
      <c r="J8" s="3"/>
      <c r="K8" s="7">
        <v>64</v>
      </c>
      <c r="L8" s="10">
        <v>284</v>
      </c>
      <c r="M8" s="10">
        <v>264</v>
      </c>
      <c r="N8" s="10">
        <v>548</v>
      </c>
      <c r="O8" s="3"/>
      <c r="P8" s="7">
        <v>94</v>
      </c>
      <c r="Q8" s="10">
        <v>23</v>
      </c>
      <c r="R8" s="10">
        <v>53</v>
      </c>
      <c r="S8" s="10">
        <v>76</v>
      </c>
      <c r="U8" s="17" t="s">
        <v>3</v>
      </c>
      <c r="V8" s="12">
        <f>SUM(V4:V7)</f>
        <v>11344</v>
      </c>
      <c r="W8" s="12">
        <f>SUM(W4:W7)</f>
        <v>13057</v>
      </c>
      <c r="X8" s="12">
        <f>SUM(X4:X7)</f>
        <v>24401</v>
      </c>
      <c r="Z8" s="4" t="s">
        <v>7</v>
      </c>
      <c r="AA8" s="10">
        <v>1392</v>
      </c>
      <c r="AB8" s="10">
        <v>2400</v>
      </c>
      <c r="AC8" s="10">
        <v>3792</v>
      </c>
    </row>
    <row r="9" spans="1:29" ht="15" customHeight="1" x14ac:dyDescent="0.15">
      <c r="A9" s="7"/>
      <c r="B9" s="11">
        <v>351</v>
      </c>
      <c r="C9" s="11">
        <v>310</v>
      </c>
      <c r="D9" s="11">
        <v>661</v>
      </c>
      <c r="E9" s="3"/>
      <c r="F9" s="7"/>
      <c r="G9" s="11">
        <v>465</v>
      </c>
      <c r="H9" s="11">
        <v>465</v>
      </c>
      <c r="I9" s="11">
        <v>930</v>
      </c>
      <c r="J9" s="3"/>
      <c r="K9" s="7"/>
      <c r="L9" s="12">
        <v>1222</v>
      </c>
      <c r="M9" s="12">
        <v>1130</v>
      </c>
      <c r="N9" s="12">
        <v>2352</v>
      </c>
      <c r="O9" s="3"/>
      <c r="P9" s="7"/>
      <c r="Q9" s="11">
        <v>147</v>
      </c>
      <c r="R9" s="11">
        <v>430</v>
      </c>
      <c r="S9" s="11">
        <v>577</v>
      </c>
      <c r="U9" s="4" t="s">
        <v>8</v>
      </c>
      <c r="V9" s="15">
        <f>SUM(G21,G27,G33,G39,L9)</f>
        <v>3823</v>
      </c>
      <c r="W9" s="15">
        <f>SUM(H21,H27,H33,H39,M9)</f>
        <v>3740</v>
      </c>
      <c r="X9" s="18">
        <f t="shared" ref="X9:X20" si="0">SUM(V9:W9)</f>
        <v>7563</v>
      </c>
      <c r="Z9" s="9" t="s">
        <v>24</v>
      </c>
      <c r="AA9" s="11">
        <f t="shared" ref="AA9:AB9" si="1">SUM(AA5:AA8)</f>
        <v>6648</v>
      </c>
      <c r="AB9" s="11">
        <f t="shared" si="1"/>
        <v>7817</v>
      </c>
      <c r="AC9" s="11">
        <f>SUM(AC5:AC8)</f>
        <v>14465</v>
      </c>
    </row>
    <row r="10" spans="1:29" ht="15" customHeight="1" x14ac:dyDescent="0.15">
      <c r="A10" s="7">
        <v>5</v>
      </c>
      <c r="B10" s="10">
        <v>69</v>
      </c>
      <c r="C10" s="10">
        <v>84</v>
      </c>
      <c r="D10" s="10">
        <v>153</v>
      </c>
      <c r="E10" s="3"/>
      <c r="F10" s="7">
        <v>35</v>
      </c>
      <c r="G10" s="10">
        <v>115</v>
      </c>
      <c r="H10" s="10">
        <v>108</v>
      </c>
      <c r="I10" s="10">
        <v>223</v>
      </c>
      <c r="J10" s="3"/>
      <c r="K10" s="7">
        <v>65</v>
      </c>
      <c r="L10" s="10">
        <v>270</v>
      </c>
      <c r="M10" s="10">
        <v>247</v>
      </c>
      <c r="N10" s="10">
        <v>517</v>
      </c>
      <c r="O10" s="3"/>
      <c r="P10" s="7">
        <v>95</v>
      </c>
      <c r="Q10" s="10">
        <v>15</v>
      </c>
      <c r="R10" s="10">
        <v>40</v>
      </c>
      <c r="S10" s="10">
        <v>55</v>
      </c>
      <c r="U10" s="4" t="s">
        <v>9</v>
      </c>
      <c r="V10" s="15">
        <f>SUM(G21,G27,G33,G39,L9,L15,L21,L27,L33,L39,Q9,Q15,Q21,Q27,Q33,Q39)</f>
        <v>7774</v>
      </c>
      <c r="W10" s="15">
        <f>SUM(H21,H27,H33,H39,M9,M15,M21,M27,M33,M39,R9,R15,R21,R27,R33,R39)</f>
        <v>9674</v>
      </c>
      <c r="X10" s="18">
        <f t="shared" si="0"/>
        <v>17448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71</v>
      </c>
      <c r="D11" s="10">
        <v>150</v>
      </c>
      <c r="E11" s="3"/>
      <c r="F11" s="7">
        <v>36</v>
      </c>
      <c r="G11" s="10">
        <v>111</v>
      </c>
      <c r="H11" s="10">
        <v>100</v>
      </c>
      <c r="I11" s="10">
        <v>211</v>
      </c>
      <c r="J11" s="3"/>
      <c r="K11" s="7">
        <v>66</v>
      </c>
      <c r="L11" s="10">
        <v>222</v>
      </c>
      <c r="M11" s="10">
        <v>205</v>
      </c>
      <c r="N11" s="10">
        <v>427</v>
      </c>
      <c r="O11" s="3"/>
      <c r="P11" s="7">
        <v>96</v>
      </c>
      <c r="Q11" s="10">
        <v>7</v>
      </c>
      <c r="R11" s="10">
        <v>31</v>
      </c>
      <c r="S11" s="10">
        <v>38</v>
      </c>
      <c r="U11" s="4" t="s">
        <v>10</v>
      </c>
      <c r="V11" s="15">
        <f>SUM(,G33,G39,L9,L15,L21,L27,L33,L39,Q9,Q15,Q21,Q27,Q33,Q39)</f>
        <v>6800</v>
      </c>
      <c r="W11" s="15">
        <f>SUM(,H33,H39,M9,M15,M21,M27,M33,M39,R9,R15,R21,R27,R33,R39)</f>
        <v>8648</v>
      </c>
      <c r="X11" s="18">
        <f t="shared" si="0"/>
        <v>15448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84</v>
      </c>
      <c r="D12" s="10">
        <v>160</v>
      </c>
      <c r="E12" s="3"/>
      <c r="F12" s="7">
        <v>37</v>
      </c>
      <c r="G12" s="10">
        <v>115</v>
      </c>
      <c r="H12" s="10">
        <v>96</v>
      </c>
      <c r="I12" s="10">
        <v>211</v>
      </c>
      <c r="J12" s="3"/>
      <c r="K12" s="7">
        <v>67</v>
      </c>
      <c r="L12" s="10">
        <v>94</v>
      </c>
      <c r="M12" s="10">
        <v>97</v>
      </c>
      <c r="N12" s="10">
        <v>191</v>
      </c>
      <c r="O12" s="3"/>
      <c r="P12" s="7">
        <v>97</v>
      </c>
      <c r="Q12" s="10">
        <v>5</v>
      </c>
      <c r="R12" s="10">
        <v>25</v>
      </c>
      <c r="S12" s="10">
        <v>30</v>
      </c>
      <c r="U12" s="4" t="s">
        <v>11</v>
      </c>
      <c r="V12" s="15">
        <f>SUM(L9,L15,L21,L27,L33,L39,Q9,Q15,Q21,Q27,Q33,Q39)</f>
        <v>5173</v>
      </c>
      <c r="W12" s="15">
        <f>SUM(M9,M15,M21,M27,M33,M39,R9,R15,R21,R27,R33,R39)</f>
        <v>7064</v>
      </c>
      <c r="X12" s="18">
        <f t="shared" si="0"/>
        <v>12237</v>
      </c>
      <c r="Z12" s="4" t="s">
        <v>25</v>
      </c>
      <c r="AA12" s="10">
        <v>152</v>
      </c>
      <c r="AB12" s="10">
        <v>165</v>
      </c>
      <c r="AC12" s="10">
        <v>317</v>
      </c>
    </row>
    <row r="13" spans="1:29" ht="15" customHeight="1" x14ac:dyDescent="0.15">
      <c r="A13" s="7">
        <v>8</v>
      </c>
      <c r="B13" s="10">
        <v>77</v>
      </c>
      <c r="C13" s="10">
        <v>59</v>
      </c>
      <c r="D13" s="10">
        <v>136</v>
      </c>
      <c r="E13" s="3"/>
      <c r="F13" s="7">
        <v>38</v>
      </c>
      <c r="G13" s="10">
        <v>116</v>
      </c>
      <c r="H13" s="10">
        <v>87</v>
      </c>
      <c r="I13" s="10">
        <v>203</v>
      </c>
      <c r="J13" s="3"/>
      <c r="K13" s="7">
        <v>68</v>
      </c>
      <c r="L13" s="10">
        <v>128</v>
      </c>
      <c r="M13" s="10">
        <v>167</v>
      </c>
      <c r="N13" s="10">
        <v>295</v>
      </c>
      <c r="O13" s="3"/>
      <c r="P13" s="7">
        <v>98</v>
      </c>
      <c r="Q13" s="10">
        <v>3</v>
      </c>
      <c r="R13" s="10">
        <v>26</v>
      </c>
      <c r="S13" s="10">
        <v>29</v>
      </c>
      <c r="U13" s="9" t="s">
        <v>12</v>
      </c>
      <c r="V13" s="12">
        <f>SUM(L15,L21,L27,L33,L39,Q9,Q15,Q21,Q27,Q33,Q39)</f>
        <v>3951</v>
      </c>
      <c r="W13" s="12">
        <f>SUM(M15,M21,M27,M33,M39,R9,R15,R21,R27,R33,R39)</f>
        <v>5934</v>
      </c>
      <c r="X13" s="12">
        <f t="shared" si="0"/>
        <v>9885</v>
      </c>
      <c r="Z13" s="26" t="s">
        <v>26</v>
      </c>
      <c r="AA13" s="10">
        <v>818</v>
      </c>
      <c r="AB13" s="10">
        <v>831</v>
      </c>
      <c r="AC13" s="10">
        <v>1649</v>
      </c>
    </row>
    <row r="14" spans="1:29" ht="15" customHeight="1" x14ac:dyDescent="0.15">
      <c r="A14" s="7">
        <v>9</v>
      </c>
      <c r="B14" s="10">
        <v>77</v>
      </c>
      <c r="C14" s="10">
        <v>63</v>
      </c>
      <c r="D14" s="10">
        <v>140</v>
      </c>
      <c r="E14" s="3"/>
      <c r="F14" s="7">
        <v>39</v>
      </c>
      <c r="G14" s="10">
        <v>104</v>
      </c>
      <c r="H14" s="10">
        <v>116</v>
      </c>
      <c r="I14" s="10">
        <v>220</v>
      </c>
      <c r="J14" s="3"/>
      <c r="K14" s="7">
        <v>69</v>
      </c>
      <c r="L14" s="10">
        <v>149</v>
      </c>
      <c r="M14" s="10">
        <v>215</v>
      </c>
      <c r="N14" s="10">
        <v>364</v>
      </c>
      <c r="O14" s="3"/>
      <c r="P14" s="7">
        <v>99</v>
      </c>
      <c r="Q14" s="10">
        <v>4</v>
      </c>
      <c r="R14" s="10">
        <v>14</v>
      </c>
      <c r="S14" s="10">
        <v>18</v>
      </c>
      <c r="U14" s="4" t="s">
        <v>13</v>
      </c>
      <c r="V14" s="15">
        <f>SUM(L21,L27,L33,L39,Q9,Q15,Q21,Q27,Q33,Q39)</f>
        <v>3088</v>
      </c>
      <c r="W14" s="15">
        <f>SUM(M21,M27,M33,M39,R9,R15,R21,R27,R33,R39)</f>
        <v>5003</v>
      </c>
      <c r="X14" s="18">
        <f t="shared" si="0"/>
        <v>8091</v>
      </c>
      <c r="Z14" s="4" t="s">
        <v>31</v>
      </c>
      <c r="AA14" s="10">
        <v>198</v>
      </c>
      <c r="AB14" s="10">
        <v>241</v>
      </c>
      <c r="AC14" s="10">
        <v>439</v>
      </c>
    </row>
    <row r="15" spans="1:29" ht="15" customHeight="1" x14ac:dyDescent="0.15">
      <c r="A15" s="7"/>
      <c r="B15" s="11">
        <v>378</v>
      </c>
      <c r="C15" s="11">
        <v>361</v>
      </c>
      <c r="D15" s="11">
        <v>739</v>
      </c>
      <c r="E15" s="3"/>
      <c r="F15" s="7"/>
      <c r="G15" s="11">
        <v>561</v>
      </c>
      <c r="H15" s="11">
        <v>507</v>
      </c>
      <c r="I15" s="11">
        <v>1068</v>
      </c>
      <c r="J15" s="3"/>
      <c r="K15" s="7"/>
      <c r="L15" s="11">
        <v>863</v>
      </c>
      <c r="M15" s="11">
        <v>931</v>
      </c>
      <c r="N15" s="11">
        <v>1794</v>
      </c>
      <c r="O15" s="3"/>
      <c r="P15" s="7"/>
      <c r="Q15" s="11">
        <v>34</v>
      </c>
      <c r="R15" s="11">
        <v>136</v>
      </c>
      <c r="S15" s="11">
        <v>170</v>
      </c>
      <c r="U15" s="4" t="s">
        <v>14</v>
      </c>
      <c r="V15" s="15">
        <f>SUM(L27,L33,L39,Q9,Q15,Q21,Q27,Q33,Q39)</f>
        <v>2317</v>
      </c>
      <c r="W15" s="15">
        <f>SUM(M27,M33,M39,R9,R15,R21,R27,R33,R39)</f>
        <v>3961</v>
      </c>
      <c r="X15" s="18">
        <f t="shared" si="0"/>
        <v>6278</v>
      </c>
      <c r="Z15" s="4" t="s">
        <v>7</v>
      </c>
      <c r="AA15" s="10">
        <v>287</v>
      </c>
      <c r="AB15" s="10">
        <v>447</v>
      </c>
      <c r="AC15" s="10">
        <v>734</v>
      </c>
    </row>
    <row r="16" spans="1:29" ht="15" customHeight="1" x14ac:dyDescent="0.15">
      <c r="A16" s="7">
        <v>10</v>
      </c>
      <c r="B16" s="10">
        <v>73</v>
      </c>
      <c r="C16" s="10">
        <v>77</v>
      </c>
      <c r="D16" s="10">
        <v>150</v>
      </c>
      <c r="E16" s="3"/>
      <c r="F16" s="7">
        <v>40</v>
      </c>
      <c r="G16" s="10">
        <v>97</v>
      </c>
      <c r="H16" s="10">
        <v>83</v>
      </c>
      <c r="I16" s="10">
        <v>180</v>
      </c>
      <c r="J16" s="3"/>
      <c r="K16" s="7">
        <v>70</v>
      </c>
      <c r="L16" s="10">
        <v>160</v>
      </c>
      <c r="M16" s="10">
        <v>180</v>
      </c>
      <c r="N16" s="10">
        <v>340</v>
      </c>
      <c r="O16" s="3"/>
      <c r="P16" s="7">
        <v>100</v>
      </c>
      <c r="Q16" s="10">
        <v>1</v>
      </c>
      <c r="R16" s="10">
        <v>13</v>
      </c>
      <c r="S16" s="10">
        <v>14</v>
      </c>
      <c r="U16" s="4" t="s">
        <v>15</v>
      </c>
      <c r="V16" s="15">
        <f>SUM(L33,L39,Q9,Q15,Q21,Q27,Q33,Q39)</f>
        <v>1439</v>
      </c>
      <c r="W16" s="15">
        <f>SUM(M33,M39,R9,R15,R21,R27,R33,R39)</f>
        <v>2706</v>
      </c>
      <c r="X16" s="18">
        <f t="shared" si="0"/>
        <v>4145</v>
      </c>
      <c r="Z16" s="9" t="s">
        <v>24</v>
      </c>
      <c r="AA16" s="11">
        <f t="shared" ref="AA16:AB16" si="2">SUM(AA12:AA15)</f>
        <v>1455</v>
      </c>
      <c r="AB16" s="11">
        <f t="shared" si="2"/>
        <v>1684</v>
      </c>
      <c r="AC16" s="11">
        <f>SUM(AC12:AC15)</f>
        <v>3139</v>
      </c>
    </row>
    <row r="17" spans="1:29" ht="15" customHeight="1" x14ac:dyDescent="0.15">
      <c r="A17" s="7">
        <v>11</v>
      </c>
      <c r="B17" s="10">
        <v>64</v>
      </c>
      <c r="C17" s="10">
        <v>78</v>
      </c>
      <c r="D17" s="10">
        <v>142</v>
      </c>
      <c r="E17" s="3"/>
      <c r="F17" s="7">
        <v>41</v>
      </c>
      <c r="G17" s="10">
        <v>114</v>
      </c>
      <c r="H17" s="10">
        <v>117</v>
      </c>
      <c r="I17" s="10">
        <v>231</v>
      </c>
      <c r="J17" s="3"/>
      <c r="K17" s="7">
        <v>71</v>
      </c>
      <c r="L17" s="10">
        <v>162</v>
      </c>
      <c r="M17" s="10">
        <v>228</v>
      </c>
      <c r="N17" s="10">
        <v>390</v>
      </c>
      <c r="O17" s="3"/>
      <c r="P17" s="7">
        <v>101</v>
      </c>
      <c r="Q17" s="10">
        <v>0</v>
      </c>
      <c r="R17" s="10">
        <v>9</v>
      </c>
      <c r="S17" s="10">
        <v>9</v>
      </c>
      <c r="U17" s="4" t="s">
        <v>16</v>
      </c>
      <c r="V17" s="15">
        <f>SUM(L39,Q9,Q15,Q21,Q27,Q33,Q39)</f>
        <v>616</v>
      </c>
      <c r="W17" s="15">
        <f>SUM(M39,R9,R15,R21,R27,R33,R39)</f>
        <v>1495</v>
      </c>
      <c r="X17" s="18">
        <f t="shared" si="0"/>
        <v>2111</v>
      </c>
      <c r="Z17" s="6" t="s">
        <v>29</v>
      </c>
    </row>
    <row r="18" spans="1:29" ht="15" customHeight="1" x14ac:dyDescent="0.15">
      <c r="A18" s="7">
        <v>12</v>
      </c>
      <c r="B18" s="10">
        <v>83</v>
      </c>
      <c r="C18" s="10">
        <v>88</v>
      </c>
      <c r="D18" s="10">
        <v>171</v>
      </c>
      <c r="E18" s="3"/>
      <c r="F18" s="7">
        <v>42</v>
      </c>
      <c r="G18" s="10">
        <v>100</v>
      </c>
      <c r="H18" s="10">
        <v>98</v>
      </c>
      <c r="I18" s="10">
        <v>198</v>
      </c>
      <c r="J18" s="3"/>
      <c r="K18" s="7">
        <v>72</v>
      </c>
      <c r="L18" s="10">
        <v>156</v>
      </c>
      <c r="M18" s="10">
        <v>218</v>
      </c>
      <c r="N18" s="13">
        <v>374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183</v>
      </c>
      <c r="W18" s="15">
        <f>SUM(R9,R15,R21,R27,R33,R39)</f>
        <v>597</v>
      </c>
      <c r="X18" s="18">
        <f t="shared" si="0"/>
        <v>780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92</v>
      </c>
      <c r="C19" s="10">
        <v>84</v>
      </c>
      <c r="D19" s="10">
        <v>176</v>
      </c>
      <c r="E19" s="3"/>
      <c r="F19" s="7">
        <v>43</v>
      </c>
      <c r="G19" s="10">
        <v>95</v>
      </c>
      <c r="H19" s="10">
        <v>81</v>
      </c>
      <c r="I19" s="10">
        <v>176</v>
      </c>
      <c r="J19" s="3"/>
      <c r="K19" s="7">
        <v>73</v>
      </c>
      <c r="L19" s="10">
        <v>155</v>
      </c>
      <c r="M19" s="10">
        <v>214</v>
      </c>
      <c r="N19" s="10">
        <v>369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36</v>
      </c>
      <c r="W19" s="15">
        <f>SUM(R15,R21,R27,R33,R39)</f>
        <v>167</v>
      </c>
      <c r="X19" s="18">
        <f t="shared" si="0"/>
        <v>203</v>
      </c>
      <c r="Z19" s="4" t="s">
        <v>25</v>
      </c>
      <c r="AA19" s="10">
        <v>205</v>
      </c>
      <c r="AB19" s="10">
        <v>199</v>
      </c>
      <c r="AC19" s="10">
        <v>404</v>
      </c>
    </row>
    <row r="20" spans="1:29" ht="15" customHeight="1" x14ac:dyDescent="0.15">
      <c r="A20" s="7">
        <v>14</v>
      </c>
      <c r="B20" s="10">
        <v>73</v>
      </c>
      <c r="C20" s="10">
        <v>73</v>
      </c>
      <c r="D20" s="10">
        <v>146</v>
      </c>
      <c r="E20" s="3"/>
      <c r="F20" s="7">
        <v>44</v>
      </c>
      <c r="G20" s="10">
        <v>93</v>
      </c>
      <c r="H20" s="10">
        <v>107</v>
      </c>
      <c r="I20" s="10">
        <v>200</v>
      </c>
      <c r="J20" s="3"/>
      <c r="K20" s="7">
        <v>74</v>
      </c>
      <c r="L20" s="10">
        <v>138</v>
      </c>
      <c r="M20" s="10">
        <v>202</v>
      </c>
      <c r="N20" s="10">
        <v>340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31</v>
      </c>
      <c r="X20" s="18">
        <f t="shared" si="0"/>
        <v>33</v>
      </c>
      <c r="Z20" s="26" t="s">
        <v>26</v>
      </c>
      <c r="AA20" s="10">
        <v>1205</v>
      </c>
      <c r="AB20" s="10">
        <v>1076</v>
      </c>
      <c r="AC20" s="10">
        <v>2281</v>
      </c>
    </row>
    <row r="21" spans="1:29" ht="15" customHeight="1" x14ac:dyDescent="0.15">
      <c r="A21" s="7"/>
      <c r="B21" s="11">
        <v>385</v>
      </c>
      <c r="C21" s="11">
        <v>400</v>
      </c>
      <c r="D21" s="11">
        <v>785</v>
      </c>
      <c r="E21" s="3"/>
      <c r="F21" s="7"/>
      <c r="G21" s="11">
        <v>499</v>
      </c>
      <c r="H21" s="11">
        <v>486</v>
      </c>
      <c r="I21" s="11">
        <v>985</v>
      </c>
      <c r="J21" s="3"/>
      <c r="K21" s="7"/>
      <c r="L21" s="12">
        <v>771</v>
      </c>
      <c r="M21" s="12">
        <v>1042</v>
      </c>
      <c r="N21" s="12">
        <v>1813</v>
      </c>
      <c r="O21" s="24"/>
      <c r="P21" s="7"/>
      <c r="Q21" s="11">
        <v>2</v>
      </c>
      <c r="R21" s="11">
        <v>30</v>
      </c>
      <c r="S21" s="11">
        <v>32</v>
      </c>
      <c r="Z21" s="4" t="s">
        <v>31</v>
      </c>
      <c r="AA21" s="10">
        <v>268</v>
      </c>
      <c r="AB21" s="10">
        <v>277</v>
      </c>
      <c r="AC21" s="10">
        <v>545</v>
      </c>
    </row>
    <row r="22" spans="1:29" ht="15" customHeight="1" x14ac:dyDescent="0.15">
      <c r="A22" s="7">
        <v>15</v>
      </c>
      <c r="B22" s="10">
        <v>95</v>
      </c>
      <c r="C22" s="10">
        <v>89</v>
      </c>
      <c r="D22" s="10">
        <v>184</v>
      </c>
      <c r="E22" s="3"/>
      <c r="F22" s="7">
        <v>45</v>
      </c>
      <c r="G22" s="10">
        <v>89</v>
      </c>
      <c r="H22" s="10">
        <v>116</v>
      </c>
      <c r="I22" s="10">
        <v>205</v>
      </c>
      <c r="J22" s="3"/>
      <c r="K22" s="7">
        <v>75</v>
      </c>
      <c r="L22" s="10">
        <v>191</v>
      </c>
      <c r="M22" s="10">
        <v>226</v>
      </c>
      <c r="N22" s="10">
        <v>417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384</v>
      </c>
      <c r="AB22" s="10">
        <v>679</v>
      </c>
      <c r="AC22" s="10">
        <v>1063</v>
      </c>
    </row>
    <row r="23" spans="1:29" ht="15" customHeight="1" x14ac:dyDescent="0.15">
      <c r="A23" s="7">
        <v>16</v>
      </c>
      <c r="B23" s="10">
        <v>107</v>
      </c>
      <c r="C23" s="10">
        <v>90</v>
      </c>
      <c r="D23" s="10">
        <v>197</v>
      </c>
      <c r="E23" s="3"/>
      <c r="F23" s="7">
        <v>46</v>
      </c>
      <c r="G23" s="10">
        <v>89</v>
      </c>
      <c r="H23" s="10">
        <v>113</v>
      </c>
      <c r="I23" s="10">
        <v>202</v>
      </c>
      <c r="J23" s="3"/>
      <c r="K23" s="7">
        <v>76</v>
      </c>
      <c r="L23" s="10">
        <v>175</v>
      </c>
      <c r="M23" s="10">
        <v>260</v>
      </c>
      <c r="N23" s="10">
        <v>435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9.8201692524682649</v>
      </c>
      <c r="W23" s="19">
        <f>W4/$W$8*100</f>
        <v>8.2024967450409747</v>
      </c>
      <c r="X23" s="19">
        <f>X4/$X$8*100</f>
        <v>8.9545510429900421</v>
      </c>
      <c r="Z23" s="9" t="s">
        <v>24</v>
      </c>
      <c r="AA23" s="11">
        <f t="shared" ref="AA23:AB23" si="3">SUM(AA19:AA22)</f>
        <v>2062</v>
      </c>
      <c r="AB23" s="11">
        <f t="shared" si="3"/>
        <v>2231</v>
      </c>
      <c r="AC23" s="11">
        <f>SUM(AC19:AC22)</f>
        <v>4293</v>
      </c>
    </row>
    <row r="24" spans="1:29" ht="15" customHeight="1" x14ac:dyDescent="0.15">
      <c r="A24" s="7">
        <v>17</v>
      </c>
      <c r="B24" s="10">
        <v>106</v>
      </c>
      <c r="C24" s="10">
        <v>87</v>
      </c>
      <c r="D24" s="10">
        <v>193</v>
      </c>
      <c r="E24" s="3"/>
      <c r="F24" s="7">
        <v>47</v>
      </c>
      <c r="G24" s="10">
        <v>89</v>
      </c>
      <c r="H24" s="10">
        <v>69</v>
      </c>
      <c r="I24" s="10">
        <v>158</v>
      </c>
      <c r="J24" s="3"/>
      <c r="K24" s="7">
        <v>77</v>
      </c>
      <c r="L24" s="10">
        <v>179</v>
      </c>
      <c r="M24" s="10">
        <v>243</v>
      </c>
      <c r="N24" s="10">
        <v>422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55.350846262341321</v>
      </c>
      <c r="W24" s="19">
        <f>W5/$W$8*100</f>
        <v>46.35061652753312</v>
      </c>
      <c r="X24" s="19">
        <f>X5/$X$8*100</f>
        <v>50.534814146961196</v>
      </c>
      <c r="Z24" s="6" t="s">
        <v>30</v>
      </c>
    </row>
    <row r="25" spans="1:29" ht="15" customHeight="1" x14ac:dyDescent="0.15">
      <c r="A25" s="7">
        <v>18</v>
      </c>
      <c r="B25" s="10">
        <v>106</v>
      </c>
      <c r="C25" s="10">
        <v>89</v>
      </c>
      <c r="D25" s="10">
        <v>195</v>
      </c>
      <c r="E25" s="3"/>
      <c r="F25" s="7">
        <v>48</v>
      </c>
      <c r="G25" s="10">
        <v>98</v>
      </c>
      <c r="H25" s="10">
        <v>120</v>
      </c>
      <c r="I25" s="10">
        <v>218</v>
      </c>
      <c r="J25" s="3"/>
      <c r="K25" s="7">
        <v>78</v>
      </c>
      <c r="L25" s="10">
        <v>166</v>
      </c>
      <c r="M25" s="10">
        <v>251</v>
      </c>
      <c r="N25" s="10">
        <v>417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14.404090267983074</v>
      </c>
      <c r="W25" s="19">
        <f>W6/$W$8*100</f>
        <v>15.110668606877537</v>
      </c>
      <c r="X25" s="19">
        <f>X6/$X$8*100</f>
        <v>14.782181058153354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119</v>
      </c>
      <c r="C26" s="10">
        <v>83</v>
      </c>
      <c r="D26" s="10">
        <v>202</v>
      </c>
      <c r="E26" s="3"/>
      <c r="F26" s="7">
        <v>49</v>
      </c>
      <c r="G26" s="10">
        <v>110</v>
      </c>
      <c r="H26" s="10">
        <v>122</v>
      </c>
      <c r="I26" s="10">
        <v>232</v>
      </c>
      <c r="J26" s="3"/>
      <c r="K26" s="7">
        <v>79</v>
      </c>
      <c r="L26" s="10">
        <v>167</v>
      </c>
      <c r="M26" s="10">
        <v>275</v>
      </c>
      <c r="N26" s="10">
        <v>442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20.424894217207335</v>
      </c>
      <c r="W26" s="19">
        <f>W7/$W$8*100</f>
        <v>30.336218120548363</v>
      </c>
      <c r="X26" s="19">
        <f>X7/$X$8*100</f>
        <v>25.728453751895415</v>
      </c>
      <c r="Z26" s="4" t="s">
        <v>25</v>
      </c>
      <c r="AA26" s="10">
        <v>124</v>
      </c>
      <c r="AB26" s="10">
        <v>99</v>
      </c>
      <c r="AC26" s="10">
        <v>223</v>
      </c>
    </row>
    <row r="27" spans="1:29" ht="15" customHeight="1" x14ac:dyDescent="0.15">
      <c r="A27" s="7"/>
      <c r="B27" s="11">
        <v>533</v>
      </c>
      <c r="C27" s="11">
        <v>438</v>
      </c>
      <c r="D27" s="11">
        <v>971</v>
      </c>
      <c r="E27" s="3"/>
      <c r="F27" s="7"/>
      <c r="G27" s="11">
        <v>475</v>
      </c>
      <c r="H27" s="11">
        <v>540</v>
      </c>
      <c r="I27" s="11">
        <v>1015</v>
      </c>
      <c r="J27" s="3"/>
      <c r="K27" s="7"/>
      <c r="L27" s="11">
        <v>878</v>
      </c>
      <c r="M27" s="11">
        <v>1255</v>
      </c>
      <c r="N27" s="11">
        <v>2133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652</v>
      </c>
      <c r="AB27" s="10">
        <v>602</v>
      </c>
      <c r="AC27" s="10">
        <v>1254</v>
      </c>
    </row>
    <row r="28" spans="1:29" ht="15" customHeight="1" x14ac:dyDescent="0.15">
      <c r="A28" s="7">
        <v>20</v>
      </c>
      <c r="B28" s="10">
        <v>70</v>
      </c>
      <c r="C28" s="10">
        <v>90</v>
      </c>
      <c r="D28" s="10">
        <v>160</v>
      </c>
      <c r="E28" s="3"/>
      <c r="F28" s="7">
        <v>50</v>
      </c>
      <c r="G28" s="10">
        <v>122</v>
      </c>
      <c r="H28" s="10">
        <v>113</v>
      </c>
      <c r="I28" s="10">
        <v>235</v>
      </c>
      <c r="J28" s="3"/>
      <c r="K28" s="7">
        <v>80</v>
      </c>
      <c r="L28" s="10">
        <v>191</v>
      </c>
      <c r="M28" s="10">
        <v>240</v>
      </c>
      <c r="N28" s="10">
        <v>431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33.700634696755991</v>
      </c>
      <c r="W28" s="19">
        <f t="shared" ref="W28:W39" si="5">W9/$W$8*100</f>
        <v>28.643639427127209</v>
      </c>
      <c r="X28" s="19">
        <f t="shared" ref="X28:X39" si="6">X9/$X$8*100</f>
        <v>30.994631367566903</v>
      </c>
      <c r="Z28" s="4" t="s">
        <v>31</v>
      </c>
      <c r="AA28" s="10">
        <v>149</v>
      </c>
      <c r="AB28" s="10">
        <v>189</v>
      </c>
      <c r="AC28" s="10">
        <v>338</v>
      </c>
    </row>
    <row r="29" spans="1:29" ht="15" customHeight="1" x14ac:dyDescent="0.15">
      <c r="A29" s="7">
        <v>21</v>
      </c>
      <c r="B29" s="10">
        <v>93</v>
      </c>
      <c r="C29" s="10">
        <v>83</v>
      </c>
      <c r="D29" s="10">
        <v>176</v>
      </c>
      <c r="E29" s="3"/>
      <c r="F29" s="7">
        <v>51</v>
      </c>
      <c r="G29" s="10">
        <v>122</v>
      </c>
      <c r="H29" s="10">
        <v>122</v>
      </c>
      <c r="I29" s="10">
        <v>244</v>
      </c>
      <c r="J29" s="3"/>
      <c r="K29" s="7">
        <v>81</v>
      </c>
      <c r="L29" s="10">
        <v>171</v>
      </c>
      <c r="M29" s="10">
        <v>259</v>
      </c>
      <c r="N29" s="10">
        <v>430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68.529619181946401</v>
      </c>
      <c r="W29" s="19">
        <f t="shared" si="5"/>
        <v>74.090526154553118</v>
      </c>
      <c r="X29" s="19">
        <f t="shared" si="6"/>
        <v>71.505266177615667</v>
      </c>
      <c r="Z29" s="4" t="s">
        <v>7</v>
      </c>
      <c r="AA29" s="10">
        <v>254</v>
      </c>
      <c r="AB29" s="10">
        <v>435</v>
      </c>
      <c r="AC29" s="10">
        <v>689</v>
      </c>
    </row>
    <row r="30" spans="1:29" ht="15" customHeight="1" x14ac:dyDescent="0.15">
      <c r="A30" s="7">
        <v>22</v>
      </c>
      <c r="B30" s="10">
        <v>101</v>
      </c>
      <c r="C30" s="10">
        <v>92</v>
      </c>
      <c r="D30" s="10">
        <v>193</v>
      </c>
      <c r="E30" s="3"/>
      <c r="F30" s="7">
        <v>52</v>
      </c>
      <c r="G30" s="10">
        <v>139</v>
      </c>
      <c r="H30" s="10">
        <v>151</v>
      </c>
      <c r="I30" s="10">
        <v>290</v>
      </c>
      <c r="J30" s="3"/>
      <c r="K30" s="7">
        <v>82</v>
      </c>
      <c r="L30" s="10">
        <v>172</v>
      </c>
      <c r="M30" s="10">
        <v>269</v>
      </c>
      <c r="N30" s="10">
        <v>441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59.943582510578274</v>
      </c>
      <c r="W30" s="19">
        <f t="shared" si="5"/>
        <v>66.232672129892009</v>
      </c>
      <c r="X30" s="19">
        <f t="shared" si="6"/>
        <v>63.308880783574438</v>
      </c>
      <c r="Z30" s="9" t="s">
        <v>24</v>
      </c>
      <c r="AA30" s="11">
        <f t="shared" ref="AA30:AB30" si="7">SUM(AA26:AA29)</f>
        <v>1179</v>
      </c>
      <c r="AB30" s="11">
        <f t="shared" si="7"/>
        <v>1325</v>
      </c>
      <c r="AC30" s="11">
        <f>SUM(AC26:AC29)</f>
        <v>2504</v>
      </c>
    </row>
    <row r="31" spans="1:29" ht="15" customHeight="1" x14ac:dyDescent="0.15">
      <c r="A31" s="7">
        <v>23</v>
      </c>
      <c r="B31" s="10">
        <v>87</v>
      </c>
      <c r="C31" s="10">
        <v>63</v>
      </c>
      <c r="D31" s="10">
        <v>150</v>
      </c>
      <c r="E31" s="3"/>
      <c r="F31" s="7">
        <v>53</v>
      </c>
      <c r="G31" s="10">
        <v>150</v>
      </c>
      <c r="H31" s="10">
        <v>150</v>
      </c>
      <c r="I31" s="10">
        <v>300</v>
      </c>
      <c r="J31" s="3"/>
      <c r="K31" s="7">
        <v>83</v>
      </c>
      <c r="L31" s="10">
        <v>149</v>
      </c>
      <c r="M31" s="10">
        <v>221</v>
      </c>
      <c r="N31" s="10">
        <v>370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45.601198871650212</v>
      </c>
      <c r="W31" s="19">
        <f t="shared" si="5"/>
        <v>54.10124837252048</v>
      </c>
      <c r="X31" s="19">
        <f t="shared" si="6"/>
        <v>50.149584033441251</v>
      </c>
      <c r="Z31" s="6"/>
    </row>
    <row r="32" spans="1:29" ht="15" customHeight="1" x14ac:dyDescent="0.15">
      <c r="A32" s="7">
        <v>24</v>
      </c>
      <c r="B32" s="10">
        <v>81</v>
      </c>
      <c r="C32" s="10">
        <v>92</v>
      </c>
      <c r="D32" s="10">
        <v>173</v>
      </c>
      <c r="E32" s="3"/>
      <c r="F32" s="7">
        <v>54</v>
      </c>
      <c r="G32" s="10">
        <v>183</v>
      </c>
      <c r="H32" s="10">
        <v>169</v>
      </c>
      <c r="I32" s="10">
        <v>352</v>
      </c>
      <c r="J32" s="3"/>
      <c r="K32" s="7">
        <v>84</v>
      </c>
      <c r="L32" s="10">
        <v>140</v>
      </c>
      <c r="M32" s="10">
        <v>222</v>
      </c>
      <c r="N32" s="10">
        <v>362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34.828984485190411</v>
      </c>
      <c r="W32" s="20">
        <f t="shared" si="5"/>
        <v>45.446886727425898</v>
      </c>
      <c r="X32" s="20">
        <f t="shared" si="6"/>
        <v>40.510634810048771</v>
      </c>
      <c r="Z32" s="6"/>
      <c r="AA32" s="28"/>
      <c r="AB32" s="27"/>
      <c r="AC32" s="27"/>
    </row>
    <row r="33" spans="1:29" ht="15" customHeight="1" x14ac:dyDescent="0.15">
      <c r="A33" s="7"/>
      <c r="B33" s="11">
        <v>432</v>
      </c>
      <c r="C33" s="11">
        <v>420</v>
      </c>
      <c r="D33" s="11">
        <v>852</v>
      </c>
      <c r="E33" s="3"/>
      <c r="F33" s="7"/>
      <c r="G33" s="11">
        <v>716</v>
      </c>
      <c r="H33" s="11">
        <v>705</v>
      </c>
      <c r="I33" s="11">
        <v>1421</v>
      </c>
      <c r="J33" s="3"/>
      <c r="K33" s="7"/>
      <c r="L33" s="11">
        <v>823</v>
      </c>
      <c r="M33" s="11">
        <v>1211</v>
      </c>
      <c r="N33" s="11">
        <v>2034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27.221438645980257</v>
      </c>
      <c r="W33" s="19">
        <f t="shared" si="5"/>
        <v>38.316611779122312</v>
      </c>
      <c r="X33" s="19">
        <f t="shared" si="6"/>
        <v>33.15847711159379</v>
      </c>
      <c r="Z33" s="6" t="s">
        <v>3</v>
      </c>
    </row>
    <row r="34" spans="1:29" ht="15" customHeight="1" x14ac:dyDescent="0.15">
      <c r="A34" s="7">
        <v>25</v>
      </c>
      <c r="B34" s="10">
        <v>87</v>
      </c>
      <c r="C34" s="10">
        <v>98</v>
      </c>
      <c r="D34" s="10">
        <v>185</v>
      </c>
      <c r="E34" s="3"/>
      <c r="F34" s="7">
        <v>55</v>
      </c>
      <c r="G34" s="10">
        <v>153</v>
      </c>
      <c r="H34" s="10">
        <v>167</v>
      </c>
      <c r="I34" s="10">
        <v>320</v>
      </c>
      <c r="J34" s="3"/>
      <c r="K34" s="7">
        <v>85</v>
      </c>
      <c r="L34" s="10">
        <v>107</v>
      </c>
      <c r="M34" s="10">
        <v>199</v>
      </c>
      <c r="N34" s="10">
        <v>306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20.424894217207335</v>
      </c>
      <c r="W34" s="19">
        <f t="shared" si="5"/>
        <v>30.336218120548363</v>
      </c>
      <c r="X34" s="19">
        <f t="shared" si="6"/>
        <v>25.728453751895415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83</v>
      </c>
      <c r="C35" s="10">
        <v>94</v>
      </c>
      <c r="D35" s="10">
        <v>177</v>
      </c>
      <c r="E35" s="3"/>
      <c r="F35" s="7">
        <v>56</v>
      </c>
      <c r="G35" s="10">
        <v>181</v>
      </c>
      <c r="H35" s="10">
        <v>167</v>
      </c>
      <c r="I35" s="10">
        <v>348</v>
      </c>
      <c r="J35" s="3"/>
      <c r="K35" s="7">
        <v>86</v>
      </c>
      <c r="L35" s="10">
        <v>100</v>
      </c>
      <c r="M35" s="10">
        <v>183</v>
      </c>
      <c r="N35" s="10">
        <v>283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12.685119887165023</v>
      </c>
      <c r="W35" s="19">
        <f t="shared" si="5"/>
        <v>20.724515585509689</v>
      </c>
      <c r="X35" s="19">
        <f t="shared" si="6"/>
        <v>16.987008729150443</v>
      </c>
      <c r="Z35" s="4" t="s">
        <v>25</v>
      </c>
      <c r="AA35" s="10">
        <f>SUM(AA5,AA12,AA19,AA26)</f>
        <v>1114</v>
      </c>
      <c r="AB35" s="10">
        <f t="shared" ref="AA35:AB38" si="8">SUM(AB5,AB12,AB19,AB26)</f>
        <v>1071</v>
      </c>
      <c r="AC35" s="10">
        <f>SUM(AA35:AB35)</f>
        <v>2185</v>
      </c>
    </row>
    <row r="36" spans="1:29" ht="15" customHeight="1" x14ac:dyDescent="0.15">
      <c r="A36" s="7">
        <v>27</v>
      </c>
      <c r="B36" s="10">
        <v>80</v>
      </c>
      <c r="C36" s="10">
        <v>90</v>
      </c>
      <c r="D36" s="10">
        <v>170</v>
      </c>
      <c r="E36" s="3"/>
      <c r="F36" s="7">
        <v>57</v>
      </c>
      <c r="G36" s="10">
        <v>182</v>
      </c>
      <c r="H36" s="10">
        <v>203</v>
      </c>
      <c r="I36" s="10">
        <v>385</v>
      </c>
      <c r="J36" s="3"/>
      <c r="K36" s="7">
        <v>87</v>
      </c>
      <c r="L36" s="10">
        <v>97</v>
      </c>
      <c r="M36" s="10">
        <v>212</v>
      </c>
      <c r="N36" s="10">
        <v>309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5.4301833568406206</v>
      </c>
      <c r="W36" s="19">
        <f t="shared" si="5"/>
        <v>11.449797043731332</v>
      </c>
      <c r="X36" s="19">
        <f t="shared" si="6"/>
        <v>8.6512847834105155</v>
      </c>
      <c r="Z36" s="26" t="s">
        <v>26</v>
      </c>
      <c r="AA36" s="10">
        <f t="shared" si="8"/>
        <v>6279</v>
      </c>
      <c r="AB36" s="10">
        <f t="shared" si="8"/>
        <v>6052</v>
      </c>
      <c r="AC36" s="13">
        <f>SUM(AA36:AB36)</f>
        <v>12331</v>
      </c>
    </row>
    <row r="37" spans="1:29" ht="15" customHeight="1" x14ac:dyDescent="0.15">
      <c r="A37" s="7">
        <v>28</v>
      </c>
      <c r="B37" s="10">
        <v>113</v>
      </c>
      <c r="C37" s="10">
        <v>102</v>
      </c>
      <c r="D37" s="10">
        <v>215</v>
      </c>
      <c r="E37" s="3"/>
      <c r="F37" s="7">
        <v>58</v>
      </c>
      <c r="G37" s="10">
        <v>180</v>
      </c>
      <c r="H37" s="10">
        <v>181</v>
      </c>
      <c r="I37" s="10">
        <v>361</v>
      </c>
      <c r="J37" s="3"/>
      <c r="K37" s="7">
        <v>88</v>
      </c>
      <c r="L37" s="10">
        <v>76</v>
      </c>
      <c r="M37" s="10">
        <v>178</v>
      </c>
      <c r="N37" s="10">
        <v>254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1.6131875881523272</v>
      </c>
      <c r="W37" s="19">
        <f t="shared" si="5"/>
        <v>4.5722600903729802</v>
      </c>
      <c r="X37" s="19">
        <f t="shared" si="6"/>
        <v>3.1965903036760785</v>
      </c>
      <c r="Z37" s="4" t="s">
        <v>31</v>
      </c>
      <c r="AA37" s="10">
        <f t="shared" si="8"/>
        <v>1634</v>
      </c>
      <c r="AB37" s="10">
        <f t="shared" si="8"/>
        <v>1973</v>
      </c>
      <c r="AC37" s="13">
        <f>SUM(AA37:AB37)</f>
        <v>3607</v>
      </c>
    </row>
    <row r="38" spans="1:29" ht="15" customHeight="1" x14ac:dyDescent="0.15">
      <c r="A38" s="7">
        <v>29</v>
      </c>
      <c r="B38" s="10">
        <v>102</v>
      </c>
      <c r="C38" s="10">
        <v>98</v>
      </c>
      <c r="D38" s="10">
        <v>200</v>
      </c>
      <c r="E38" s="3"/>
      <c r="F38" s="7">
        <v>59</v>
      </c>
      <c r="G38" s="10">
        <v>215</v>
      </c>
      <c r="H38" s="10">
        <v>161</v>
      </c>
      <c r="I38" s="10">
        <v>376</v>
      </c>
      <c r="J38" s="3"/>
      <c r="K38" s="7">
        <v>89</v>
      </c>
      <c r="L38" s="10">
        <v>53</v>
      </c>
      <c r="M38" s="10">
        <v>126</v>
      </c>
      <c r="N38" s="10">
        <v>179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0.31734837799717913</v>
      </c>
      <c r="W38" s="19">
        <f t="shared" si="5"/>
        <v>1.2790074289653059</v>
      </c>
      <c r="X38" s="19">
        <f t="shared" si="6"/>
        <v>0.83193311749518462</v>
      </c>
      <c r="Z38" s="4" t="s">
        <v>7</v>
      </c>
      <c r="AA38" s="10">
        <f t="shared" si="8"/>
        <v>2317</v>
      </c>
      <c r="AB38" s="10">
        <f t="shared" si="8"/>
        <v>3961</v>
      </c>
      <c r="AC38" s="13">
        <f>SUM(AA38:AB38)</f>
        <v>6278</v>
      </c>
    </row>
    <row r="39" spans="1:29" ht="15" customHeight="1" x14ac:dyDescent="0.15">
      <c r="A39" s="7"/>
      <c r="B39" s="11">
        <v>465</v>
      </c>
      <c r="C39" s="11">
        <v>482</v>
      </c>
      <c r="D39" s="11">
        <v>947</v>
      </c>
      <c r="E39" s="3"/>
      <c r="F39" s="7"/>
      <c r="G39" s="11">
        <v>911</v>
      </c>
      <c r="H39" s="11">
        <v>879</v>
      </c>
      <c r="I39" s="11">
        <v>1790</v>
      </c>
      <c r="J39" s="3"/>
      <c r="K39" s="7"/>
      <c r="L39" s="11">
        <v>433</v>
      </c>
      <c r="M39" s="11">
        <v>898</v>
      </c>
      <c r="N39" s="11">
        <v>1331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1.763046544428773E-2</v>
      </c>
      <c r="W39" s="19">
        <f t="shared" si="5"/>
        <v>0.23742054070613464</v>
      </c>
      <c r="X39" s="19">
        <f t="shared" si="6"/>
        <v>0.13524035900168027</v>
      </c>
      <c r="Z39" s="9" t="s">
        <v>24</v>
      </c>
      <c r="AA39" s="11">
        <f>SUM(AA35:AA38)</f>
        <v>11344</v>
      </c>
      <c r="AB39" s="11">
        <f>SUM(AB35:AB38)</f>
        <v>13057</v>
      </c>
      <c r="AC39" s="11">
        <f>SUM(AC35:AC38)</f>
        <v>24401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58</v>
      </c>
      <c r="D4" s="10">
        <v>124</v>
      </c>
      <c r="E4" s="3"/>
      <c r="F4" s="7">
        <v>30</v>
      </c>
      <c r="G4" s="10">
        <v>80</v>
      </c>
      <c r="H4" s="10">
        <v>89</v>
      </c>
      <c r="I4" s="10">
        <v>169</v>
      </c>
      <c r="J4" s="3"/>
      <c r="K4" s="7">
        <v>60</v>
      </c>
      <c r="L4" s="10">
        <v>218</v>
      </c>
      <c r="M4" s="10">
        <v>208</v>
      </c>
      <c r="N4" s="10">
        <v>426</v>
      </c>
      <c r="O4" s="3"/>
      <c r="P4" s="7">
        <v>90</v>
      </c>
      <c r="Q4" s="10">
        <v>39</v>
      </c>
      <c r="R4" s="10">
        <v>117</v>
      </c>
      <c r="S4" s="10">
        <v>156</v>
      </c>
      <c r="U4" s="4" t="s">
        <v>4</v>
      </c>
      <c r="V4" s="15">
        <f>SUM(B9,B15,B21)</f>
        <v>1114</v>
      </c>
      <c r="W4" s="15">
        <f>SUM(C9,C15,C21)</f>
        <v>1073</v>
      </c>
      <c r="X4" s="15">
        <f>SUM(V4:W4)</f>
        <v>2187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73</v>
      </c>
      <c r="C5" s="10">
        <v>46</v>
      </c>
      <c r="D5" s="10">
        <v>119</v>
      </c>
      <c r="E5" s="3"/>
      <c r="F5" s="7">
        <v>31</v>
      </c>
      <c r="G5" s="10">
        <v>93</v>
      </c>
      <c r="H5" s="10">
        <v>88</v>
      </c>
      <c r="I5" s="10">
        <v>181</v>
      </c>
      <c r="J5" s="3"/>
      <c r="K5" s="7">
        <v>61</v>
      </c>
      <c r="L5" s="10">
        <v>204</v>
      </c>
      <c r="M5" s="10">
        <v>200</v>
      </c>
      <c r="N5" s="10">
        <v>404</v>
      </c>
      <c r="O5" s="3"/>
      <c r="P5" s="7">
        <v>91</v>
      </c>
      <c r="Q5" s="10">
        <v>30</v>
      </c>
      <c r="R5" s="10">
        <v>109</v>
      </c>
      <c r="S5" s="10">
        <v>139</v>
      </c>
      <c r="U5" s="4" t="s">
        <v>5</v>
      </c>
      <c r="V5" s="15">
        <f>SUM(B27,B33,B39,G9,G15,G21,G27,G33,G39,L9)</f>
        <v>6259</v>
      </c>
      <c r="W5" s="15">
        <f>SUM(C27,C33,C39,H9,H15,H21,H27,H33,H39,M9)</f>
        <v>6044</v>
      </c>
      <c r="X5" s="15">
        <f>SUM(V5:W5)</f>
        <v>12303</v>
      </c>
      <c r="Y5" s="2"/>
      <c r="Z5" s="4" t="s">
        <v>25</v>
      </c>
      <c r="AA5" s="10">
        <v>633</v>
      </c>
      <c r="AB5" s="10">
        <v>610</v>
      </c>
      <c r="AC5" s="10">
        <v>1243</v>
      </c>
    </row>
    <row r="6" spans="1:29" ht="15" customHeight="1" x14ac:dyDescent="0.15">
      <c r="A6" s="7">
        <v>2</v>
      </c>
      <c r="B6" s="10">
        <v>70</v>
      </c>
      <c r="C6" s="10">
        <v>74</v>
      </c>
      <c r="D6" s="10">
        <v>144</v>
      </c>
      <c r="E6" s="3"/>
      <c r="F6" s="7">
        <v>32</v>
      </c>
      <c r="G6" s="10">
        <v>94</v>
      </c>
      <c r="H6" s="10">
        <v>86</v>
      </c>
      <c r="I6" s="10">
        <v>180</v>
      </c>
      <c r="J6" s="3"/>
      <c r="K6" s="7">
        <v>62</v>
      </c>
      <c r="L6" s="10">
        <v>250</v>
      </c>
      <c r="M6" s="10">
        <v>207</v>
      </c>
      <c r="N6" s="10">
        <v>457</v>
      </c>
      <c r="O6" s="3"/>
      <c r="P6" s="7">
        <v>92</v>
      </c>
      <c r="Q6" s="10">
        <v>33</v>
      </c>
      <c r="R6" s="10">
        <v>90</v>
      </c>
      <c r="S6" s="10">
        <v>123</v>
      </c>
      <c r="U6" s="8" t="s">
        <v>6</v>
      </c>
      <c r="V6" s="15">
        <f>SUM(L15,L21)</f>
        <v>1647</v>
      </c>
      <c r="W6" s="15">
        <f>SUM(M15,M21)</f>
        <v>1982</v>
      </c>
      <c r="X6" s="15">
        <f>SUM(V6:W6)</f>
        <v>3629</v>
      </c>
      <c r="Z6" s="26" t="s">
        <v>26</v>
      </c>
      <c r="AA6" s="10">
        <v>3587</v>
      </c>
      <c r="AB6" s="10">
        <v>3541</v>
      </c>
      <c r="AC6" s="10">
        <v>7128</v>
      </c>
    </row>
    <row r="7" spans="1:29" ht="15" customHeight="1" x14ac:dyDescent="0.15">
      <c r="A7" s="7">
        <v>3</v>
      </c>
      <c r="B7" s="10">
        <v>71</v>
      </c>
      <c r="C7" s="10">
        <v>63</v>
      </c>
      <c r="D7" s="10">
        <v>134</v>
      </c>
      <c r="E7" s="3"/>
      <c r="F7" s="7">
        <v>33</v>
      </c>
      <c r="G7" s="10">
        <v>99</v>
      </c>
      <c r="H7" s="10">
        <v>105</v>
      </c>
      <c r="I7" s="10">
        <v>204</v>
      </c>
      <c r="J7" s="3"/>
      <c r="K7" s="7">
        <v>63</v>
      </c>
      <c r="L7" s="10">
        <v>274</v>
      </c>
      <c r="M7" s="10">
        <v>236</v>
      </c>
      <c r="N7" s="10">
        <v>510</v>
      </c>
      <c r="O7" s="3"/>
      <c r="P7" s="7">
        <v>93</v>
      </c>
      <c r="Q7" s="10">
        <v>23</v>
      </c>
      <c r="R7" s="10">
        <v>61</v>
      </c>
      <c r="S7" s="10">
        <v>84</v>
      </c>
      <c r="U7" s="4" t="s">
        <v>7</v>
      </c>
      <c r="V7" s="15">
        <f>SUM(L27,L33,L39,Q9,Q15,Q21,Q27,Q33,Q39)</f>
        <v>2319</v>
      </c>
      <c r="W7" s="15">
        <f>SUM(M27,M33,M39,R9,R15,R21,R27,R33,R39)</f>
        <v>3953</v>
      </c>
      <c r="X7" s="15">
        <f>SUM(V7:W7)</f>
        <v>6272</v>
      </c>
      <c r="Z7" s="4" t="s">
        <v>31</v>
      </c>
      <c r="AA7" s="10">
        <v>1030</v>
      </c>
      <c r="AB7" s="10">
        <v>1268</v>
      </c>
      <c r="AC7" s="10">
        <v>2298</v>
      </c>
    </row>
    <row r="8" spans="1:29" ht="15" customHeight="1" x14ac:dyDescent="0.15">
      <c r="A8" s="7">
        <v>4</v>
      </c>
      <c r="B8" s="10">
        <v>73</v>
      </c>
      <c r="C8" s="10">
        <v>70</v>
      </c>
      <c r="D8" s="10">
        <v>143</v>
      </c>
      <c r="E8" s="3"/>
      <c r="F8" s="7">
        <v>34</v>
      </c>
      <c r="G8" s="10">
        <v>101</v>
      </c>
      <c r="H8" s="10">
        <v>97</v>
      </c>
      <c r="I8" s="10">
        <v>198</v>
      </c>
      <c r="J8" s="3"/>
      <c r="K8" s="7">
        <v>64</v>
      </c>
      <c r="L8" s="10">
        <v>277</v>
      </c>
      <c r="M8" s="10">
        <v>278</v>
      </c>
      <c r="N8" s="10">
        <v>555</v>
      </c>
      <c r="O8" s="3"/>
      <c r="P8" s="7">
        <v>94</v>
      </c>
      <c r="Q8" s="10">
        <v>24</v>
      </c>
      <c r="R8" s="10">
        <v>49</v>
      </c>
      <c r="S8" s="10">
        <v>73</v>
      </c>
      <c r="U8" s="17" t="s">
        <v>3</v>
      </c>
      <c r="V8" s="12">
        <f>SUM(V4:V7)</f>
        <v>11339</v>
      </c>
      <c r="W8" s="12">
        <f>SUM(W4:W7)</f>
        <v>13052</v>
      </c>
      <c r="X8" s="12">
        <f>SUM(X4:X7)</f>
        <v>24391</v>
      </c>
      <c r="Z8" s="4" t="s">
        <v>7</v>
      </c>
      <c r="AA8" s="10">
        <v>1395</v>
      </c>
      <c r="AB8" s="10">
        <v>2394</v>
      </c>
      <c r="AC8" s="10">
        <v>3789</v>
      </c>
    </row>
    <row r="9" spans="1:29" ht="15" customHeight="1" x14ac:dyDescent="0.15">
      <c r="A9" s="7"/>
      <c r="B9" s="11">
        <v>353</v>
      </c>
      <c r="C9" s="11">
        <v>311</v>
      </c>
      <c r="D9" s="11">
        <v>664</v>
      </c>
      <c r="E9" s="3"/>
      <c r="F9" s="7"/>
      <c r="G9" s="11">
        <v>467</v>
      </c>
      <c r="H9" s="11">
        <v>465</v>
      </c>
      <c r="I9" s="11">
        <v>932</v>
      </c>
      <c r="J9" s="3"/>
      <c r="K9" s="7"/>
      <c r="L9" s="12">
        <v>1223</v>
      </c>
      <c r="M9" s="12">
        <v>1129</v>
      </c>
      <c r="N9" s="12">
        <v>2352</v>
      </c>
      <c r="O9" s="3"/>
      <c r="P9" s="7"/>
      <c r="Q9" s="11">
        <v>149</v>
      </c>
      <c r="R9" s="11">
        <v>426</v>
      </c>
      <c r="S9" s="11">
        <v>575</v>
      </c>
      <c r="U9" s="4" t="s">
        <v>8</v>
      </c>
      <c r="V9" s="15">
        <f>SUM(G21,G27,G33,G39,L9)</f>
        <v>3811</v>
      </c>
      <c r="W9" s="15">
        <f>SUM(H21,H27,H33,H39,M9)</f>
        <v>3730</v>
      </c>
      <c r="X9" s="18">
        <f t="shared" ref="X9:X20" si="0">SUM(V9:W9)</f>
        <v>7541</v>
      </c>
      <c r="Z9" s="9" t="s">
        <v>24</v>
      </c>
      <c r="AA9" s="11">
        <f t="shared" ref="AA9:AB9" si="1">SUM(AA5:AA8)</f>
        <v>6645</v>
      </c>
      <c r="AB9" s="11">
        <f t="shared" si="1"/>
        <v>7813</v>
      </c>
      <c r="AC9" s="11">
        <f>SUM(AC5:AC8)</f>
        <v>14458</v>
      </c>
    </row>
    <row r="10" spans="1:29" ht="15" customHeight="1" x14ac:dyDescent="0.15">
      <c r="A10" s="7">
        <v>5</v>
      </c>
      <c r="B10" s="10">
        <v>71</v>
      </c>
      <c r="C10" s="10">
        <v>80</v>
      </c>
      <c r="D10" s="10">
        <v>151</v>
      </c>
      <c r="E10" s="3"/>
      <c r="F10" s="7">
        <v>35</v>
      </c>
      <c r="G10" s="10">
        <v>116</v>
      </c>
      <c r="H10" s="10">
        <v>105</v>
      </c>
      <c r="I10" s="10">
        <v>221</v>
      </c>
      <c r="J10" s="3"/>
      <c r="K10" s="7">
        <v>65</v>
      </c>
      <c r="L10" s="10">
        <v>268</v>
      </c>
      <c r="M10" s="10">
        <v>246</v>
      </c>
      <c r="N10" s="10">
        <v>514</v>
      </c>
      <c r="O10" s="3"/>
      <c r="P10" s="7">
        <v>95</v>
      </c>
      <c r="Q10" s="10">
        <v>13</v>
      </c>
      <c r="R10" s="10">
        <v>43</v>
      </c>
      <c r="S10" s="10">
        <v>56</v>
      </c>
      <c r="U10" s="4" t="s">
        <v>9</v>
      </c>
      <c r="V10" s="15">
        <f>SUM(G21,G27,G33,G39,L9,L15,L21,L27,L33,L39,Q9,Q15,Q21,Q27,Q33,Q39)</f>
        <v>7777</v>
      </c>
      <c r="W10" s="15">
        <f>SUM(H21,H27,H33,H39,M9,M15,M21,M27,M33,M39,R9,R15,R21,R27,R33,R39)</f>
        <v>9665</v>
      </c>
      <c r="X10" s="18">
        <f t="shared" si="0"/>
        <v>17442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71</v>
      </c>
      <c r="D11" s="10">
        <v>143</v>
      </c>
      <c r="E11" s="3"/>
      <c r="F11" s="7">
        <v>36</v>
      </c>
      <c r="G11" s="10">
        <v>110</v>
      </c>
      <c r="H11" s="10">
        <v>104</v>
      </c>
      <c r="I11" s="10">
        <v>214</v>
      </c>
      <c r="J11" s="3"/>
      <c r="K11" s="7">
        <v>66</v>
      </c>
      <c r="L11" s="10">
        <v>234</v>
      </c>
      <c r="M11" s="10">
        <v>209</v>
      </c>
      <c r="N11" s="10">
        <v>443</v>
      </c>
      <c r="O11" s="3"/>
      <c r="P11" s="7">
        <v>96</v>
      </c>
      <c r="Q11" s="10">
        <v>9</v>
      </c>
      <c r="R11" s="10">
        <v>29</v>
      </c>
      <c r="S11" s="10">
        <v>38</v>
      </c>
      <c r="U11" s="4" t="s">
        <v>10</v>
      </c>
      <c r="V11" s="15">
        <f>SUM(,G33,G39,L9,L15,L21,L27,L33,L39,Q9,Q15,Q21,Q27,Q33,Q39)</f>
        <v>6803</v>
      </c>
      <c r="W11" s="15">
        <f>SUM(,H33,H39,M9,M15,M21,M27,M33,M39,R9,R15,R21,R27,R33,R39)</f>
        <v>8641</v>
      </c>
      <c r="X11" s="18">
        <f t="shared" si="0"/>
        <v>15444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84</v>
      </c>
      <c r="C12" s="10">
        <v>86</v>
      </c>
      <c r="D12" s="10">
        <v>170</v>
      </c>
      <c r="E12" s="3"/>
      <c r="F12" s="7">
        <v>37</v>
      </c>
      <c r="G12" s="10">
        <v>109</v>
      </c>
      <c r="H12" s="10">
        <v>93</v>
      </c>
      <c r="I12" s="10">
        <v>202</v>
      </c>
      <c r="J12" s="3"/>
      <c r="K12" s="7">
        <v>67</v>
      </c>
      <c r="L12" s="10">
        <v>95</v>
      </c>
      <c r="M12" s="10">
        <v>103</v>
      </c>
      <c r="N12" s="10">
        <v>198</v>
      </c>
      <c r="O12" s="3"/>
      <c r="P12" s="7">
        <v>97</v>
      </c>
      <c r="Q12" s="10">
        <v>5</v>
      </c>
      <c r="R12" s="10">
        <v>28</v>
      </c>
      <c r="S12" s="10">
        <v>33</v>
      </c>
      <c r="U12" s="4" t="s">
        <v>11</v>
      </c>
      <c r="V12" s="15">
        <f>SUM(L9,L15,L21,L27,L33,L39,Q9,Q15,Q21,Q27,Q33,Q39)</f>
        <v>5189</v>
      </c>
      <c r="W12" s="15">
        <f>SUM(M9,M15,M21,M27,M33,M39,R9,R15,R21,R27,R33,R39)</f>
        <v>7064</v>
      </c>
      <c r="X12" s="18">
        <f t="shared" si="0"/>
        <v>12253</v>
      </c>
      <c r="Z12" s="4" t="s">
        <v>25</v>
      </c>
      <c r="AA12" s="10">
        <v>154</v>
      </c>
      <c r="AB12" s="10">
        <v>165</v>
      </c>
      <c r="AC12" s="10">
        <v>319</v>
      </c>
    </row>
    <row r="13" spans="1:29" ht="15" customHeight="1" x14ac:dyDescent="0.15">
      <c r="A13" s="7">
        <v>8</v>
      </c>
      <c r="B13" s="10">
        <v>75</v>
      </c>
      <c r="C13" s="10">
        <v>61</v>
      </c>
      <c r="D13" s="10">
        <v>136</v>
      </c>
      <c r="E13" s="3"/>
      <c r="F13" s="7">
        <v>38</v>
      </c>
      <c r="G13" s="10">
        <v>115</v>
      </c>
      <c r="H13" s="10">
        <v>91</v>
      </c>
      <c r="I13" s="10">
        <v>206</v>
      </c>
      <c r="J13" s="3"/>
      <c r="K13" s="7">
        <v>68</v>
      </c>
      <c r="L13" s="10">
        <v>136</v>
      </c>
      <c r="M13" s="10">
        <v>162</v>
      </c>
      <c r="N13" s="10">
        <v>298</v>
      </c>
      <c r="O13" s="3"/>
      <c r="P13" s="7">
        <v>98</v>
      </c>
      <c r="Q13" s="10">
        <v>4</v>
      </c>
      <c r="R13" s="10">
        <v>26</v>
      </c>
      <c r="S13" s="10">
        <v>30</v>
      </c>
      <c r="U13" s="9" t="s">
        <v>12</v>
      </c>
      <c r="V13" s="12">
        <f>SUM(L15,L21,L27,L33,L39,Q9,Q15,Q21,Q27,Q33,Q39)</f>
        <v>3966</v>
      </c>
      <c r="W13" s="12">
        <f>SUM(M15,M21,M27,M33,M39,R9,R15,R21,R27,R33,R39)</f>
        <v>5935</v>
      </c>
      <c r="X13" s="12">
        <f t="shared" si="0"/>
        <v>9901</v>
      </c>
      <c r="Z13" s="26" t="s">
        <v>26</v>
      </c>
      <c r="AA13" s="10">
        <v>817</v>
      </c>
      <c r="AB13" s="10">
        <v>828</v>
      </c>
      <c r="AC13" s="10">
        <v>1645</v>
      </c>
    </row>
    <row r="14" spans="1:29" ht="15" customHeight="1" x14ac:dyDescent="0.15">
      <c r="A14" s="7">
        <v>9</v>
      </c>
      <c r="B14" s="10">
        <v>75</v>
      </c>
      <c r="C14" s="10">
        <v>62</v>
      </c>
      <c r="D14" s="10">
        <v>137</v>
      </c>
      <c r="E14" s="3"/>
      <c r="F14" s="7">
        <v>39</v>
      </c>
      <c r="G14" s="10">
        <v>106</v>
      </c>
      <c r="H14" s="10">
        <v>117</v>
      </c>
      <c r="I14" s="10">
        <v>223</v>
      </c>
      <c r="J14" s="3"/>
      <c r="K14" s="7">
        <v>69</v>
      </c>
      <c r="L14" s="10">
        <v>141</v>
      </c>
      <c r="M14" s="10">
        <v>209</v>
      </c>
      <c r="N14" s="10">
        <v>350</v>
      </c>
      <c r="O14" s="3"/>
      <c r="P14" s="7">
        <v>99</v>
      </c>
      <c r="Q14" s="10">
        <v>4</v>
      </c>
      <c r="R14" s="10">
        <v>13</v>
      </c>
      <c r="S14" s="10">
        <v>17</v>
      </c>
      <c r="U14" s="4" t="s">
        <v>13</v>
      </c>
      <c r="V14" s="15">
        <f>SUM(L21,L27,L33,L39,Q9,Q15,Q21,Q27,Q33,Q39)</f>
        <v>3092</v>
      </c>
      <c r="W14" s="15">
        <f>SUM(M21,M27,M33,M39,R9,R15,R21,R27,R33,R39)</f>
        <v>5006</v>
      </c>
      <c r="X14" s="18">
        <f t="shared" si="0"/>
        <v>8098</v>
      </c>
      <c r="Z14" s="4" t="s">
        <v>31</v>
      </c>
      <c r="AA14" s="10">
        <v>200</v>
      </c>
      <c r="AB14" s="10">
        <v>243</v>
      </c>
      <c r="AC14" s="10">
        <v>443</v>
      </c>
    </row>
    <row r="15" spans="1:29" ht="15" customHeight="1" x14ac:dyDescent="0.15">
      <c r="A15" s="7"/>
      <c r="B15" s="11">
        <v>377</v>
      </c>
      <c r="C15" s="11">
        <v>360</v>
      </c>
      <c r="D15" s="11">
        <v>737</v>
      </c>
      <c r="E15" s="3"/>
      <c r="F15" s="7"/>
      <c r="G15" s="11">
        <v>556</v>
      </c>
      <c r="H15" s="11">
        <v>510</v>
      </c>
      <c r="I15" s="11">
        <v>1066</v>
      </c>
      <c r="J15" s="3"/>
      <c r="K15" s="7"/>
      <c r="L15" s="11">
        <v>874</v>
      </c>
      <c r="M15" s="11">
        <v>929</v>
      </c>
      <c r="N15" s="11">
        <v>1803</v>
      </c>
      <c r="O15" s="3"/>
      <c r="P15" s="7"/>
      <c r="Q15" s="11">
        <v>35</v>
      </c>
      <c r="R15" s="11">
        <v>139</v>
      </c>
      <c r="S15" s="11">
        <v>174</v>
      </c>
      <c r="U15" s="4" t="s">
        <v>14</v>
      </c>
      <c r="V15" s="15">
        <f>SUM(L27,L33,L39,Q9,Q15,Q21,Q27,Q33,Q39)</f>
        <v>2319</v>
      </c>
      <c r="W15" s="15">
        <f>SUM(M27,M33,M39,R9,R15,R21,R27,R33,R39)</f>
        <v>3953</v>
      </c>
      <c r="X15" s="18">
        <f t="shared" si="0"/>
        <v>6272</v>
      </c>
      <c r="Z15" s="4" t="s">
        <v>7</v>
      </c>
      <c r="AA15" s="10">
        <v>287</v>
      </c>
      <c r="AB15" s="10">
        <v>447</v>
      </c>
      <c r="AC15" s="10">
        <v>734</v>
      </c>
    </row>
    <row r="16" spans="1:29" ht="15" customHeight="1" x14ac:dyDescent="0.15">
      <c r="A16" s="7">
        <v>10</v>
      </c>
      <c r="B16" s="10">
        <v>71</v>
      </c>
      <c r="C16" s="10">
        <v>73</v>
      </c>
      <c r="D16" s="10">
        <v>144</v>
      </c>
      <c r="E16" s="3"/>
      <c r="F16" s="7">
        <v>40</v>
      </c>
      <c r="G16" s="10">
        <v>98</v>
      </c>
      <c r="H16" s="10">
        <v>82</v>
      </c>
      <c r="I16" s="10">
        <v>180</v>
      </c>
      <c r="J16" s="3"/>
      <c r="K16" s="7">
        <v>70</v>
      </c>
      <c r="L16" s="10">
        <v>160</v>
      </c>
      <c r="M16" s="10">
        <v>194</v>
      </c>
      <c r="N16" s="10">
        <v>354</v>
      </c>
      <c r="O16" s="3"/>
      <c r="P16" s="7">
        <v>100</v>
      </c>
      <c r="Q16" s="10">
        <v>1</v>
      </c>
      <c r="R16" s="10">
        <v>14</v>
      </c>
      <c r="S16" s="10">
        <v>15</v>
      </c>
      <c r="U16" s="4" t="s">
        <v>15</v>
      </c>
      <c r="V16" s="15">
        <f>SUM(L33,L39,Q9,Q15,Q21,Q27,Q33,Q39)</f>
        <v>1445</v>
      </c>
      <c r="W16" s="15">
        <f>SUM(M33,M39,R9,R15,R21,R27,R33,R39)</f>
        <v>2712</v>
      </c>
      <c r="X16" s="18">
        <f t="shared" si="0"/>
        <v>4157</v>
      </c>
      <c r="Z16" s="9" t="s">
        <v>24</v>
      </c>
      <c r="AA16" s="11">
        <f t="shared" ref="AA16:AB16" si="2">SUM(AA12:AA15)</f>
        <v>1458</v>
      </c>
      <c r="AB16" s="11">
        <f t="shared" si="2"/>
        <v>1683</v>
      </c>
      <c r="AC16" s="11">
        <f>SUM(AC12:AC15)</f>
        <v>3141</v>
      </c>
    </row>
    <row r="17" spans="1:29" ht="15" customHeight="1" x14ac:dyDescent="0.15">
      <c r="A17" s="7">
        <v>11</v>
      </c>
      <c r="B17" s="10">
        <v>68</v>
      </c>
      <c r="C17" s="10">
        <v>82</v>
      </c>
      <c r="D17" s="10">
        <v>150</v>
      </c>
      <c r="E17" s="3"/>
      <c r="F17" s="7">
        <v>41</v>
      </c>
      <c r="G17" s="10">
        <v>115</v>
      </c>
      <c r="H17" s="10">
        <v>117</v>
      </c>
      <c r="I17" s="10">
        <v>232</v>
      </c>
      <c r="J17" s="3"/>
      <c r="K17" s="7">
        <v>71</v>
      </c>
      <c r="L17" s="10">
        <v>162</v>
      </c>
      <c r="M17" s="10">
        <v>223</v>
      </c>
      <c r="N17" s="10">
        <v>385</v>
      </c>
      <c r="O17" s="3"/>
      <c r="P17" s="7">
        <v>101</v>
      </c>
      <c r="Q17" s="10">
        <v>0</v>
      </c>
      <c r="R17" s="10">
        <v>8</v>
      </c>
      <c r="S17" s="10">
        <v>8</v>
      </c>
      <c r="U17" s="4" t="s">
        <v>16</v>
      </c>
      <c r="V17" s="15">
        <f>SUM(L39,Q9,Q15,Q21,Q27,Q33,Q39)</f>
        <v>629</v>
      </c>
      <c r="W17" s="15">
        <f>SUM(M39,R9,R15,R21,R27,R33,R39)</f>
        <v>1506</v>
      </c>
      <c r="X17" s="18">
        <f t="shared" si="0"/>
        <v>2135</v>
      </c>
      <c r="Z17" s="6" t="s">
        <v>29</v>
      </c>
    </row>
    <row r="18" spans="1:29" ht="15" customHeight="1" x14ac:dyDescent="0.15">
      <c r="A18" s="7">
        <v>12</v>
      </c>
      <c r="B18" s="10">
        <v>80</v>
      </c>
      <c r="C18" s="10">
        <v>85</v>
      </c>
      <c r="D18" s="10">
        <v>165</v>
      </c>
      <c r="E18" s="3"/>
      <c r="F18" s="7">
        <v>42</v>
      </c>
      <c r="G18" s="10">
        <v>99</v>
      </c>
      <c r="H18" s="10">
        <v>91</v>
      </c>
      <c r="I18" s="10">
        <v>190</v>
      </c>
      <c r="J18" s="3"/>
      <c r="K18" s="7">
        <v>72</v>
      </c>
      <c r="L18" s="10">
        <v>156</v>
      </c>
      <c r="M18" s="10">
        <v>215</v>
      </c>
      <c r="N18" s="13">
        <v>371</v>
      </c>
      <c r="O18" s="3"/>
      <c r="P18" s="7">
        <v>102</v>
      </c>
      <c r="Q18" s="10">
        <v>1</v>
      </c>
      <c r="R18" s="10">
        <v>2</v>
      </c>
      <c r="S18" s="10">
        <v>3</v>
      </c>
      <c r="U18" s="4" t="s">
        <v>17</v>
      </c>
      <c r="V18" s="15">
        <f>SUM(Q9,Q15,Q21,Q27,Q33,Q39)</f>
        <v>186</v>
      </c>
      <c r="W18" s="15">
        <f>SUM(R9,R15,R21,R27,R33,R39)</f>
        <v>596</v>
      </c>
      <c r="X18" s="18">
        <f t="shared" si="0"/>
        <v>782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89</v>
      </c>
      <c r="C19" s="10">
        <v>89</v>
      </c>
      <c r="D19" s="10">
        <v>178</v>
      </c>
      <c r="E19" s="3"/>
      <c r="F19" s="7">
        <v>43</v>
      </c>
      <c r="G19" s="10">
        <v>93</v>
      </c>
      <c r="H19" s="10">
        <v>86</v>
      </c>
      <c r="I19" s="10">
        <v>179</v>
      </c>
      <c r="J19" s="3"/>
      <c r="K19" s="7">
        <v>73</v>
      </c>
      <c r="L19" s="10">
        <v>147</v>
      </c>
      <c r="M19" s="10">
        <v>210</v>
      </c>
      <c r="N19" s="10">
        <v>357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37</v>
      </c>
      <c r="W19" s="15">
        <f>SUM(R15,R21,R27,R33,R39)</f>
        <v>170</v>
      </c>
      <c r="X19" s="18">
        <f t="shared" si="0"/>
        <v>207</v>
      </c>
      <c r="Z19" s="4" t="s">
        <v>25</v>
      </c>
      <c r="AA19" s="10">
        <v>203</v>
      </c>
      <c r="AB19" s="10">
        <v>198</v>
      </c>
      <c r="AC19" s="10">
        <v>401</v>
      </c>
    </row>
    <row r="20" spans="1:29" ht="15" customHeight="1" x14ac:dyDescent="0.15">
      <c r="A20" s="7">
        <v>14</v>
      </c>
      <c r="B20" s="10">
        <v>76</v>
      </c>
      <c r="C20" s="10">
        <v>73</v>
      </c>
      <c r="D20" s="10">
        <v>149</v>
      </c>
      <c r="E20" s="3"/>
      <c r="F20" s="7">
        <v>44</v>
      </c>
      <c r="G20" s="10">
        <v>97</v>
      </c>
      <c r="H20" s="10">
        <v>108</v>
      </c>
      <c r="I20" s="10">
        <v>205</v>
      </c>
      <c r="J20" s="3"/>
      <c r="K20" s="7">
        <v>74</v>
      </c>
      <c r="L20" s="10">
        <v>148</v>
      </c>
      <c r="M20" s="10">
        <v>211</v>
      </c>
      <c r="N20" s="10">
        <v>359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31</v>
      </c>
      <c r="X20" s="18">
        <f t="shared" si="0"/>
        <v>33</v>
      </c>
      <c r="Z20" s="26" t="s">
        <v>26</v>
      </c>
      <c r="AA20" s="10">
        <v>1206</v>
      </c>
      <c r="AB20" s="10">
        <v>1075</v>
      </c>
      <c r="AC20" s="10">
        <v>2281</v>
      </c>
    </row>
    <row r="21" spans="1:29" ht="15" customHeight="1" x14ac:dyDescent="0.15">
      <c r="A21" s="7"/>
      <c r="B21" s="11">
        <v>384</v>
      </c>
      <c r="C21" s="11">
        <v>402</v>
      </c>
      <c r="D21" s="11">
        <v>786</v>
      </c>
      <c r="E21" s="3"/>
      <c r="F21" s="7"/>
      <c r="G21" s="11">
        <v>502</v>
      </c>
      <c r="H21" s="11">
        <v>484</v>
      </c>
      <c r="I21" s="11">
        <v>986</v>
      </c>
      <c r="J21" s="3"/>
      <c r="K21" s="7"/>
      <c r="L21" s="12">
        <v>773</v>
      </c>
      <c r="M21" s="12">
        <v>1053</v>
      </c>
      <c r="N21" s="12">
        <v>1826</v>
      </c>
      <c r="O21" s="24"/>
      <c r="P21" s="7"/>
      <c r="Q21" s="11">
        <v>2</v>
      </c>
      <c r="R21" s="11">
        <v>30</v>
      </c>
      <c r="S21" s="11">
        <v>32</v>
      </c>
      <c r="Z21" s="4" t="s">
        <v>31</v>
      </c>
      <c r="AA21" s="10">
        <v>267</v>
      </c>
      <c r="AB21" s="10">
        <v>279</v>
      </c>
      <c r="AC21" s="10">
        <v>546</v>
      </c>
    </row>
    <row r="22" spans="1:29" ht="15" customHeight="1" x14ac:dyDescent="0.15">
      <c r="A22" s="7">
        <v>15</v>
      </c>
      <c r="B22" s="10">
        <v>92</v>
      </c>
      <c r="C22" s="10">
        <v>86</v>
      </c>
      <c r="D22" s="10">
        <v>178</v>
      </c>
      <c r="E22" s="3"/>
      <c r="F22" s="7">
        <v>45</v>
      </c>
      <c r="G22" s="10">
        <v>90</v>
      </c>
      <c r="H22" s="10">
        <v>114</v>
      </c>
      <c r="I22" s="10">
        <v>204</v>
      </c>
      <c r="J22" s="3"/>
      <c r="K22" s="7">
        <v>75</v>
      </c>
      <c r="L22" s="10">
        <v>188</v>
      </c>
      <c r="M22" s="10">
        <v>218</v>
      </c>
      <c r="N22" s="10">
        <v>406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385</v>
      </c>
      <c r="AB22" s="10">
        <v>678</v>
      </c>
      <c r="AC22" s="10">
        <v>1063</v>
      </c>
    </row>
    <row r="23" spans="1:29" ht="15" customHeight="1" x14ac:dyDescent="0.15">
      <c r="A23" s="7">
        <v>16</v>
      </c>
      <c r="B23" s="10">
        <v>108</v>
      </c>
      <c r="C23" s="10">
        <v>88</v>
      </c>
      <c r="D23" s="10">
        <v>196</v>
      </c>
      <c r="E23" s="3"/>
      <c r="F23" s="7">
        <v>46</v>
      </c>
      <c r="G23" s="10">
        <v>91</v>
      </c>
      <c r="H23" s="10">
        <v>117</v>
      </c>
      <c r="I23" s="10">
        <v>208</v>
      </c>
      <c r="J23" s="3"/>
      <c r="K23" s="7">
        <v>76</v>
      </c>
      <c r="L23" s="10">
        <v>182</v>
      </c>
      <c r="M23" s="10">
        <v>259</v>
      </c>
      <c r="N23" s="10">
        <v>441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9.8244995149484087</v>
      </c>
      <c r="W23" s="19">
        <f>W4/$W$8*100</f>
        <v>8.2209623046276441</v>
      </c>
      <c r="X23" s="19">
        <f>X4/$X$8*100</f>
        <v>8.966422040916731</v>
      </c>
      <c r="Z23" s="9" t="s">
        <v>24</v>
      </c>
      <c r="AA23" s="11">
        <f t="shared" ref="AA23:AB23" si="3">SUM(AA19:AA22)</f>
        <v>2061</v>
      </c>
      <c r="AB23" s="11">
        <f t="shared" si="3"/>
        <v>2230</v>
      </c>
      <c r="AC23" s="11">
        <f>SUM(AC19:AC22)</f>
        <v>4291</v>
      </c>
    </row>
    <row r="24" spans="1:29" ht="15" customHeight="1" x14ac:dyDescent="0.15">
      <c r="A24" s="7">
        <v>17</v>
      </c>
      <c r="B24" s="10">
        <v>102</v>
      </c>
      <c r="C24" s="10">
        <v>87</v>
      </c>
      <c r="D24" s="10">
        <v>189</v>
      </c>
      <c r="E24" s="3"/>
      <c r="F24" s="7">
        <v>47</v>
      </c>
      <c r="G24" s="10">
        <v>89</v>
      </c>
      <c r="H24" s="10">
        <v>66</v>
      </c>
      <c r="I24" s="10">
        <v>155</v>
      </c>
      <c r="J24" s="3"/>
      <c r="K24" s="7">
        <v>77</v>
      </c>
      <c r="L24" s="10">
        <v>168</v>
      </c>
      <c r="M24" s="10">
        <v>243</v>
      </c>
      <c r="N24" s="10">
        <v>411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55.198871152658967</v>
      </c>
      <c r="W24" s="19">
        <f>W5/$W$8*100</f>
        <v>46.30707937480846</v>
      </c>
      <c r="X24" s="19">
        <f>X5/$X$8*100</f>
        <v>50.440736337173554</v>
      </c>
      <c r="Z24" s="6" t="s">
        <v>30</v>
      </c>
    </row>
    <row r="25" spans="1:29" ht="15" customHeight="1" x14ac:dyDescent="0.15">
      <c r="A25" s="7">
        <v>18</v>
      </c>
      <c r="B25" s="10">
        <v>104</v>
      </c>
      <c r="C25" s="10">
        <v>84</v>
      </c>
      <c r="D25" s="10">
        <v>188</v>
      </c>
      <c r="E25" s="3"/>
      <c r="F25" s="7">
        <v>48</v>
      </c>
      <c r="G25" s="10">
        <v>97</v>
      </c>
      <c r="H25" s="10">
        <v>116</v>
      </c>
      <c r="I25" s="10">
        <v>213</v>
      </c>
      <c r="J25" s="3"/>
      <c r="K25" s="7">
        <v>78</v>
      </c>
      <c r="L25" s="10">
        <v>171</v>
      </c>
      <c r="M25" s="10">
        <v>254</v>
      </c>
      <c r="N25" s="10">
        <v>425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14.525090395978483</v>
      </c>
      <c r="W25" s="19">
        <f>W6/$W$8*100</f>
        <v>15.185412197364389</v>
      </c>
      <c r="X25" s="19">
        <f>X6/$X$8*100</f>
        <v>14.87843876839818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117</v>
      </c>
      <c r="C26" s="10">
        <v>90</v>
      </c>
      <c r="D26" s="10">
        <v>207</v>
      </c>
      <c r="E26" s="3"/>
      <c r="F26" s="7">
        <v>49</v>
      </c>
      <c r="G26" s="10">
        <v>105</v>
      </c>
      <c r="H26" s="10">
        <v>127</v>
      </c>
      <c r="I26" s="10">
        <v>232</v>
      </c>
      <c r="J26" s="3"/>
      <c r="K26" s="7">
        <v>79</v>
      </c>
      <c r="L26" s="10">
        <v>165</v>
      </c>
      <c r="M26" s="10">
        <v>267</v>
      </c>
      <c r="N26" s="10">
        <v>432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20.451538936414146</v>
      </c>
      <c r="W26" s="19">
        <f>W7/$W$8*100</f>
        <v>30.286546123199511</v>
      </c>
      <c r="X26" s="19">
        <f>X7/$X$8*100</f>
        <v>25.714402853511544</v>
      </c>
      <c r="Z26" s="4" t="s">
        <v>25</v>
      </c>
      <c r="AA26" s="10">
        <v>124</v>
      </c>
      <c r="AB26" s="10">
        <v>100</v>
      </c>
      <c r="AC26" s="10">
        <v>224</v>
      </c>
    </row>
    <row r="27" spans="1:29" ht="15" customHeight="1" x14ac:dyDescent="0.15">
      <c r="A27" s="7"/>
      <c r="B27" s="11">
        <v>523</v>
      </c>
      <c r="C27" s="11">
        <v>435</v>
      </c>
      <c r="D27" s="11">
        <v>958</v>
      </c>
      <c r="E27" s="3"/>
      <c r="F27" s="7"/>
      <c r="G27" s="11">
        <v>472</v>
      </c>
      <c r="H27" s="11">
        <v>540</v>
      </c>
      <c r="I27" s="11">
        <v>1012</v>
      </c>
      <c r="J27" s="3"/>
      <c r="K27" s="7"/>
      <c r="L27" s="11">
        <v>874</v>
      </c>
      <c r="M27" s="11">
        <v>1241</v>
      </c>
      <c r="N27" s="11">
        <v>2115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649</v>
      </c>
      <c r="AB27" s="10">
        <v>600</v>
      </c>
      <c r="AC27" s="10">
        <v>1249</v>
      </c>
    </row>
    <row r="28" spans="1:29" ht="15" customHeight="1" x14ac:dyDescent="0.15">
      <c r="A28" s="7">
        <v>20</v>
      </c>
      <c r="B28" s="10">
        <v>77</v>
      </c>
      <c r="C28" s="10">
        <v>90</v>
      </c>
      <c r="D28" s="10">
        <v>167</v>
      </c>
      <c r="E28" s="3"/>
      <c r="F28" s="7">
        <v>50</v>
      </c>
      <c r="G28" s="10">
        <v>126</v>
      </c>
      <c r="H28" s="10">
        <v>113</v>
      </c>
      <c r="I28" s="10">
        <v>239</v>
      </c>
      <c r="J28" s="3"/>
      <c r="K28" s="7">
        <v>80</v>
      </c>
      <c r="L28" s="10">
        <v>187</v>
      </c>
      <c r="M28" s="10">
        <v>249</v>
      </c>
      <c r="N28" s="10">
        <v>436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33.609665755357618</v>
      </c>
      <c r="W28" s="19">
        <f t="shared" ref="W28:W39" si="5">W9/$W$8*100</f>
        <v>28.57799570946981</v>
      </c>
      <c r="X28" s="19">
        <f t="shared" ref="X28:X39" si="6">X9/$X$8*100</f>
        <v>30.917141568611374</v>
      </c>
      <c r="Z28" s="4" t="s">
        <v>31</v>
      </c>
      <c r="AA28" s="10">
        <v>150</v>
      </c>
      <c r="AB28" s="10">
        <v>192</v>
      </c>
      <c r="AC28" s="10">
        <v>342</v>
      </c>
    </row>
    <row r="29" spans="1:29" ht="15" customHeight="1" x14ac:dyDescent="0.15">
      <c r="A29" s="7">
        <v>21</v>
      </c>
      <c r="B29" s="10">
        <v>94</v>
      </c>
      <c r="C29" s="10">
        <v>84</v>
      </c>
      <c r="D29" s="10">
        <v>178</v>
      </c>
      <c r="E29" s="3"/>
      <c r="F29" s="7">
        <v>51</v>
      </c>
      <c r="G29" s="10">
        <v>119</v>
      </c>
      <c r="H29" s="10">
        <v>120</v>
      </c>
      <c r="I29" s="10">
        <v>239</v>
      </c>
      <c r="J29" s="3"/>
      <c r="K29" s="7">
        <v>81</v>
      </c>
      <c r="L29" s="10">
        <v>173</v>
      </c>
      <c r="M29" s="10">
        <v>256</v>
      </c>
      <c r="N29" s="10">
        <v>429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68.586295087750244</v>
      </c>
      <c r="W29" s="19">
        <f t="shared" si="5"/>
        <v>74.049954030033717</v>
      </c>
      <c r="X29" s="19">
        <f t="shared" si="6"/>
        <v>71.509983190521098</v>
      </c>
      <c r="Z29" s="4" t="s">
        <v>7</v>
      </c>
      <c r="AA29" s="10">
        <v>252</v>
      </c>
      <c r="AB29" s="10">
        <v>434</v>
      </c>
      <c r="AC29" s="10">
        <v>686</v>
      </c>
    </row>
    <row r="30" spans="1:29" ht="15" customHeight="1" x14ac:dyDescent="0.15">
      <c r="A30" s="7">
        <v>22</v>
      </c>
      <c r="B30" s="10">
        <v>106</v>
      </c>
      <c r="C30" s="10">
        <v>91</v>
      </c>
      <c r="D30" s="10">
        <v>197</v>
      </c>
      <c r="E30" s="3"/>
      <c r="F30" s="7">
        <v>52</v>
      </c>
      <c r="G30" s="10">
        <v>140</v>
      </c>
      <c r="H30" s="10">
        <v>148</v>
      </c>
      <c r="I30" s="10">
        <v>288</v>
      </c>
      <c r="J30" s="3"/>
      <c r="K30" s="7">
        <v>82</v>
      </c>
      <c r="L30" s="10">
        <v>167</v>
      </c>
      <c r="M30" s="10">
        <v>260</v>
      </c>
      <c r="N30" s="10">
        <v>427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59.996472352059257</v>
      </c>
      <c r="W30" s="19">
        <f t="shared" si="5"/>
        <v>66.204413116763718</v>
      </c>
      <c r="X30" s="19">
        <f t="shared" si="6"/>
        <v>63.31843712844902</v>
      </c>
      <c r="Z30" s="9" t="s">
        <v>24</v>
      </c>
      <c r="AA30" s="11">
        <f t="shared" ref="AA30:AB30" si="7">SUM(AA26:AA29)</f>
        <v>1175</v>
      </c>
      <c r="AB30" s="11">
        <f t="shared" si="7"/>
        <v>1326</v>
      </c>
      <c r="AC30" s="11">
        <f>SUM(AC26:AC29)</f>
        <v>2501</v>
      </c>
    </row>
    <row r="31" spans="1:29" ht="15" customHeight="1" x14ac:dyDescent="0.15">
      <c r="A31" s="7">
        <v>23</v>
      </c>
      <c r="B31" s="10">
        <v>81</v>
      </c>
      <c r="C31" s="10">
        <v>65</v>
      </c>
      <c r="D31" s="10">
        <v>146</v>
      </c>
      <c r="E31" s="3"/>
      <c r="F31" s="7">
        <v>53</v>
      </c>
      <c r="G31" s="10">
        <v>148</v>
      </c>
      <c r="H31" s="10">
        <v>152</v>
      </c>
      <c r="I31" s="10">
        <v>300</v>
      </c>
      <c r="J31" s="3"/>
      <c r="K31" s="7">
        <v>83</v>
      </c>
      <c r="L31" s="10">
        <v>155</v>
      </c>
      <c r="M31" s="10">
        <v>227</v>
      </c>
      <c r="N31" s="10">
        <v>382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45.762412911191461</v>
      </c>
      <c r="W31" s="19">
        <f t="shared" si="5"/>
        <v>54.121973643885987</v>
      </c>
      <c r="X31" s="19">
        <f t="shared" si="6"/>
        <v>50.235742691976547</v>
      </c>
      <c r="Z31" s="6"/>
    </row>
    <row r="32" spans="1:29" ht="15" customHeight="1" x14ac:dyDescent="0.15">
      <c r="A32" s="7">
        <v>24</v>
      </c>
      <c r="B32" s="10">
        <v>82</v>
      </c>
      <c r="C32" s="10">
        <v>91</v>
      </c>
      <c r="D32" s="10">
        <v>173</v>
      </c>
      <c r="E32" s="3"/>
      <c r="F32" s="7">
        <v>54</v>
      </c>
      <c r="G32" s="10">
        <v>180</v>
      </c>
      <c r="H32" s="10">
        <v>168</v>
      </c>
      <c r="I32" s="10">
        <v>348</v>
      </c>
      <c r="J32" s="3"/>
      <c r="K32" s="7">
        <v>84</v>
      </c>
      <c r="L32" s="10">
        <v>134</v>
      </c>
      <c r="M32" s="10">
        <v>214</v>
      </c>
      <c r="N32" s="10">
        <v>348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34.976629332392626</v>
      </c>
      <c r="W32" s="20">
        <f t="shared" si="5"/>
        <v>45.4719583205639</v>
      </c>
      <c r="X32" s="20">
        <f t="shared" si="6"/>
        <v>40.59284162190972</v>
      </c>
      <c r="Z32" s="6"/>
      <c r="AA32" s="28"/>
      <c r="AB32" s="27"/>
      <c r="AC32" s="27"/>
    </row>
    <row r="33" spans="1:29" ht="15" customHeight="1" x14ac:dyDescent="0.15">
      <c r="A33" s="7"/>
      <c r="B33" s="11">
        <v>440</v>
      </c>
      <c r="C33" s="11">
        <v>421</v>
      </c>
      <c r="D33" s="11">
        <v>861</v>
      </c>
      <c r="E33" s="3"/>
      <c r="F33" s="7"/>
      <c r="G33" s="11">
        <v>713</v>
      </c>
      <c r="H33" s="11">
        <v>701</v>
      </c>
      <c r="I33" s="11">
        <v>1414</v>
      </c>
      <c r="J33" s="3"/>
      <c r="K33" s="7"/>
      <c r="L33" s="11">
        <v>816</v>
      </c>
      <c r="M33" s="11">
        <v>1206</v>
      </c>
      <c r="N33" s="11">
        <v>2022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27.268718581885526</v>
      </c>
      <c r="W33" s="19">
        <f t="shared" si="5"/>
        <v>38.354275206864848</v>
      </c>
      <c r="X33" s="19">
        <f t="shared" si="6"/>
        <v>33.200770776105941</v>
      </c>
      <c r="Z33" s="6" t="s">
        <v>3</v>
      </c>
    </row>
    <row r="34" spans="1:29" ht="15" customHeight="1" x14ac:dyDescent="0.15">
      <c r="A34" s="7">
        <v>25</v>
      </c>
      <c r="B34" s="10">
        <v>84</v>
      </c>
      <c r="C34" s="10">
        <v>98</v>
      </c>
      <c r="D34" s="10">
        <v>182</v>
      </c>
      <c r="E34" s="3"/>
      <c r="F34" s="7">
        <v>55</v>
      </c>
      <c r="G34" s="10">
        <v>156</v>
      </c>
      <c r="H34" s="10">
        <v>166</v>
      </c>
      <c r="I34" s="10">
        <v>322</v>
      </c>
      <c r="J34" s="3"/>
      <c r="K34" s="7">
        <v>85</v>
      </c>
      <c r="L34" s="10">
        <v>113</v>
      </c>
      <c r="M34" s="10">
        <v>209</v>
      </c>
      <c r="N34" s="10">
        <v>322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20.451538936414146</v>
      </c>
      <c r="W34" s="19">
        <f t="shared" si="5"/>
        <v>30.286546123199511</v>
      </c>
      <c r="X34" s="19">
        <f t="shared" si="6"/>
        <v>25.714402853511544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83</v>
      </c>
      <c r="C35" s="10">
        <v>94</v>
      </c>
      <c r="D35" s="10">
        <v>177</v>
      </c>
      <c r="E35" s="3"/>
      <c r="F35" s="7">
        <v>56</v>
      </c>
      <c r="G35" s="10">
        <v>180</v>
      </c>
      <c r="H35" s="10">
        <v>168</v>
      </c>
      <c r="I35" s="10">
        <v>348</v>
      </c>
      <c r="J35" s="3"/>
      <c r="K35" s="7">
        <v>86</v>
      </c>
      <c r="L35" s="10">
        <v>104</v>
      </c>
      <c r="M35" s="10">
        <v>179</v>
      </c>
      <c r="N35" s="10">
        <v>283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12.743628185907047</v>
      </c>
      <c r="W35" s="19">
        <f t="shared" si="5"/>
        <v>20.778424762488505</v>
      </c>
      <c r="X35" s="19">
        <f t="shared" si="6"/>
        <v>17.043171661678489</v>
      </c>
      <c r="Z35" s="4" t="s">
        <v>25</v>
      </c>
      <c r="AA35" s="10">
        <f>SUM(AA5,AA12,AA19,AA26)</f>
        <v>1114</v>
      </c>
      <c r="AB35" s="10">
        <f t="shared" ref="AA35:AB38" si="8">SUM(AB5,AB12,AB19,AB26)</f>
        <v>1073</v>
      </c>
      <c r="AC35" s="10">
        <f>SUM(AA35:AB35)</f>
        <v>2187</v>
      </c>
    </row>
    <row r="36" spans="1:29" ht="15" customHeight="1" x14ac:dyDescent="0.15">
      <c r="A36" s="7">
        <v>27</v>
      </c>
      <c r="B36" s="10">
        <v>79</v>
      </c>
      <c r="C36" s="10">
        <v>91</v>
      </c>
      <c r="D36" s="10">
        <v>170</v>
      </c>
      <c r="E36" s="3"/>
      <c r="F36" s="7">
        <v>57</v>
      </c>
      <c r="G36" s="10">
        <v>177</v>
      </c>
      <c r="H36" s="10">
        <v>199</v>
      </c>
      <c r="I36" s="10">
        <v>376</v>
      </c>
      <c r="J36" s="3"/>
      <c r="K36" s="7">
        <v>87</v>
      </c>
      <c r="L36" s="10">
        <v>88</v>
      </c>
      <c r="M36" s="10">
        <v>213</v>
      </c>
      <c r="N36" s="10">
        <v>301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5.5472263868065967</v>
      </c>
      <c r="W36" s="19">
        <f t="shared" si="5"/>
        <v>11.538461538461538</v>
      </c>
      <c r="X36" s="19">
        <f t="shared" si="6"/>
        <v>8.7532286499118523</v>
      </c>
      <c r="Z36" s="26" t="s">
        <v>26</v>
      </c>
      <c r="AA36" s="10">
        <f t="shared" si="8"/>
        <v>6259</v>
      </c>
      <c r="AB36" s="10">
        <f t="shared" si="8"/>
        <v>6044</v>
      </c>
      <c r="AC36" s="13">
        <f>SUM(AA36:AB36)</f>
        <v>12303</v>
      </c>
    </row>
    <row r="37" spans="1:29" ht="15" customHeight="1" x14ac:dyDescent="0.15">
      <c r="A37" s="7">
        <v>28</v>
      </c>
      <c r="B37" s="10">
        <v>115</v>
      </c>
      <c r="C37" s="10">
        <v>101</v>
      </c>
      <c r="D37" s="10">
        <v>216</v>
      </c>
      <c r="E37" s="3"/>
      <c r="F37" s="7">
        <v>58</v>
      </c>
      <c r="G37" s="10">
        <v>182</v>
      </c>
      <c r="H37" s="10">
        <v>178</v>
      </c>
      <c r="I37" s="10">
        <v>360</v>
      </c>
      <c r="J37" s="3"/>
      <c r="K37" s="7">
        <v>88</v>
      </c>
      <c r="L37" s="10">
        <v>81</v>
      </c>
      <c r="M37" s="10">
        <v>181</v>
      </c>
      <c r="N37" s="10">
        <v>262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1.6403562924420145</v>
      </c>
      <c r="W37" s="19">
        <f t="shared" si="5"/>
        <v>4.5663499846766777</v>
      </c>
      <c r="X37" s="19">
        <f t="shared" si="6"/>
        <v>3.2061006108810632</v>
      </c>
      <c r="Z37" s="4" t="s">
        <v>31</v>
      </c>
      <c r="AA37" s="10">
        <f t="shared" si="8"/>
        <v>1647</v>
      </c>
      <c r="AB37" s="10">
        <f t="shared" si="8"/>
        <v>1982</v>
      </c>
      <c r="AC37" s="13">
        <f>SUM(AA37:AB37)</f>
        <v>3629</v>
      </c>
    </row>
    <row r="38" spans="1:29" ht="15" customHeight="1" x14ac:dyDescent="0.15">
      <c r="A38" s="7">
        <v>29</v>
      </c>
      <c r="B38" s="10">
        <v>101</v>
      </c>
      <c r="C38" s="10">
        <v>99</v>
      </c>
      <c r="D38" s="10">
        <v>200</v>
      </c>
      <c r="E38" s="3"/>
      <c r="F38" s="7">
        <v>59</v>
      </c>
      <c r="G38" s="10">
        <v>206</v>
      </c>
      <c r="H38" s="10">
        <v>165</v>
      </c>
      <c r="I38" s="10">
        <v>371</v>
      </c>
      <c r="J38" s="3"/>
      <c r="K38" s="7">
        <v>89</v>
      </c>
      <c r="L38" s="10">
        <v>57</v>
      </c>
      <c r="M38" s="10">
        <v>128</v>
      </c>
      <c r="N38" s="10">
        <v>185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0.32630743451803507</v>
      </c>
      <c r="W38" s="19">
        <f t="shared" si="5"/>
        <v>1.3024823781795893</v>
      </c>
      <c r="X38" s="19">
        <f t="shared" si="6"/>
        <v>0.84867369111557545</v>
      </c>
      <c r="Z38" s="4" t="s">
        <v>7</v>
      </c>
      <c r="AA38" s="10">
        <f t="shared" si="8"/>
        <v>2319</v>
      </c>
      <c r="AB38" s="10">
        <f t="shared" si="8"/>
        <v>3953</v>
      </c>
      <c r="AC38" s="13">
        <f>SUM(AA38:AB38)</f>
        <v>6272</v>
      </c>
    </row>
    <row r="39" spans="1:29" ht="15" customHeight="1" x14ac:dyDescent="0.15">
      <c r="A39" s="7"/>
      <c r="B39" s="11">
        <v>462</v>
      </c>
      <c r="C39" s="11">
        <v>483</v>
      </c>
      <c r="D39" s="11">
        <v>945</v>
      </c>
      <c r="E39" s="3"/>
      <c r="F39" s="7"/>
      <c r="G39" s="11">
        <v>901</v>
      </c>
      <c r="H39" s="11">
        <v>876</v>
      </c>
      <c r="I39" s="11">
        <v>1777</v>
      </c>
      <c r="J39" s="3"/>
      <c r="K39" s="7"/>
      <c r="L39" s="11">
        <v>443</v>
      </c>
      <c r="M39" s="11">
        <v>910</v>
      </c>
      <c r="N39" s="11">
        <v>1353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1.7638239703677575E-2</v>
      </c>
      <c r="W39" s="19">
        <f t="shared" si="5"/>
        <v>0.23751149249157219</v>
      </c>
      <c r="X39" s="19">
        <f t="shared" si="6"/>
        <v>0.13529580583001927</v>
      </c>
      <c r="Z39" s="9" t="s">
        <v>24</v>
      </c>
      <c r="AA39" s="11">
        <f>SUM(AA35:AA38)</f>
        <v>11339</v>
      </c>
      <c r="AB39" s="11">
        <f>SUM(AB35:AB38)</f>
        <v>13052</v>
      </c>
      <c r="AC39" s="11">
        <f>SUM(AC35:AC38)</f>
        <v>24391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60</v>
      </c>
      <c r="C4" s="10">
        <v>57</v>
      </c>
      <c r="D4" s="10">
        <v>117</v>
      </c>
      <c r="E4" s="3"/>
      <c r="F4" s="7">
        <v>30</v>
      </c>
      <c r="G4" s="10">
        <v>82</v>
      </c>
      <c r="H4" s="10">
        <v>90</v>
      </c>
      <c r="I4" s="10">
        <v>172</v>
      </c>
      <c r="J4" s="3"/>
      <c r="K4" s="7">
        <v>60</v>
      </c>
      <c r="L4" s="10">
        <v>221</v>
      </c>
      <c r="M4" s="10">
        <v>202</v>
      </c>
      <c r="N4" s="10">
        <v>423</v>
      </c>
      <c r="O4" s="3"/>
      <c r="P4" s="7">
        <v>90</v>
      </c>
      <c r="Q4" s="10">
        <v>38</v>
      </c>
      <c r="R4" s="10">
        <v>113</v>
      </c>
      <c r="S4" s="10">
        <v>151</v>
      </c>
      <c r="U4" s="4" t="s">
        <v>4</v>
      </c>
      <c r="V4" s="15">
        <f>SUM(B9,B15,B21)</f>
        <v>1107</v>
      </c>
      <c r="W4" s="15">
        <f>SUM(C9,C15,C21)</f>
        <v>1072</v>
      </c>
      <c r="X4" s="15">
        <f>SUM(V4:W4)</f>
        <v>2179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76</v>
      </c>
      <c r="C5" s="10">
        <v>48</v>
      </c>
      <c r="D5" s="10">
        <v>124</v>
      </c>
      <c r="E5" s="3"/>
      <c r="F5" s="7">
        <v>31</v>
      </c>
      <c r="G5" s="10">
        <v>93</v>
      </c>
      <c r="H5" s="10">
        <v>90</v>
      </c>
      <c r="I5" s="10">
        <v>183</v>
      </c>
      <c r="J5" s="3"/>
      <c r="K5" s="7">
        <v>61</v>
      </c>
      <c r="L5" s="10">
        <v>199</v>
      </c>
      <c r="M5" s="10">
        <v>201</v>
      </c>
      <c r="N5" s="10">
        <v>400</v>
      </c>
      <c r="O5" s="3"/>
      <c r="P5" s="7">
        <v>91</v>
      </c>
      <c r="Q5" s="10">
        <v>34</v>
      </c>
      <c r="R5" s="10">
        <v>108</v>
      </c>
      <c r="S5" s="10">
        <v>142</v>
      </c>
      <c r="U5" s="4" t="s">
        <v>5</v>
      </c>
      <c r="V5" s="15">
        <f>SUM(B27,B33,B39,G9,G15,G21,G27,G33,G39,L9)</f>
        <v>6254</v>
      </c>
      <c r="W5" s="15">
        <f>SUM(C27,C33,C39,H9,H15,H21,H27,H33,H39,M9)</f>
        <v>6024</v>
      </c>
      <c r="X5" s="15">
        <f>SUM(V5:W5)</f>
        <v>12278</v>
      </c>
      <c r="Y5" s="2"/>
      <c r="Z5" s="4" t="s">
        <v>25</v>
      </c>
      <c r="AA5" s="10">
        <v>635</v>
      </c>
      <c r="AB5" s="10">
        <v>609</v>
      </c>
      <c r="AC5" s="10">
        <v>1244</v>
      </c>
    </row>
    <row r="6" spans="1:29" ht="15" customHeight="1" x14ac:dyDescent="0.15">
      <c r="A6" s="7">
        <v>2</v>
      </c>
      <c r="B6" s="10">
        <v>70</v>
      </c>
      <c r="C6" s="10">
        <v>71</v>
      </c>
      <c r="D6" s="10">
        <v>141</v>
      </c>
      <c r="E6" s="3"/>
      <c r="F6" s="7">
        <v>32</v>
      </c>
      <c r="G6" s="10">
        <v>93</v>
      </c>
      <c r="H6" s="10">
        <v>81</v>
      </c>
      <c r="I6" s="10">
        <v>174</v>
      </c>
      <c r="J6" s="3"/>
      <c r="K6" s="7">
        <v>62</v>
      </c>
      <c r="L6" s="10">
        <v>256</v>
      </c>
      <c r="M6" s="10">
        <v>210</v>
      </c>
      <c r="N6" s="10">
        <v>466</v>
      </c>
      <c r="O6" s="3"/>
      <c r="P6" s="7">
        <v>92</v>
      </c>
      <c r="Q6" s="10">
        <v>34</v>
      </c>
      <c r="R6" s="10">
        <v>95</v>
      </c>
      <c r="S6" s="10">
        <v>129</v>
      </c>
      <c r="U6" s="8" t="s">
        <v>6</v>
      </c>
      <c r="V6" s="15">
        <f>SUM(L15,L21)</f>
        <v>1649</v>
      </c>
      <c r="W6" s="15">
        <f>SUM(M15,M21)</f>
        <v>1985</v>
      </c>
      <c r="X6" s="15">
        <f>SUM(V6:W6)</f>
        <v>3634</v>
      </c>
      <c r="Z6" s="26" t="s">
        <v>26</v>
      </c>
      <c r="AA6" s="10">
        <v>3578</v>
      </c>
      <c r="AB6" s="10">
        <v>3534</v>
      </c>
      <c r="AC6" s="10">
        <v>7112</v>
      </c>
    </row>
    <row r="7" spans="1:29" ht="15" customHeight="1" x14ac:dyDescent="0.15">
      <c r="A7" s="7">
        <v>3</v>
      </c>
      <c r="B7" s="10">
        <v>69</v>
      </c>
      <c r="C7" s="10">
        <v>68</v>
      </c>
      <c r="D7" s="10">
        <v>137</v>
      </c>
      <c r="E7" s="3"/>
      <c r="F7" s="7">
        <v>33</v>
      </c>
      <c r="G7" s="10">
        <v>99</v>
      </c>
      <c r="H7" s="10">
        <v>109</v>
      </c>
      <c r="I7" s="10">
        <v>208</v>
      </c>
      <c r="J7" s="3"/>
      <c r="K7" s="7">
        <v>63</v>
      </c>
      <c r="L7" s="10">
        <v>267</v>
      </c>
      <c r="M7" s="10">
        <v>237</v>
      </c>
      <c r="N7" s="10">
        <v>504</v>
      </c>
      <c r="O7" s="3"/>
      <c r="P7" s="7">
        <v>93</v>
      </c>
      <c r="Q7" s="10">
        <v>22</v>
      </c>
      <c r="R7" s="10">
        <v>58</v>
      </c>
      <c r="S7" s="10">
        <v>80</v>
      </c>
      <c r="U7" s="4" t="s">
        <v>7</v>
      </c>
      <c r="V7" s="15">
        <f>SUM(L27,L33,L39,Q9,Q15,Q21,Q27,Q33,Q39)</f>
        <v>2320</v>
      </c>
      <c r="W7" s="15">
        <f>SUM(M27,M33,M39,R9,R15,R21,R27,R33,R39)</f>
        <v>3945</v>
      </c>
      <c r="X7" s="15">
        <f>SUM(V7:W7)</f>
        <v>6265</v>
      </c>
      <c r="Z7" s="4" t="s">
        <v>31</v>
      </c>
      <c r="AA7" s="10">
        <v>1033</v>
      </c>
      <c r="AB7" s="10">
        <v>1269</v>
      </c>
      <c r="AC7" s="10">
        <v>2302</v>
      </c>
    </row>
    <row r="8" spans="1:29" ht="15" customHeight="1" x14ac:dyDescent="0.15">
      <c r="A8" s="7">
        <v>4</v>
      </c>
      <c r="B8" s="10">
        <v>74</v>
      </c>
      <c r="C8" s="10">
        <v>65</v>
      </c>
      <c r="D8" s="10">
        <v>139</v>
      </c>
      <c r="E8" s="3"/>
      <c r="F8" s="7">
        <v>34</v>
      </c>
      <c r="G8" s="10">
        <v>96</v>
      </c>
      <c r="H8" s="10">
        <v>92</v>
      </c>
      <c r="I8" s="10">
        <v>188</v>
      </c>
      <c r="J8" s="3"/>
      <c r="K8" s="7">
        <v>64</v>
      </c>
      <c r="L8" s="10">
        <v>283</v>
      </c>
      <c r="M8" s="10">
        <v>271</v>
      </c>
      <c r="N8" s="10">
        <v>554</v>
      </c>
      <c r="O8" s="3"/>
      <c r="P8" s="7">
        <v>94</v>
      </c>
      <c r="Q8" s="10">
        <v>24</v>
      </c>
      <c r="R8" s="10">
        <v>51</v>
      </c>
      <c r="S8" s="10">
        <v>75</v>
      </c>
      <c r="U8" s="17" t="s">
        <v>3</v>
      </c>
      <c r="V8" s="12">
        <f>SUM(V4:V7)</f>
        <v>11330</v>
      </c>
      <c r="W8" s="12">
        <f>SUM(W4:W7)</f>
        <v>13026</v>
      </c>
      <c r="X8" s="12">
        <f>SUM(X4:X7)</f>
        <v>24356</v>
      </c>
      <c r="Z8" s="4" t="s">
        <v>7</v>
      </c>
      <c r="AA8" s="10">
        <v>1398</v>
      </c>
      <c r="AB8" s="10">
        <v>2390</v>
      </c>
      <c r="AC8" s="10">
        <v>3788</v>
      </c>
    </row>
    <row r="9" spans="1:29" ht="15" customHeight="1" x14ac:dyDescent="0.15">
      <c r="A9" s="7"/>
      <c r="B9" s="11">
        <v>349</v>
      </c>
      <c r="C9" s="11">
        <v>309</v>
      </c>
      <c r="D9" s="11">
        <v>658</v>
      </c>
      <c r="E9" s="3"/>
      <c r="F9" s="7"/>
      <c r="G9" s="11">
        <v>463</v>
      </c>
      <c r="H9" s="11">
        <v>462</v>
      </c>
      <c r="I9" s="11">
        <v>925</v>
      </c>
      <c r="J9" s="3"/>
      <c r="K9" s="7"/>
      <c r="L9" s="12">
        <v>1226</v>
      </c>
      <c r="M9" s="12">
        <v>1121</v>
      </c>
      <c r="N9" s="12">
        <v>2347</v>
      </c>
      <c r="O9" s="3"/>
      <c r="P9" s="7"/>
      <c r="Q9" s="11">
        <v>152</v>
      </c>
      <c r="R9" s="11">
        <v>425</v>
      </c>
      <c r="S9" s="11">
        <v>577</v>
      </c>
      <c r="U9" s="4" t="s">
        <v>8</v>
      </c>
      <c r="V9" s="15">
        <f>SUM(G21,G27,G33,G39,L9)</f>
        <v>3806</v>
      </c>
      <c r="W9" s="15">
        <f>SUM(H21,H27,H33,H39,M9)</f>
        <v>3716</v>
      </c>
      <c r="X9" s="18">
        <f t="shared" ref="X9:X20" si="0">SUM(V9:W9)</f>
        <v>7522</v>
      </c>
      <c r="Z9" s="9" t="s">
        <v>24</v>
      </c>
      <c r="AA9" s="11">
        <f t="shared" ref="AA9:AB9" si="1">SUM(AA5:AA8)</f>
        <v>6644</v>
      </c>
      <c r="AB9" s="11">
        <f t="shared" si="1"/>
        <v>7802</v>
      </c>
      <c r="AC9" s="11">
        <f>SUM(AC5:AC8)</f>
        <v>14446</v>
      </c>
    </row>
    <row r="10" spans="1:29" ht="15" customHeight="1" x14ac:dyDescent="0.15">
      <c r="A10" s="7">
        <v>5</v>
      </c>
      <c r="B10" s="10">
        <v>71</v>
      </c>
      <c r="C10" s="10">
        <v>82</v>
      </c>
      <c r="D10" s="10">
        <v>153</v>
      </c>
      <c r="E10" s="3"/>
      <c r="F10" s="7">
        <v>35</v>
      </c>
      <c r="G10" s="10">
        <v>119</v>
      </c>
      <c r="H10" s="10">
        <v>104</v>
      </c>
      <c r="I10" s="10">
        <v>223</v>
      </c>
      <c r="J10" s="3"/>
      <c r="K10" s="7">
        <v>65</v>
      </c>
      <c r="L10" s="10">
        <v>261</v>
      </c>
      <c r="M10" s="10">
        <v>240</v>
      </c>
      <c r="N10" s="10">
        <v>501</v>
      </c>
      <c r="O10" s="3"/>
      <c r="P10" s="7">
        <v>95</v>
      </c>
      <c r="Q10" s="10">
        <v>14</v>
      </c>
      <c r="R10" s="10">
        <v>44</v>
      </c>
      <c r="S10" s="10">
        <v>58</v>
      </c>
      <c r="U10" s="4" t="s">
        <v>9</v>
      </c>
      <c r="V10" s="15">
        <f>SUM(G21,G27,G33,G39,L9,L15,L21,L27,L33,L39,Q9,Q15,Q21,Q27,Q33,Q39)</f>
        <v>7775</v>
      </c>
      <c r="W10" s="15">
        <f>SUM(H21,H27,H33,H39,M9,M15,M21,M27,M33,M39,R9,R15,R21,R27,R33,R39)</f>
        <v>9646</v>
      </c>
      <c r="X10" s="18">
        <f t="shared" si="0"/>
        <v>17421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71</v>
      </c>
      <c r="D11" s="10">
        <v>146</v>
      </c>
      <c r="E11" s="3"/>
      <c r="F11" s="7">
        <v>36</v>
      </c>
      <c r="G11" s="10">
        <v>111</v>
      </c>
      <c r="H11" s="10">
        <v>106</v>
      </c>
      <c r="I11" s="10">
        <v>217</v>
      </c>
      <c r="J11" s="3"/>
      <c r="K11" s="7">
        <v>66</v>
      </c>
      <c r="L11" s="10">
        <v>241</v>
      </c>
      <c r="M11" s="10">
        <v>216</v>
      </c>
      <c r="N11" s="10">
        <v>457</v>
      </c>
      <c r="O11" s="3"/>
      <c r="P11" s="7">
        <v>96</v>
      </c>
      <c r="Q11" s="10">
        <v>9</v>
      </c>
      <c r="R11" s="10">
        <v>28</v>
      </c>
      <c r="S11" s="10">
        <v>37</v>
      </c>
      <c r="U11" s="4" t="s">
        <v>10</v>
      </c>
      <c r="V11" s="15">
        <f>SUM(,G33,G39,L9,L15,L21,L27,L33,L39,Q9,Q15,Q21,Q27,Q33,Q39)</f>
        <v>6803</v>
      </c>
      <c r="W11" s="15">
        <f>SUM(,H33,H39,M9,M15,M21,M27,M33,M39,R9,R15,R21,R27,R33,R39)</f>
        <v>8627</v>
      </c>
      <c r="X11" s="18">
        <f t="shared" si="0"/>
        <v>15430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79</v>
      </c>
      <c r="C12" s="10">
        <v>87</v>
      </c>
      <c r="D12" s="10">
        <v>166</v>
      </c>
      <c r="E12" s="3"/>
      <c r="F12" s="7">
        <v>37</v>
      </c>
      <c r="G12" s="10">
        <v>108</v>
      </c>
      <c r="H12" s="10">
        <v>92</v>
      </c>
      <c r="I12" s="10">
        <v>200</v>
      </c>
      <c r="J12" s="3"/>
      <c r="K12" s="7">
        <v>67</v>
      </c>
      <c r="L12" s="10">
        <v>102</v>
      </c>
      <c r="M12" s="10">
        <v>113</v>
      </c>
      <c r="N12" s="10">
        <v>215</v>
      </c>
      <c r="O12" s="3"/>
      <c r="P12" s="7">
        <v>97</v>
      </c>
      <c r="Q12" s="10">
        <v>6</v>
      </c>
      <c r="R12" s="10">
        <v>28</v>
      </c>
      <c r="S12" s="10">
        <v>34</v>
      </c>
      <c r="U12" s="4" t="s">
        <v>11</v>
      </c>
      <c r="V12" s="15">
        <f>SUM(L9,L15,L21,L27,L33,L39,Q9,Q15,Q21,Q27,Q33,Q39)</f>
        <v>5195</v>
      </c>
      <c r="W12" s="15">
        <f>SUM(M9,M15,M21,M27,M33,M39,R9,R15,R21,R27,R33,R39)</f>
        <v>7051</v>
      </c>
      <c r="X12" s="18">
        <f t="shared" si="0"/>
        <v>12246</v>
      </c>
      <c r="Z12" s="4" t="s">
        <v>25</v>
      </c>
      <c r="AA12" s="10">
        <v>153</v>
      </c>
      <c r="AB12" s="10">
        <v>165</v>
      </c>
      <c r="AC12" s="10">
        <v>318</v>
      </c>
    </row>
    <row r="13" spans="1:29" ht="15" customHeight="1" x14ac:dyDescent="0.15">
      <c r="A13" s="7">
        <v>8</v>
      </c>
      <c r="B13" s="10">
        <v>73</v>
      </c>
      <c r="C13" s="10">
        <v>59</v>
      </c>
      <c r="D13" s="10">
        <v>132</v>
      </c>
      <c r="E13" s="3"/>
      <c r="F13" s="7">
        <v>38</v>
      </c>
      <c r="G13" s="10">
        <v>106</v>
      </c>
      <c r="H13" s="10">
        <v>92</v>
      </c>
      <c r="I13" s="10">
        <v>198</v>
      </c>
      <c r="J13" s="3"/>
      <c r="K13" s="7">
        <v>68</v>
      </c>
      <c r="L13" s="10">
        <v>132</v>
      </c>
      <c r="M13" s="10">
        <v>156</v>
      </c>
      <c r="N13" s="10">
        <v>288</v>
      </c>
      <c r="O13" s="3"/>
      <c r="P13" s="7">
        <v>98</v>
      </c>
      <c r="Q13" s="10">
        <v>4</v>
      </c>
      <c r="R13" s="10">
        <v>23</v>
      </c>
      <c r="S13" s="10">
        <v>27</v>
      </c>
      <c r="U13" s="9" t="s">
        <v>12</v>
      </c>
      <c r="V13" s="12">
        <f>SUM(L15,L21,L27,L33,L39,Q9,Q15,Q21,Q27,Q33,Q39)</f>
        <v>3969</v>
      </c>
      <c r="W13" s="12">
        <f>SUM(M15,M21,M27,M33,M39,R9,R15,R21,R27,R33,R39)</f>
        <v>5930</v>
      </c>
      <c r="X13" s="12">
        <f t="shared" si="0"/>
        <v>9899</v>
      </c>
      <c r="Z13" s="26" t="s">
        <v>26</v>
      </c>
      <c r="AA13" s="10">
        <v>815</v>
      </c>
      <c r="AB13" s="10">
        <v>821</v>
      </c>
      <c r="AC13" s="10">
        <v>1636</v>
      </c>
    </row>
    <row r="14" spans="1:29" ht="15" customHeight="1" x14ac:dyDescent="0.15">
      <c r="A14" s="7">
        <v>9</v>
      </c>
      <c r="B14" s="10">
        <v>77</v>
      </c>
      <c r="C14" s="10">
        <v>61</v>
      </c>
      <c r="D14" s="10">
        <v>138</v>
      </c>
      <c r="E14" s="3"/>
      <c r="F14" s="7">
        <v>39</v>
      </c>
      <c r="G14" s="10">
        <v>116</v>
      </c>
      <c r="H14" s="10">
        <v>121</v>
      </c>
      <c r="I14" s="10">
        <v>237</v>
      </c>
      <c r="J14" s="3"/>
      <c r="K14" s="7">
        <v>69</v>
      </c>
      <c r="L14" s="10">
        <v>137</v>
      </c>
      <c r="M14" s="10">
        <v>203</v>
      </c>
      <c r="N14" s="10">
        <v>340</v>
      </c>
      <c r="O14" s="3"/>
      <c r="P14" s="7">
        <v>99</v>
      </c>
      <c r="Q14" s="10">
        <v>4</v>
      </c>
      <c r="R14" s="10">
        <v>12</v>
      </c>
      <c r="S14" s="10">
        <v>16</v>
      </c>
      <c r="U14" s="4" t="s">
        <v>13</v>
      </c>
      <c r="V14" s="15">
        <f>SUM(L21,L27,L33,L39,Q9,Q15,Q21,Q27,Q33,Q39)</f>
        <v>3096</v>
      </c>
      <c r="W14" s="15">
        <f>SUM(M21,M27,M33,M39,R9,R15,R21,R27,R33,R39)</f>
        <v>5002</v>
      </c>
      <c r="X14" s="18">
        <f t="shared" si="0"/>
        <v>8098</v>
      </c>
      <c r="Z14" s="4" t="s">
        <v>31</v>
      </c>
      <c r="AA14" s="10">
        <v>202</v>
      </c>
      <c r="AB14" s="10">
        <v>246</v>
      </c>
      <c r="AC14" s="10">
        <v>448</v>
      </c>
    </row>
    <row r="15" spans="1:29" ht="15" customHeight="1" x14ac:dyDescent="0.15">
      <c r="A15" s="7"/>
      <c r="B15" s="11">
        <v>375</v>
      </c>
      <c r="C15" s="11">
        <v>360</v>
      </c>
      <c r="D15" s="11">
        <v>735</v>
      </c>
      <c r="E15" s="3"/>
      <c r="F15" s="7"/>
      <c r="G15" s="11">
        <v>560</v>
      </c>
      <c r="H15" s="11">
        <v>515</v>
      </c>
      <c r="I15" s="11">
        <v>1075</v>
      </c>
      <c r="J15" s="3"/>
      <c r="K15" s="7"/>
      <c r="L15" s="11">
        <v>873</v>
      </c>
      <c r="M15" s="11">
        <v>928</v>
      </c>
      <c r="N15" s="11">
        <v>1801</v>
      </c>
      <c r="O15" s="3"/>
      <c r="P15" s="7"/>
      <c r="Q15" s="11">
        <v>37</v>
      </c>
      <c r="R15" s="11">
        <v>135</v>
      </c>
      <c r="S15" s="11">
        <v>172</v>
      </c>
      <c r="U15" s="4" t="s">
        <v>14</v>
      </c>
      <c r="V15" s="15">
        <f>SUM(L27,L33,L39,Q9,Q15,Q21,Q27,Q33,Q39)</f>
        <v>2320</v>
      </c>
      <c r="W15" s="15">
        <f>SUM(M27,M33,M39,R9,R15,R21,R27,R33,R39)</f>
        <v>3945</v>
      </c>
      <c r="X15" s="18">
        <f t="shared" si="0"/>
        <v>6265</v>
      </c>
      <c r="Z15" s="4" t="s">
        <v>7</v>
      </c>
      <c r="AA15" s="10">
        <v>287</v>
      </c>
      <c r="AB15" s="10">
        <v>445</v>
      </c>
      <c r="AC15" s="10">
        <v>732</v>
      </c>
    </row>
    <row r="16" spans="1:29" ht="15" customHeight="1" x14ac:dyDescent="0.15">
      <c r="A16" s="7">
        <v>10</v>
      </c>
      <c r="B16" s="10">
        <v>72</v>
      </c>
      <c r="C16" s="10">
        <v>72</v>
      </c>
      <c r="D16" s="10">
        <v>144</v>
      </c>
      <c r="E16" s="3"/>
      <c r="F16" s="7">
        <v>40</v>
      </c>
      <c r="G16" s="10">
        <v>101</v>
      </c>
      <c r="H16" s="10">
        <v>81</v>
      </c>
      <c r="I16" s="10">
        <v>182</v>
      </c>
      <c r="J16" s="3"/>
      <c r="K16" s="7">
        <v>70</v>
      </c>
      <c r="L16" s="10">
        <v>163</v>
      </c>
      <c r="M16" s="10">
        <v>194</v>
      </c>
      <c r="N16" s="10">
        <v>357</v>
      </c>
      <c r="O16" s="3"/>
      <c r="P16" s="7">
        <v>100</v>
      </c>
      <c r="Q16" s="10">
        <v>1</v>
      </c>
      <c r="R16" s="10">
        <v>14</v>
      </c>
      <c r="S16" s="10">
        <v>15</v>
      </c>
      <c r="U16" s="4" t="s">
        <v>15</v>
      </c>
      <c r="V16" s="15">
        <f>SUM(L33,L39,Q9,Q15,Q21,Q27,Q33,Q39)</f>
        <v>1460</v>
      </c>
      <c r="W16" s="15">
        <f>SUM(M33,M39,R9,R15,R21,R27,R33,R39)</f>
        <v>2709</v>
      </c>
      <c r="X16" s="18">
        <f t="shared" si="0"/>
        <v>4169</v>
      </c>
      <c r="Z16" s="9" t="s">
        <v>24</v>
      </c>
      <c r="AA16" s="11">
        <f t="shared" ref="AA16:AB16" si="2">SUM(AA12:AA15)</f>
        <v>1457</v>
      </c>
      <c r="AB16" s="11">
        <f t="shared" si="2"/>
        <v>1677</v>
      </c>
      <c r="AC16" s="11">
        <f>SUM(AC12:AC15)</f>
        <v>3134</v>
      </c>
    </row>
    <row r="17" spans="1:29" ht="15" customHeight="1" x14ac:dyDescent="0.15">
      <c r="A17" s="7">
        <v>11</v>
      </c>
      <c r="B17" s="10">
        <v>68</v>
      </c>
      <c r="C17" s="10">
        <v>78</v>
      </c>
      <c r="D17" s="10">
        <v>146</v>
      </c>
      <c r="E17" s="3"/>
      <c r="F17" s="7">
        <v>41</v>
      </c>
      <c r="G17" s="10">
        <v>108</v>
      </c>
      <c r="H17" s="10">
        <v>117</v>
      </c>
      <c r="I17" s="10">
        <v>225</v>
      </c>
      <c r="J17" s="3"/>
      <c r="K17" s="7">
        <v>71</v>
      </c>
      <c r="L17" s="10">
        <v>161</v>
      </c>
      <c r="M17" s="10">
        <v>222</v>
      </c>
      <c r="N17" s="10">
        <v>383</v>
      </c>
      <c r="O17" s="3"/>
      <c r="P17" s="7">
        <v>101</v>
      </c>
      <c r="Q17" s="10">
        <v>0</v>
      </c>
      <c r="R17" s="10">
        <v>8</v>
      </c>
      <c r="S17" s="10">
        <v>8</v>
      </c>
      <c r="U17" s="4" t="s">
        <v>16</v>
      </c>
      <c r="V17" s="15">
        <f>SUM(L39,Q9,Q15,Q21,Q27,Q33,Q39)</f>
        <v>635</v>
      </c>
      <c r="W17" s="15">
        <f>SUM(M39,R9,R15,R21,R27,R33,R39)</f>
        <v>1500</v>
      </c>
      <c r="X17" s="18">
        <f t="shared" si="0"/>
        <v>2135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86</v>
      </c>
      <c r="D18" s="10">
        <v>163</v>
      </c>
      <c r="E18" s="3"/>
      <c r="F18" s="7">
        <v>42</v>
      </c>
      <c r="G18" s="10">
        <v>102</v>
      </c>
      <c r="H18" s="10">
        <v>87</v>
      </c>
      <c r="I18" s="10">
        <v>189</v>
      </c>
      <c r="J18" s="3"/>
      <c r="K18" s="7">
        <v>72</v>
      </c>
      <c r="L18" s="10">
        <v>150</v>
      </c>
      <c r="M18" s="10">
        <v>222</v>
      </c>
      <c r="N18" s="13">
        <v>372</v>
      </c>
      <c r="O18" s="3"/>
      <c r="P18" s="7">
        <v>102</v>
      </c>
      <c r="Q18" s="10">
        <v>1</v>
      </c>
      <c r="R18" s="10">
        <v>3</v>
      </c>
      <c r="S18" s="10">
        <v>4</v>
      </c>
      <c r="U18" s="4" t="s">
        <v>17</v>
      </c>
      <c r="V18" s="15">
        <f>SUM(Q9,Q15,Q21,Q27,Q33,Q39)</f>
        <v>191</v>
      </c>
      <c r="W18" s="15">
        <f>SUM(R9,R15,R21,R27,R33,R39)</f>
        <v>592</v>
      </c>
      <c r="X18" s="18">
        <f t="shared" si="0"/>
        <v>783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94</v>
      </c>
      <c r="C19" s="10">
        <v>88</v>
      </c>
      <c r="D19" s="10">
        <v>182</v>
      </c>
      <c r="E19" s="3"/>
      <c r="F19" s="7">
        <v>43</v>
      </c>
      <c r="G19" s="10">
        <v>95</v>
      </c>
      <c r="H19" s="10">
        <v>88</v>
      </c>
      <c r="I19" s="10">
        <v>183</v>
      </c>
      <c r="J19" s="3"/>
      <c r="K19" s="7">
        <v>73</v>
      </c>
      <c r="L19" s="10">
        <v>150</v>
      </c>
      <c r="M19" s="10">
        <v>200</v>
      </c>
      <c r="N19" s="10">
        <v>350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39</v>
      </c>
      <c r="W19" s="15">
        <f>SUM(R15,R21,R27,R33,R39)</f>
        <v>167</v>
      </c>
      <c r="X19" s="18">
        <f t="shared" si="0"/>
        <v>206</v>
      </c>
      <c r="Z19" s="4" t="s">
        <v>25</v>
      </c>
      <c r="AA19" s="10">
        <v>197</v>
      </c>
      <c r="AB19" s="10">
        <v>196</v>
      </c>
      <c r="AC19" s="10">
        <v>393</v>
      </c>
    </row>
    <row r="20" spans="1:29" ht="15" customHeight="1" x14ac:dyDescent="0.15">
      <c r="A20" s="7">
        <v>14</v>
      </c>
      <c r="B20" s="10">
        <v>72</v>
      </c>
      <c r="C20" s="10">
        <v>79</v>
      </c>
      <c r="D20" s="10">
        <v>151</v>
      </c>
      <c r="E20" s="3"/>
      <c r="F20" s="7">
        <v>44</v>
      </c>
      <c r="G20" s="10">
        <v>97</v>
      </c>
      <c r="H20" s="10">
        <v>104</v>
      </c>
      <c r="I20" s="10">
        <v>201</v>
      </c>
      <c r="J20" s="3"/>
      <c r="K20" s="7">
        <v>74</v>
      </c>
      <c r="L20" s="10">
        <v>152</v>
      </c>
      <c r="M20" s="10">
        <v>219</v>
      </c>
      <c r="N20" s="10">
        <v>371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32</v>
      </c>
      <c r="X20" s="18">
        <f t="shared" si="0"/>
        <v>34</v>
      </c>
      <c r="Z20" s="26" t="s">
        <v>26</v>
      </c>
      <c r="AA20" s="10">
        <v>1212</v>
      </c>
      <c r="AB20" s="10">
        <v>1073</v>
      </c>
      <c r="AC20" s="10">
        <v>2285</v>
      </c>
    </row>
    <row r="21" spans="1:29" ht="15" customHeight="1" x14ac:dyDescent="0.15">
      <c r="A21" s="7"/>
      <c r="B21" s="11">
        <v>383</v>
      </c>
      <c r="C21" s="11">
        <v>403</v>
      </c>
      <c r="D21" s="11">
        <v>786</v>
      </c>
      <c r="E21" s="3"/>
      <c r="F21" s="7"/>
      <c r="G21" s="11">
        <v>503</v>
      </c>
      <c r="H21" s="11">
        <v>477</v>
      </c>
      <c r="I21" s="11">
        <v>980</v>
      </c>
      <c r="J21" s="3"/>
      <c r="K21" s="7"/>
      <c r="L21" s="12">
        <v>776</v>
      </c>
      <c r="M21" s="12">
        <v>1057</v>
      </c>
      <c r="N21" s="12">
        <v>1833</v>
      </c>
      <c r="O21" s="24"/>
      <c r="P21" s="7"/>
      <c r="Q21" s="11">
        <v>2</v>
      </c>
      <c r="R21" s="11">
        <v>31</v>
      </c>
      <c r="S21" s="11">
        <v>33</v>
      </c>
      <c r="Z21" s="4" t="s">
        <v>31</v>
      </c>
      <c r="AA21" s="10">
        <v>264</v>
      </c>
      <c r="AB21" s="10">
        <v>278</v>
      </c>
      <c r="AC21" s="10">
        <v>542</v>
      </c>
    </row>
    <row r="22" spans="1:29" ht="15" customHeight="1" x14ac:dyDescent="0.15">
      <c r="A22" s="7">
        <v>15</v>
      </c>
      <c r="B22" s="10">
        <v>91</v>
      </c>
      <c r="C22" s="10">
        <v>81</v>
      </c>
      <c r="D22" s="10">
        <v>172</v>
      </c>
      <c r="E22" s="3"/>
      <c r="F22" s="7">
        <v>45</v>
      </c>
      <c r="G22" s="10">
        <v>87</v>
      </c>
      <c r="H22" s="10">
        <v>115</v>
      </c>
      <c r="I22" s="10">
        <v>202</v>
      </c>
      <c r="J22" s="3"/>
      <c r="K22" s="7">
        <v>75</v>
      </c>
      <c r="L22" s="10">
        <v>183</v>
      </c>
      <c r="M22" s="10">
        <v>211</v>
      </c>
      <c r="N22" s="10">
        <v>394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385</v>
      </c>
      <c r="AB22" s="10">
        <v>677</v>
      </c>
      <c r="AC22" s="10">
        <v>1062</v>
      </c>
    </row>
    <row r="23" spans="1:29" ht="15" customHeight="1" x14ac:dyDescent="0.15">
      <c r="A23" s="7">
        <v>16</v>
      </c>
      <c r="B23" s="10">
        <v>116</v>
      </c>
      <c r="C23" s="10">
        <v>86</v>
      </c>
      <c r="D23" s="10">
        <v>202</v>
      </c>
      <c r="E23" s="3"/>
      <c r="F23" s="7">
        <v>46</v>
      </c>
      <c r="G23" s="10">
        <v>94</v>
      </c>
      <c r="H23" s="10">
        <v>122</v>
      </c>
      <c r="I23" s="10">
        <v>216</v>
      </c>
      <c r="J23" s="3"/>
      <c r="K23" s="7">
        <v>76</v>
      </c>
      <c r="L23" s="10">
        <v>183</v>
      </c>
      <c r="M23" s="10">
        <v>263</v>
      </c>
      <c r="N23" s="10">
        <v>446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9.7705207413945274</v>
      </c>
      <c r="W23" s="19">
        <f>W4/$W$8*100</f>
        <v>8.2296944572393667</v>
      </c>
      <c r="X23" s="19">
        <f>X4/$X$8*100</f>
        <v>8.9464608310067337</v>
      </c>
      <c r="Z23" s="9" t="s">
        <v>24</v>
      </c>
      <c r="AA23" s="11">
        <f t="shared" ref="AA23:AB23" si="3">SUM(AA19:AA22)</f>
        <v>2058</v>
      </c>
      <c r="AB23" s="11">
        <f t="shared" si="3"/>
        <v>2224</v>
      </c>
      <c r="AC23" s="11">
        <f>SUM(AC19:AC22)</f>
        <v>4282</v>
      </c>
    </row>
    <row r="24" spans="1:29" ht="15" customHeight="1" x14ac:dyDescent="0.15">
      <c r="A24" s="7">
        <v>17</v>
      </c>
      <c r="B24" s="10">
        <v>97</v>
      </c>
      <c r="C24" s="10">
        <v>90</v>
      </c>
      <c r="D24" s="10">
        <v>187</v>
      </c>
      <c r="E24" s="3"/>
      <c r="F24" s="7">
        <v>47</v>
      </c>
      <c r="G24" s="10">
        <v>87</v>
      </c>
      <c r="H24" s="10">
        <v>67</v>
      </c>
      <c r="I24" s="10">
        <v>154</v>
      </c>
      <c r="J24" s="3"/>
      <c r="K24" s="7">
        <v>77</v>
      </c>
      <c r="L24" s="10">
        <v>163</v>
      </c>
      <c r="M24" s="10">
        <v>235</v>
      </c>
      <c r="N24" s="10">
        <v>398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55.198587819947043</v>
      </c>
      <c r="W24" s="19">
        <f>W5/$W$8*100</f>
        <v>46.245969599263013</v>
      </c>
      <c r="X24" s="19">
        <f>X5/$X$8*100</f>
        <v>50.410576449334869</v>
      </c>
      <c r="Z24" s="6" t="s">
        <v>30</v>
      </c>
    </row>
    <row r="25" spans="1:29" ht="15" customHeight="1" x14ac:dyDescent="0.15">
      <c r="A25" s="7">
        <v>18</v>
      </c>
      <c r="B25" s="10">
        <v>100</v>
      </c>
      <c r="C25" s="10">
        <v>82</v>
      </c>
      <c r="D25" s="10">
        <v>182</v>
      </c>
      <c r="E25" s="3"/>
      <c r="F25" s="7">
        <v>48</v>
      </c>
      <c r="G25" s="10">
        <v>101</v>
      </c>
      <c r="H25" s="10">
        <v>112</v>
      </c>
      <c r="I25" s="10">
        <v>213</v>
      </c>
      <c r="J25" s="3"/>
      <c r="K25" s="7">
        <v>78</v>
      </c>
      <c r="L25" s="10">
        <v>174</v>
      </c>
      <c r="M25" s="10">
        <v>259</v>
      </c>
      <c r="N25" s="10">
        <v>433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14.554280670785523</v>
      </c>
      <c r="W25" s="19">
        <f>W6/$W$8*100</f>
        <v>15.238753262705359</v>
      </c>
      <c r="X25" s="19">
        <f>X6/$X$8*100</f>
        <v>14.920348168829037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120</v>
      </c>
      <c r="C26" s="10">
        <v>86</v>
      </c>
      <c r="D26" s="10">
        <v>206</v>
      </c>
      <c r="E26" s="3"/>
      <c r="F26" s="7">
        <v>49</v>
      </c>
      <c r="G26" s="10">
        <v>100</v>
      </c>
      <c r="H26" s="10">
        <v>126</v>
      </c>
      <c r="I26" s="10">
        <v>226</v>
      </c>
      <c r="J26" s="3"/>
      <c r="K26" s="7">
        <v>79</v>
      </c>
      <c r="L26" s="10">
        <v>157</v>
      </c>
      <c r="M26" s="10">
        <v>268</v>
      </c>
      <c r="N26" s="10">
        <v>425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20.476610767872906</v>
      </c>
      <c r="W26" s="19">
        <f>W7/$W$8*100</f>
        <v>30.28558268079226</v>
      </c>
      <c r="X26" s="19">
        <f>X7/$X$8*100</f>
        <v>25.722614550829366</v>
      </c>
      <c r="Z26" s="4" t="s">
        <v>25</v>
      </c>
      <c r="AA26" s="10">
        <v>122</v>
      </c>
      <c r="AB26" s="10">
        <v>102</v>
      </c>
      <c r="AC26" s="10">
        <v>224</v>
      </c>
    </row>
    <row r="27" spans="1:29" ht="15" customHeight="1" x14ac:dyDescent="0.15">
      <c r="A27" s="7"/>
      <c r="B27" s="11">
        <v>524</v>
      </c>
      <c r="C27" s="11">
        <v>425</v>
      </c>
      <c r="D27" s="11">
        <v>949</v>
      </c>
      <c r="E27" s="3"/>
      <c r="F27" s="7"/>
      <c r="G27" s="11">
        <v>469</v>
      </c>
      <c r="H27" s="11">
        <v>542</v>
      </c>
      <c r="I27" s="11">
        <v>1011</v>
      </c>
      <c r="J27" s="3"/>
      <c r="K27" s="7"/>
      <c r="L27" s="11">
        <v>860</v>
      </c>
      <c r="M27" s="11">
        <v>1236</v>
      </c>
      <c r="N27" s="11">
        <v>2096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649</v>
      </c>
      <c r="AB27" s="10">
        <v>596</v>
      </c>
      <c r="AC27" s="10">
        <v>1245</v>
      </c>
    </row>
    <row r="28" spans="1:29" ht="15" customHeight="1" x14ac:dyDescent="0.15">
      <c r="A28" s="7">
        <v>20</v>
      </c>
      <c r="B28" s="10">
        <v>81</v>
      </c>
      <c r="C28" s="10">
        <v>91</v>
      </c>
      <c r="D28" s="10">
        <v>172</v>
      </c>
      <c r="E28" s="3"/>
      <c r="F28" s="7">
        <v>50</v>
      </c>
      <c r="G28" s="10">
        <v>125</v>
      </c>
      <c r="H28" s="10">
        <v>112</v>
      </c>
      <c r="I28" s="10">
        <v>237</v>
      </c>
      <c r="J28" s="3"/>
      <c r="K28" s="7">
        <v>80</v>
      </c>
      <c r="L28" s="10">
        <v>187</v>
      </c>
      <c r="M28" s="10">
        <v>247</v>
      </c>
      <c r="N28" s="10">
        <v>434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33.592233009708735</v>
      </c>
      <c r="W28" s="19">
        <f t="shared" ref="W28:W39" si="5">W9/$W$8*100</f>
        <v>28.52756026408721</v>
      </c>
      <c r="X28" s="19">
        <f t="shared" ref="X28:X39" si="6">X9/$X$8*100</f>
        <v>30.883560518968633</v>
      </c>
      <c r="Z28" s="4" t="s">
        <v>31</v>
      </c>
      <c r="AA28" s="10">
        <v>150</v>
      </c>
      <c r="AB28" s="10">
        <v>192</v>
      </c>
      <c r="AC28" s="10">
        <v>342</v>
      </c>
    </row>
    <row r="29" spans="1:29" ht="15" customHeight="1" x14ac:dyDescent="0.15">
      <c r="A29" s="7">
        <v>21</v>
      </c>
      <c r="B29" s="10">
        <v>86</v>
      </c>
      <c r="C29" s="10">
        <v>90</v>
      </c>
      <c r="D29" s="10">
        <v>176</v>
      </c>
      <c r="E29" s="3"/>
      <c r="F29" s="7">
        <v>51</v>
      </c>
      <c r="G29" s="10">
        <v>120</v>
      </c>
      <c r="H29" s="10">
        <v>121</v>
      </c>
      <c r="I29" s="10">
        <v>241</v>
      </c>
      <c r="J29" s="3"/>
      <c r="K29" s="7">
        <v>81</v>
      </c>
      <c r="L29" s="10">
        <v>177</v>
      </c>
      <c r="M29" s="10">
        <v>246</v>
      </c>
      <c r="N29" s="10">
        <v>423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68.623124448367165</v>
      </c>
      <c r="W29" s="19">
        <f t="shared" si="5"/>
        <v>74.051896207584832</v>
      </c>
      <c r="X29" s="19">
        <f t="shared" si="6"/>
        <v>71.526523238627036</v>
      </c>
      <c r="Z29" s="4" t="s">
        <v>7</v>
      </c>
      <c r="AA29" s="10">
        <v>250</v>
      </c>
      <c r="AB29" s="10">
        <v>433</v>
      </c>
      <c r="AC29" s="10">
        <v>683</v>
      </c>
    </row>
    <row r="30" spans="1:29" ht="15" customHeight="1" x14ac:dyDescent="0.15">
      <c r="A30" s="7">
        <v>22</v>
      </c>
      <c r="B30" s="10">
        <v>106</v>
      </c>
      <c r="C30" s="10">
        <v>81</v>
      </c>
      <c r="D30" s="10">
        <v>187</v>
      </c>
      <c r="E30" s="3"/>
      <c r="F30" s="7">
        <v>52</v>
      </c>
      <c r="G30" s="10">
        <v>137</v>
      </c>
      <c r="H30" s="10">
        <v>145</v>
      </c>
      <c r="I30" s="10">
        <v>282</v>
      </c>
      <c r="J30" s="3"/>
      <c r="K30" s="7">
        <v>82</v>
      </c>
      <c r="L30" s="10">
        <v>166</v>
      </c>
      <c r="M30" s="10">
        <v>263</v>
      </c>
      <c r="N30" s="10">
        <v>429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60.044130626654905</v>
      </c>
      <c r="W30" s="19">
        <f t="shared" si="5"/>
        <v>66.229080300936587</v>
      </c>
      <c r="X30" s="19">
        <f t="shared" si="6"/>
        <v>63.351946132369854</v>
      </c>
      <c r="Z30" s="9" t="s">
        <v>24</v>
      </c>
      <c r="AA30" s="11">
        <f t="shared" ref="AA30:AB30" si="7">SUM(AA26:AA29)</f>
        <v>1171</v>
      </c>
      <c r="AB30" s="11">
        <f t="shared" si="7"/>
        <v>1323</v>
      </c>
      <c r="AC30" s="11">
        <f>SUM(AC26:AC29)</f>
        <v>2494</v>
      </c>
    </row>
    <row r="31" spans="1:29" ht="15" customHeight="1" x14ac:dyDescent="0.15">
      <c r="A31" s="7">
        <v>23</v>
      </c>
      <c r="B31" s="10">
        <v>85</v>
      </c>
      <c r="C31" s="10">
        <v>77</v>
      </c>
      <c r="D31" s="10">
        <v>162</v>
      </c>
      <c r="E31" s="3"/>
      <c r="F31" s="7">
        <v>53</v>
      </c>
      <c r="G31" s="10">
        <v>146</v>
      </c>
      <c r="H31" s="10">
        <v>152</v>
      </c>
      <c r="I31" s="10">
        <v>298</v>
      </c>
      <c r="J31" s="3"/>
      <c r="K31" s="7">
        <v>83</v>
      </c>
      <c r="L31" s="10">
        <v>162</v>
      </c>
      <c r="M31" s="10">
        <v>228</v>
      </c>
      <c r="N31" s="10">
        <v>390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45.85172109443954</v>
      </c>
      <c r="W31" s="19">
        <f t="shared" si="5"/>
        <v>54.130201136189157</v>
      </c>
      <c r="X31" s="19">
        <f t="shared" si="6"/>
        <v>50.279191985547712</v>
      </c>
      <c r="Z31" s="6"/>
    </row>
    <row r="32" spans="1:29" ht="15" customHeight="1" x14ac:dyDescent="0.15">
      <c r="A32" s="7">
        <v>24</v>
      </c>
      <c r="B32" s="10">
        <v>73</v>
      </c>
      <c r="C32" s="10">
        <v>86</v>
      </c>
      <c r="D32" s="10">
        <v>159</v>
      </c>
      <c r="E32" s="3"/>
      <c r="F32" s="7">
        <v>54</v>
      </c>
      <c r="G32" s="10">
        <v>180</v>
      </c>
      <c r="H32" s="10">
        <v>166</v>
      </c>
      <c r="I32" s="10">
        <v>346</v>
      </c>
      <c r="J32" s="3"/>
      <c r="K32" s="7">
        <v>84</v>
      </c>
      <c r="L32" s="10">
        <v>133</v>
      </c>
      <c r="M32" s="10">
        <v>225</v>
      </c>
      <c r="N32" s="10">
        <v>358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35.030891438658429</v>
      </c>
      <c r="W32" s="20">
        <f t="shared" si="5"/>
        <v>45.524335943497618</v>
      </c>
      <c r="X32" s="20">
        <f t="shared" si="6"/>
        <v>40.642962719658399</v>
      </c>
      <c r="Z32" s="6"/>
      <c r="AA32" s="28"/>
      <c r="AB32" s="27"/>
      <c r="AC32" s="27"/>
    </row>
    <row r="33" spans="1:29" ht="15" customHeight="1" x14ac:dyDescent="0.15">
      <c r="A33" s="7"/>
      <c r="B33" s="11">
        <v>431</v>
      </c>
      <c r="C33" s="11">
        <v>425</v>
      </c>
      <c r="D33" s="11">
        <v>856</v>
      </c>
      <c r="E33" s="3"/>
      <c r="F33" s="7"/>
      <c r="G33" s="11">
        <v>708</v>
      </c>
      <c r="H33" s="11">
        <v>696</v>
      </c>
      <c r="I33" s="11">
        <v>1404</v>
      </c>
      <c r="J33" s="3"/>
      <c r="K33" s="7"/>
      <c r="L33" s="11">
        <v>825</v>
      </c>
      <c r="M33" s="11">
        <v>1209</v>
      </c>
      <c r="N33" s="11">
        <v>2034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27.325684024713148</v>
      </c>
      <c r="W33" s="19">
        <f t="shared" si="5"/>
        <v>38.40012283126056</v>
      </c>
      <c r="X33" s="19">
        <f t="shared" si="6"/>
        <v>33.248480867137459</v>
      </c>
      <c r="Z33" s="6" t="s">
        <v>3</v>
      </c>
    </row>
    <row r="34" spans="1:29" ht="15" customHeight="1" x14ac:dyDescent="0.15">
      <c r="A34" s="7">
        <v>25</v>
      </c>
      <c r="B34" s="10">
        <v>98</v>
      </c>
      <c r="C34" s="10">
        <v>98</v>
      </c>
      <c r="D34" s="10">
        <v>196</v>
      </c>
      <c r="E34" s="3"/>
      <c r="F34" s="7">
        <v>55</v>
      </c>
      <c r="G34" s="10">
        <v>157</v>
      </c>
      <c r="H34" s="10">
        <v>166</v>
      </c>
      <c r="I34" s="10">
        <v>323</v>
      </c>
      <c r="J34" s="3"/>
      <c r="K34" s="7">
        <v>85</v>
      </c>
      <c r="L34" s="10">
        <v>116</v>
      </c>
      <c r="M34" s="10">
        <v>201</v>
      </c>
      <c r="N34" s="10">
        <v>317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20.476610767872906</v>
      </c>
      <c r="W34" s="19">
        <f t="shared" si="5"/>
        <v>30.28558268079226</v>
      </c>
      <c r="X34" s="19">
        <f t="shared" si="6"/>
        <v>25.722614550829366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76</v>
      </c>
      <c r="C35" s="10">
        <v>93</v>
      </c>
      <c r="D35" s="10">
        <v>169</v>
      </c>
      <c r="E35" s="3"/>
      <c r="F35" s="7">
        <v>56</v>
      </c>
      <c r="G35" s="10">
        <v>181</v>
      </c>
      <c r="H35" s="10">
        <v>170</v>
      </c>
      <c r="I35" s="10">
        <v>351</v>
      </c>
      <c r="J35" s="3"/>
      <c r="K35" s="7">
        <v>86</v>
      </c>
      <c r="L35" s="10">
        <v>104</v>
      </c>
      <c r="M35" s="10">
        <v>190</v>
      </c>
      <c r="N35" s="10">
        <v>294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12.886142983230361</v>
      </c>
      <c r="W35" s="19">
        <f t="shared" si="5"/>
        <v>20.796867802855825</v>
      </c>
      <c r="X35" s="19">
        <f t="shared" si="6"/>
        <v>17.116932172770568</v>
      </c>
      <c r="Z35" s="4" t="s">
        <v>25</v>
      </c>
      <c r="AA35" s="10">
        <f>SUM(AA5,AA12,AA19,AA26)</f>
        <v>1107</v>
      </c>
      <c r="AB35" s="10">
        <f t="shared" ref="AA35:AB38" si="8">SUM(AB5,AB12,AB19,AB26)</f>
        <v>1072</v>
      </c>
      <c r="AC35" s="10">
        <f>SUM(AA35:AB35)</f>
        <v>2179</v>
      </c>
    </row>
    <row r="36" spans="1:29" ht="15" customHeight="1" x14ac:dyDescent="0.15">
      <c r="A36" s="7">
        <v>27</v>
      </c>
      <c r="B36" s="10">
        <v>84</v>
      </c>
      <c r="C36" s="10">
        <v>90</v>
      </c>
      <c r="D36" s="10">
        <v>174</v>
      </c>
      <c r="E36" s="3"/>
      <c r="F36" s="7">
        <v>57</v>
      </c>
      <c r="G36" s="10">
        <v>169</v>
      </c>
      <c r="H36" s="10">
        <v>199</v>
      </c>
      <c r="I36" s="10">
        <v>368</v>
      </c>
      <c r="J36" s="3"/>
      <c r="K36" s="7">
        <v>87</v>
      </c>
      <c r="L36" s="10">
        <v>90</v>
      </c>
      <c r="M36" s="10">
        <v>202</v>
      </c>
      <c r="N36" s="10">
        <v>292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5.6045895851721097</v>
      </c>
      <c r="W36" s="19">
        <f t="shared" si="5"/>
        <v>11.515430677107325</v>
      </c>
      <c r="X36" s="19">
        <f t="shared" si="6"/>
        <v>8.7658071932993931</v>
      </c>
      <c r="Z36" s="26" t="s">
        <v>26</v>
      </c>
      <c r="AA36" s="10">
        <f t="shared" si="8"/>
        <v>6254</v>
      </c>
      <c r="AB36" s="10">
        <f t="shared" si="8"/>
        <v>6024</v>
      </c>
      <c r="AC36" s="13">
        <f>SUM(AA36:AB36)</f>
        <v>12278</v>
      </c>
    </row>
    <row r="37" spans="1:29" ht="15" customHeight="1" x14ac:dyDescent="0.15">
      <c r="A37" s="7">
        <v>28</v>
      </c>
      <c r="B37" s="10">
        <v>107</v>
      </c>
      <c r="C37" s="10">
        <v>101</v>
      </c>
      <c r="D37" s="10">
        <v>208</v>
      </c>
      <c r="E37" s="3"/>
      <c r="F37" s="7">
        <v>58</v>
      </c>
      <c r="G37" s="10">
        <v>190</v>
      </c>
      <c r="H37" s="10">
        <v>180</v>
      </c>
      <c r="I37" s="10">
        <v>370</v>
      </c>
      <c r="J37" s="3"/>
      <c r="K37" s="7">
        <v>88</v>
      </c>
      <c r="L37" s="10">
        <v>82</v>
      </c>
      <c r="M37" s="10">
        <v>184</v>
      </c>
      <c r="N37" s="10">
        <v>266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1.6857899382171229</v>
      </c>
      <c r="W37" s="19">
        <f t="shared" si="5"/>
        <v>4.5447566405650237</v>
      </c>
      <c r="X37" s="19">
        <f t="shared" si="6"/>
        <v>3.2148135982920016</v>
      </c>
      <c r="Z37" s="4" t="s">
        <v>31</v>
      </c>
      <c r="AA37" s="10">
        <f t="shared" si="8"/>
        <v>1649</v>
      </c>
      <c r="AB37" s="10">
        <f t="shared" si="8"/>
        <v>1985</v>
      </c>
      <c r="AC37" s="13">
        <f>SUM(AA37:AB37)</f>
        <v>3634</v>
      </c>
    </row>
    <row r="38" spans="1:29" ht="15" customHeight="1" x14ac:dyDescent="0.15">
      <c r="A38" s="7">
        <v>29</v>
      </c>
      <c r="B38" s="10">
        <v>105</v>
      </c>
      <c r="C38" s="10">
        <v>99</v>
      </c>
      <c r="D38" s="10">
        <v>204</v>
      </c>
      <c r="E38" s="3"/>
      <c r="F38" s="7">
        <v>59</v>
      </c>
      <c r="G38" s="10">
        <v>203</v>
      </c>
      <c r="H38" s="10">
        <v>165</v>
      </c>
      <c r="I38" s="10">
        <v>368</v>
      </c>
      <c r="J38" s="3"/>
      <c r="K38" s="7">
        <v>89</v>
      </c>
      <c r="L38" s="10">
        <v>52</v>
      </c>
      <c r="M38" s="10">
        <v>131</v>
      </c>
      <c r="N38" s="10">
        <v>183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0.34421888790820826</v>
      </c>
      <c r="W38" s="19">
        <f t="shared" si="5"/>
        <v>1.2820512820512819</v>
      </c>
      <c r="X38" s="19">
        <f t="shared" si="6"/>
        <v>0.84578748562982431</v>
      </c>
      <c r="Z38" s="4" t="s">
        <v>7</v>
      </c>
      <c r="AA38" s="10">
        <f t="shared" si="8"/>
        <v>2320</v>
      </c>
      <c r="AB38" s="10">
        <f t="shared" si="8"/>
        <v>3945</v>
      </c>
      <c r="AC38" s="13">
        <f>SUM(AA38:AB38)</f>
        <v>6265</v>
      </c>
    </row>
    <row r="39" spans="1:29" ht="15" customHeight="1" x14ac:dyDescent="0.15">
      <c r="A39" s="7"/>
      <c r="B39" s="11">
        <v>470</v>
      </c>
      <c r="C39" s="11">
        <v>481</v>
      </c>
      <c r="D39" s="11">
        <v>951</v>
      </c>
      <c r="E39" s="3"/>
      <c r="F39" s="7"/>
      <c r="G39" s="11">
        <v>900</v>
      </c>
      <c r="H39" s="11">
        <v>880</v>
      </c>
      <c r="I39" s="11">
        <v>1780</v>
      </c>
      <c r="J39" s="3"/>
      <c r="K39" s="7"/>
      <c r="L39" s="11">
        <v>444</v>
      </c>
      <c r="M39" s="11">
        <v>908</v>
      </c>
      <c r="N39" s="11">
        <v>1352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1.7652250661959398E-2</v>
      </c>
      <c r="W39" s="19">
        <f t="shared" si="5"/>
        <v>0.2456625211116229</v>
      </c>
      <c r="X39" s="19">
        <f t="shared" si="6"/>
        <v>0.13959599277385448</v>
      </c>
      <c r="Z39" s="9" t="s">
        <v>24</v>
      </c>
      <c r="AA39" s="11">
        <f>SUM(AA35:AA38)</f>
        <v>11330</v>
      </c>
      <c r="AB39" s="11">
        <f>SUM(AB35:AB38)</f>
        <v>13026</v>
      </c>
      <c r="AC39" s="11">
        <f>SUM(AC35:AC38)</f>
        <v>24356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63</v>
      </c>
      <c r="C4" s="10">
        <v>55</v>
      </c>
      <c r="D4" s="10">
        <v>118</v>
      </c>
      <c r="E4" s="3"/>
      <c r="F4" s="7">
        <v>30</v>
      </c>
      <c r="G4" s="10">
        <v>77</v>
      </c>
      <c r="H4" s="10">
        <v>102</v>
      </c>
      <c r="I4" s="10">
        <v>179</v>
      </c>
      <c r="J4" s="3"/>
      <c r="K4" s="7">
        <v>60</v>
      </c>
      <c r="L4" s="10">
        <v>227</v>
      </c>
      <c r="M4" s="10">
        <v>195</v>
      </c>
      <c r="N4" s="10">
        <v>422</v>
      </c>
      <c r="O4" s="3"/>
      <c r="P4" s="7">
        <v>90</v>
      </c>
      <c r="Q4" s="10">
        <v>40</v>
      </c>
      <c r="R4" s="10">
        <v>116</v>
      </c>
      <c r="S4" s="10">
        <v>156</v>
      </c>
      <c r="U4" s="4" t="s">
        <v>4</v>
      </c>
      <c r="V4" s="15">
        <f>SUM(B9,B15,B21)</f>
        <v>1106</v>
      </c>
      <c r="W4" s="15">
        <f>SUM(C9,C15,C21)</f>
        <v>1076</v>
      </c>
      <c r="X4" s="15">
        <f>SUM(V4:W4)</f>
        <v>2182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52</v>
      </c>
      <c r="D5" s="10">
        <v>121</v>
      </c>
      <c r="E5" s="3"/>
      <c r="F5" s="7">
        <v>31</v>
      </c>
      <c r="G5" s="10">
        <v>97</v>
      </c>
      <c r="H5" s="10">
        <v>87</v>
      </c>
      <c r="I5" s="10">
        <v>184</v>
      </c>
      <c r="J5" s="3"/>
      <c r="K5" s="7">
        <v>61</v>
      </c>
      <c r="L5" s="10">
        <v>199</v>
      </c>
      <c r="M5" s="10">
        <v>206</v>
      </c>
      <c r="N5" s="10">
        <v>405</v>
      </c>
      <c r="O5" s="3"/>
      <c r="P5" s="7">
        <v>91</v>
      </c>
      <c r="Q5" s="10">
        <v>32</v>
      </c>
      <c r="R5" s="10">
        <v>104</v>
      </c>
      <c r="S5" s="10">
        <v>136</v>
      </c>
      <c r="U5" s="4" t="s">
        <v>5</v>
      </c>
      <c r="V5" s="15">
        <f>SUM(B27,B33,B39,G9,G15,G21,G27,G33,G39,L9)</f>
        <v>6235</v>
      </c>
      <c r="W5" s="15">
        <f>SUM(C27,C33,C39,H9,H15,H21,H27,H33,H39,M9)</f>
        <v>6005</v>
      </c>
      <c r="X5" s="15">
        <f>SUM(V5:W5)</f>
        <v>12240</v>
      </c>
      <c r="Y5" s="2"/>
      <c r="Z5" s="4" t="s">
        <v>25</v>
      </c>
      <c r="AA5" s="10">
        <v>634</v>
      </c>
      <c r="AB5" s="10">
        <v>614</v>
      </c>
      <c r="AC5" s="10">
        <v>1248</v>
      </c>
    </row>
    <row r="6" spans="1:29" ht="15" customHeight="1" x14ac:dyDescent="0.15">
      <c r="A6" s="7">
        <v>2</v>
      </c>
      <c r="B6" s="10">
        <v>71</v>
      </c>
      <c r="C6" s="10">
        <v>68</v>
      </c>
      <c r="D6" s="10">
        <v>139</v>
      </c>
      <c r="E6" s="3"/>
      <c r="F6" s="7">
        <v>32</v>
      </c>
      <c r="G6" s="10">
        <v>95</v>
      </c>
      <c r="H6" s="10">
        <v>83</v>
      </c>
      <c r="I6" s="10">
        <v>178</v>
      </c>
      <c r="J6" s="3"/>
      <c r="K6" s="7">
        <v>62</v>
      </c>
      <c r="L6" s="10">
        <v>256</v>
      </c>
      <c r="M6" s="10">
        <v>211</v>
      </c>
      <c r="N6" s="10">
        <v>467</v>
      </c>
      <c r="O6" s="3"/>
      <c r="P6" s="7">
        <v>92</v>
      </c>
      <c r="Q6" s="10">
        <v>30</v>
      </c>
      <c r="R6" s="10">
        <v>97</v>
      </c>
      <c r="S6" s="10">
        <v>127</v>
      </c>
      <c r="U6" s="8" t="s">
        <v>6</v>
      </c>
      <c r="V6" s="15">
        <f>SUM(L15,L21)</f>
        <v>1657</v>
      </c>
      <c r="W6" s="15">
        <f>SUM(M15,M21)</f>
        <v>1993</v>
      </c>
      <c r="X6" s="15">
        <f>SUM(V6:W6)</f>
        <v>3650</v>
      </c>
      <c r="Z6" s="26" t="s">
        <v>26</v>
      </c>
      <c r="AA6" s="10">
        <v>3568</v>
      </c>
      <c r="AB6" s="10">
        <v>3521</v>
      </c>
      <c r="AC6" s="10">
        <v>7089</v>
      </c>
    </row>
    <row r="7" spans="1:29" ht="15" customHeight="1" x14ac:dyDescent="0.15">
      <c r="A7" s="7">
        <v>3</v>
      </c>
      <c r="B7" s="10">
        <v>75</v>
      </c>
      <c r="C7" s="10">
        <v>71</v>
      </c>
      <c r="D7" s="10">
        <v>146</v>
      </c>
      <c r="E7" s="3"/>
      <c r="F7" s="7">
        <v>33</v>
      </c>
      <c r="G7" s="10">
        <v>98</v>
      </c>
      <c r="H7" s="10">
        <v>104</v>
      </c>
      <c r="I7" s="10">
        <v>202</v>
      </c>
      <c r="J7" s="3"/>
      <c r="K7" s="7">
        <v>63</v>
      </c>
      <c r="L7" s="10">
        <v>266</v>
      </c>
      <c r="M7" s="10">
        <v>229</v>
      </c>
      <c r="N7" s="10">
        <v>495</v>
      </c>
      <c r="O7" s="3"/>
      <c r="P7" s="7">
        <v>93</v>
      </c>
      <c r="Q7" s="10">
        <v>29</v>
      </c>
      <c r="R7" s="10">
        <v>55</v>
      </c>
      <c r="S7" s="10">
        <v>84</v>
      </c>
      <c r="U7" s="4" t="s">
        <v>7</v>
      </c>
      <c r="V7" s="15">
        <f>SUM(L27,L33,L39,Q9,Q15,Q21,Q27,Q33,Q39)</f>
        <v>2311</v>
      </c>
      <c r="W7" s="15">
        <f>SUM(M27,M33,M39,R9,R15,R21,R27,R33,R39)</f>
        <v>3937</v>
      </c>
      <c r="X7" s="15">
        <f>SUM(V7:W7)</f>
        <v>6248</v>
      </c>
      <c r="Z7" s="4" t="s">
        <v>31</v>
      </c>
      <c r="AA7" s="10">
        <v>1039</v>
      </c>
      <c r="AB7" s="10">
        <v>1275</v>
      </c>
      <c r="AC7" s="10">
        <v>2314</v>
      </c>
    </row>
    <row r="8" spans="1:29" ht="15" customHeight="1" x14ac:dyDescent="0.15">
      <c r="A8" s="7">
        <v>4</v>
      </c>
      <c r="B8" s="10">
        <v>72</v>
      </c>
      <c r="C8" s="10">
        <v>62</v>
      </c>
      <c r="D8" s="10">
        <v>134</v>
      </c>
      <c r="E8" s="3"/>
      <c r="F8" s="7">
        <v>34</v>
      </c>
      <c r="G8" s="10">
        <v>91</v>
      </c>
      <c r="H8" s="10">
        <v>98</v>
      </c>
      <c r="I8" s="10">
        <v>189</v>
      </c>
      <c r="J8" s="3"/>
      <c r="K8" s="7">
        <v>64</v>
      </c>
      <c r="L8" s="10">
        <v>284</v>
      </c>
      <c r="M8" s="10">
        <v>269</v>
      </c>
      <c r="N8" s="10">
        <v>553</v>
      </c>
      <c r="O8" s="3"/>
      <c r="P8" s="7">
        <v>94</v>
      </c>
      <c r="Q8" s="10">
        <v>23</v>
      </c>
      <c r="R8" s="10">
        <v>50</v>
      </c>
      <c r="S8" s="10">
        <v>73</v>
      </c>
      <c r="U8" s="17" t="s">
        <v>3</v>
      </c>
      <c r="V8" s="12">
        <f>SUM(V4:V7)</f>
        <v>11309</v>
      </c>
      <c r="W8" s="12">
        <f>SUM(W4:W7)</f>
        <v>13011</v>
      </c>
      <c r="X8" s="12">
        <f>SUM(X4:X7)</f>
        <v>24320</v>
      </c>
      <c r="Z8" s="4" t="s">
        <v>7</v>
      </c>
      <c r="AA8" s="10">
        <v>1390</v>
      </c>
      <c r="AB8" s="10">
        <v>2383</v>
      </c>
      <c r="AC8" s="10">
        <v>3773</v>
      </c>
    </row>
    <row r="9" spans="1:29" ht="15" customHeight="1" x14ac:dyDescent="0.15">
      <c r="A9" s="7"/>
      <c r="B9" s="11">
        <v>350</v>
      </c>
      <c r="C9" s="11">
        <v>308</v>
      </c>
      <c r="D9" s="11">
        <v>658</v>
      </c>
      <c r="E9" s="3"/>
      <c r="F9" s="7"/>
      <c r="G9" s="11">
        <v>458</v>
      </c>
      <c r="H9" s="11">
        <v>474</v>
      </c>
      <c r="I9" s="11">
        <v>932</v>
      </c>
      <c r="J9" s="3"/>
      <c r="K9" s="7"/>
      <c r="L9" s="12">
        <v>1232</v>
      </c>
      <c r="M9" s="12">
        <v>1110</v>
      </c>
      <c r="N9" s="12">
        <v>2342</v>
      </c>
      <c r="O9" s="3"/>
      <c r="P9" s="7"/>
      <c r="Q9" s="11">
        <v>154</v>
      </c>
      <c r="R9" s="11">
        <v>422</v>
      </c>
      <c r="S9" s="11">
        <v>576</v>
      </c>
      <c r="U9" s="4" t="s">
        <v>8</v>
      </c>
      <c r="V9" s="15">
        <f>SUM(G21,G27,G33,G39,L9)</f>
        <v>3796</v>
      </c>
      <c r="W9" s="15">
        <f>SUM(H21,H27,H33,H39,M9)</f>
        <v>3708</v>
      </c>
      <c r="X9" s="18">
        <f t="shared" ref="X9:X20" si="0">SUM(V9:W9)</f>
        <v>7504</v>
      </c>
      <c r="Z9" s="9" t="s">
        <v>24</v>
      </c>
      <c r="AA9" s="11">
        <f t="shared" ref="AA9:AB9" si="1">SUM(AA5:AA8)</f>
        <v>6631</v>
      </c>
      <c r="AB9" s="11">
        <f t="shared" si="1"/>
        <v>7793</v>
      </c>
      <c r="AC9" s="11">
        <f>SUM(AC5:AC8)</f>
        <v>14424</v>
      </c>
    </row>
    <row r="10" spans="1:29" ht="15" customHeight="1" x14ac:dyDescent="0.15">
      <c r="A10" s="7">
        <v>5</v>
      </c>
      <c r="B10" s="10">
        <v>69</v>
      </c>
      <c r="C10" s="10">
        <v>82</v>
      </c>
      <c r="D10" s="10">
        <v>151</v>
      </c>
      <c r="E10" s="3"/>
      <c r="F10" s="7">
        <v>35</v>
      </c>
      <c r="G10" s="10">
        <v>119</v>
      </c>
      <c r="H10" s="10">
        <v>98</v>
      </c>
      <c r="I10" s="10">
        <v>217</v>
      </c>
      <c r="J10" s="3"/>
      <c r="K10" s="7">
        <v>65</v>
      </c>
      <c r="L10" s="10">
        <v>262</v>
      </c>
      <c r="M10" s="10">
        <v>245</v>
      </c>
      <c r="N10" s="10">
        <v>507</v>
      </c>
      <c r="O10" s="3"/>
      <c r="P10" s="7">
        <v>95</v>
      </c>
      <c r="Q10" s="10">
        <v>12</v>
      </c>
      <c r="R10" s="10">
        <v>45</v>
      </c>
      <c r="S10" s="10">
        <v>57</v>
      </c>
      <c r="U10" s="4" t="s">
        <v>9</v>
      </c>
      <c r="V10" s="15">
        <f>SUM(G21,G27,G33,G39,L9,L15,L21,L27,L33,L39,Q9,Q15,Q21,Q27,Q33,Q39)</f>
        <v>7764</v>
      </c>
      <c r="W10" s="15">
        <f>SUM(H21,H27,H33,H39,M9,M15,M21,M27,M33,M39,R9,R15,R21,R27,R33,R39)</f>
        <v>9638</v>
      </c>
      <c r="X10" s="18">
        <f t="shared" si="0"/>
        <v>17402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75</v>
      </c>
      <c r="D11" s="10">
        <v>153</v>
      </c>
      <c r="E11" s="3"/>
      <c r="F11" s="7">
        <v>36</v>
      </c>
      <c r="G11" s="10">
        <v>113</v>
      </c>
      <c r="H11" s="10">
        <v>100</v>
      </c>
      <c r="I11" s="10">
        <v>213</v>
      </c>
      <c r="J11" s="3"/>
      <c r="K11" s="7">
        <v>66</v>
      </c>
      <c r="L11" s="10">
        <v>243</v>
      </c>
      <c r="M11" s="10">
        <v>221</v>
      </c>
      <c r="N11" s="10">
        <v>464</v>
      </c>
      <c r="O11" s="3"/>
      <c r="P11" s="7">
        <v>96</v>
      </c>
      <c r="Q11" s="10">
        <v>9</v>
      </c>
      <c r="R11" s="10">
        <v>27</v>
      </c>
      <c r="S11" s="10">
        <v>36</v>
      </c>
      <c r="U11" s="4" t="s">
        <v>10</v>
      </c>
      <c r="V11" s="15">
        <f>SUM(,G33,G39,L9,L15,L21,L27,L33,L39,Q9,Q15,Q21,Q27,Q33,Q39)</f>
        <v>6791</v>
      </c>
      <c r="W11" s="15">
        <f>SUM(,H33,H39,M9,M15,M21,M27,M33,M39,R9,R15,R21,R27,R33,R39)</f>
        <v>8615</v>
      </c>
      <c r="X11" s="18">
        <f t="shared" si="0"/>
        <v>15406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82</v>
      </c>
      <c r="D12" s="10">
        <v>162</v>
      </c>
      <c r="E12" s="3"/>
      <c r="F12" s="7">
        <v>37</v>
      </c>
      <c r="G12" s="10">
        <v>109</v>
      </c>
      <c r="H12" s="10">
        <v>101</v>
      </c>
      <c r="I12" s="10">
        <v>210</v>
      </c>
      <c r="J12" s="3"/>
      <c r="K12" s="7">
        <v>67</v>
      </c>
      <c r="L12" s="10">
        <v>107</v>
      </c>
      <c r="M12" s="10">
        <v>112</v>
      </c>
      <c r="N12" s="10">
        <v>219</v>
      </c>
      <c r="O12" s="3"/>
      <c r="P12" s="7">
        <v>97</v>
      </c>
      <c r="Q12" s="10">
        <v>5</v>
      </c>
      <c r="R12" s="10">
        <v>24</v>
      </c>
      <c r="S12" s="10">
        <v>29</v>
      </c>
      <c r="U12" s="4" t="s">
        <v>11</v>
      </c>
      <c r="V12" s="15">
        <f>SUM(L9,L15,L21,L27,L33,L39,Q9,Q15,Q21,Q27,Q33,Q39)</f>
        <v>5200</v>
      </c>
      <c r="W12" s="15">
        <f>SUM(M9,M15,M21,M27,M33,M39,R9,R15,R21,R27,R33,R39)</f>
        <v>7040</v>
      </c>
      <c r="X12" s="18">
        <f t="shared" si="0"/>
        <v>12240</v>
      </c>
      <c r="Z12" s="4" t="s">
        <v>25</v>
      </c>
      <c r="AA12" s="10">
        <v>152</v>
      </c>
      <c r="AB12" s="10">
        <v>165</v>
      </c>
      <c r="AC12" s="10">
        <v>317</v>
      </c>
    </row>
    <row r="13" spans="1:29" ht="15" customHeight="1" x14ac:dyDescent="0.15">
      <c r="A13" s="7">
        <v>8</v>
      </c>
      <c r="B13" s="10">
        <v>71</v>
      </c>
      <c r="C13" s="10">
        <v>63</v>
      </c>
      <c r="D13" s="10">
        <v>134</v>
      </c>
      <c r="E13" s="3"/>
      <c r="F13" s="7">
        <v>38</v>
      </c>
      <c r="G13" s="10">
        <v>100</v>
      </c>
      <c r="H13" s="10">
        <v>93</v>
      </c>
      <c r="I13" s="10">
        <v>193</v>
      </c>
      <c r="J13" s="3"/>
      <c r="K13" s="7">
        <v>68</v>
      </c>
      <c r="L13" s="10">
        <v>131</v>
      </c>
      <c r="M13" s="10">
        <v>147</v>
      </c>
      <c r="N13" s="10">
        <v>278</v>
      </c>
      <c r="O13" s="3"/>
      <c r="P13" s="7">
        <v>98</v>
      </c>
      <c r="Q13" s="10">
        <v>5</v>
      </c>
      <c r="R13" s="10">
        <v>26</v>
      </c>
      <c r="S13" s="10">
        <v>31</v>
      </c>
      <c r="U13" s="9" t="s">
        <v>12</v>
      </c>
      <c r="V13" s="12">
        <f>SUM(L15,L21,L27,L33,L39,Q9,Q15,Q21,Q27,Q33,Q39)</f>
        <v>3968</v>
      </c>
      <c r="W13" s="12">
        <f>SUM(M15,M21,M27,M33,M39,R9,R15,R21,R27,R33,R39)</f>
        <v>5930</v>
      </c>
      <c r="X13" s="12">
        <f t="shared" si="0"/>
        <v>9898</v>
      </c>
      <c r="Z13" s="26" t="s">
        <v>26</v>
      </c>
      <c r="AA13" s="10">
        <v>815</v>
      </c>
      <c r="AB13" s="10">
        <v>817</v>
      </c>
      <c r="AC13" s="10">
        <v>1632</v>
      </c>
    </row>
    <row r="14" spans="1:29" ht="15" customHeight="1" x14ac:dyDescent="0.15">
      <c r="A14" s="7">
        <v>9</v>
      </c>
      <c r="B14" s="10">
        <v>75</v>
      </c>
      <c r="C14" s="10">
        <v>60</v>
      </c>
      <c r="D14" s="10">
        <v>135</v>
      </c>
      <c r="E14" s="3"/>
      <c r="F14" s="7">
        <v>39</v>
      </c>
      <c r="G14" s="10">
        <v>119</v>
      </c>
      <c r="H14" s="10">
        <v>115</v>
      </c>
      <c r="I14" s="10">
        <v>234</v>
      </c>
      <c r="J14" s="3"/>
      <c r="K14" s="7">
        <v>69</v>
      </c>
      <c r="L14" s="10">
        <v>141</v>
      </c>
      <c r="M14" s="10">
        <v>206</v>
      </c>
      <c r="N14" s="10">
        <v>347</v>
      </c>
      <c r="O14" s="3"/>
      <c r="P14" s="7">
        <v>99</v>
      </c>
      <c r="Q14" s="10">
        <v>3</v>
      </c>
      <c r="R14" s="10">
        <v>13</v>
      </c>
      <c r="S14" s="10">
        <v>16</v>
      </c>
      <c r="U14" s="4" t="s">
        <v>13</v>
      </c>
      <c r="V14" s="15">
        <f>SUM(L21,L27,L33,L39,Q9,Q15,Q21,Q27,Q33,Q39)</f>
        <v>3084</v>
      </c>
      <c r="W14" s="15">
        <f>SUM(M21,M27,M33,M39,R9,R15,R21,R27,R33,R39)</f>
        <v>4999</v>
      </c>
      <c r="X14" s="18">
        <f t="shared" si="0"/>
        <v>8083</v>
      </c>
      <c r="Z14" s="4" t="s">
        <v>31</v>
      </c>
      <c r="AA14" s="10">
        <v>201</v>
      </c>
      <c r="AB14" s="10">
        <v>247</v>
      </c>
      <c r="AC14" s="10">
        <v>448</v>
      </c>
    </row>
    <row r="15" spans="1:29" ht="15" customHeight="1" x14ac:dyDescent="0.15">
      <c r="A15" s="7"/>
      <c r="B15" s="11">
        <v>373</v>
      </c>
      <c r="C15" s="11">
        <v>362</v>
      </c>
      <c r="D15" s="11">
        <v>735</v>
      </c>
      <c r="E15" s="3"/>
      <c r="F15" s="7"/>
      <c r="G15" s="11">
        <v>560</v>
      </c>
      <c r="H15" s="11">
        <v>507</v>
      </c>
      <c r="I15" s="11">
        <v>1067</v>
      </c>
      <c r="J15" s="3"/>
      <c r="K15" s="7"/>
      <c r="L15" s="11">
        <v>884</v>
      </c>
      <c r="M15" s="11">
        <v>931</v>
      </c>
      <c r="N15" s="11">
        <v>1815</v>
      </c>
      <c r="O15" s="3"/>
      <c r="P15" s="7"/>
      <c r="Q15" s="11">
        <v>34</v>
      </c>
      <c r="R15" s="11">
        <v>135</v>
      </c>
      <c r="S15" s="11">
        <v>169</v>
      </c>
      <c r="U15" s="4" t="s">
        <v>14</v>
      </c>
      <c r="V15" s="15">
        <f>SUM(L27,L33,L39,Q9,Q15,Q21,Q27,Q33,Q39)</f>
        <v>2311</v>
      </c>
      <c r="W15" s="15">
        <f>SUM(M27,M33,M39,R9,R15,R21,R27,R33,R39)</f>
        <v>3937</v>
      </c>
      <c r="X15" s="18">
        <f t="shared" si="0"/>
        <v>6248</v>
      </c>
      <c r="Z15" s="4" t="s">
        <v>7</v>
      </c>
      <c r="AA15" s="10">
        <v>287</v>
      </c>
      <c r="AB15" s="10">
        <v>448</v>
      </c>
      <c r="AC15" s="10">
        <v>735</v>
      </c>
    </row>
    <row r="16" spans="1:29" ht="15" customHeight="1" x14ac:dyDescent="0.15">
      <c r="A16" s="7">
        <v>10</v>
      </c>
      <c r="B16" s="10">
        <v>73</v>
      </c>
      <c r="C16" s="10">
        <v>74</v>
      </c>
      <c r="D16" s="10">
        <v>147</v>
      </c>
      <c r="E16" s="3"/>
      <c r="F16" s="7">
        <v>40</v>
      </c>
      <c r="G16" s="10">
        <v>100</v>
      </c>
      <c r="H16" s="10">
        <v>88</v>
      </c>
      <c r="I16" s="10">
        <v>188</v>
      </c>
      <c r="J16" s="3"/>
      <c r="K16" s="7">
        <v>70</v>
      </c>
      <c r="L16" s="10">
        <v>156</v>
      </c>
      <c r="M16" s="10">
        <v>191</v>
      </c>
      <c r="N16" s="10">
        <v>347</v>
      </c>
      <c r="O16" s="3"/>
      <c r="P16" s="7">
        <v>100</v>
      </c>
      <c r="Q16" s="10">
        <v>1</v>
      </c>
      <c r="R16" s="10">
        <v>14</v>
      </c>
      <c r="S16" s="10">
        <v>15</v>
      </c>
      <c r="U16" s="4" t="s">
        <v>15</v>
      </c>
      <c r="V16" s="15">
        <f>SUM(L33,L39,Q9,Q15,Q21,Q27,Q33,Q39)</f>
        <v>1452</v>
      </c>
      <c r="W16" s="15">
        <f>SUM(M33,M39,R9,R15,R21,R27,R33,R39)</f>
        <v>2704</v>
      </c>
      <c r="X16" s="18">
        <f t="shared" si="0"/>
        <v>4156</v>
      </c>
      <c r="Z16" s="9" t="s">
        <v>24</v>
      </c>
      <c r="AA16" s="11">
        <f t="shared" ref="AA16:AB16" si="2">SUM(AA12:AA15)</f>
        <v>1455</v>
      </c>
      <c r="AB16" s="11">
        <f t="shared" si="2"/>
        <v>1677</v>
      </c>
      <c r="AC16" s="11">
        <f>SUM(AC12:AC15)</f>
        <v>3132</v>
      </c>
    </row>
    <row r="17" spans="1:29" ht="15" customHeight="1" x14ac:dyDescent="0.15">
      <c r="A17" s="7">
        <v>11</v>
      </c>
      <c r="B17" s="10">
        <v>69</v>
      </c>
      <c r="C17" s="10">
        <v>80</v>
      </c>
      <c r="D17" s="10">
        <v>149</v>
      </c>
      <c r="E17" s="3"/>
      <c r="F17" s="7">
        <v>41</v>
      </c>
      <c r="G17" s="10">
        <v>107</v>
      </c>
      <c r="H17" s="10">
        <v>113</v>
      </c>
      <c r="I17" s="10">
        <v>220</v>
      </c>
      <c r="J17" s="3"/>
      <c r="K17" s="7">
        <v>71</v>
      </c>
      <c r="L17" s="10">
        <v>163</v>
      </c>
      <c r="M17" s="10">
        <v>225</v>
      </c>
      <c r="N17" s="10">
        <v>388</v>
      </c>
      <c r="O17" s="3"/>
      <c r="P17" s="7">
        <v>101</v>
      </c>
      <c r="Q17" s="10">
        <v>0</v>
      </c>
      <c r="R17" s="10">
        <v>8</v>
      </c>
      <c r="S17" s="10">
        <v>8</v>
      </c>
      <c r="U17" s="4" t="s">
        <v>16</v>
      </c>
      <c r="V17" s="15">
        <f>SUM(L39,Q9,Q15,Q21,Q27,Q33,Q39)</f>
        <v>628</v>
      </c>
      <c r="W17" s="15">
        <f>SUM(M39,R9,R15,R21,R27,R33,R39)</f>
        <v>1499</v>
      </c>
      <c r="X17" s="18">
        <f t="shared" si="0"/>
        <v>2127</v>
      </c>
      <c r="Z17" s="6" t="s">
        <v>29</v>
      </c>
    </row>
    <row r="18" spans="1:29" ht="15" customHeight="1" x14ac:dyDescent="0.15">
      <c r="A18" s="7">
        <v>12</v>
      </c>
      <c r="B18" s="10">
        <v>78</v>
      </c>
      <c r="C18" s="10">
        <v>85</v>
      </c>
      <c r="D18" s="10">
        <v>163</v>
      </c>
      <c r="E18" s="3"/>
      <c r="F18" s="7">
        <v>42</v>
      </c>
      <c r="G18" s="10">
        <v>106</v>
      </c>
      <c r="H18" s="10">
        <v>91</v>
      </c>
      <c r="I18" s="10">
        <v>197</v>
      </c>
      <c r="J18" s="3"/>
      <c r="K18" s="7">
        <v>72</v>
      </c>
      <c r="L18" s="10">
        <v>148</v>
      </c>
      <c r="M18" s="10">
        <v>222</v>
      </c>
      <c r="N18" s="13">
        <v>370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190</v>
      </c>
      <c r="W18" s="15">
        <f>SUM(R9,R15,R21,R27,R33,R39)</f>
        <v>590</v>
      </c>
      <c r="X18" s="18">
        <f t="shared" si="0"/>
        <v>780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87</v>
      </c>
      <c r="C19" s="10">
        <v>87</v>
      </c>
      <c r="D19" s="10">
        <v>174</v>
      </c>
      <c r="E19" s="3"/>
      <c r="F19" s="7">
        <v>43</v>
      </c>
      <c r="G19" s="10">
        <v>92</v>
      </c>
      <c r="H19" s="10">
        <v>87</v>
      </c>
      <c r="I19" s="10">
        <v>179</v>
      </c>
      <c r="J19" s="3"/>
      <c r="K19" s="7">
        <v>73</v>
      </c>
      <c r="L19" s="10">
        <v>152</v>
      </c>
      <c r="M19" s="10">
        <v>206</v>
      </c>
      <c r="N19" s="10">
        <v>358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36</v>
      </c>
      <c r="W19" s="15">
        <f>SUM(R15,R21,R27,R33,R39)</f>
        <v>168</v>
      </c>
      <c r="X19" s="18">
        <f t="shared" si="0"/>
        <v>204</v>
      </c>
      <c r="Z19" s="4" t="s">
        <v>25</v>
      </c>
      <c r="AA19" s="10">
        <v>198</v>
      </c>
      <c r="AB19" s="10">
        <v>195</v>
      </c>
      <c r="AC19" s="10">
        <v>393</v>
      </c>
    </row>
    <row r="20" spans="1:29" ht="15" customHeight="1" x14ac:dyDescent="0.15">
      <c r="A20" s="7">
        <v>14</v>
      </c>
      <c r="B20" s="10">
        <v>76</v>
      </c>
      <c r="C20" s="10">
        <v>80</v>
      </c>
      <c r="D20" s="10">
        <v>156</v>
      </c>
      <c r="E20" s="3"/>
      <c r="F20" s="7">
        <v>44</v>
      </c>
      <c r="G20" s="10">
        <v>97</v>
      </c>
      <c r="H20" s="10">
        <v>101</v>
      </c>
      <c r="I20" s="10">
        <v>198</v>
      </c>
      <c r="J20" s="3"/>
      <c r="K20" s="7">
        <v>74</v>
      </c>
      <c r="L20" s="10">
        <v>154</v>
      </c>
      <c r="M20" s="10">
        <v>218</v>
      </c>
      <c r="N20" s="10">
        <v>372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2</v>
      </c>
      <c r="W20" s="15">
        <f>SUM(R21,R27,R33,R39)</f>
        <v>33</v>
      </c>
      <c r="X20" s="18">
        <f t="shared" si="0"/>
        <v>35</v>
      </c>
      <c r="Z20" s="26" t="s">
        <v>26</v>
      </c>
      <c r="AA20" s="10">
        <v>1205</v>
      </c>
      <c r="AB20" s="10">
        <v>1073</v>
      </c>
      <c r="AC20" s="10">
        <v>2278</v>
      </c>
    </row>
    <row r="21" spans="1:29" ht="15" customHeight="1" x14ac:dyDescent="0.15">
      <c r="A21" s="7"/>
      <c r="B21" s="11">
        <v>383</v>
      </c>
      <c r="C21" s="11">
        <v>406</v>
      </c>
      <c r="D21" s="11">
        <v>789</v>
      </c>
      <c r="E21" s="3"/>
      <c r="F21" s="7"/>
      <c r="G21" s="11">
        <v>502</v>
      </c>
      <c r="H21" s="11">
        <v>480</v>
      </c>
      <c r="I21" s="11">
        <v>982</v>
      </c>
      <c r="J21" s="3"/>
      <c r="K21" s="7"/>
      <c r="L21" s="12">
        <v>773</v>
      </c>
      <c r="M21" s="12">
        <v>1062</v>
      </c>
      <c r="N21" s="12">
        <v>1835</v>
      </c>
      <c r="O21" s="24"/>
      <c r="P21" s="7"/>
      <c r="Q21" s="11">
        <v>2</v>
      </c>
      <c r="R21" s="11">
        <v>32</v>
      </c>
      <c r="S21" s="11">
        <v>34</v>
      </c>
      <c r="Z21" s="4" t="s">
        <v>31</v>
      </c>
      <c r="AA21" s="10">
        <v>267</v>
      </c>
      <c r="AB21" s="10">
        <v>280</v>
      </c>
      <c r="AC21" s="10">
        <v>547</v>
      </c>
    </row>
    <row r="22" spans="1:29" ht="15" customHeight="1" x14ac:dyDescent="0.15">
      <c r="A22" s="7">
        <v>15</v>
      </c>
      <c r="B22" s="10">
        <v>88</v>
      </c>
      <c r="C22" s="10">
        <v>78</v>
      </c>
      <c r="D22" s="10">
        <v>166</v>
      </c>
      <c r="E22" s="3"/>
      <c r="F22" s="7">
        <v>45</v>
      </c>
      <c r="G22" s="10">
        <v>90</v>
      </c>
      <c r="H22" s="10">
        <v>109</v>
      </c>
      <c r="I22" s="10">
        <v>199</v>
      </c>
      <c r="J22" s="3"/>
      <c r="K22" s="7">
        <v>75</v>
      </c>
      <c r="L22" s="10">
        <v>175</v>
      </c>
      <c r="M22" s="10">
        <v>212</v>
      </c>
      <c r="N22" s="10">
        <v>387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386</v>
      </c>
      <c r="AB22" s="10">
        <v>675</v>
      </c>
      <c r="AC22" s="10">
        <v>1061</v>
      </c>
    </row>
    <row r="23" spans="1:29" ht="15" customHeight="1" x14ac:dyDescent="0.15">
      <c r="A23" s="7">
        <v>16</v>
      </c>
      <c r="B23" s="10">
        <v>118</v>
      </c>
      <c r="C23" s="10">
        <v>88</v>
      </c>
      <c r="D23" s="10">
        <v>206</v>
      </c>
      <c r="E23" s="3"/>
      <c r="F23" s="7">
        <v>46</v>
      </c>
      <c r="G23" s="10">
        <v>98</v>
      </c>
      <c r="H23" s="10">
        <v>133</v>
      </c>
      <c r="I23" s="10">
        <v>231</v>
      </c>
      <c r="J23" s="3"/>
      <c r="K23" s="7">
        <v>76</v>
      </c>
      <c r="L23" s="10">
        <v>186</v>
      </c>
      <c r="M23" s="10">
        <v>251</v>
      </c>
      <c r="N23" s="10">
        <v>437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9.7798213812008132</v>
      </c>
      <c r="W23" s="19">
        <f>W4/$W$8*100</f>
        <v>8.2699254476981015</v>
      </c>
      <c r="X23" s="19">
        <f>X4/$X$8*100</f>
        <v>8.9720394736842106</v>
      </c>
      <c r="Z23" s="9" t="s">
        <v>24</v>
      </c>
      <c r="AA23" s="11">
        <f t="shared" ref="AA23:AB23" si="3">SUM(AA19:AA22)</f>
        <v>2056</v>
      </c>
      <c r="AB23" s="11">
        <f t="shared" si="3"/>
        <v>2223</v>
      </c>
      <c r="AC23" s="11">
        <f>SUM(AC19:AC22)</f>
        <v>4279</v>
      </c>
    </row>
    <row r="24" spans="1:29" ht="15" customHeight="1" x14ac:dyDescent="0.15">
      <c r="A24" s="7">
        <v>17</v>
      </c>
      <c r="B24" s="10">
        <v>96</v>
      </c>
      <c r="C24" s="10">
        <v>88</v>
      </c>
      <c r="D24" s="10">
        <v>184</v>
      </c>
      <c r="E24" s="3"/>
      <c r="F24" s="7">
        <v>47</v>
      </c>
      <c r="G24" s="10">
        <v>82</v>
      </c>
      <c r="H24" s="10">
        <v>63</v>
      </c>
      <c r="I24" s="10">
        <v>145</v>
      </c>
      <c r="J24" s="3"/>
      <c r="K24" s="7">
        <v>77</v>
      </c>
      <c r="L24" s="10">
        <v>152</v>
      </c>
      <c r="M24" s="10">
        <v>244</v>
      </c>
      <c r="N24" s="10">
        <v>396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55.133079847908753</v>
      </c>
      <c r="W24" s="19">
        <f>W5/$W$8*100</f>
        <v>46.153254938129272</v>
      </c>
      <c r="X24" s="19">
        <f>X5/$X$8*100</f>
        <v>50.328947368421048</v>
      </c>
      <c r="Z24" s="6" t="s">
        <v>30</v>
      </c>
    </row>
    <row r="25" spans="1:29" ht="15" customHeight="1" x14ac:dyDescent="0.15">
      <c r="A25" s="7">
        <v>18</v>
      </c>
      <c r="B25" s="10">
        <v>101</v>
      </c>
      <c r="C25" s="10">
        <v>78</v>
      </c>
      <c r="D25" s="10">
        <v>179</v>
      </c>
      <c r="E25" s="3"/>
      <c r="F25" s="7">
        <v>48</v>
      </c>
      <c r="G25" s="10">
        <v>101</v>
      </c>
      <c r="H25" s="10">
        <v>112</v>
      </c>
      <c r="I25" s="10">
        <v>213</v>
      </c>
      <c r="J25" s="3"/>
      <c r="K25" s="7">
        <v>78</v>
      </c>
      <c r="L25" s="10">
        <v>186</v>
      </c>
      <c r="M25" s="10">
        <v>251</v>
      </c>
      <c r="N25" s="10">
        <v>437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14.652047042178795</v>
      </c>
      <c r="W25" s="19">
        <f>W6/$W$8*100</f>
        <v>15.3178080086081</v>
      </c>
      <c r="X25" s="19">
        <f>X6/$X$8*100</f>
        <v>15.008223684210526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119</v>
      </c>
      <c r="C26" s="10">
        <v>88</v>
      </c>
      <c r="D26" s="10">
        <v>207</v>
      </c>
      <c r="E26" s="3"/>
      <c r="F26" s="7">
        <v>49</v>
      </c>
      <c r="G26" s="10">
        <v>100</v>
      </c>
      <c r="H26" s="10">
        <v>126</v>
      </c>
      <c r="I26" s="10">
        <v>226</v>
      </c>
      <c r="J26" s="3"/>
      <c r="K26" s="7">
        <v>79</v>
      </c>
      <c r="L26" s="10">
        <v>160</v>
      </c>
      <c r="M26" s="10">
        <v>275</v>
      </c>
      <c r="N26" s="10">
        <v>435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20.435051728711645</v>
      </c>
      <c r="W26" s="19">
        <f>W7/$W$8*100</f>
        <v>30.259011605564524</v>
      </c>
      <c r="X26" s="19">
        <f>X7/$X$8*100</f>
        <v>25.690789473684212</v>
      </c>
      <c r="Z26" s="4" t="s">
        <v>25</v>
      </c>
      <c r="AA26" s="10">
        <v>122</v>
      </c>
      <c r="AB26" s="10">
        <v>102</v>
      </c>
      <c r="AC26" s="10">
        <v>224</v>
      </c>
    </row>
    <row r="27" spans="1:29" ht="15" customHeight="1" x14ac:dyDescent="0.15">
      <c r="A27" s="7"/>
      <c r="B27" s="11">
        <v>522</v>
      </c>
      <c r="C27" s="11">
        <v>420</v>
      </c>
      <c r="D27" s="11">
        <v>942</v>
      </c>
      <c r="E27" s="3"/>
      <c r="F27" s="7"/>
      <c r="G27" s="11">
        <v>471</v>
      </c>
      <c r="H27" s="11">
        <v>543</v>
      </c>
      <c r="I27" s="11">
        <v>1014</v>
      </c>
      <c r="J27" s="3"/>
      <c r="K27" s="7"/>
      <c r="L27" s="11">
        <v>859</v>
      </c>
      <c r="M27" s="11">
        <v>1233</v>
      </c>
      <c r="N27" s="11">
        <v>2092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647</v>
      </c>
      <c r="AB27" s="10">
        <v>594</v>
      </c>
      <c r="AC27" s="10">
        <v>1241</v>
      </c>
    </row>
    <row r="28" spans="1:29" ht="15" customHeight="1" x14ac:dyDescent="0.15">
      <c r="A28" s="7">
        <v>20</v>
      </c>
      <c r="B28" s="10">
        <v>82</v>
      </c>
      <c r="C28" s="10">
        <v>90</v>
      </c>
      <c r="D28" s="10">
        <v>172</v>
      </c>
      <c r="E28" s="3"/>
      <c r="F28" s="7">
        <v>50</v>
      </c>
      <c r="G28" s="10">
        <v>125</v>
      </c>
      <c r="H28" s="10">
        <v>115</v>
      </c>
      <c r="I28" s="10">
        <v>240</v>
      </c>
      <c r="J28" s="3"/>
      <c r="K28" s="7">
        <v>80</v>
      </c>
      <c r="L28" s="10">
        <v>179</v>
      </c>
      <c r="M28" s="10">
        <v>241</v>
      </c>
      <c r="N28" s="10">
        <v>420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33.566186223361925</v>
      </c>
      <c r="W28" s="19">
        <f t="shared" ref="W28:W39" si="5">W9/$W$8*100</f>
        <v>28.49896241641688</v>
      </c>
      <c r="X28" s="19">
        <f t="shared" ref="X28:X39" si="6">X9/$X$8*100</f>
        <v>30.855263157894736</v>
      </c>
      <c r="Z28" s="4" t="s">
        <v>31</v>
      </c>
      <c r="AA28" s="10">
        <v>150</v>
      </c>
      <c r="AB28" s="10">
        <v>191</v>
      </c>
      <c r="AC28" s="10">
        <v>341</v>
      </c>
    </row>
    <row r="29" spans="1:29" ht="15" customHeight="1" x14ac:dyDescent="0.15">
      <c r="A29" s="7">
        <v>21</v>
      </c>
      <c r="B29" s="10">
        <v>84</v>
      </c>
      <c r="C29" s="10">
        <v>90</v>
      </c>
      <c r="D29" s="10">
        <v>174</v>
      </c>
      <c r="E29" s="3"/>
      <c r="F29" s="7">
        <v>51</v>
      </c>
      <c r="G29" s="10">
        <v>115</v>
      </c>
      <c r="H29" s="10">
        <v>115</v>
      </c>
      <c r="I29" s="10">
        <v>230</v>
      </c>
      <c r="J29" s="3"/>
      <c r="K29" s="7">
        <v>81</v>
      </c>
      <c r="L29" s="10">
        <v>174</v>
      </c>
      <c r="M29" s="10">
        <v>234</v>
      </c>
      <c r="N29" s="10">
        <v>408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68.65328499425236</v>
      </c>
      <c r="W29" s="19">
        <f t="shared" si="5"/>
        <v>74.075782030589494</v>
      </c>
      <c r="X29" s="19">
        <f t="shared" si="6"/>
        <v>71.55427631578948</v>
      </c>
      <c r="Z29" s="4" t="s">
        <v>7</v>
      </c>
      <c r="AA29" s="10">
        <v>248</v>
      </c>
      <c r="AB29" s="10">
        <v>431</v>
      </c>
      <c r="AC29" s="10">
        <v>679</v>
      </c>
    </row>
    <row r="30" spans="1:29" ht="15" customHeight="1" x14ac:dyDescent="0.15">
      <c r="A30" s="7">
        <v>22</v>
      </c>
      <c r="B30" s="10">
        <v>107</v>
      </c>
      <c r="C30" s="10">
        <v>79</v>
      </c>
      <c r="D30" s="10">
        <v>186</v>
      </c>
      <c r="E30" s="3"/>
      <c r="F30" s="7">
        <v>52</v>
      </c>
      <c r="G30" s="10">
        <v>136</v>
      </c>
      <c r="H30" s="10">
        <v>150</v>
      </c>
      <c r="I30" s="10">
        <v>286</v>
      </c>
      <c r="J30" s="3"/>
      <c r="K30" s="7">
        <v>82</v>
      </c>
      <c r="L30" s="10">
        <v>163</v>
      </c>
      <c r="M30" s="10">
        <v>270</v>
      </c>
      <c r="N30" s="10">
        <v>433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60.049518082942789</v>
      </c>
      <c r="W30" s="19">
        <f t="shared" si="5"/>
        <v>66.213204211820766</v>
      </c>
      <c r="X30" s="19">
        <f t="shared" si="6"/>
        <v>63.347039473684205</v>
      </c>
      <c r="Z30" s="9" t="s">
        <v>24</v>
      </c>
      <c r="AA30" s="11">
        <f t="shared" ref="AA30:AB30" si="7">SUM(AA26:AA29)</f>
        <v>1167</v>
      </c>
      <c r="AB30" s="11">
        <f t="shared" si="7"/>
        <v>1318</v>
      </c>
      <c r="AC30" s="11">
        <f>SUM(AC26:AC29)</f>
        <v>2485</v>
      </c>
    </row>
    <row r="31" spans="1:29" ht="15" customHeight="1" x14ac:dyDescent="0.15">
      <c r="A31" s="7">
        <v>23</v>
      </c>
      <c r="B31" s="10">
        <v>81</v>
      </c>
      <c r="C31" s="10">
        <v>83</v>
      </c>
      <c r="D31" s="10">
        <v>164</v>
      </c>
      <c r="E31" s="3"/>
      <c r="F31" s="7">
        <v>53</v>
      </c>
      <c r="G31" s="10">
        <v>147</v>
      </c>
      <c r="H31" s="10">
        <v>148</v>
      </c>
      <c r="I31" s="10">
        <v>295</v>
      </c>
      <c r="J31" s="3"/>
      <c r="K31" s="7">
        <v>83</v>
      </c>
      <c r="L31" s="10">
        <v>171</v>
      </c>
      <c r="M31" s="10">
        <v>237</v>
      </c>
      <c r="N31" s="10">
        <v>408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45.981077018304006</v>
      </c>
      <c r="W31" s="19">
        <f t="shared" si="5"/>
        <v>54.108062408731072</v>
      </c>
      <c r="X31" s="19">
        <f t="shared" si="6"/>
        <v>50.328947368421048</v>
      </c>
      <c r="Z31" s="6"/>
    </row>
    <row r="32" spans="1:29" ht="15" customHeight="1" x14ac:dyDescent="0.15">
      <c r="A32" s="7">
        <v>24</v>
      </c>
      <c r="B32" s="10">
        <v>76</v>
      </c>
      <c r="C32" s="10">
        <v>83</v>
      </c>
      <c r="D32" s="10">
        <v>159</v>
      </c>
      <c r="E32" s="3"/>
      <c r="F32" s="7">
        <v>54</v>
      </c>
      <c r="G32" s="10">
        <v>175</v>
      </c>
      <c r="H32" s="10">
        <v>162</v>
      </c>
      <c r="I32" s="10">
        <v>337</v>
      </c>
      <c r="J32" s="3"/>
      <c r="K32" s="7">
        <v>84</v>
      </c>
      <c r="L32" s="10">
        <v>137</v>
      </c>
      <c r="M32" s="10">
        <v>223</v>
      </c>
      <c r="N32" s="10">
        <v>360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35.087098770890442</v>
      </c>
      <c r="W32" s="20">
        <f t="shared" si="5"/>
        <v>45.576819614172628</v>
      </c>
      <c r="X32" s="20">
        <f t="shared" si="6"/>
        <v>40.69901315789474</v>
      </c>
      <c r="Z32" s="6"/>
      <c r="AA32" s="28"/>
      <c r="AB32" s="27"/>
      <c r="AC32" s="27"/>
    </row>
    <row r="33" spans="1:29" ht="15" customHeight="1" x14ac:dyDescent="0.15">
      <c r="A33" s="7"/>
      <c r="B33" s="11">
        <v>430</v>
      </c>
      <c r="C33" s="11">
        <v>425</v>
      </c>
      <c r="D33" s="11">
        <v>855</v>
      </c>
      <c r="E33" s="3"/>
      <c r="F33" s="7"/>
      <c r="G33" s="11">
        <v>698</v>
      </c>
      <c r="H33" s="11">
        <v>690</v>
      </c>
      <c r="I33" s="11">
        <v>1388</v>
      </c>
      <c r="J33" s="3"/>
      <c r="K33" s="7"/>
      <c r="L33" s="11">
        <v>824</v>
      </c>
      <c r="M33" s="11">
        <v>1205</v>
      </c>
      <c r="N33" s="11">
        <v>2029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27.270315677778761</v>
      </c>
      <c r="W33" s="19">
        <f t="shared" si="5"/>
        <v>38.421335792790714</v>
      </c>
      <c r="X33" s="19">
        <f t="shared" si="6"/>
        <v>33.236019736842103</v>
      </c>
      <c r="Z33" s="6" t="s">
        <v>3</v>
      </c>
    </row>
    <row r="34" spans="1:29" ht="15" customHeight="1" x14ac:dyDescent="0.15">
      <c r="A34" s="7">
        <v>25</v>
      </c>
      <c r="B34" s="10">
        <v>97</v>
      </c>
      <c r="C34" s="10">
        <v>93</v>
      </c>
      <c r="D34" s="10">
        <v>190</v>
      </c>
      <c r="E34" s="3"/>
      <c r="F34" s="7">
        <v>55</v>
      </c>
      <c r="G34" s="10">
        <v>164</v>
      </c>
      <c r="H34" s="10">
        <v>172</v>
      </c>
      <c r="I34" s="10">
        <v>336</v>
      </c>
      <c r="J34" s="3"/>
      <c r="K34" s="7">
        <v>85</v>
      </c>
      <c r="L34" s="10">
        <v>106</v>
      </c>
      <c r="M34" s="10">
        <v>196</v>
      </c>
      <c r="N34" s="10">
        <v>302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20.435051728711645</v>
      </c>
      <c r="W34" s="19">
        <f t="shared" si="5"/>
        <v>30.259011605564524</v>
      </c>
      <c r="X34" s="19">
        <f t="shared" si="6"/>
        <v>25.690789473684212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96</v>
      </c>
      <c r="D35" s="10">
        <v>177</v>
      </c>
      <c r="E35" s="3"/>
      <c r="F35" s="7">
        <v>56</v>
      </c>
      <c r="G35" s="10">
        <v>175</v>
      </c>
      <c r="H35" s="10">
        <v>169</v>
      </c>
      <c r="I35" s="10">
        <v>344</v>
      </c>
      <c r="J35" s="3"/>
      <c r="K35" s="7">
        <v>86</v>
      </c>
      <c r="L35" s="10">
        <v>113</v>
      </c>
      <c r="M35" s="10">
        <v>198</v>
      </c>
      <c r="N35" s="10">
        <v>311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12.839331505880272</v>
      </c>
      <c r="W35" s="19">
        <f t="shared" si="5"/>
        <v>20.782414879717162</v>
      </c>
      <c r="X35" s="19">
        <f t="shared" si="6"/>
        <v>17.088815789473685</v>
      </c>
      <c r="Z35" s="4" t="s">
        <v>25</v>
      </c>
      <c r="AA35" s="10">
        <f>SUM(AA5,AA12,AA19,AA26)</f>
        <v>1106</v>
      </c>
      <c r="AB35" s="10">
        <f t="shared" ref="AA35:AB38" si="8">SUM(AB5,AB12,AB19,AB26)</f>
        <v>1076</v>
      </c>
      <c r="AC35" s="10">
        <f>SUM(AA35:AB35)</f>
        <v>2182</v>
      </c>
    </row>
    <row r="36" spans="1:29" ht="15" customHeight="1" x14ac:dyDescent="0.15">
      <c r="A36" s="7">
        <v>27</v>
      </c>
      <c r="B36" s="10">
        <v>76</v>
      </c>
      <c r="C36" s="10">
        <v>87</v>
      </c>
      <c r="D36" s="10">
        <v>163</v>
      </c>
      <c r="E36" s="3"/>
      <c r="F36" s="7">
        <v>57</v>
      </c>
      <c r="G36" s="10">
        <v>171</v>
      </c>
      <c r="H36" s="10">
        <v>196</v>
      </c>
      <c r="I36" s="10">
        <v>367</v>
      </c>
      <c r="J36" s="3"/>
      <c r="K36" s="7">
        <v>87</v>
      </c>
      <c r="L36" s="10">
        <v>85</v>
      </c>
      <c r="M36" s="10">
        <v>194</v>
      </c>
      <c r="N36" s="10">
        <v>279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5.5530993014413301</v>
      </c>
      <c r="W36" s="19">
        <f t="shared" si="5"/>
        <v>11.521020674813618</v>
      </c>
      <c r="X36" s="19">
        <f t="shared" si="6"/>
        <v>8.7458881578947363</v>
      </c>
      <c r="Z36" s="26" t="s">
        <v>26</v>
      </c>
      <c r="AA36" s="10">
        <f t="shared" si="8"/>
        <v>6235</v>
      </c>
      <c r="AB36" s="10">
        <f t="shared" si="8"/>
        <v>6005</v>
      </c>
      <c r="AC36" s="13">
        <f>SUM(AA36:AB36)</f>
        <v>12240</v>
      </c>
    </row>
    <row r="37" spans="1:29" ht="15" customHeight="1" x14ac:dyDescent="0.15">
      <c r="A37" s="7">
        <v>28</v>
      </c>
      <c r="B37" s="10">
        <v>109</v>
      </c>
      <c r="C37" s="10">
        <v>104</v>
      </c>
      <c r="D37" s="10">
        <v>213</v>
      </c>
      <c r="E37" s="3"/>
      <c r="F37" s="7">
        <v>58</v>
      </c>
      <c r="G37" s="10">
        <v>190</v>
      </c>
      <c r="H37" s="10">
        <v>182</v>
      </c>
      <c r="I37" s="10">
        <v>372</v>
      </c>
      <c r="J37" s="3"/>
      <c r="K37" s="7">
        <v>88</v>
      </c>
      <c r="L37" s="10">
        <v>86</v>
      </c>
      <c r="M37" s="10">
        <v>188</v>
      </c>
      <c r="N37" s="10">
        <v>274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1.6800778141303387</v>
      </c>
      <c r="W37" s="19">
        <f t="shared" si="5"/>
        <v>4.5346245484589964</v>
      </c>
      <c r="X37" s="19">
        <f t="shared" si="6"/>
        <v>3.2072368421052633</v>
      </c>
      <c r="Z37" s="4" t="s">
        <v>31</v>
      </c>
      <c r="AA37" s="10">
        <f t="shared" si="8"/>
        <v>1657</v>
      </c>
      <c r="AB37" s="10">
        <f t="shared" si="8"/>
        <v>1993</v>
      </c>
      <c r="AC37" s="13">
        <f>SUM(AA37:AB37)</f>
        <v>3650</v>
      </c>
    </row>
    <row r="38" spans="1:29" ht="15" customHeight="1" x14ac:dyDescent="0.15">
      <c r="A38" s="7">
        <v>29</v>
      </c>
      <c r="B38" s="10">
        <v>106</v>
      </c>
      <c r="C38" s="10">
        <v>91</v>
      </c>
      <c r="D38" s="10">
        <v>197</v>
      </c>
      <c r="E38" s="3"/>
      <c r="F38" s="7">
        <v>59</v>
      </c>
      <c r="G38" s="10">
        <v>193</v>
      </c>
      <c r="H38" s="10">
        <v>166</v>
      </c>
      <c r="I38" s="10">
        <v>359</v>
      </c>
      <c r="J38" s="3"/>
      <c r="K38" s="7">
        <v>89</v>
      </c>
      <c r="L38" s="10">
        <v>48</v>
      </c>
      <c r="M38" s="10">
        <v>133</v>
      </c>
      <c r="N38" s="10">
        <v>181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0.31833053320364313</v>
      </c>
      <c r="W38" s="19">
        <f t="shared" si="5"/>
        <v>1.2912151256629008</v>
      </c>
      <c r="X38" s="19">
        <f t="shared" si="6"/>
        <v>0.83881578947368418</v>
      </c>
      <c r="Z38" s="4" t="s">
        <v>7</v>
      </c>
      <c r="AA38" s="10">
        <f t="shared" si="8"/>
        <v>2311</v>
      </c>
      <c r="AB38" s="10">
        <f t="shared" si="8"/>
        <v>3937</v>
      </c>
      <c r="AC38" s="13">
        <f>SUM(AA38:AB38)</f>
        <v>6248</v>
      </c>
    </row>
    <row r="39" spans="1:29" ht="15" customHeight="1" x14ac:dyDescent="0.15">
      <c r="A39" s="7"/>
      <c r="B39" s="11">
        <v>469</v>
      </c>
      <c r="C39" s="11">
        <v>471</v>
      </c>
      <c r="D39" s="11">
        <v>940</v>
      </c>
      <c r="E39" s="3"/>
      <c r="F39" s="7"/>
      <c r="G39" s="11">
        <v>893</v>
      </c>
      <c r="H39" s="11">
        <v>885</v>
      </c>
      <c r="I39" s="11">
        <v>1778</v>
      </c>
      <c r="J39" s="3"/>
      <c r="K39" s="7"/>
      <c r="L39" s="11">
        <v>438</v>
      </c>
      <c r="M39" s="11">
        <v>909</v>
      </c>
      <c r="N39" s="11">
        <v>1347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1.7685029622424617E-2</v>
      </c>
      <c r="W39" s="19">
        <f t="shared" si="5"/>
        <v>0.2536315425409269</v>
      </c>
      <c r="X39" s="19">
        <f t="shared" si="6"/>
        <v>0.14391447368421051</v>
      </c>
      <c r="Z39" s="9" t="s">
        <v>24</v>
      </c>
      <c r="AA39" s="11">
        <f>SUM(AA35:AA38)</f>
        <v>11309</v>
      </c>
      <c r="AB39" s="11">
        <f>SUM(AB35:AB38)</f>
        <v>13011</v>
      </c>
      <c r="AC39" s="11">
        <f>SUM(AC35:AC38)</f>
        <v>24320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54</v>
      </c>
      <c r="D4" s="10">
        <v>121</v>
      </c>
      <c r="E4" s="3"/>
      <c r="F4" s="7">
        <v>30</v>
      </c>
      <c r="G4" s="10">
        <v>78</v>
      </c>
      <c r="H4" s="10">
        <v>108</v>
      </c>
      <c r="I4" s="10">
        <v>186</v>
      </c>
      <c r="J4" s="3"/>
      <c r="K4" s="7">
        <v>60</v>
      </c>
      <c r="L4" s="10">
        <v>233</v>
      </c>
      <c r="M4" s="10">
        <v>190</v>
      </c>
      <c r="N4" s="10">
        <v>423</v>
      </c>
      <c r="O4" s="3"/>
      <c r="P4" s="7">
        <v>90</v>
      </c>
      <c r="Q4" s="10">
        <v>41</v>
      </c>
      <c r="R4" s="10">
        <v>118</v>
      </c>
      <c r="S4" s="10">
        <v>159</v>
      </c>
      <c r="U4" s="4" t="s">
        <v>4</v>
      </c>
      <c r="V4" s="15">
        <f>SUM(B9,B15,B21)</f>
        <v>1113</v>
      </c>
      <c r="W4" s="15">
        <f>SUM(C9,C15,C21)</f>
        <v>1072</v>
      </c>
      <c r="X4" s="15">
        <f>SUM(V4:W4)</f>
        <v>2185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52</v>
      </c>
      <c r="D5" s="10">
        <v>122</v>
      </c>
      <c r="E5" s="3"/>
      <c r="F5" s="7">
        <v>31</v>
      </c>
      <c r="G5" s="10">
        <v>88</v>
      </c>
      <c r="H5" s="10">
        <v>91</v>
      </c>
      <c r="I5" s="10">
        <v>179</v>
      </c>
      <c r="J5" s="3"/>
      <c r="K5" s="7">
        <v>61</v>
      </c>
      <c r="L5" s="10">
        <v>204</v>
      </c>
      <c r="M5" s="10">
        <v>214</v>
      </c>
      <c r="N5" s="10">
        <v>418</v>
      </c>
      <c r="O5" s="3"/>
      <c r="P5" s="7">
        <v>91</v>
      </c>
      <c r="Q5" s="10">
        <v>31</v>
      </c>
      <c r="R5" s="10">
        <v>103</v>
      </c>
      <c r="S5" s="10">
        <v>134</v>
      </c>
      <c r="U5" s="4" t="s">
        <v>5</v>
      </c>
      <c r="V5" s="15">
        <f>SUM(B27,B33,B39,G9,G15,G21,G27,G33,G39,L9)</f>
        <v>6205</v>
      </c>
      <c r="W5" s="15">
        <f>SUM(C27,C33,C39,H9,H15,H21,H27,H33,H39,M9)</f>
        <v>5993</v>
      </c>
      <c r="X5" s="15">
        <f>SUM(V5:W5)</f>
        <v>12198</v>
      </c>
      <c r="Y5" s="2"/>
      <c r="Z5" s="4" t="s">
        <v>25</v>
      </c>
      <c r="AA5" s="10">
        <v>640</v>
      </c>
      <c r="AB5" s="10">
        <v>612</v>
      </c>
      <c r="AC5" s="10">
        <v>1252</v>
      </c>
    </row>
    <row r="6" spans="1:29" ht="15" customHeight="1" x14ac:dyDescent="0.15">
      <c r="A6" s="7">
        <v>2</v>
      </c>
      <c r="B6" s="10">
        <v>72</v>
      </c>
      <c r="C6" s="10">
        <v>63</v>
      </c>
      <c r="D6" s="10">
        <v>135</v>
      </c>
      <c r="E6" s="3"/>
      <c r="F6" s="7">
        <v>32</v>
      </c>
      <c r="G6" s="10">
        <v>98</v>
      </c>
      <c r="H6" s="10">
        <v>77</v>
      </c>
      <c r="I6" s="10">
        <v>175</v>
      </c>
      <c r="J6" s="3"/>
      <c r="K6" s="7">
        <v>62</v>
      </c>
      <c r="L6" s="10">
        <v>249</v>
      </c>
      <c r="M6" s="10">
        <v>202</v>
      </c>
      <c r="N6" s="10">
        <v>451</v>
      </c>
      <c r="O6" s="3"/>
      <c r="P6" s="7">
        <v>92</v>
      </c>
      <c r="Q6" s="10">
        <v>31</v>
      </c>
      <c r="R6" s="10">
        <v>97</v>
      </c>
      <c r="S6" s="10">
        <v>128</v>
      </c>
      <c r="U6" s="8" t="s">
        <v>6</v>
      </c>
      <c r="V6" s="15">
        <f>SUM(L15,L21)</f>
        <v>1667</v>
      </c>
      <c r="W6" s="15">
        <f>SUM(M15,M21)</f>
        <v>1999</v>
      </c>
      <c r="X6" s="15">
        <f>SUM(V6:W6)</f>
        <v>3666</v>
      </c>
      <c r="Z6" s="26" t="s">
        <v>26</v>
      </c>
      <c r="AA6" s="10">
        <v>3548</v>
      </c>
      <c r="AB6" s="10">
        <v>3515</v>
      </c>
      <c r="AC6" s="10">
        <v>7063</v>
      </c>
    </row>
    <row r="7" spans="1:29" ht="15" customHeight="1" x14ac:dyDescent="0.15">
      <c r="A7" s="7">
        <v>3</v>
      </c>
      <c r="B7" s="10">
        <v>74</v>
      </c>
      <c r="C7" s="10">
        <v>76</v>
      </c>
      <c r="D7" s="10">
        <v>150</v>
      </c>
      <c r="E7" s="3"/>
      <c r="F7" s="7">
        <v>33</v>
      </c>
      <c r="G7" s="10">
        <v>95</v>
      </c>
      <c r="H7" s="10">
        <v>106</v>
      </c>
      <c r="I7" s="10">
        <v>201</v>
      </c>
      <c r="J7" s="3"/>
      <c r="K7" s="7">
        <v>63</v>
      </c>
      <c r="L7" s="10">
        <v>255</v>
      </c>
      <c r="M7" s="10">
        <v>229</v>
      </c>
      <c r="N7" s="10">
        <v>484</v>
      </c>
      <c r="O7" s="3"/>
      <c r="P7" s="7">
        <v>93</v>
      </c>
      <c r="Q7" s="10">
        <v>31</v>
      </c>
      <c r="R7" s="10">
        <v>53</v>
      </c>
      <c r="S7" s="10">
        <v>84</v>
      </c>
      <c r="U7" s="4" t="s">
        <v>7</v>
      </c>
      <c r="V7" s="15">
        <f>SUM(L27,L33,L39,Q9,Q15,Q21,Q27,Q33,Q39)</f>
        <v>2309</v>
      </c>
      <c r="W7" s="15">
        <f>SUM(M27,M33,M39,R9,R15,R21,R27,R33,R39)</f>
        <v>3925</v>
      </c>
      <c r="X7" s="15">
        <f>SUM(V7:W7)</f>
        <v>6234</v>
      </c>
      <c r="Z7" s="4" t="s">
        <v>31</v>
      </c>
      <c r="AA7" s="10">
        <v>1047</v>
      </c>
      <c r="AB7" s="10">
        <v>1278</v>
      </c>
      <c r="AC7" s="10">
        <v>2325</v>
      </c>
    </row>
    <row r="8" spans="1:29" ht="15" customHeight="1" x14ac:dyDescent="0.15">
      <c r="A8" s="7">
        <v>4</v>
      </c>
      <c r="B8" s="10">
        <v>72</v>
      </c>
      <c r="C8" s="10">
        <v>59</v>
      </c>
      <c r="D8" s="10">
        <v>131</v>
      </c>
      <c r="E8" s="3"/>
      <c r="F8" s="7">
        <v>34</v>
      </c>
      <c r="G8" s="10">
        <v>96</v>
      </c>
      <c r="H8" s="10">
        <v>102</v>
      </c>
      <c r="I8" s="10">
        <v>198</v>
      </c>
      <c r="J8" s="3"/>
      <c r="K8" s="7">
        <v>64</v>
      </c>
      <c r="L8" s="10">
        <v>285</v>
      </c>
      <c r="M8" s="10">
        <v>273</v>
      </c>
      <c r="N8" s="10">
        <v>558</v>
      </c>
      <c r="O8" s="3"/>
      <c r="P8" s="7">
        <v>94</v>
      </c>
      <c r="Q8" s="10">
        <v>20</v>
      </c>
      <c r="R8" s="10">
        <v>51</v>
      </c>
      <c r="S8" s="10">
        <v>71</v>
      </c>
      <c r="U8" s="17" t="s">
        <v>3</v>
      </c>
      <c r="V8" s="12">
        <f>SUM(V4:V7)</f>
        <v>11294</v>
      </c>
      <c r="W8" s="12">
        <f>SUM(W4:W7)</f>
        <v>12989</v>
      </c>
      <c r="X8" s="12">
        <f>SUM(X4:X7)</f>
        <v>24283</v>
      </c>
      <c r="Z8" s="4" t="s">
        <v>7</v>
      </c>
      <c r="AA8" s="10">
        <v>1387</v>
      </c>
      <c r="AB8" s="10">
        <v>2374</v>
      </c>
      <c r="AC8" s="10">
        <v>3761</v>
      </c>
    </row>
    <row r="9" spans="1:29" ht="15" customHeight="1" x14ac:dyDescent="0.15">
      <c r="A9" s="7"/>
      <c r="B9" s="11">
        <v>355</v>
      </c>
      <c r="C9" s="11">
        <v>304</v>
      </c>
      <c r="D9" s="11">
        <v>659</v>
      </c>
      <c r="E9" s="3"/>
      <c r="F9" s="7"/>
      <c r="G9" s="11">
        <v>455</v>
      </c>
      <c r="H9" s="11">
        <v>484</v>
      </c>
      <c r="I9" s="11">
        <v>939</v>
      </c>
      <c r="J9" s="3"/>
      <c r="K9" s="7"/>
      <c r="L9" s="12">
        <v>1226</v>
      </c>
      <c r="M9" s="12">
        <v>1108</v>
      </c>
      <c r="N9" s="12">
        <v>2334</v>
      </c>
      <c r="O9" s="3"/>
      <c r="P9" s="7"/>
      <c r="Q9" s="11">
        <v>154</v>
      </c>
      <c r="R9" s="11">
        <v>422</v>
      </c>
      <c r="S9" s="11">
        <v>576</v>
      </c>
      <c r="U9" s="4" t="s">
        <v>8</v>
      </c>
      <c r="V9" s="15">
        <f>SUM(G21,G27,G33,G39,L9)</f>
        <v>3776</v>
      </c>
      <c r="W9" s="15">
        <f>SUM(H21,H27,H33,H39,M9)</f>
        <v>3702</v>
      </c>
      <c r="X9" s="18">
        <f t="shared" ref="X9:X20" si="0">SUM(V9:W9)</f>
        <v>7478</v>
      </c>
      <c r="Z9" s="9" t="s">
        <v>24</v>
      </c>
      <c r="AA9" s="11">
        <f t="shared" ref="AA9:AB9" si="1">SUM(AA5:AA8)</f>
        <v>6622</v>
      </c>
      <c r="AB9" s="11">
        <f t="shared" si="1"/>
        <v>7779</v>
      </c>
      <c r="AC9" s="11">
        <f>SUM(AC5:AC8)</f>
        <v>14401</v>
      </c>
    </row>
    <row r="10" spans="1:29" ht="15" customHeight="1" x14ac:dyDescent="0.15">
      <c r="A10" s="7">
        <v>5</v>
      </c>
      <c r="B10" s="10">
        <v>69</v>
      </c>
      <c r="C10" s="10">
        <v>80</v>
      </c>
      <c r="D10" s="10">
        <v>149</v>
      </c>
      <c r="E10" s="3"/>
      <c r="F10" s="7">
        <v>35</v>
      </c>
      <c r="G10" s="10">
        <v>115</v>
      </c>
      <c r="H10" s="10">
        <v>92</v>
      </c>
      <c r="I10" s="10">
        <v>207</v>
      </c>
      <c r="J10" s="3"/>
      <c r="K10" s="7">
        <v>65</v>
      </c>
      <c r="L10" s="10">
        <v>262</v>
      </c>
      <c r="M10" s="10">
        <v>234</v>
      </c>
      <c r="N10" s="10">
        <v>496</v>
      </c>
      <c r="O10" s="3"/>
      <c r="P10" s="7">
        <v>95</v>
      </c>
      <c r="Q10" s="10">
        <v>14</v>
      </c>
      <c r="R10" s="10">
        <v>44</v>
      </c>
      <c r="S10" s="10">
        <v>58</v>
      </c>
      <c r="U10" s="4" t="s">
        <v>9</v>
      </c>
      <c r="V10" s="15">
        <f>SUM(G21,G27,G33,G39,L9,L15,L21,L27,L33,L39,Q9,Q15,Q21,Q27,Q33,Q39)</f>
        <v>7752</v>
      </c>
      <c r="W10" s="15">
        <f>SUM(H21,H27,H33,H39,M9,M15,M21,M27,M33,M39,R9,R15,R21,R27,R33,R39)</f>
        <v>9626</v>
      </c>
      <c r="X10" s="18">
        <f t="shared" si="0"/>
        <v>17378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75</v>
      </c>
      <c r="D11" s="10">
        <v>155</v>
      </c>
      <c r="E11" s="3"/>
      <c r="F11" s="7">
        <v>36</v>
      </c>
      <c r="G11" s="10">
        <v>111</v>
      </c>
      <c r="H11" s="10">
        <v>103</v>
      </c>
      <c r="I11" s="10">
        <v>214</v>
      </c>
      <c r="J11" s="3"/>
      <c r="K11" s="7">
        <v>66</v>
      </c>
      <c r="L11" s="10">
        <v>247</v>
      </c>
      <c r="M11" s="10">
        <v>240</v>
      </c>
      <c r="N11" s="10">
        <v>487</v>
      </c>
      <c r="O11" s="3"/>
      <c r="P11" s="7">
        <v>96</v>
      </c>
      <c r="Q11" s="10">
        <v>10</v>
      </c>
      <c r="R11" s="10">
        <v>28</v>
      </c>
      <c r="S11" s="10">
        <v>38</v>
      </c>
      <c r="U11" s="4" t="s">
        <v>10</v>
      </c>
      <c r="V11" s="15">
        <f>SUM(,G33,G39,L9,L15,L21,L27,L33,L39,Q9,Q15,Q21,Q27,Q33,Q39)</f>
        <v>6780</v>
      </c>
      <c r="W11" s="15">
        <f>SUM(,H33,H39,M9,M15,M21,M27,M33,M39,R9,R15,R21,R27,R33,R39)</f>
        <v>8601</v>
      </c>
      <c r="X11" s="18">
        <f t="shared" si="0"/>
        <v>15381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85</v>
      </c>
      <c r="D12" s="10">
        <v>157</v>
      </c>
      <c r="E12" s="3"/>
      <c r="F12" s="7">
        <v>37</v>
      </c>
      <c r="G12" s="10">
        <v>114</v>
      </c>
      <c r="H12" s="10">
        <v>97</v>
      </c>
      <c r="I12" s="10">
        <v>211</v>
      </c>
      <c r="J12" s="3"/>
      <c r="K12" s="7">
        <v>67</v>
      </c>
      <c r="L12" s="10">
        <v>123</v>
      </c>
      <c r="M12" s="10">
        <v>116</v>
      </c>
      <c r="N12" s="10">
        <v>239</v>
      </c>
      <c r="O12" s="3"/>
      <c r="P12" s="7">
        <v>97</v>
      </c>
      <c r="Q12" s="10">
        <v>5</v>
      </c>
      <c r="R12" s="10">
        <v>24</v>
      </c>
      <c r="S12" s="10">
        <v>29</v>
      </c>
      <c r="U12" s="4" t="s">
        <v>11</v>
      </c>
      <c r="V12" s="15">
        <f>SUM(L9,L15,L21,L27,L33,L39,Q9,Q15,Q21,Q27,Q33,Q39)</f>
        <v>5202</v>
      </c>
      <c r="W12" s="15">
        <f>SUM(M9,M15,M21,M27,M33,M39,R9,R15,R21,R27,R33,R39)</f>
        <v>7032</v>
      </c>
      <c r="X12" s="18">
        <f t="shared" si="0"/>
        <v>12234</v>
      </c>
      <c r="Z12" s="4" t="s">
        <v>25</v>
      </c>
      <c r="AA12" s="10">
        <v>153</v>
      </c>
      <c r="AB12" s="10">
        <v>165</v>
      </c>
      <c r="AC12" s="10">
        <v>318</v>
      </c>
    </row>
    <row r="13" spans="1:29" ht="15" customHeight="1" x14ac:dyDescent="0.15">
      <c r="A13" s="7">
        <v>8</v>
      </c>
      <c r="B13" s="10">
        <v>74</v>
      </c>
      <c r="C13" s="10">
        <v>58</v>
      </c>
      <c r="D13" s="10">
        <v>132</v>
      </c>
      <c r="E13" s="3"/>
      <c r="F13" s="7">
        <v>38</v>
      </c>
      <c r="G13" s="10">
        <v>105</v>
      </c>
      <c r="H13" s="10">
        <v>94</v>
      </c>
      <c r="I13" s="10">
        <v>199</v>
      </c>
      <c r="J13" s="3"/>
      <c r="K13" s="7">
        <v>68</v>
      </c>
      <c r="L13" s="10">
        <v>120</v>
      </c>
      <c r="M13" s="10">
        <v>146</v>
      </c>
      <c r="N13" s="10">
        <v>266</v>
      </c>
      <c r="O13" s="3"/>
      <c r="P13" s="7">
        <v>98</v>
      </c>
      <c r="Q13" s="10">
        <v>4</v>
      </c>
      <c r="R13" s="10">
        <v>25</v>
      </c>
      <c r="S13" s="10">
        <v>29</v>
      </c>
      <c r="U13" s="9" t="s">
        <v>12</v>
      </c>
      <c r="V13" s="12">
        <f>SUM(L15,L21,L27,L33,L39,Q9,Q15,Q21,Q27,Q33,Q39)</f>
        <v>3976</v>
      </c>
      <c r="W13" s="12">
        <f>SUM(M15,M21,M27,M33,M39,R9,R15,R21,R27,R33,R39)</f>
        <v>5924</v>
      </c>
      <c r="X13" s="12">
        <f t="shared" si="0"/>
        <v>9900</v>
      </c>
      <c r="Z13" s="26" t="s">
        <v>26</v>
      </c>
      <c r="AA13" s="10">
        <v>813</v>
      </c>
      <c r="AB13" s="10">
        <v>812</v>
      </c>
      <c r="AC13" s="10">
        <v>1625</v>
      </c>
    </row>
    <row r="14" spans="1:29" ht="15" customHeight="1" x14ac:dyDescent="0.15">
      <c r="A14" s="7">
        <v>9</v>
      </c>
      <c r="B14" s="10">
        <v>77</v>
      </c>
      <c r="C14" s="10">
        <v>65</v>
      </c>
      <c r="D14" s="10">
        <v>142</v>
      </c>
      <c r="E14" s="3"/>
      <c r="F14" s="7">
        <v>39</v>
      </c>
      <c r="G14" s="10">
        <v>113</v>
      </c>
      <c r="H14" s="10">
        <v>108</v>
      </c>
      <c r="I14" s="10">
        <v>221</v>
      </c>
      <c r="J14" s="3"/>
      <c r="K14" s="7">
        <v>69</v>
      </c>
      <c r="L14" s="10">
        <v>145</v>
      </c>
      <c r="M14" s="10">
        <v>198</v>
      </c>
      <c r="N14" s="10">
        <v>343</v>
      </c>
      <c r="O14" s="3"/>
      <c r="P14" s="7">
        <v>99</v>
      </c>
      <c r="Q14" s="10">
        <v>2</v>
      </c>
      <c r="R14" s="10">
        <v>11</v>
      </c>
      <c r="S14" s="10">
        <v>13</v>
      </c>
      <c r="U14" s="4" t="s">
        <v>13</v>
      </c>
      <c r="V14" s="15">
        <f>SUM(L21,L27,L33,L39,Q9,Q15,Q21,Q27,Q33,Q39)</f>
        <v>3079</v>
      </c>
      <c r="W14" s="15">
        <f>SUM(M21,M27,M33,M39,R9,R15,R21,R27,R33,R39)</f>
        <v>4990</v>
      </c>
      <c r="X14" s="18">
        <f t="shared" si="0"/>
        <v>8069</v>
      </c>
      <c r="Z14" s="4" t="s">
        <v>31</v>
      </c>
      <c r="AA14" s="10">
        <v>204</v>
      </c>
      <c r="AB14" s="10">
        <v>249</v>
      </c>
      <c r="AC14" s="10">
        <v>453</v>
      </c>
    </row>
    <row r="15" spans="1:29" ht="15" customHeight="1" x14ac:dyDescent="0.15">
      <c r="A15" s="7"/>
      <c r="B15" s="11">
        <v>372</v>
      </c>
      <c r="C15" s="11">
        <v>363</v>
      </c>
      <c r="D15" s="11">
        <v>735</v>
      </c>
      <c r="E15" s="3"/>
      <c r="F15" s="7"/>
      <c r="G15" s="11">
        <v>558</v>
      </c>
      <c r="H15" s="11">
        <v>494</v>
      </c>
      <c r="I15" s="11">
        <v>1052</v>
      </c>
      <c r="J15" s="3"/>
      <c r="K15" s="7"/>
      <c r="L15" s="11">
        <v>897</v>
      </c>
      <c r="M15" s="11">
        <v>934</v>
      </c>
      <c r="N15" s="11">
        <v>1831</v>
      </c>
      <c r="O15" s="3"/>
      <c r="P15" s="7"/>
      <c r="Q15" s="11">
        <v>35</v>
      </c>
      <c r="R15" s="11">
        <v>132</v>
      </c>
      <c r="S15" s="11">
        <v>167</v>
      </c>
      <c r="U15" s="4" t="s">
        <v>14</v>
      </c>
      <c r="V15" s="15">
        <f>SUM(L27,L33,L39,Q9,Q15,Q21,Q27,Q33,Q39)</f>
        <v>2309</v>
      </c>
      <c r="W15" s="15">
        <f>SUM(M27,M33,M39,R9,R15,R21,R27,R33,R39)</f>
        <v>3925</v>
      </c>
      <c r="X15" s="18">
        <f t="shared" si="0"/>
        <v>6234</v>
      </c>
      <c r="Z15" s="4" t="s">
        <v>7</v>
      </c>
      <c r="AA15" s="10">
        <v>287</v>
      </c>
      <c r="AB15" s="10">
        <v>449</v>
      </c>
      <c r="AC15" s="10">
        <v>736</v>
      </c>
    </row>
    <row r="16" spans="1:29" ht="15" customHeight="1" x14ac:dyDescent="0.15">
      <c r="A16" s="7">
        <v>10</v>
      </c>
      <c r="B16" s="10">
        <v>73</v>
      </c>
      <c r="C16" s="10">
        <v>77</v>
      </c>
      <c r="D16" s="10">
        <v>150</v>
      </c>
      <c r="E16" s="3"/>
      <c r="F16" s="7">
        <v>40</v>
      </c>
      <c r="G16" s="10">
        <v>101</v>
      </c>
      <c r="H16" s="10">
        <v>99</v>
      </c>
      <c r="I16" s="10">
        <v>200</v>
      </c>
      <c r="J16" s="3"/>
      <c r="K16" s="7">
        <v>70</v>
      </c>
      <c r="L16" s="10">
        <v>159</v>
      </c>
      <c r="M16" s="10">
        <v>193</v>
      </c>
      <c r="N16" s="10">
        <v>352</v>
      </c>
      <c r="O16" s="3"/>
      <c r="P16" s="7">
        <v>100</v>
      </c>
      <c r="Q16" s="10">
        <v>1</v>
      </c>
      <c r="R16" s="10">
        <v>16</v>
      </c>
      <c r="S16" s="10">
        <v>17</v>
      </c>
      <c r="U16" s="4" t="s">
        <v>15</v>
      </c>
      <c r="V16" s="15">
        <f>SUM(L33,L39,Q9,Q15,Q21,Q27,Q33,Q39)</f>
        <v>1455</v>
      </c>
      <c r="W16" s="15">
        <f>SUM(M33,M39,R9,R15,R21,R27,R33,R39)</f>
        <v>2703</v>
      </c>
      <c r="X16" s="18">
        <f t="shared" si="0"/>
        <v>4158</v>
      </c>
      <c r="Z16" s="9" t="s">
        <v>24</v>
      </c>
      <c r="AA16" s="11">
        <f t="shared" ref="AA16:AB16" si="2">SUM(AA12:AA15)</f>
        <v>1457</v>
      </c>
      <c r="AB16" s="11">
        <f t="shared" si="2"/>
        <v>1675</v>
      </c>
      <c r="AC16" s="11">
        <f>SUM(AC12:AC15)</f>
        <v>3132</v>
      </c>
    </row>
    <row r="17" spans="1:29" ht="15" customHeight="1" x14ac:dyDescent="0.15">
      <c r="A17" s="7">
        <v>11</v>
      </c>
      <c r="B17" s="10">
        <v>70</v>
      </c>
      <c r="C17" s="10">
        <v>78</v>
      </c>
      <c r="D17" s="10">
        <v>148</v>
      </c>
      <c r="E17" s="3"/>
      <c r="F17" s="7">
        <v>41</v>
      </c>
      <c r="G17" s="10">
        <v>108</v>
      </c>
      <c r="H17" s="10">
        <v>102</v>
      </c>
      <c r="I17" s="10">
        <v>210</v>
      </c>
      <c r="J17" s="3"/>
      <c r="K17" s="7">
        <v>71</v>
      </c>
      <c r="L17" s="10">
        <v>159</v>
      </c>
      <c r="M17" s="10">
        <v>225</v>
      </c>
      <c r="N17" s="10">
        <v>384</v>
      </c>
      <c r="O17" s="3"/>
      <c r="P17" s="7">
        <v>101</v>
      </c>
      <c r="Q17" s="10">
        <v>0</v>
      </c>
      <c r="R17" s="10">
        <v>9</v>
      </c>
      <c r="S17" s="10">
        <v>9</v>
      </c>
      <c r="U17" s="4" t="s">
        <v>16</v>
      </c>
      <c r="V17" s="15">
        <f>SUM(L39,Q9,Q15,Q21,Q27,Q33,Q39)</f>
        <v>634</v>
      </c>
      <c r="W17" s="15">
        <f>SUM(M39,R9,R15,R21,R27,R33,R39)</f>
        <v>1494</v>
      </c>
      <c r="X17" s="18">
        <f t="shared" si="0"/>
        <v>2128</v>
      </c>
      <c r="Z17" s="6" t="s">
        <v>29</v>
      </c>
    </row>
    <row r="18" spans="1:29" ht="15" customHeight="1" x14ac:dyDescent="0.15">
      <c r="A18" s="7">
        <v>12</v>
      </c>
      <c r="B18" s="10">
        <v>75</v>
      </c>
      <c r="C18" s="10">
        <v>84</v>
      </c>
      <c r="D18" s="10">
        <v>159</v>
      </c>
      <c r="E18" s="3"/>
      <c r="F18" s="7">
        <v>42</v>
      </c>
      <c r="G18" s="10">
        <v>102</v>
      </c>
      <c r="H18" s="10">
        <v>94</v>
      </c>
      <c r="I18" s="10">
        <v>196</v>
      </c>
      <c r="J18" s="3"/>
      <c r="K18" s="7">
        <v>72</v>
      </c>
      <c r="L18" s="10">
        <v>153</v>
      </c>
      <c r="M18" s="10">
        <v>218</v>
      </c>
      <c r="N18" s="13">
        <v>371</v>
      </c>
      <c r="O18" s="3"/>
      <c r="P18" s="7">
        <v>102</v>
      </c>
      <c r="Q18" s="10">
        <v>1</v>
      </c>
      <c r="R18" s="10">
        <v>4</v>
      </c>
      <c r="S18" s="10">
        <v>5</v>
      </c>
      <c r="U18" s="4" t="s">
        <v>17</v>
      </c>
      <c r="V18" s="15">
        <f>SUM(Q9,Q15,Q21,Q27,Q33,Q39)</f>
        <v>191</v>
      </c>
      <c r="W18" s="15">
        <f>SUM(R9,R15,R21,R27,R33,R39)</f>
        <v>590</v>
      </c>
      <c r="X18" s="18">
        <f t="shared" si="0"/>
        <v>781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86</v>
      </c>
      <c r="C19" s="10">
        <v>84</v>
      </c>
      <c r="D19" s="10">
        <v>170</v>
      </c>
      <c r="E19" s="3"/>
      <c r="F19" s="7">
        <v>43</v>
      </c>
      <c r="G19" s="10">
        <v>94</v>
      </c>
      <c r="H19" s="10">
        <v>93</v>
      </c>
      <c r="I19" s="10">
        <v>187</v>
      </c>
      <c r="J19" s="3"/>
      <c r="K19" s="7">
        <v>73</v>
      </c>
      <c r="L19" s="10">
        <v>145</v>
      </c>
      <c r="M19" s="10">
        <v>210</v>
      </c>
      <c r="N19" s="10">
        <v>355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37</v>
      </c>
      <c r="W19" s="15">
        <f>SUM(R15,R21,R27,R33,R39)</f>
        <v>168</v>
      </c>
      <c r="X19" s="18">
        <f t="shared" si="0"/>
        <v>205</v>
      </c>
      <c r="Z19" s="4" t="s">
        <v>25</v>
      </c>
      <c r="AA19" s="10">
        <v>197</v>
      </c>
      <c r="AB19" s="10">
        <v>194</v>
      </c>
      <c r="AC19" s="10">
        <v>391</v>
      </c>
    </row>
    <row r="20" spans="1:29" ht="15" customHeight="1" x14ac:dyDescent="0.15">
      <c r="A20" s="7">
        <v>14</v>
      </c>
      <c r="B20" s="10">
        <v>82</v>
      </c>
      <c r="C20" s="10">
        <v>82</v>
      </c>
      <c r="D20" s="10">
        <v>164</v>
      </c>
      <c r="E20" s="3"/>
      <c r="F20" s="7">
        <v>44</v>
      </c>
      <c r="G20" s="10">
        <v>99</v>
      </c>
      <c r="H20" s="10">
        <v>101</v>
      </c>
      <c r="I20" s="10">
        <v>200</v>
      </c>
      <c r="J20" s="3"/>
      <c r="K20" s="7">
        <v>74</v>
      </c>
      <c r="L20" s="10">
        <v>154</v>
      </c>
      <c r="M20" s="10">
        <v>219</v>
      </c>
      <c r="N20" s="10">
        <v>373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2</v>
      </c>
      <c r="W20" s="15">
        <f>SUM(R21,R27,R33,R39)</f>
        <v>36</v>
      </c>
      <c r="X20" s="18">
        <f t="shared" si="0"/>
        <v>38</v>
      </c>
      <c r="Z20" s="26" t="s">
        <v>26</v>
      </c>
      <c r="AA20" s="10">
        <v>1199</v>
      </c>
      <c r="AB20" s="10">
        <v>1071</v>
      </c>
      <c r="AC20" s="10">
        <v>2270</v>
      </c>
    </row>
    <row r="21" spans="1:29" ht="15" customHeight="1" x14ac:dyDescent="0.15">
      <c r="A21" s="7"/>
      <c r="B21" s="11">
        <v>386</v>
      </c>
      <c r="C21" s="11">
        <v>405</v>
      </c>
      <c r="D21" s="11">
        <v>791</v>
      </c>
      <c r="E21" s="3"/>
      <c r="F21" s="7"/>
      <c r="G21" s="11">
        <v>504</v>
      </c>
      <c r="H21" s="11">
        <v>489</v>
      </c>
      <c r="I21" s="11">
        <v>993</v>
      </c>
      <c r="J21" s="3"/>
      <c r="K21" s="7"/>
      <c r="L21" s="12">
        <v>770</v>
      </c>
      <c r="M21" s="12">
        <v>1065</v>
      </c>
      <c r="N21" s="12">
        <v>1835</v>
      </c>
      <c r="O21" s="24"/>
      <c r="P21" s="7"/>
      <c r="Q21" s="11">
        <v>2</v>
      </c>
      <c r="R21" s="11">
        <v>34</v>
      </c>
      <c r="S21" s="11">
        <v>36</v>
      </c>
      <c r="Z21" s="4" t="s">
        <v>31</v>
      </c>
      <c r="AA21" s="10">
        <v>266</v>
      </c>
      <c r="AB21" s="10">
        <v>281</v>
      </c>
      <c r="AC21" s="10">
        <v>547</v>
      </c>
    </row>
    <row r="22" spans="1:29" ht="15" customHeight="1" x14ac:dyDescent="0.15">
      <c r="A22" s="7">
        <v>15</v>
      </c>
      <c r="B22" s="10">
        <v>80</v>
      </c>
      <c r="C22" s="10">
        <v>79</v>
      </c>
      <c r="D22" s="10">
        <v>159</v>
      </c>
      <c r="E22" s="3"/>
      <c r="F22" s="7">
        <v>45</v>
      </c>
      <c r="G22" s="10">
        <v>88</v>
      </c>
      <c r="H22" s="10">
        <v>107</v>
      </c>
      <c r="I22" s="10">
        <v>195</v>
      </c>
      <c r="J22" s="3"/>
      <c r="K22" s="7">
        <v>75</v>
      </c>
      <c r="L22" s="10">
        <v>169</v>
      </c>
      <c r="M22" s="10">
        <v>207</v>
      </c>
      <c r="N22" s="10">
        <v>376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674</v>
      </c>
      <c r="AC22" s="10">
        <v>1061</v>
      </c>
    </row>
    <row r="23" spans="1:29" ht="15" customHeight="1" x14ac:dyDescent="0.15">
      <c r="A23" s="7">
        <v>16</v>
      </c>
      <c r="B23" s="10">
        <v>119</v>
      </c>
      <c r="C23" s="10">
        <v>86</v>
      </c>
      <c r="D23" s="10">
        <v>205</v>
      </c>
      <c r="E23" s="3"/>
      <c r="F23" s="7">
        <v>46</v>
      </c>
      <c r="G23" s="10">
        <v>100</v>
      </c>
      <c r="H23" s="10">
        <v>132</v>
      </c>
      <c r="I23" s="10">
        <v>232</v>
      </c>
      <c r="J23" s="3"/>
      <c r="K23" s="7">
        <v>76</v>
      </c>
      <c r="L23" s="10">
        <v>191</v>
      </c>
      <c r="M23" s="10">
        <v>245</v>
      </c>
      <c r="N23" s="10">
        <v>436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9.854790154064105</v>
      </c>
      <c r="W23" s="19">
        <f>W4/$W$8*100</f>
        <v>8.2531372699976906</v>
      </c>
      <c r="X23" s="19">
        <f>X4/$X$8*100</f>
        <v>8.9980644895605977</v>
      </c>
      <c r="Z23" s="9" t="s">
        <v>24</v>
      </c>
      <c r="AA23" s="11">
        <f t="shared" ref="AA23:AB23" si="3">SUM(AA19:AA22)</f>
        <v>2049</v>
      </c>
      <c r="AB23" s="11">
        <f t="shared" si="3"/>
        <v>2220</v>
      </c>
      <c r="AC23" s="11">
        <f>SUM(AC19:AC22)</f>
        <v>4269</v>
      </c>
    </row>
    <row r="24" spans="1:29" ht="15" customHeight="1" x14ac:dyDescent="0.15">
      <c r="A24" s="7">
        <v>17</v>
      </c>
      <c r="B24" s="10">
        <v>100</v>
      </c>
      <c r="C24" s="10">
        <v>91</v>
      </c>
      <c r="D24" s="10">
        <v>191</v>
      </c>
      <c r="E24" s="3"/>
      <c r="F24" s="7">
        <v>47</v>
      </c>
      <c r="G24" s="10">
        <v>79</v>
      </c>
      <c r="H24" s="10">
        <v>63</v>
      </c>
      <c r="I24" s="10">
        <v>142</v>
      </c>
      <c r="J24" s="3"/>
      <c r="K24" s="7">
        <v>77</v>
      </c>
      <c r="L24" s="10">
        <v>151</v>
      </c>
      <c r="M24" s="10">
        <v>244</v>
      </c>
      <c r="N24" s="10">
        <v>395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54.940676465379845</v>
      </c>
      <c r="W24" s="19">
        <f>W5/$W$8*100</f>
        <v>46.139040726768805</v>
      </c>
      <c r="X24" s="19">
        <f>X5/$X$8*100</f>
        <v>50.232673063460034</v>
      </c>
      <c r="Z24" s="6" t="s">
        <v>30</v>
      </c>
    </row>
    <row r="25" spans="1:29" ht="15" customHeight="1" x14ac:dyDescent="0.15">
      <c r="A25" s="7">
        <v>18</v>
      </c>
      <c r="B25" s="10">
        <v>99</v>
      </c>
      <c r="C25" s="10">
        <v>78</v>
      </c>
      <c r="D25" s="10">
        <v>177</v>
      </c>
      <c r="E25" s="3"/>
      <c r="F25" s="7">
        <v>48</v>
      </c>
      <c r="G25" s="10">
        <v>101</v>
      </c>
      <c r="H25" s="10">
        <v>107</v>
      </c>
      <c r="I25" s="10">
        <v>208</v>
      </c>
      <c r="J25" s="3"/>
      <c r="K25" s="7">
        <v>78</v>
      </c>
      <c r="L25" s="10">
        <v>181</v>
      </c>
      <c r="M25" s="10">
        <v>258</v>
      </c>
      <c r="N25" s="10">
        <v>439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14.760049583849833</v>
      </c>
      <c r="W25" s="19">
        <f>W6/$W$8*100</f>
        <v>15.389945338363232</v>
      </c>
      <c r="X25" s="19">
        <f>X6/$X$8*100</f>
        <v>15.096981427335995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115</v>
      </c>
      <c r="C26" s="10">
        <v>87</v>
      </c>
      <c r="D26" s="10">
        <v>202</v>
      </c>
      <c r="E26" s="3"/>
      <c r="F26" s="7">
        <v>49</v>
      </c>
      <c r="G26" s="10">
        <v>100</v>
      </c>
      <c r="H26" s="10">
        <v>127</v>
      </c>
      <c r="I26" s="10">
        <v>227</v>
      </c>
      <c r="J26" s="3"/>
      <c r="K26" s="7">
        <v>79</v>
      </c>
      <c r="L26" s="10">
        <v>162</v>
      </c>
      <c r="M26" s="10">
        <v>268</v>
      </c>
      <c r="N26" s="10">
        <v>430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20.444483796706216</v>
      </c>
      <c r="W26" s="19">
        <f>W7/$W$8*100</f>
        <v>30.217876664870275</v>
      </c>
      <c r="X26" s="19">
        <f>X7/$X$8*100</f>
        <v>25.672281019643371</v>
      </c>
      <c r="Z26" s="4" t="s">
        <v>25</v>
      </c>
      <c r="AA26" s="10">
        <v>123</v>
      </c>
      <c r="AB26" s="10">
        <v>101</v>
      </c>
      <c r="AC26" s="10">
        <v>224</v>
      </c>
    </row>
    <row r="27" spans="1:29" ht="15" customHeight="1" x14ac:dyDescent="0.15">
      <c r="A27" s="7"/>
      <c r="B27" s="11">
        <v>513</v>
      </c>
      <c r="C27" s="11">
        <v>421</v>
      </c>
      <c r="D27" s="11">
        <v>934</v>
      </c>
      <c r="E27" s="3"/>
      <c r="F27" s="7"/>
      <c r="G27" s="11">
        <v>468</v>
      </c>
      <c r="H27" s="11">
        <v>536</v>
      </c>
      <c r="I27" s="11">
        <v>1004</v>
      </c>
      <c r="J27" s="3"/>
      <c r="K27" s="7"/>
      <c r="L27" s="11">
        <v>854</v>
      </c>
      <c r="M27" s="11">
        <v>1222</v>
      </c>
      <c r="N27" s="11">
        <v>2076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645</v>
      </c>
      <c r="AB27" s="10">
        <v>595</v>
      </c>
      <c r="AC27" s="10">
        <v>1240</v>
      </c>
    </row>
    <row r="28" spans="1:29" ht="15" customHeight="1" x14ac:dyDescent="0.15">
      <c r="A28" s="7">
        <v>20</v>
      </c>
      <c r="B28" s="10">
        <v>87</v>
      </c>
      <c r="C28" s="10">
        <v>87</v>
      </c>
      <c r="D28" s="10">
        <v>174</v>
      </c>
      <c r="E28" s="3"/>
      <c r="F28" s="7">
        <v>50</v>
      </c>
      <c r="G28" s="10">
        <v>127</v>
      </c>
      <c r="H28" s="10">
        <v>121</v>
      </c>
      <c r="I28" s="10">
        <v>248</v>
      </c>
      <c r="J28" s="3"/>
      <c r="K28" s="7">
        <v>80</v>
      </c>
      <c r="L28" s="10">
        <v>180</v>
      </c>
      <c r="M28" s="10">
        <v>244</v>
      </c>
      <c r="N28" s="10">
        <v>424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33.433681600850008</v>
      </c>
      <c r="W28" s="19">
        <f t="shared" ref="W28:W39" si="5">W9/$W$8*100</f>
        <v>28.501039340980832</v>
      </c>
      <c r="X28" s="19">
        <f t="shared" ref="X28:X39" si="6">X9/$X$8*100</f>
        <v>30.79520652308199</v>
      </c>
      <c r="Z28" s="4" t="s">
        <v>31</v>
      </c>
      <c r="AA28" s="10">
        <v>150</v>
      </c>
      <c r="AB28" s="10">
        <v>191</v>
      </c>
      <c r="AC28" s="10">
        <v>341</v>
      </c>
    </row>
    <row r="29" spans="1:29" ht="15" customHeight="1" x14ac:dyDescent="0.15">
      <c r="A29" s="7">
        <v>21</v>
      </c>
      <c r="B29" s="10">
        <v>84</v>
      </c>
      <c r="C29" s="10">
        <v>93</v>
      </c>
      <c r="D29" s="10">
        <v>177</v>
      </c>
      <c r="E29" s="3"/>
      <c r="F29" s="7">
        <v>51</v>
      </c>
      <c r="G29" s="10">
        <v>110</v>
      </c>
      <c r="H29" s="10">
        <v>107</v>
      </c>
      <c r="I29" s="10">
        <v>217</v>
      </c>
      <c r="J29" s="3"/>
      <c r="K29" s="7">
        <v>81</v>
      </c>
      <c r="L29" s="10">
        <v>171</v>
      </c>
      <c r="M29" s="10">
        <v>233</v>
      </c>
      <c r="N29" s="10">
        <v>404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68.638214981406051</v>
      </c>
      <c r="W29" s="19">
        <f t="shared" si="5"/>
        <v>74.108861344214333</v>
      </c>
      <c r="X29" s="19">
        <f t="shared" si="6"/>
        <v>71.564468970061355</v>
      </c>
      <c r="Z29" s="4" t="s">
        <v>7</v>
      </c>
      <c r="AA29" s="10">
        <v>248</v>
      </c>
      <c r="AB29" s="10">
        <v>428</v>
      </c>
      <c r="AC29" s="10">
        <v>676</v>
      </c>
    </row>
    <row r="30" spans="1:29" ht="15" customHeight="1" x14ac:dyDescent="0.15">
      <c r="A30" s="7">
        <v>22</v>
      </c>
      <c r="B30" s="10">
        <v>96</v>
      </c>
      <c r="C30" s="10">
        <v>78</v>
      </c>
      <c r="D30" s="10">
        <v>174</v>
      </c>
      <c r="E30" s="3"/>
      <c r="F30" s="7">
        <v>52</v>
      </c>
      <c r="G30" s="10">
        <v>133</v>
      </c>
      <c r="H30" s="10">
        <v>160</v>
      </c>
      <c r="I30" s="10">
        <v>293</v>
      </c>
      <c r="J30" s="3"/>
      <c r="K30" s="7">
        <v>82</v>
      </c>
      <c r="L30" s="10">
        <v>164</v>
      </c>
      <c r="M30" s="10">
        <v>262</v>
      </c>
      <c r="N30" s="10">
        <v>426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60.031875332034716</v>
      </c>
      <c r="W30" s="19">
        <f t="shared" si="5"/>
        <v>66.217568711987056</v>
      </c>
      <c r="X30" s="19">
        <f t="shared" si="6"/>
        <v>63.34060865626158</v>
      </c>
      <c r="Z30" s="9" t="s">
        <v>24</v>
      </c>
      <c r="AA30" s="11">
        <f t="shared" ref="AA30:AB30" si="7">SUM(AA26:AA29)</f>
        <v>1166</v>
      </c>
      <c r="AB30" s="11">
        <f t="shared" si="7"/>
        <v>1315</v>
      </c>
      <c r="AC30" s="11">
        <f>SUM(AC26:AC29)</f>
        <v>2481</v>
      </c>
    </row>
    <row r="31" spans="1:29" ht="15" customHeight="1" x14ac:dyDescent="0.15">
      <c r="A31" s="7">
        <v>23</v>
      </c>
      <c r="B31" s="10">
        <v>89</v>
      </c>
      <c r="C31" s="10">
        <v>83</v>
      </c>
      <c r="D31" s="10">
        <v>172</v>
      </c>
      <c r="E31" s="3"/>
      <c r="F31" s="7">
        <v>53</v>
      </c>
      <c r="G31" s="10">
        <v>148</v>
      </c>
      <c r="H31" s="10">
        <v>136</v>
      </c>
      <c r="I31" s="10">
        <v>284</v>
      </c>
      <c r="J31" s="3"/>
      <c r="K31" s="7">
        <v>83</v>
      </c>
      <c r="L31" s="10">
        <v>171</v>
      </c>
      <c r="M31" s="10">
        <v>242</v>
      </c>
      <c r="N31" s="10">
        <v>413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46.059854790154063</v>
      </c>
      <c r="W31" s="19">
        <f t="shared" si="5"/>
        <v>54.138116868119177</v>
      </c>
      <c r="X31" s="19">
        <f t="shared" si="6"/>
        <v>50.380924926903589</v>
      </c>
      <c r="Z31" s="6"/>
    </row>
    <row r="32" spans="1:29" ht="15" customHeight="1" x14ac:dyDescent="0.15">
      <c r="A32" s="7">
        <v>24</v>
      </c>
      <c r="B32" s="10">
        <v>75</v>
      </c>
      <c r="C32" s="10">
        <v>76</v>
      </c>
      <c r="D32" s="10">
        <v>151</v>
      </c>
      <c r="E32" s="3"/>
      <c r="F32" s="7">
        <v>54</v>
      </c>
      <c r="G32" s="10">
        <v>174</v>
      </c>
      <c r="H32" s="10">
        <v>169</v>
      </c>
      <c r="I32" s="10">
        <v>343</v>
      </c>
      <c r="J32" s="3"/>
      <c r="K32" s="7">
        <v>84</v>
      </c>
      <c r="L32" s="10">
        <v>135</v>
      </c>
      <c r="M32" s="10">
        <v>228</v>
      </c>
      <c r="N32" s="10">
        <v>363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35.204533380556043</v>
      </c>
      <c r="W32" s="20">
        <f t="shared" si="5"/>
        <v>45.607822003233508</v>
      </c>
      <c r="X32" s="20">
        <f t="shared" si="6"/>
        <v>40.769262446979369</v>
      </c>
      <c r="Z32" s="6"/>
      <c r="AA32" s="28"/>
      <c r="AB32" s="27"/>
      <c r="AC32" s="27"/>
    </row>
    <row r="33" spans="1:29" ht="15" customHeight="1" x14ac:dyDescent="0.15">
      <c r="A33" s="7"/>
      <c r="B33" s="11">
        <v>431</v>
      </c>
      <c r="C33" s="11">
        <v>417</v>
      </c>
      <c r="D33" s="11">
        <v>848</v>
      </c>
      <c r="E33" s="3"/>
      <c r="F33" s="7"/>
      <c r="G33" s="11">
        <v>692</v>
      </c>
      <c r="H33" s="11">
        <v>693</v>
      </c>
      <c r="I33" s="11">
        <v>1385</v>
      </c>
      <c r="J33" s="3"/>
      <c r="K33" s="7"/>
      <c r="L33" s="11">
        <v>821</v>
      </c>
      <c r="M33" s="11">
        <v>1209</v>
      </c>
      <c r="N33" s="11">
        <v>2030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27.262263148574466</v>
      </c>
      <c r="W33" s="19">
        <f t="shared" si="5"/>
        <v>38.417122180306414</v>
      </c>
      <c r="X33" s="19">
        <f t="shared" si="6"/>
        <v>33.229007947947125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92</v>
      </c>
      <c r="D34" s="10">
        <v>191</v>
      </c>
      <c r="E34" s="3"/>
      <c r="F34" s="7">
        <v>55</v>
      </c>
      <c r="G34" s="10">
        <v>163</v>
      </c>
      <c r="H34" s="10">
        <v>168</v>
      </c>
      <c r="I34" s="10">
        <v>331</v>
      </c>
      <c r="J34" s="3"/>
      <c r="K34" s="7">
        <v>85</v>
      </c>
      <c r="L34" s="10">
        <v>106</v>
      </c>
      <c r="M34" s="10">
        <v>194</v>
      </c>
      <c r="N34" s="10">
        <v>300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20.444483796706216</v>
      </c>
      <c r="W34" s="19">
        <f t="shared" si="5"/>
        <v>30.217876664870275</v>
      </c>
      <c r="X34" s="19">
        <f t="shared" si="6"/>
        <v>25.672281019643371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94</v>
      </c>
      <c r="D35" s="10">
        <v>175</v>
      </c>
      <c r="E35" s="3"/>
      <c r="F35" s="7">
        <v>56</v>
      </c>
      <c r="G35" s="10">
        <v>174</v>
      </c>
      <c r="H35" s="10">
        <v>168</v>
      </c>
      <c r="I35" s="10">
        <v>342</v>
      </c>
      <c r="J35" s="3"/>
      <c r="K35" s="7">
        <v>86</v>
      </c>
      <c r="L35" s="10">
        <v>112</v>
      </c>
      <c r="M35" s="10">
        <v>201</v>
      </c>
      <c r="N35" s="10">
        <v>313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12.88294669736143</v>
      </c>
      <c r="W35" s="19">
        <f t="shared" si="5"/>
        <v>20.809916082839326</v>
      </c>
      <c r="X35" s="19">
        <f t="shared" si="6"/>
        <v>17.123090227731335</v>
      </c>
      <c r="Z35" s="4" t="s">
        <v>25</v>
      </c>
      <c r="AA35" s="10">
        <f>SUM(AA5,AA12,AA19,AA26)</f>
        <v>1113</v>
      </c>
      <c r="AB35" s="10">
        <f t="shared" ref="AA35:AB38" si="8">SUM(AB5,AB12,AB19,AB26)</f>
        <v>1072</v>
      </c>
      <c r="AC35" s="10">
        <f>SUM(AA35:AB35)</f>
        <v>2185</v>
      </c>
    </row>
    <row r="36" spans="1:29" ht="15" customHeight="1" x14ac:dyDescent="0.15">
      <c r="A36" s="7">
        <v>27</v>
      </c>
      <c r="B36" s="10">
        <v>77</v>
      </c>
      <c r="C36" s="10">
        <v>93</v>
      </c>
      <c r="D36" s="10">
        <v>170</v>
      </c>
      <c r="E36" s="3"/>
      <c r="F36" s="7">
        <v>57</v>
      </c>
      <c r="G36" s="10">
        <v>171</v>
      </c>
      <c r="H36" s="10">
        <v>191</v>
      </c>
      <c r="I36" s="10">
        <v>362</v>
      </c>
      <c r="J36" s="3"/>
      <c r="K36" s="7">
        <v>87</v>
      </c>
      <c r="L36" s="10">
        <v>89</v>
      </c>
      <c r="M36" s="10">
        <v>194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5.613600141668142</v>
      </c>
      <c r="W36" s="19">
        <f t="shared" si="5"/>
        <v>11.502040187851259</v>
      </c>
      <c r="X36" s="19">
        <f t="shared" si="6"/>
        <v>8.7633323724416261</v>
      </c>
      <c r="Z36" s="26" t="s">
        <v>26</v>
      </c>
      <c r="AA36" s="10">
        <f t="shared" si="8"/>
        <v>6205</v>
      </c>
      <c r="AB36" s="10">
        <f t="shared" si="8"/>
        <v>5993</v>
      </c>
      <c r="AC36" s="13">
        <f>SUM(AA36:AB36)</f>
        <v>12198</v>
      </c>
    </row>
    <row r="37" spans="1:29" ht="15" customHeight="1" x14ac:dyDescent="0.15">
      <c r="A37" s="7">
        <v>28</v>
      </c>
      <c r="B37" s="10">
        <v>102</v>
      </c>
      <c r="C37" s="10">
        <v>109</v>
      </c>
      <c r="D37" s="10">
        <v>211</v>
      </c>
      <c r="E37" s="3"/>
      <c r="F37" s="7">
        <v>58</v>
      </c>
      <c r="G37" s="10">
        <v>189</v>
      </c>
      <c r="H37" s="10">
        <v>184</v>
      </c>
      <c r="I37" s="10">
        <v>373</v>
      </c>
      <c r="J37" s="3"/>
      <c r="K37" s="7">
        <v>88</v>
      </c>
      <c r="L37" s="10">
        <v>87</v>
      </c>
      <c r="M37" s="10">
        <v>184</v>
      </c>
      <c r="N37" s="10">
        <v>271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1.6911634496192669</v>
      </c>
      <c r="W37" s="19">
        <f t="shared" si="5"/>
        <v>4.5423050273308183</v>
      </c>
      <c r="X37" s="19">
        <f t="shared" si="6"/>
        <v>3.2162418152617054</v>
      </c>
      <c r="Z37" s="4" t="s">
        <v>31</v>
      </c>
      <c r="AA37" s="10">
        <f t="shared" si="8"/>
        <v>1667</v>
      </c>
      <c r="AB37" s="10">
        <f t="shared" si="8"/>
        <v>1999</v>
      </c>
      <c r="AC37" s="13">
        <f>SUM(AA37:AB37)</f>
        <v>3666</v>
      </c>
    </row>
    <row r="38" spans="1:29" ht="15" customHeight="1" x14ac:dyDescent="0.15">
      <c r="A38" s="7">
        <v>29</v>
      </c>
      <c r="B38" s="10">
        <v>113</v>
      </c>
      <c r="C38" s="10">
        <v>87</v>
      </c>
      <c r="D38" s="10">
        <v>200</v>
      </c>
      <c r="E38" s="3"/>
      <c r="F38" s="7">
        <v>59</v>
      </c>
      <c r="G38" s="10">
        <v>189</v>
      </c>
      <c r="H38" s="10">
        <v>165</v>
      </c>
      <c r="I38" s="10">
        <v>354</v>
      </c>
      <c r="J38" s="3"/>
      <c r="K38" s="7">
        <v>89</v>
      </c>
      <c r="L38" s="10">
        <v>49</v>
      </c>
      <c r="M38" s="10">
        <v>131</v>
      </c>
      <c r="N38" s="10">
        <v>180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0.32760757924561712</v>
      </c>
      <c r="W38" s="19">
        <f t="shared" si="5"/>
        <v>1.2934021094772499</v>
      </c>
      <c r="X38" s="19">
        <f t="shared" si="6"/>
        <v>0.8442120001647242</v>
      </c>
      <c r="Z38" s="4" t="s">
        <v>7</v>
      </c>
      <c r="AA38" s="10">
        <f t="shared" si="8"/>
        <v>2309</v>
      </c>
      <c r="AB38" s="10">
        <f t="shared" si="8"/>
        <v>3925</v>
      </c>
      <c r="AC38" s="13">
        <f>SUM(AA38:AB38)</f>
        <v>6234</v>
      </c>
    </row>
    <row r="39" spans="1:29" ht="15" customHeight="1" x14ac:dyDescent="0.15">
      <c r="A39" s="7"/>
      <c r="B39" s="11">
        <v>472</v>
      </c>
      <c r="C39" s="11">
        <v>475</v>
      </c>
      <c r="D39" s="11">
        <v>947</v>
      </c>
      <c r="E39" s="3"/>
      <c r="F39" s="7"/>
      <c r="G39" s="11">
        <v>886</v>
      </c>
      <c r="H39" s="11">
        <v>876</v>
      </c>
      <c r="I39" s="11">
        <v>1762</v>
      </c>
      <c r="J39" s="3"/>
      <c r="K39" s="7"/>
      <c r="L39" s="11">
        <v>443</v>
      </c>
      <c r="M39" s="11">
        <v>904</v>
      </c>
      <c r="N39" s="11">
        <v>1347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1.7708517797060386E-2</v>
      </c>
      <c r="W39" s="19">
        <f t="shared" si="5"/>
        <v>0.27715759488798214</v>
      </c>
      <c r="X39" s="19">
        <f t="shared" si="6"/>
        <v>0.15648807807931475</v>
      </c>
      <c r="Z39" s="9" t="s">
        <v>24</v>
      </c>
      <c r="AA39" s="11">
        <f>SUM(AA35:AA38)</f>
        <v>11294</v>
      </c>
      <c r="AB39" s="11">
        <f>SUM(AB35:AB38)</f>
        <v>12989</v>
      </c>
      <c r="AC39" s="11">
        <f>SUM(AC35:AC38)</f>
        <v>24283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55</v>
      </c>
      <c r="D4" s="10">
        <v>122</v>
      </c>
      <c r="E4" s="3"/>
      <c r="F4" s="7">
        <v>30</v>
      </c>
      <c r="G4" s="10">
        <v>84</v>
      </c>
      <c r="H4" s="10">
        <v>103</v>
      </c>
      <c r="I4" s="10">
        <v>187</v>
      </c>
      <c r="J4" s="3"/>
      <c r="K4" s="7">
        <v>60</v>
      </c>
      <c r="L4" s="10">
        <v>231</v>
      </c>
      <c r="M4" s="10">
        <v>195</v>
      </c>
      <c r="N4" s="10">
        <v>426</v>
      </c>
      <c r="O4" s="3"/>
      <c r="P4" s="7">
        <v>90</v>
      </c>
      <c r="Q4" s="10">
        <v>42</v>
      </c>
      <c r="R4" s="10">
        <v>118</v>
      </c>
      <c r="S4" s="10">
        <v>160</v>
      </c>
      <c r="U4" s="4" t="s">
        <v>4</v>
      </c>
      <c r="V4" s="15">
        <f>SUM(B9,B15,B21)</f>
        <v>1114</v>
      </c>
      <c r="W4" s="15">
        <f>SUM(C9,C15,C21)</f>
        <v>1077</v>
      </c>
      <c r="X4" s="15">
        <f>SUM(V4:W4)</f>
        <v>2191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67</v>
      </c>
      <c r="C5" s="10">
        <v>54</v>
      </c>
      <c r="D5" s="10">
        <v>121</v>
      </c>
      <c r="E5" s="3"/>
      <c r="F5" s="7">
        <v>31</v>
      </c>
      <c r="G5" s="10">
        <v>82</v>
      </c>
      <c r="H5" s="10">
        <v>94</v>
      </c>
      <c r="I5" s="10">
        <v>176</v>
      </c>
      <c r="J5" s="3"/>
      <c r="K5" s="7">
        <v>61</v>
      </c>
      <c r="L5" s="10">
        <v>206</v>
      </c>
      <c r="M5" s="10">
        <v>204</v>
      </c>
      <c r="N5" s="10">
        <v>410</v>
      </c>
      <c r="O5" s="3"/>
      <c r="P5" s="7">
        <v>91</v>
      </c>
      <c r="Q5" s="10">
        <v>33</v>
      </c>
      <c r="R5" s="10">
        <v>106</v>
      </c>
      <c r="S5" s="10">
        <v>139</v>
      </c>
      <c r="U5" s="4" t="s">
        <v>5</v>
      </c>
      <c r="V5" s="15">
        <f>SUM(B27,B33,B39,G9,G15,G21,G27,G33,G39,L9)</f>
        <v>6179</v>
      </c>
      <c r="W5" s="15">
        <f>SUM(C27,C33,C39,H9,H15,H21,H27,H33,H39,M9)</f>
        <v>5983</v>
      </c>
      <c r="X5" s="15">
        <f>SUM(V5:W5)</f>
        <v>12162</v>
      </c>
      <c r="Y5" s="2"/>
      <c r="Z5" s="4" t="s">
        <v>25</v>
      </c>
      <c r="AA5" s="10">
        <v>647</v>
      </c>
      <c r="AB5" s="10">
        <v>617</v>
      </c>
      <c r="AC5" s="10">
        <v>1264</v>
      </c>
    </row>
    <row r="6" spans="1:29" ht="15" customHeight="1" x14ac:dyDescent="0.15">
      <c r="A6" s="7">
        <v>2</v>
      </c>
      <c r="B6" s="10">
        <v>70</v>
      </c>
      <c r="C6" s="10">
        <v>66</v>
      </c>
      <c r="D6" s="10">
        <v>136</v>
      </c>
      <c r="E6" s="3"/>
      <c r="F6" s="7">
        <v>32</v>
      </c>
      <c r="G6" s="10">
        <v>100</v>
      </c>
      <c r="H6" s="10">
        <v>81</v>
      </c>
      <c r="I6" s="10">
        <v>181</v>
      </c>
      <c r="J6" s="3"/>
      <c r="K6" s="7">
        <v>62</v>
      </c>
      <c r="L6" s="10">
        <v>243</v>
      </c>
      <c r="M6" s="10">
        <v>206</v>
      </c>
      <c r="N6" s="10">
        <v>449</v>
      </c>
      <c r="O6" s="3"/>
      <c r="P6" s="7">
        <v>92</v>
      </c>
      <c r="Q6" s="10">
        <v>27</v>
      </c>
      <c r="R6" s="10">
        <v>98</v>
      </c>
      <c r="S6" s="10">
        <v>125</v>
      </c>
      <c r="U6" s="8" t="s">
        <v>6</v>
      </c>
      <c r="V6" s="15">
        <f>SUM(L15,L21)</f>
        <v>1687</v>
      </c>
      <c r="W6" s="15">
        <f>SUM(M15,M21)</f>
        <v>1986</v>
      </c>
      <c r="X6" s="15">
        <f>SUM(V6:W6)</f>
        <v>3673</v>
      </c>
      <c r="Z6" s="26" t="s">
        <v>26</v>
      </c>
      <c r="AA6" s="10">
        <v>3529</v>
      </c>
      <c r="AB6" s="10">
        <v>3516</v>
      </c>
      <c r="AC6" s="10">
        <v>7045</v>
      </c>
    </row>
    <row r="7" spans="1:29" ht="15" customHeight="1" x14ac:dyDescent="0.15">
      <c r="A7" s="7">
        <v>3</v>
      </c>
      <c r="B7" s="10">
        <v>75</v>
      </c>
      <c r="C7" s="10">
        <v>71</v>
      </c>
      <c r="D7" s="10">
        <v>146</v>
      </c>
      <c r="E7" s="3"/>
      <c r="F7" s="7">
        <v>33</v>
      </c>
      <c r="G7" s="10">
        <v>96</v>
      </c>
      <c r="H7" s="10">
        <v>109</v>
      </c>
      <c r="I7" s="10">
        <v>205</v>
      </c>
      <c r="J7" s="3"/>
      <c r="K7" s="7">
        <v>63</v>
      </c>
      <c r="L7" s="10">
        <v>251</v>
      </c>
      <c r="M7" s="10">
        <v>228</v>
      </c>
      <c r="N7" s="10">
        <v>479</v>
      </c>
      <c r="O7" s="3"/>
      <c r="P7" s="7">
        <v>93</v>
      </c>
      <c r="Q7" s="10">
        <v>30</v>
      </c>
      <c r="R7" s="10">
        <v>59</v>
      </c>
      <c r="S7" s="10">
        <v>89</v>
      </c>
      <c r="U7" s="4" t="s">
        <v>7</v>
      </c>
      <c r="V7" s="15">
        <f>SUM(L27,L33,L39,Q9,Q15,Q21,Q27,Q33,Q39)</f>
        <v>2306</v>
      </c>
      <c r="W7" s="15">
        <f>SUM(M27,M33,M39,R9,R15,R21,R27,R33,R39)</f>
        <v>3933</v>
      </c>
      <c r="X7" s="15">
        <f>SUM(V7:W7)</f>
        <v>6239</v>
      </c>
      <c r="Z7" s="4" t="s">
        <v>31</v>
      </c>
      <c r="AA7" s="10">
        <v>1064</v>
      </c>
      <c r="AB7" s="10">
        <v>1266</v>
      </c>
      <c r="AC7" s="10">
        <v>2330</v>
      </c>
    </row>
    <row r="8" spans="1:29" ht="15" customHeight="1" x14ac:dyDescent="0.15">
      <c r="A8" s="7">
        <v>4</v>
      </c>
      <c r="B8" s="10">
        <v>74</v>
      </c>
      <c r="C8" s="10">
        <v>61</v>
      </c>
      <c r="D8" s="10">
        <v>135</v>
      </c>
      <c r="E8" s="3"/>
      <c r="F8" s="7">
        <v>34</v>
      </c>
      <c r="G8" s="10">
        <v>95</v>
      </c>
      <c r="H8" s="10">
        <v>102</v>
      </c>
      <c r="I8" s="10">
        <v>197</v>
      </c>
      <c r="J8" s="3"/>
      <c r="K8" s="7">
        <v>64</v>
      </c>
      <c r="L8" s="10">
        <v>274</v>
      </c>
      <c r="M8" s="10">
        <v>281</v>
      </c>
      <c r="N8" s="10">
        <v>555</v>
      </c>
      <c r="O8" s="3"/>
      <c r="P8" s="7">
        <v>94</v>
      </c>
      <c r="Q8" s="10">
        <v>22</v>
      </c>
      <c r="R8" s="10">
        <v>48</v>
      </c>
      <c r="S8" s="10">
        <v>70</v>
      </c>
      <c r="U8" s="17" t="s">
        <v>3</v>
      </c>
      <c r="V8" s="12">
        <f>SUM(V4:V7)</f>
        <v>11286</v>
      </c>
      <c r="W8" s="12">
        <f>SUM(W4:W7)</f>
        <v>12979</v>
      </c>
      <c r="X8" s="12">
        <f>SUM(X4:X7)</f>
        <v>24265</v>
      </c>
      <c r="Z8" s="4" t="s">
        <v>7</v>
      </c>
      <c r="AA8" s="10">
        <v>1385</v>
      </c>
      <c r="AB8" s="10">
        <v>2378</v>
      </c>
      <c r="AC8" s="10">
        <v>3763</v>
      </c>
    </row>
    <row r="9" spans="1:29" ht="15" customHeight="1" x14ac:dyDescent="0.15">
      <c r="A9" s="7"/>
      <c r="B9" s="11">
        <v>353</v>
      </c>
      <c r="C9" s="11">
        <v>307</v>
      </c>
      <c r="D9" s="11">
        <v>660</v>
      </c>
      <c r="E9" s="3"/>
      <c r="F9" s="7"/>
      <c r="G9" s="11">
        <v>457</v>
      </c>
      <c r="H9" s="11">
        <v>489</v>
      </c>
      <c r="I9" s="11">
        <v>946</v>
      </c>
      <c r="J9" s="3"/>
      <c r="K9" s="7"/>
      <c r="L9" s="12">
        <v>1205</v>
      </c>
      <c r="M9" s="12">
        <v>1114</v>
      </c>
      <c r="N9" s="12">
        <v>2319</v>
      </c>
      <c r="O9" s="3"/>
      <c r="P9" s="7"/>
      <c r="Q9" s="11">
        <v>154</v>
      </c>
      <c r="R9" s="11">
        <v>429</v>
      </c>
      <c r="S9" s="11">
        <v>583</v>
      </c>
      <c r="U9" s="4" t="s">
        <v>8</v>
      </c>
      <c r="V9" s="15">
        <f>SUM(G21,G27,G33,G39,L9)</f>
        <v>3750</v>
      </c>
      <c r="W9" s="15">
        <f>SUM(H21,H27,H33,H39,M9)</f>
        <v>3698</v>
      </c>
      <c r="X9" s="18">
        <f t="shared" ref="X9:X20" si="0">SUM(V9:W9)</f>
        <v>7448</v>
      </c>
      <c r="Z9" s="9" t="s">
        <v>24</v>
      </c>
      <c r="AA9" s="11">
        <f t="shared" ref="AA9:AB9" si="1">SUM(AA5:AA8)</f>
        <v>6625</v>
      </c>
      <c r="AB9" s="11">
        <f t="shared" si="1"/>
        <v>7777</v>
      </c>
      <c r="AC9" s="11">
        <f>SUM(AC5:AC8)</f>
        <v>14402</v>
      </c>
    </row>
    <row r="10" spans="1:29" ht="15" customHeight="1" x14ac:dyDescent="0.15">
      <c r="A10" s="7">
        <v>5</v>
      </c>
      <c r="B10" s="10">
        <v>72</v>
      </c>
      <c r="C10" s="10">
        <v>80</v>
      </c>
      <c r="D10" s="10">
        <v>152</v>
      </c>
      <c r="E10" s="3"/>
      <c r="F10" s="7">
        <v>35</v>
      </c>
      <c r="G10" s="10">
        <v>111</v>
      </c>
      <c r="H10" s="10">
        <v>94</v>
      </c>
      <c r="I10" s="10">
        <v>205</v>
      </c>
      <c r="J10" s="3"/>
      <c r="K10" s="7">
        <v>65</v>
      </c>
      <c r="L10" s="10">
        <v>272</v>
      </c>
      <c r="M10" s="10">
        <v>228</v>
      </c>
      <c r="N10" s="10">
        <v>500</v>
      </c>
      <c r="O10" s="3"/>
      <c r="P10" s="7">
        <v>95</v>
      </c>
      <c r="Q10" s="10">
        <v>16</v>
      </c>
      <c r="R10" s="10">
        <v>39</v>
      </c>
      <c r="S10" s="10">
        <v>55</v>
      </c>
      <c r="U10" s="4" t="s">
        <v>9</v>
      </c>
      <c r="V10" s="15">
        <f>SUM(G21,G27,G33,G39,L9,L15,L21,L27,L33,L39,Q9,Q15,Q21,Q27,Q33,Q39)</f>
        <v>7743</v>
      </c>
      <c r="W10" s="15">
        <f>SUM(H21,H27,H33,H39,M9,M15,M21,M27,M33,M39,R9,R15,R21,R27,R33,R39)</f>
        <v>9617</v>
      </c>
      <c r="X10" s="18">
        <f t="shared" si="0"/>
        <v>17360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75</v>
      </c>
      <c r="D11" s="10">
        <v>150</v>
      </c>
      <c r="E11" s="3"/>
      <c r="F11" s="7">
        <v>36</v>
      </c>
      <c r="G11" s="10">
        <v>110</v>
      </c>
      <c r="H11" s="10">
        <v>101</v>
      </c>
      <c r="I11" s="10">
        <v>211</v>
      </c>
      <c r="J11" s="3"/>
      <c r="K11" s="7">
        <v>66</v>
      </c>
      <c r="L11" s="10">
        <v>247</v>
      </c>
      <c r="M11" s="10">
        <v>242</v>
      </c>
      <c r="N11" s="10">
        <v>489</v>
      </c>
      <c r="O11" s="3"/>
      <c r="P11" s="7">
        <v>96</v>
      </c>
      <c r="Q11" s="10">
        <v>10</v>
      </c>
      <c r="R11" s="10">
        <v>31</v>
      </c>
      <c r="S11" s="10">
        <v>41</v>
      </c>
      <c r="U11" s="4" t="s">
        <v>10</v>
      </c>
      <c r="V11" s="15">
        <f>SUM(,G33,G39,L9,L15,L21,L27,L33,L39,Q9,Q15,Q21,Q27,Q33,Q39)</f>
        <v>6767</v>
      </c>
      <c r="W11" s="15">
        <f>SUM(,H33,H39,M9,M15,M21,M27,M33,M39,R9,R15,R21,R27,R33,R39)</f>
        <v>8598</v>
      </c>
      <c r="X11" s="18">
        <f t="shared" si="0"/>
        <v>15365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85</v>
      </c>
      <c r="D12" s="10">
        <v>157</v>
      </c>
      <c r="E12" s="3"/>
      <c r="F12" s="7">
        <v>37</v>
      </c>
      <c r="G12" s="10">
        <v>118</v>
      </c>
      <c r="H12" s="10">
        <v>96</v>
      </c>
      <c r="I12" s="10">
        <v>214</v>
      </c>
      <c r="J12" s="3"/>
      <c r="K12" s="7">
        <v>67</v>
      </c>
      <c r="L12" s="10">
        <v>137</v>
      </c>
      <c r="M12" s="10">
        <v>128</v>
      </c>
      <c r="N12" s="10">
        <v>265</v>
      </c>
      <c r="O12" s="3"/>
      <c r="P12" s="7">
        <v>97</v>
      </c>
      <c r="Q12" s="10">
        <v>5</v>
      </c>
      <c r="R12" s="10">
        <v>24</v>
      </c>
      <c r="S12" s="10">
        <v>29</v>
      </c>
      <c r="U12" s="4" t="s">
        <v>11</v>
      </c>
      <c r="V12" s="15">
        <f>SUM(L9,L15,L21,L27,L33,L39,Q9,Q15,Q21,Q27,Q33,Q39)</f>
        <v>5198</v>
      </c>
      <c r="W12" s="15">
        <f>SUM(M9,M15,M21,M27,M33,M39,R9,R15,R21,R27,R33,R39)</f>
        <v>7033</v>
      </c>
      <c r="X12" s="18">
        <f t="shared" si="0"/>
        <v>12231</v>
      </c>
      <c r="Z12" s="4" t="s">
        <v>25</v>
      </c>
      <c r="AA12" s="10">
        <v>152</v>
      </c>
      <c r="AB12" s="10">
        <v>165</v>
      </c>
      <c r="AC12" s="10">
        <v>317</v>
      </c>
    </row>
    <row r="13" spans="1:29" ht="15" customHeight="1" x14ac:dyDescent="0.15">
      <c r="A13" s="7">
        <v>8</v>
      </c>
      <c r="B13" s="10">
        <v>76</v>
      </c>
      <c r="C13" s="10">
        <v>54</v>
      </c>
      <c r="D13" s="10">
        <v>130</v>
      </c>
      <c r="E13" s="3"/>
      <c r="F13" s="7">
        <v>38</v>
      </c>
      <c r="G13" s="10">
        <v>104</v>
      </c>
      <c r="H13" s="10">
        <v>94</v>
      </c>
      <c r="I13" s="10">
        <v>198</v>
      </c>
      <c r="J13" s="3"/>
      <c r="K13" s="7">
        <v>68</v>
      </c>
      <c r="L13" s="10">
        <v>119</v>
      </c>
      <c r="M13" s="10">
        <v>140</v>
      </c>
      <c r="N13" s="10">
        <v>259</v>
      </c>
      <c r="O13" s="3"/>
      <c r="P13" s="7">
        <v>98</v>
      </c>
      <c r="Q13" s="10">
        <v>4</v>
      </c>
      <c r="R13" s="10">
        <v>27</v>
      </c>
      <c r="S13" s="10">
        <v>31</v>
      </c>
      <c r="U13" s="9" t="s">
        <v>12</v>
      </c>
      <c r="V13" s="12">
        <f>SUM(L15,L21,L27,L33,L39,Q9,Q15,Q21,Q27,Q33,Q39)</f>
        <v>3993</v>
      </c>
      <c r="W13" s="12">
        <f>SUM(M15,M21,M27,M33,M39,R9,R15,R21,R27,R33,R39)</f>
        <v>5919</v>
      </c>
      <c r="X13" s="12">
        <f t="shared" si="0"/>
        <v>9912</v>
      </c>
      <c r="Z13" s="26" t="s">
        <v>26</v>
      </c>
      <c r="AA13" s="10">
        <v>812</v>
      </c>
      <c r="AB13" s="10">
        <v>811</v>
      </c>
      <c r="AC13" s="10">
        <v>1623</v>
      </c>
    </row>
    <row r="14" spans="1:29" ht="15" customHeight="1" x14ac:dyDescent="0.15">
      <c r="A14" s="7">
        <v>9</v>
      </c>
      <c r="B14" s="10">
        <v>81</v>
      </c>
      <c r="C14" s="10">
        <v>68</v>
      </c>
      <c r="D14" s="10">
        <v>149</v>
      </c>
      <c r="E14" s="3"/>
      <c r="F14" s="7">
        <v>39</v>
      </c>
      <c r="G14" s="10">
        <v>115</v>
      </c>
      <c r="H14" s="10">
        <v>109</v>
      </c>
      <c r="I14" s="10">
        <v>224</v>
      </c>
      <c r="J14" s="3"/>
      <c r="K14" s="7">
        <v>69</v>
      </c>
      <c r="L14" s="10">
        <v>140</v>
      </c>
      <c r="M14" s="10">
        <v>186</v>
      </c>
      <c r="N14" s="10">
        <v>326</v>
      </c>
      <c r="O14" s="3"/>
      <c r="P14" s="7">
        <v>99</v>
      </c>
      <c r="Q14" s="10">
        <v>2</v>
      </c>
      <c r="R14" s="10">
        <v>11</v>
      </c>
      <c r="S14" s="10">
        <v>13</v>
      </c>
      <c r="U14" s="4" t="s">
        <v>13</v>
      </c>
      <c r="V14" s="15">
        <f>SUM(L21,L27,L33,L39,Q9,Q15,Q21,Q27,Q33,Q39)</f>
        <v>3078</v>
      </c>
      <c r="W14" s="15">
        <f>SUM(M21,M27,M33,M39,R9,R15,R21,R27,R33,R39)</f>
        <v>4995</v>
      </c>
      <c r="X14" s="18">
        <f t="shared" si="0"/>
        <v>8073</v>
      </c>
      <c r="Z14" s="4" t="s">
        <v>31</v>
      </c>
      <c r="AA14" s="10">
        <v>204</v>
      </c>
      <c r="AB14" s="10">
        <v>250</v>
      </c>
      <c r="AC14" s="10">
        <v>454</v>
      </c>
    </row>
    <row r="15" spans="1:29" ht="15" customHeight="1" x14ac:dyDescent="0.15">
      <c r="A15" s="7"/>
      <c r="B15" s="11">
        <v>376</v>
      </c>
      <c r="C15" s="11">
        <v>362</v>
      </c>
      <c r="D15" s="11">
        <v>738</v>
      </c>
      <c r="E15" s="3"/>
      <c r="F15" s="7"/>
      <c r="G15" s="11">
        <v>558</v>
      </c>
      <c r="H15" s="11">
        <v>494</v>
      </c>
      <c r="I15" s="11">
        <v>1052</v>
      </c>
      <c r="J15" s="3"/>
      <c r="K15" s="7"/>
      <c r="L15" s="11">
        <v>915</v>
      </c>
      <c r="M15" s="11">
        <v>924</v>
      </c>
      <c r="N15" s="11">
        <v>1839</v>
      </c>
      <c r="O15" s="3"/>
      <c r="P15" s="7"/>
      <c r="Q15" s="11">
        <v>37</v>
      </c>
      <c r="R15" s="11">
        <v>132</v>
      </c>
      <c r="S15" s="11">
        <v>169</v>
      </c>
      <c r="U15" s="4" t="s">
        <v>14</v>
      </c>
      <c r="V15" s="15">
        <f>SUM(L27,L33,L39,Q9,Q15,Q21,Q27,Q33,Q39)</f>
        <v>2306</v>
      </c>
      <c r="W15" s="15">
        <f>SUM(M27,M33,M39,R9,R15,R21,R27,R33,R39)</f>
        <v>3933</v>
      </c>
      <c r="X15" s="18">
        <f t="shared" si="0"/>
        <v>6239</v>
      </c>
      <c r="Z15" s="4" t="s">
        <v>7</v>
      </c>
      <c r="AA15" s="10">
        <v>286</v>
      </c>
      <c r="AB15" s="10">
        <v>449</v>
      </c>
      <c r="AC15" s="10">
        <v>735</v>
      </c>
    </row>
    <row r="16" spans="1:29" ht="15" customHeight="1" x14ac:dyDescent="0.15">
      <c r="A16" s="7">
        <v>10</v>
      </c>
      <c r="B16" s="10">
        <v>69</v>
      </c>
      <c r="C16" s="10">
        <v>75</v>
      </c>
      <c r="D16" s="10">
        <v>144</v>
      </c>
      <c r="E16" s="3"/>
      <c r="F16" s="7">
        <v>40</v>
      </c>
      <c r="G16" s="10">
        <v>104</v>
      </c>
      <c r="H16" s="10">
        <v>97</v>
      </c>
      <c r="I16" s="10">
        <v>201</v>
      </c>
      <c r="J16" s="3"/>
      <c r="K16" s="7">
        <v>70</v>
      </c>
      <c r="L16" s="10">
        <v>157</v>
      </c>
      <c r="M16" s="10">
        <v>201</v>
      </c>
      <c r="N16" s="10">
        <v>358</v>
      </c>
      <c r="O16" s="3"/>
      <c r="P16" s="7">
        <v>100</v>
      </c>
      <c r="Q16" s="10">
        <v>1</v>
      </c>
      <c r="R16" s="10">
        <v>16</v>
      </c>
      <c r="S16" s="10">
        <v>17</v>
      </c>
      <c r="U16" s="4" t="s">
        <v>15</v>
      </c>
      <c r="V16" s="15">
        <f>SUM(L33,L39,Q9,Q15,Q21,Q27,Q33,Q39)</f>
        <v>1454</v>
      </c>
      <c r="W16" s="15">
        <f>SUM(M33,M39,R9,R15,R21,R27,R33,R39)</f>
        <v>2711</v>
      </c>
      <c r="X16" s="18">
        <f t="shared" si="0"/>
        <v>4165</v>
      </c>
      <c r="Z16" s="9" t="s">
        <v>24</v>
      </c>
      <c r="AA16" s="11">
        <f t="shared" ref="AA16:AB16" si="2">SUM(AA12:AA15)</f>
        <v>1454</v>
      </c>
      <c r="AB16" s="11">
        <f t="shared" si="2"/>
        <v>1675</v>
      </c>
      <c r="AC16" s="11">
        <f>SUM(AC12:AC15)</f>
        <v>3129</v>
      </c>
    </row>
    <row r="17" spans="1:29" ht="15" customHeight="1" x14ac:dyDescent="0.15">
      <c r="A17" s="7">
        <v>11</v>
      </c>
      <c r="B17" s="10">
        <v>72</v>
      </c>
      <c r="C17" s="10">
        <v>79</v>
      </c>
      <c r="D17" s="10">
        <v>151</v>
      </c>
      <c r="E17" s="3"/>
      <c r="F17" s="7">
        <v>41</v>
      </c>
      <c r="G17" s="10">
        <v>102</v>
      </c>
      <c r="H17" s="10">
        <v>100</v>
      </c>
      <c r="I17" s="10">
        <v>202</v>
      </c>
      <c r="J17" s="3"/>
      <c r="K17" s="7">
        <v>71</v>
      </c>
      <c r="L17" s="10">
        <v>163</v>
      </c>
      <c r="M17" s="10">
        <v>225</v>
      </c>
      <c r="N17" s="10">
        <v>388</v>
      </c>
      <c r="O17" s="3"/>
      <c r="P17" s="7">
        <v>101</v>
      </c>
      <c r="Q17" s="10">
        <v>0</v>
      </c>
      <c r="R17" s="10">
        <v>8</v>
      </c>
      <c r="S17" s="10">
        <v>8</v>
      </c>
      <c r="U17" s="4" t="s">
        <v>16</v>
      </c>
      <c r="V17" s="15">
        <f>SUM(L39,Q9,Q15,Q21,Q27,Q33,Q39)</f>
        <v>632</v>
      </c>
      <c r="W17" s="15">
        <f>SUM(M39,R9,R15,R21,R27,R33,R39)</f>
        <v>1497</v>
      </c>
      <c r="X17" s="18">
        <f t="shared" si="0"/>
        <v>2129</v>
      </c>
      <c r="Z17" s="6" t="s">
        <v>29</v>
      </c>
    </row>
    <row r="18" spans="1:29" ht="15" customHeight="1" x14ac:dyDescent="0.15">
      <c r="A18" s="7">
        <v>12</v>
      </c>
      <c r="B18" s="10">
        <v>79</v>
      </c>
      <c r="C18" s="10">
        <v>82</v>
      </c>
      <c r="D18" s="10">
        <v>161</v>
      </c>
      <c r="E18" s="3"/>
      <c r="F18" s="7">
        <v>42</v>
      </c>
      <c r="G18" s="10">
        <v>102</v>
      </c>
      <c r="H18" s="10">
        <v>92</v>
      </c>
      <c r="I18" s="10">
        <v>194</v>
      </c>
      <c r="J18" s="3"/>
      <c r="K18" s="7">
        <v>72</v>
      </c>
      <c r="L18" s="10">
        <v>148</v>
      </c>
      <c r="M18" s="10">
        <v>210</v>
      </c>
      <c r="N18" s="13">
        <v>358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193</v>
      </c>
      <c r="W18" s="15">
        <f>SUM(R9,R15,R21,R27,R33,R39)</f>
        <v>597</v>
      </c>
      <c r="X18" s="18">
        <f t="shared" si="0"/>
        <v>790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83</v>
      </c>
      <c r="C19" s="10">
        <v>84</v>
      </c>
      <c r="D19" s="10">
        <v>167</v>
      </c>
      <c r="E19" s="3"/>
      <c r="F19" s="7">
        <v>43</v>
      </c>
      <c r="G19" s="10">
        <v>96</v>
      </c>
      <c r="H19" s="10">
        <v>95</v>
      </c>
      <c r="I19" s="10">
        <v>191</v>
      </c>
      <c r="J19" s="3"/>
      <c r="K19" s="7">
        <v>73</v>
      </c>
      <c r="L19" s="10">
        <v>147</v>
      </c>
      <c r="M19" s="10">
        <v>216</v>
      </c>
      <c r="N19" s="10">
        <v>363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39</v>
      </c>
      <c r="W19" s="15">
        <f>SUM(R15,R21,R27,R33,R39)</f>
        <v>168</v>
      </c>
      <c r="X19" s="18">
        <f t="shared" si="0"/>
        <v>207</v>
      </c>
      <c r="Z19" s="4" t="s">
        <v>25</v>
      </c>
      <c r="AA19" s="10">
        <v>193</v>
      </c>
      <c r="AB19" s="10">
        <v>193</v>
      </c>
      <c r="AC19" s="10">
        <v>386</v>
      </c>
    </row>
    <row r="20" spans="1:29" ht="15" customHeight="1" x14ac:dyDescent="0.15">
      <c r="A20" s="7">
        <v>14</v>
      </c>
      <c r="B20" s="10">
        <v>82</v>
      </c>
      <c r="C20" s="10">
        <v>88</v>
      </c>
      <c r="D20" s="10">
        <v>170</v>
      </c>
      <c r="E20" s="3"/>
      <c r="F20" s="7">
        <v>44</v>
      </c>
      <c r="G20" s="10">
        <v>100</v>
      </c>
      <c r="H20" s="10">
        <v>104</v>
      </c>
      <c r="I20" s="10">
        <v>204</v>
      </c>
      <c r="J20" s="3"/>
      <c r="K20" s="7">
        <v>74</v>
      </c>
      <c r="L20" s="10">
        <v>157</v>
      </c>
      <c r="M20" s="10">
        <v>210</v>
      </c>
      <c r="N20" s="10">
        <v>367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2</v>
      </c>
      <c r="W20" s="15">
        <f>SUM(R21,R27,R33,R39)</f>
        <v>36</v>
      </c>
      <c r="X20" s="18">
        <f t="shared" si="0"/>
        <v>38</v>
      </c>
      <c r="Z20" s="26" t="s">
        <v>26</v>
      </c>
      <c r="AA20" s="10">
        <v>1196</v>
      </c>
      <c r="AB20" s="10">
        <v>1064</v>
      </c>
      <c r="AC20" s="10">
        <v>2260</v>
      </c>
    </row>
    <row r="21" spans="1:29" ht="15" customHeight="1" x14ac:dyDescent="0.15">
      <c r="A21" s="7"/>
      <c r="B21" s="11">
        <v>385</v>
      </c>
      <c r="C21" s="11">
        <v>408</v>
      </c>
      <c r="D21" s="11">
        <v>793</v>
      </c>
      <c r="E21" s="3"/>
      <c r="F21" s="7"/>
      <c r="G21" s="11">
        <v>504</v>
      </c>
      <c r="H21" s="11">
        <v>488</v>
      </c>
      <c r="I21" s="11">
        <v>992</v>
      </c>
      <c r="J21" s="3"/>
      <c r="K21" s="7"/>
      <c r="L21" s="12">
        <v>772</v>
      </c>
      <c r="M21" s="12">
        <v>1062</v>
      </c>
      <c r="N21" s="12">
        <v>1834</v>
      </c>
      <c r="O21" s="24"/>
      <c r="P21" s="7"/>
      <c r="Q21" s="11">
        <v>2</v>
      </c>
      <c r="R21" s="11">
        <v>34</v>
      </c>
      <c r="S21" s="11">
        <v>36</v>
      </c>
      <c r="Z21" s="4" t="s">
        <v>31</v>
      </c>
      <c r="AA21" s="10">
        <v>268</v>
      </c>
      <c r="AB21" s="10">
        <v>279</v>
      </c>
      <c r="AC21" s="10">
        <v>547</v>
      </c>
    </row>
    <row r="22" spans="1:29" ht="15" customHeight="1" x14ac:dyDescent="0.15">
      <c r="A22" s="7">
        <v>15</v>
      </c>
      <c r="B22" s="10">
        <v>78</v>
      </c>
      <c r="C22" s="10">
        <v>78</v>
      </c>
      <c r="D22" s="10">
        <v>156</v>
      </c>
      <c r="E22" s="3"/>
      <c r="F22" s="7">
        <v>45</v>
      </c>
      <c r="G22" s="10">
        <v>93</v>
      </c>
      <c r="H22" s="10">
        <v>103</v>
      </c>
      <c r="I22" s="10">
        <v>196</v>
      </c>
      <c r="J22" s="3"/>
      <c r="K22" s="7">
        <v>75</v>
      </c>
      <c r="L22" s="10">
        <v>157</v>
      </c>
      <c r="M22" s="10">
        <v>212</v>
      </c>
      <c r="N22" s="10">
        <v>369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388</v>
      </c>
      <c r="AB22" s="10">
        <v>680</v>
      </c>
      <c r="AC22" s="10">
        <v>1068</v>
      </c>
    </row>
    <row r="23" spans="1:29" ht="15" customHeight="1" x14ac:dyDescent="0.15">
      <c r="A23" s="7">
        <v>16</v>
      </c>
      <c r="B23" s="10">
        <v>118</v>
      </c>
      <c r="C23" s="10">
        <v>84</v>
      </c>
      <c r="D23" s="10">
        <v>202</v>
      </c>
      <c r="E23" s="3"/>
      <c r="F23" s="7">
        <v>46</v>
      </c>
      <c r="G23" s="10">
        <v>97</v>
      </c>
      <c r="H23" s="10">
        <v>135</v>
      </c>
      <c r="I23" s="10">
        <v>232</v>
      </c>
      <c r="J23" s="3"/>
      <c r="K23" s="7">
        <v>76</v>
      </c>
      <c r="L23" s="10">
        <v>198</v>
      </c>
      <c r="M23" s="10">
        <v>244</v>
      </c>
      <c r="N23" s="10">
        <v>442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9.87063618642566</v>
      </c>
      <c r="W23" s="19">
        <f>W4/$W$8*100</f>
        <v>8.2980198782648902</v>
      </c>
      <c r="X23" s="19">
        <f>X4/$X$8*100</f>
        <v>9.0294663094992789</v>
      </c>
      <c r="Z23" s="9" t="s">
        <v>24</v>
      </c>
      <c r="AA23" s="11">
        <f t="shared" ref="AA23:AB23" si="3">SUM(AA19:AA22)</f>
        <v>2045</v>
      </c>
      <c r="AB23" s="11">
        <f t="shared" si="3"/>
        <v>2216</v>
      </c>
      <c r="AC23" s="11">
        <f>SUM(AC19:AC22)</f>
        <v>4261</v>
      </c>
    </row>
    <row r="24" spans="1:29" ht="15" customHeight="1" x14ac:dyDescent="0.15">
      <c r="A24" s="7">
        <v>17</v>
      </c>
      <c r="B24" s="10">
        <v>97</v>
      </c>
      <c r="C24" s="10">
        <v>91</v>
      </c>
      <c r="D24" s="10">
        <v>188</v>
      </c>
      <c r="E24" s="3"/>
      <c r="F24" s="7">
        <v>47</v>
      </c>
      <c r="G24" s="10">
        <v>79</v>
      </c>
      <c r="H24" s="10">
        <v>70</v>
      </c>
      <c r="I24" s="10">
        <v>149</v>
      </c>
      <c r="J24" s="3"/>
      <c r="K24" s="7">
        <v>77</v>
      </c>
      <c r="L24" s="10">
        <v>145</v>
      </c>
      <c r="M24" s="10">
        <v>238</v>
      </c>
      <c r="N24" s="10">
        <v>383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54.749246854510012</v>
      </c>
      <c r="W24" s="19">
        <f>W5/$W$8*100</f>
        <v>46.097542183527231</v>
      </c>
      <c r="X24" s="19">
        <f>X5/$X$8*100</f>
        <v>50.121574283948078</v>
      </c>
      <c r="Z24" s="6" t="s">
        <v>30</v>
      </c>
    </row>
    <row r="25" spans="1:29" ht="15" customHeight="1" x14ac:dyDescent="0.15">
      <c r="A25" s="7">
        <v>18</v>
      </c>
      <c r="B25" s="10">
        <v>101</v>
      </c>
      <c r="C25" s="10">
        <v>79</v>
      </c>
      <c r="D25" s="10">
        <v>180</v>
      </c>
      <c r="E25" s="3"/>
      <c r="F25" s="7">
        <v>48</v>
      </c>
      <c r="G25" s="10">
        <v>99</v>
      </c>
      <c r="H25" s="10">
        <v>100</v>
      </c>
      <c r="I25" s="10">
        <v>199</v>
      </c>
      <c r="J25" s="3"/>
      <c r="K25" s="7">
        <v>78</v>
      </c>
      <c r="L25" s="10">
        <v>185</v>
      </c>
      <c r="M25" s="10">
        <v>256</v>
      </c>
      <c r="N25" s="10">
        <v>441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14.947722842459685</v>
      </c>
      <c r="W25" s="19">
        <f>W6/$W$8*100</f>
        <v>15.301641112566452</v>
      </c>
      <c r="X25" s="19">
        <f>X6/$X$8*100</f>
        <v>15.137028642077066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117</v>
      </c>
      <c r="C26" s="10">
        <v>91</v>
      </c>
      <c r="D26" s="10">
        <v>208</v>
      </c>
      <c r="E26" s="3"/>
      <c r="F26" s="7">
        <v>49</v>
      </c>
      <c r="G26" s="10">
        <v>104</v>
      </c>
      <c r="H26" s="10">
        <v>123</v>
      </c>
      <c r="I26" s="10">
        <v>227</v>
      </c>
      <c r="J26" s="3"/>
      <c r="K26" s="7">
        <v>79</v>
      </c>
      <c r="L26" s="10">
        <v>167</v>
      </c>
      <c r="M26" s="10">
        <v>272</v>
      </c>
      <c r="N26" s="10">
        <v>439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20.432394116604645</v>
      </c>
      <c r="W26" s="19">
        <f>W7/$W$8*100</f>
        <v>30.302796825641419</v>
      </c>
      <c r="X26" s="19">
        <f>X7/$X$8*100</f>
        <v>25.711930764475582</v>
      </c>
      <c r="Z26" s="4" t="s">
        <v>25</v>
      </c>
      <c r="AA26" s="10">
        <v>122</v>
      </c>
      <c r="AB26" s="10">
        <v>102</v>
      </c>
      <c r="AC26" s="10">
        <v>224</v>
      </c>
    </row>
    <row r="27" spans="1:29" ht="15" customHeight="1" x14ac:dyDescent="0.15">
      <c r="A27" s="7"/>
      <c r="B27" s="11">
        <v>511</v>
      </c>
      <c r="C27" s="11">
        <v>423</v>
      </c>
      <c r="D27" s="11">
        <v>934</v>
      </c>
      <c r="E27" s="3"/>
      <c r="F27" s="7"/>
      <c r="G27" s="11">
        <v>472</v>
      </c>
      <c r="H27" s="11">
        <v>531</v>
      </c>
      <c r="I27" s="11">
        <v>1003</v>
      </c>
      <c r="J27" s="3"/>
      <c r="K27" s="7"/>
      <c r="L27" s="11">
        <v>852</v>
      </c>
      <c r="M27" s="11">
        <v>1222</v>
      </c>
      <c r="N27" s="11">
        <v>2074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642</v>
      </c>
      <c r="AB27" s="10">
        <v>592</v>
      </c>
      <c r="AC27" s="10">
        <v>1234</v>
      </c>
    </row>
    <row r="28" spans="1:29" ht="15" customHeight="1" x14ac:dyDescent="0.15">
      <c r="A28" s="7">
        <v>20</v>
      </c>
      <c r="B28" s="10">
        <v>96</v>
      </c>
      <c r="C28" s="10">
        <v>82</v>
      </c>
      <c r="D28" s="10">
        <v>178</v>
      </c>
      <c r="E28" s="3"/>
      <c r="F28" s="7">
        <v>50</v>
      </c>
      <c r="G28" s="10">
        <v>123</v>
      </c>
      <c r="H28" s="10">
        <v>127</v>
      </c>
      <c r="I28" s="10">
        <v>250</v>
      </c>
      <c r="J28" s="3"/>
      <c r="K28" s="7">
        <v>80</v>
      </c>
      <c r="L28" s="10">
        <v>182</v>
      </c>
      <c r="M28" s="10">
        <v>238</v>
      </c>
      <c r="N28" s="10">
        <v>420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33.227006911217437</v>
      </c>
      <c r="W28" s="19">
        <f t="shared" ref="W28:W39" si="5">W9/$W$8*100</f>
        <v>28.492179674859386</v>
      </c>
      <c r="X28" s="19">
        <f t="shared" ref="X28:X39" si="6">X9/$X$8*100</f>
        <v>30.694415825262723</v>
      </c>
      <c r="Z28" s="4" t="s">
        <v>31</v>
      </c>
      <c r="AA28" s="10">
        <v>151</v>
      </c>
      <c r="AB28" s="10">
        <v>191</v>
      </c>
      <c r="AC28" s="10">
        <v>342</v>
      </c>
    </row>
    <row r="29" spans="1:29" ht="15" customHeight="1" x14ac:dyDescent="0.15">
      <c r="A29" s="7">
        <v>21</v>
      </c>
      <c r="B29" s="10">
        <v>79</v>
      </c>
      <c r="C29" s="10">
        <v>92</v>
      </c>
      <c r="D29" s="10">
        <v>171</v>
      </c>
      <c r="E29" s="3"/>
      <c r="F29" s="7">
        <v>51</v>
      </c>
      <c r="G29" s="10">
        <v>110</v>
      </c>
      <c r="H29" s="10">
        <v>103</v>
      </c>
      <c r="I29" s="10">
        <v>213</v>
      </c>
      <c r="J29" s="3"/>
      <c r="K29" s="7">
        <v>81</v>
      </c>
      <c r="L29" s="10">
        <v>165</v>
      </c>
      <c r="M29" s="10">
        <v>232</v>
      </c>
      <c r="N29" s="10">
        <v>397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68.607123870281754</v>
      </c>
      <c r="W29" s="19">
        <f t="shared" si="5"/>
        <v>74.096617613067266</v>
      </c>
      <c r="X29" s="19">
        <f t="shared" si="6"/>
        <v>71.543375231815375</v>
      </c>
      <c r="Z29" s="4" t="s">
        <v>7</v>
      </c>
      <c r="AA29" s="10">
        <v>247</v>
      </c>
      <c r="AB29" s="10">
        <v>426</v>
      </c>
      <c r="AC29" s="10">
        <v>673</v>
      </c>
    </row>
    <row r="30" spans="1:29" ht="15" customHeight="1" x14ac:dyDescent="0.15">
      <c r="A30" s="7">
        <v>22</v>
      </c>
      <c r="B30" s="10">
        <v>92</v>
      </c>
      <c r="C30" s="10">
        <v>78</v>
      </c>
      <c r="D30" s="10">
        <v>170</v>
      </c>
      <c r="E30" s="3"/>
      <c r="F30" s="7">
        <v>52</v>
      </c>
      <c r="G30" s="10">
        <v>133</v>
      </c>
      <c r="H30" s="10">
        <v>156</v>
      </c>
      <c r="I30" s="10">
        <v>289</v>
      </c>
      <c r="J30" s="3"/>
      <c r="K30" s="7">
        <v>82</v>
      </c>
      <c r="L30" s="10">
        <v>164</v>
      </c>
      <c r="M30" s="10">
        <v>277</v>
      </c>
      <c r="N30" s="10">
        <v>441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59.959241538188913</v>
      </c>
      <c r="W30" s="19">
        <f t="shared" si="5"/>
        <v>66.245473457123055</v>
      </c>
      <c r="X30" s="19">
        <f t="shared" si="6"/>
        <v>63.32165670719143</v>
      </c>
      <c r="Z30" s="9" t="s">
        <v>24</v>
      </c>
      <c r="AA30" s="11">
        <f t="shared" ref="AA30:AB30" si="7">SUM(AA26:AA29)</f>
        <v>1162</v>
      </c>
      <c r="AB30" s="11">
        <f t="shared" si="7"/>
        <v>1311</v>
      </c>
      <c r="AC30" s="11">
        <f>SUM(AC26:AC29)</f>
        <v>2473</v>
      </c>
    </row>
    <row r="31" spans="1:29" ht="15" customHeight="1" x14ac:dyDescent="0.15">
      <c r="A31" s="7">
        <v>23</v>
      </c>
      <c r="B31" s="10">
        <v>91</v>
      </c>
      <c r="C31" s="10">
        <v>83</v>
      </c>
      <c r="D31" s="10">
        <v>174</v>
      </c>
      <c r="E31" s="3"/>
      <c r="F31" s="7">
        <v>53</v>
      </c>
      <c r="G31" s="10">
        <v>149</v>
      </c>
      <c r="H31" s="10">
        <v>139</v>
      </c>
      <c r="I31" s="10">
        <v>288</v>
      </c>
      <c r="J31" s="3"/>
      <c r="K31" s="7">
        <v>83</v>
      </c>
      <c r="L31" s="10">
        <v>168</v>
      </c>
      <c r="M31" s="10">
        <v>241</v>
      </c>
      <c r="N31" s="10">
        <v>409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46.057061846535532</v>
      </c>
      <c r="W31" s="19">
        <f t="shared" si="5"/>
        <v>54.18753370829802</v>
      </c>
      <c r="X31" s="19">
        <f t="shared" si="6"/>
        <v>50.405934473521526</v>
      </c>
      <c r="Z31" s="6"/>
    </row>
    <row r="32" spans="1:29" ht="15" customHeight="1" x14ac:dyDescent="0.15">
      <c r="A32" s="7">
        <v>24</v>
      </c>
      <c r="B32" s="10">
        <v>76</v>
      </c>
      <c r="C32" s="10">
        <v>75</v>
      </c>
      <c r="D32" s="10">
        <v>151</v>
      </c>
      <c r="E32" s="3"/>
      <c r="F32" s="7">
        <v>54</v>
      </c>
      <c r="G32" s="10">
        <v>164</v>
      </c>
      <c r="H32" s="10">
        <v>167</v>
      </c>
      <c r="I32" s="10">
        <v>331</v>
      </c>
      <c r="J32" s="3"/>
      <c r="K32" s="7">
        <v>84</v>
      </c>
      <c r="L32" s="10">
        <v>143</v>
      </c>
      <c r="M32" s="10">
        <v>226</v>
      </c>
      <c r="N32" s="10">
        <v>369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35.380116959064331</v>
      </c>
      <c r="W32" s="20">
        <f t="shared" si="5"/>
        <v>45.604437938207873</v>
      </c>
      <c r="X32" s="20">
        <f t="shared" si="6"/>
        <v>40.848959406552652</v>
      </c>
      <c r="Z32" s="6"/>
      <c r="AA32" s="28"/>
      <c r="AB32" s="27"/>
      <c r="AC32" s="27"/>
    </row>
    <row r="33" spans="1:29" ht="15" customHeight="1" x14ac:dyDescent="0.15">
      <c r="A33" s="7"/>
      <c r="B33" s="11">
        <v>434</v>
      </c>
      <c r="C33" s="11">
        <v>410</v>
      </c>
      <c r="D33" s="11">
        <v>844</v>
      </c>
      <c r="E33" s="3"/>
      <c r="F33" s="7"/>
      <c r="G33" s="11">
        <v>679</v>
      </c>
      <c r="H33" s="11">
        <v>692</v>
      </c>
      <c r="I33" s="11">
        <v>1371</v>
      </c>
      <c r="J33" s="3"/>
      <c r="K33" s="7"/>
      <c r="L33" s="11">
        <v>822</v>
      </c>
      <c r="M33" s="11">
        <v>1214</v>
      </c>
      <c r="N33" s="11">
        <v>2036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27.27272727272727</v>
      </c>
      <c r="W33" s="19">
        <f t="shared" si="5"/>
        <v>38.485245396409582</v>
      </c>
      <c r="X33" s="19">
        <f t="shared" si="6"/>
        <v>33.270142180094787</v>
      </c>
      <c r="Z33" s="6" t="s">
        <v>3</v>
      </c>
    </row>
    <row r="34" spans="1:29" ht="15" customHeight="1" x14ac:dyDescent="0.15">
      <c r="A34" s="7">
        <v>25</v>
      </c>
      <c r="B34" s="10">
        <v>92</v>
      </c>
      <c r="C34" s="10">
        <v>86</v>
      </c>
      <c r="D34" s="10">
        <v>178</v>
      </c>
      <c r="E34" s="3"/>
      <c r="F34" s="7">
        <v>55</v>
      </c>
      <c r="G34" s="10">
        <v>173</v>
      </c>
      <c r="H34" s="10">
        <v>174</v>
      </c>
      <c r="I34" s="10">
        <v>347</v>
      </c>
      <c r="J34" s="3"/>
      <c r="K34" s="7">
        <v>85</v>
      </c>
      <c r="L34" s="10">
        <v>107</v>
      </c>
      <c r="M34" s="10">
        <v>195</v>
      </c>
      <c r="N34" s="10">
        <v>302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20.432394116604645</v>
      </c>
      <c r="W34" s="19">
        <f t="shared" si="5"/>
        <v>30.302796825641419</v>
      </c>
      <c r="X34" s="19">
        <f t="shared" si="6"/>
        <v>25.711930764475582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85</v>
      </c>
      <c r="C35" s="10">
        <v>94</v>
      </c>
      <c r="D35" s="10">
        <v>179</v>
      </c>
      <c r="E35" s="3"/>
      <c r="F35" s="7">
        <v>56</v>
      </c>
      <c r="G35" s="10">
        <v>169</v>
      </c>
      <c r="H35" s="10">
        <v>162</v>
      </c>
      <c r="I35" s="10">
        <v>331</v>
      </c>
      <c r="J35" s="3"/>
      <c r="K35" s="7">
        <v>86</v>
      </c>
      <c r="L35" s="10">
        <v>109</v>
      </c>
      <c r="M35" s="10">
        <v>195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12.883218146376041</v>
      </c>
      <c r="W35" s="19">
        <f t="shared" si="5"/>
        <v>20.88758764157485</v>
      </c>
      <c r="X35" s="19">
        <f t="shared" si="6"/>
        <v>17.164640428600865</v>
      </c>
      <c r="Z35" s="4" t="s">
        <v>25</v>
      </c>
      <c r="AA35" s="10">
        <f>SUM(AA5,AA12,AA19,AA26)</f>
        <v>1114</v>
      </c>
      <c r="AB35" s="10">
        <f t="shared" ref="AA35:AB38" si="8">SUM(AB5,AB12,AB19,AB26)</f>
        <v>1077</v>
      </c>
      <c r="AC35" s="10">
        <f>SUM(AA35:AB35)</f>
        <v>2191</v>
      </c>
    </row>
    <row r="36" spans="1:29" ht="15" customHeight="1" x14ac:dyDescent="0.15">
      <c r="A36" s="7">
        <v>27</v>
      </c>
      <c r="B36" s="10">
        <v>78</v>
      </c>
      <c r="C36" s="10">
        <v>95</v>
      </c>
      <c r="D36" s="10">
        <v>173</v>
      </c>
      <c r="E36" s="3"/>
      <c r="F36" s="7">
        <v>57</v>
      </c>
      <c r="G36" s="10">
        <v>172</v>
      </c>
      <c r="H36" s="10">
        <v>185</v>
      </c>
      <c r="I36" s="10">
        <v>357</v>
      </c>
      <c r="J36" s="3"/>
      <c r="K36" s="7">
        <v>87</v>
      </c>
      <c r="L36" s="10">
        <v>87</v>
      </c>
      <c r="M36" s="10">
        <v>196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5.599858231437179</v>
      </c>
      <c r="W36" s="19">
        <f t="shared" si="5"/>
        <v>11.534016488173203</v>
      </c>
      <c r="X36" s="19">
        <f t="shared" si="6"/>
        <v>8.7739542550999392</v>
      </c>
      <c r="Z36" s="26" t="s">
        <v>26</v>
      </c>
      <c r="AA36" s="10">
        <f t="shared" si="8"/>
        <v>6179</v>
      </c>
      <c r="AB36" s="10">
        <f t="shared" si="8"/>
        <v>5983</v>
      </c>
      <c r="AC36" s="13">
        <f>SUM(AA36:AB36)</f>
        <v>12162</v>
      </c>
    </row>
    <row r="37" spans="1:29" ht="15" customHeight="1" x14ac:dyDescent="0.15">
      <c r="A37" s="7">
        <v>28</v>
      </c>
      <c r="B37" s="10">
        <v>101</v>
      </c>
      <c r="C37" s="10">
        <v>110</v>
      </c>
      <c r="D37" s="10">
        <v>211</v>
      </c>
      <c r="E37" s="3"/>
      <c r="F37" s="7">
        <v>58</v>
      </c>
      <c r="G37" s="10">
        <v>180</v>
      </c>
      <c r="H37" s="10">
        <v>191</v>
      </c>
      <c r="I37" s="10">
        <v>371</v>
      </c>
      <c r="J37" s="3"/>
      <c r="K37" s="7">
        <v>88</v>
      </c>
      <c r="L37" s="10">
        <v>84</v>
      </c>
      <c r="M37" s="10">
        <v>188</v>
      </c>
      <c r="N37" s="10">
        <v>272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1.7100832890306574</v>
      </c>
      <c r="W37" s="19">
        <f t="shared" si="5"/>
        <v>4.599738038369674</v>
      </c>
      <c r="X37" s="19">
        <f t="shared" si="6"/>
        <v>3.2557181125077275</v>
      </c>
      <c r="Z37" s="4" t="s">
        <v>31</v>
      </c>
      <c r="AA37" s="10">
        <f t="shared" si="8"/>
        <v>1687</v>
      </c>
      <c r="AB37" s="10">
        <f t="shared" si="8"/>
        <v>1986</v>
      </c>
      <c r="AC37" s="13">
        <f>SUM(AA37:AB37)</f>
        <v>3673</v>
      </c>
    </row>
    <row r="38" spans="1:29" ht="15" customHeight="1" x14ac:dyDescent="0.15">
      <c r="A38" s="7">
        <v>29</v>
      </c>
      <c r="B38" s="10">
        <v>113</v>
      </c>
      <c r="C38" s="10">
        <v>84</v>
      </c>
      <c r="D38" s="10">
        <v>197</v>
      </c>
      <c r="E38" s="3"/>
      <c r="F38" s="7">
        <v>59</v>
      </c>
      <c r="G38" s="10">
        <v>196</v>
      </c>
      <c r="H38" s="10">
        <v>161</v>
      </c>
      <c r="I38" s="10">
        <v>357</v>
      </c>
      <c r="J38" s="3"/>
      <c r="K38" s="7">
        <v>89</v>
      </c>
      <c r="L38" s="10">
        <v>52</v>
      </c>
      <c r="M38" s="10">
        <v>126</v>
      </c>
      <c r="N38" s="10">
        <v>178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0.34556087187666135</v>
      </c>
      <c r="W38" s="19">
        <f t="shared" si="5"/>
        <v>1.2943986439633255</v>
      </c>
      <c r="X38" s="19">
        <f t="shared" si="6"/>
        <v>0.85308056872037907</v>
      </c>
      <c r="Z38" s="4" t="s">
        <v>7</v>
      </c>
      <c r="AA38" s="10">
        <f t="shared" si="8"/>
        <v>2306</v>
      </c>
      <c r="AB38" s="10">
        <f t="shared" si="8"/>
        <v>3933</v>
      </c>
      <c r="AC38" s="13">
        <f>SUM(AA38:AB38)</f>
        <v>6239</v>
      </c>
    </row>
    <row r="39" spans="1:29" ht="15" customHeight="1" x14ac:dyDescent="0.15">
      <c r="A39" s="7"/>
      <c r="B39" s="11">
        <v>469</v>
      </c>
      <c r="C39" s="11">
        <v>469</v>
      </c>
      <c r="D39" s="11">
        <v>938</v>
      </c>
      <c r="E39" s="3"/>
      <c r="F39" s="7"/>
      <c r="G39" s="11">
        <v>890</v>
      </c>
      <c r="H39" s="11">
        <v>873</v>
      </c>
      <c r="I39" s="11">
        <v>1763</v>
      </c>
      <c r="J39" s="3"/>
      <c r="K39" s="7"/>
      <c r="L39" s="11">
        <v>439</v>
      </c>
      <c r="M39" s="11">
        <v>900</v>
      </c>
      <c r="N39" s="11">
        <v>1339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1.7721070352649301E-2</v>
      </c>
      <c r="W39" s="19">
        <f t="shared" si="5"/>
        <v>0.27737113799214114</v>
      </c>
      <c r="X39" s="19">
        <f t="shared" si="6"/>
        <v>0.15660416237378941</v>
      </c>
      <c r="Z39" s="9" t="s">
        <v>24</v>
      </c>
      <c r="AA39" s="11">
        <f>SUM(AA35:AA38)</f>
        <v>11286</v>
      </c>
      <c r="AB39" s="11">
        <f>SUM(AB35:AB38)</f>
        <v>12979</v>
      </c>
      <c r="AC39" s="11">
        <f>SUM(AC35:AC38)</f>
        <v>24265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61</v>
      </c>
      <c r="D4" s="10">
        <v>126</v>
      </c>
      <c r="E4" s="3"/>
      <c r="F4" s="7">
        <v>30</v>
      </c>
      <c r="G4" s="10">
        <v>87</v>
      </c>
      <c r="H4" s="10">
        <v>101</v>
      </c>
      <c r="I4" s="10">
        <v>188</v>
      </c>
      <c r="J4" s="3"/>
      <c r="K4" s="7">
        <v>60</v>
      </c>
      <c r="L4" s="10">
        <v>224</v>
      </c>
      <c r="M4" s="10">
        <v>192</v>
      </c>
      <c r="N4" s="10">
        <v>416</v>
      </c>
      <c r="O4" s="3"/>
      <c r="P4" s="7">
        <v>90</v>
      </c>
      <c r="Q4" s="10">
        <v>43</v>
      </c>
      <c r="R4" s="10">
        <v>119</v>
      </c>
      <c r="S4" s="10">
        <v>162</v>
      </c>
      <c r="U4" s="4" t="s">
        <v>4</v>
      </c>
      <c r="V4" s="15">
        <f>SUM(B9,B15,B21)</f>
        <v>1114</v>
      </c>
      <c r="W4" s="15">
        <f>SUM(C9,C15,C21)</f>
        <v>1073</v>
      </c>
      <c r="X4" s="15">
        <f>SUM(V4:W4)</f>
        <v>2187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52</v>
      </c>
      <c r="D5" s="10">
        <v>121</v>
      </c>
      <c r="E5" s="3"/>
      <c r="F5" s="7">
        <v>31</v>
      </c>
      <c r="G5" s="10">
        <v>82</v>
      </c>
      <c r="H5" s="10">
        <v>90</v>
      </c>
      <c r="I5" s="10">
        <v>172</v>
      </c>
      <c r="J5" s="3"/>
      <c r="K5" s="7">
        <v>61</v>
      </c>
      <c r="L5" s="10">
        <v>212</v>
      </c>
      <c r="M5" s="10">
        <v>204</v>
      </c>
      <c r="N5" s="10">
        <v>416</v>
      </c>
      <c r="O5" s="3"/>
      <c r="P5" s="7">
        <v>91</v>
      </c>
      <c r="Q5" s="10">
        <v>33</v>
      </c>
      <c r="R5" s="10">
        <v>102</v>
      </c>
      <c r="S5" s="10">
        <v>135</v>
      </c>
      <c r="U5" s="4" t="s">
        <v>5</v>
      </c>
      <c r="V5" s="15">
        <f>SUM(B27,B33,B39,G9,G15,G21,G27,G33,G39,L9)</f>
        <v>6161</v>
      </c>
      <c r="W5" s="15">
        <f>SUM(C27,C33,C39,H9,H15,H21,H27,H33,H39,M9)</f>
        <v>5971</v>
      </c>
      <c r="X5" s="15">
        <f>SUM(V5:W5)</f>
        <v>12132</v>
      </c>
      <c r="Y5" s="2"/>
      <c r="Z5" s="4" t="s">
        <v>25</v>
      </c>
      <c r="AA5" s="10">
        <v>648</v>
      </c>
      <c r="AB5" s="10">
        <v>614</v>
      </c>
      <c r="AC5" s="10">
        <v>1262</v>
      </c>
    </row>
    <row r="6" spans="1:29" ht="15" customHeight="1" x14ac:dyDescent="0.15">
      <c r="A6" s="7">
        <v>2</v>
      </c>
      <c r="B6" s="10">
        <v>67</v>
      </c>
      <c r="C6" s="10">
        <v>62</v>
      </c>
      <c r="D6" s="10">
        <v>129</v>
      </c>
      <c r="E6" s="3"/>
      <c r="F6" s="7">
        <v>32</v>
      </c>
      <c r="G6" s="10">
        <v>100</v>
      </c>
      <c r="H6" s="10">
        <v>79</v>
      </c>
      <c r="I6" s="10">
        <v>179</v>
      </c>
      <c r="J6" s="3"/>
      <c r="K6" s="7">
        <v>62</v>
      </c>
      <c r="L6" s="10">
        <v>231</v>
      </c>
      <c r="M6" s="10">
        <v>200</v>
      </c>
      <c r="N6" s="10">
        <v>431</v>
      </c>
      <c r="O6" s="3"/>
      <c r="P6" s="7">
        <v>92</v>
      </c>
      <c r="Q6" s="10">
        <v>27</v>
      </c>
      <c r="R6" s="10">
        <v>105</v>
      </c>
      <c r="S6" s="10">
        <v>132</v>
      </c>
      <c r="U6" s="8" t="s">
        <v>6</v>
      </c>
      <c r="V6" s="15">
        <f>SUM(L15,L21)</f>
        <v>1699</v>
      </c>
      <c r="W6" s="15">
        <f>SUM(M15,M21)</f>
        <v>1980</v>
      </c>
      <c r="X6" s="15">
        <f>SUM(V6:W6)</f>
        <v>3679</v>
      </c>
      <c r="Z6" s="26" t="s">
        <v>26</v>
      </c>
      <c r="AA6" s="10">
        <v>3525</v>
      </c>
      <c r="AB6" s="10">
        <v>3519</v>
      </c>
      <c r="AC6" s="10">
        <v>7044</v>
      </c>
    </row>
    <row r="7" spans="1:29" ht="15" customHeight="1" x14ac:dyDescent="0.15">
      <c r="A7" s="7">
        <v>3</v>
      </c>
      <c r="B7" s="10">
        <v>76</v>
      </c>
      <c r="C7" s="10">
        <v>71</v>
      </c>
      <c r="D7" s="10">
        <v>147</v>
      </c>
      <c r="E7" s="3"/>
      <c r="F7" s="7">
        <v>33</v>
      </c>
      <c r="G7" s="10">
        <v>96</v>
      </c>
      <c r="H7" s="10">
        <v>113</v>
      </c>
      <c r="I7" s="10">
        <v>209</v>
      </c>
      <c r="J7" s="3"/>
      <c r="K7" s="7">
        <v>63</v>
      </c>
      <c r="L7" s="10">
        <v>255</v>
      </c>
      <c r="M7" s="10">
        <v>231</v>
      </c>
      <c r="N7" s="10">
        <v>486</v>
      </c>
      <c r="O7" s="3"/>
      <c r="P7" s="7">
        <v>93</v>
      </c>
      <c r="Q7" s="10">
        <v>28</v>
      </c>
      <c r="R7" s="10">
        <v>53</v>
      </c>
      <c r="S7" s="10">
        <v>81</v>
      </c>
      <c r="U7" s="4" t="s">
        <v>7</v>
      </c>
      <c r="V7" s="15">
        <f>SUM(L27,L33,L39,Q9,Q15,Q21,Q27,Q33,Q39)</f>
        <v>2305</v>
      </c>
      <c r="W7" s="15">
        <f>SUM(M27,M33,M39,R9,R15,R21,R27,R33,R39)</f>
        <v>3936</v>
      </c>
      <c r="X7" s="15">
        <f>SUM(V7:W7)</f>
        <v>6241</v>
      </c>
      <c r="Z7" s="4" t="s">
        <v>31</v>
      </c>
      <c r="AA7" s="10">
        <v>1068</v>
      </c>
      <c r="AB7" s="10">
        <v>1259</v>
      </c>
      <c r="AC7" s="10">
        <v>2327</v>
      </c>
    </row>
    <row r="8" spans="1:29" ht="15" customHeight="1" x14ac:dyDescent="0.15">
      <c r="A8" s="7">
        <v>4</v>
      </c>
      <c r="B8" s="10">
        <v>75</v>
      </c>
      <c r="C8" s="10">
        <v>64</v>
      </c>
      <c r="D8" s="10">
        <v>139</v>
      </c>
      <c r="E8" s="3"/>
      <c r="F8" s="7">
        <v>34</v>
      </c>
      <c r="G8" s="10">
        <v>98</v>
      </c>
      <c r="H8" s="10">
        <v>98</v>
      </c>
      <c r="I8" s="10">
        <v>196</v>
      </c>
      <c r="J8" s="3"/>
      <c r="K8" s="7">
        <v>64</v>
      </c>
      <c r="L8" s="10">
        <v>271</v>
      </c>
      <c r="M8" s="10">
        <v>288</v>
      </c>
      <c r="N8" s="10">
        <v>559</v>
      </c>
      <c r="O8" s="3"/>
      <c r="P8" s="7">
        <v>94</v>
      </c>
      <c r="Q8" s="10">
        <v>23</v>
      </c>
      <c r="R8" s="10">
        <v>53</v>
      </c>
      <c r="S8" s="10">
        <v>76</v>
      </c>
      <c r="U8" s="17" t="s">
        <v>3</v>
      </c>
      <c r="V8" s="12">
        <f>SUM(V4:V7)</f>
        <v>11279</v>
      </c>
      <c r="W8" s="12">
        <f>SUM(W4:W7)</f>
        <v>12960</v>
      </c>
      <c r="X8" s="12">
        <f>SUM(X4:X7)</f>
        <v>24239</v>
      </c>
      <c r="Z8" s="4" t="s">
        <v>7</v>
      </c>
      <c r="AA8" s="10">
        <v>1383</v>
      </c>
      <c r="AB8" s="10">
        <v>2382</v>
      </c>
      <c r="AC8" s="10">
        <v>3765</v>
      </c>
    </row>
    <row r="9" spans="1:29" ht="15" customHeight="1" x14ac:dyDescent="0.15">
      <c r="A9" s="7"/>
      <c r="B9" s="11">
        <v>352</v>
      </c>
      <c r="C9" s="11">
        <v>310</v>
      </c>
      <c r="D9" s="11">
        <v>662</v>
      </c>
      <c r="E9" s="3"/>
      <c r="F9" s="7"/>
      <c r="G9" s="11">
        <v>463</v>
      </c>
      <c r="H9" s="11">
        <v>481</v>
      </c>
      <c r="I9" s="11">
        <v>944</v>
      </c>
      <c r="J9" s="3"/>
      <c r="K9" s="7"/>
      <c r="L9" s="12">
        <v>1193</v>
      </c>
      <c r="M9" s="12">
        <v>1115</v>
      </c>
      <c r="N9" s="12">
        <v>2308</v>
      </c>
      <c r="O9" s="3"/>
      <c r="P9" s="7"/>
      <c r="Q9" s="11">
        <v>154</v>
      </c>
      <c r="R9" s="11">
        <v>432</v>
      </c>
      <c r="S9" s="11">
        <v>586</v>
      </c>
      <c r="U9" s="4" t="s">
        <v>8</v>
      </c>
      <c r="V9" s="15">
        <f>SUM(G21,G27,G33,G39,L9)</f>
        <v>3734</v>
      </c>
      <c r="W9" s="15">
        <f>SUM(H21,H27,H33,H39,M9)</f>
        <v>3692</v>
      </c>
      <c r="X9" s="18">
        <f t="shared" ref="X9:X20" si="0">SUM(V9:W9)</f>
        <v>7426</v>
      </c>
      <c r="Z9" s="9" t="s">
        <v>24</v>
      </c>
      <c r="AA9" s="11">
        <f t="shared" ref="AA9:AB9" si="1">SUM(AA5:AA8)</f>
        <v>6624</v>
      </c>
      <c r="AB9" s="11">
        <f t="shared" si="1"/>
        <v>7774</v>
      </c>
      <c r="AC9" s="11">
        <f>SUM(AC5:AC8)</f>
        <v>14398</v>
      </c>
    </row>
    <row r="10" spans="1:29" ht="15" customHeight="1" x14ac:dyDescent="0.15">
      <c r="A10" s="7">
        <v>5</v>
      </c>
      <c r="B10" s="10">
        <v>74</v>
      </c>
      <c r="C10" s="10">
        <v>81</v>
      </c>
      <c r="D10" s="10">
        <v>155</v>
      </c>
      <c r="E10" s="3"/>
      <c r="F10" s="7">
        <v>35</v>
      </c>
      <c r="G10" s="10">
        <v>103</v>
      </c>
      <c r="H10" s="10">
        <v>97</v>
      </c>
      <c r="I10" s="10">
        <v>200</v>
      </c>
      <c r="J10" s="3"/>
      <c r="K10" s="7">
        <v>65</v>
      </c>
      <c r="L10" s="10">
        <v>279</v>
      </c>
      <c r="M10" s="10">
        <v>221</v>
      </c>
      <c r="N10" s="10">
        <v>500</v>
      </c>
      <c r="O10" s="3"/>
      <c r="P10" s="7">
        <v>95</v>
      </c>
      <c r="Q10" s="10">
        <v>15</v>
      </c>
      <c r="R10" s="10">
        <v>35</v>
      </c>
      <c r="S10" s="10">
        <v>50</v>
      </c>
      <c r="U10" s="4" t="s">
        <v>9</v>
      </c>
      <c r="V10" s="15">
        <f>SUM(G21,G27,G33,G39,L9,L15,L21,L27,L33,L39,Q9,Q15,Q21,Q27,Q33,Q39)</f>
        <v>7738</v>
      </c>
      <c r="W10" s="15">
        <f>SUM(H21,H27,H33,H39,M9,M15,M21,M27,M33,M39,R9,R15,R21,R27,R33,R39)</f>
        <v>9608</v>
      </c>
      <c r="X10" s="18">
        <f t="shared" si="0"/>
        <v>17346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74</v>
      </c>
      <c r="D11" s="10">
        <v>152</v>
      </c>
      <c r="E11" s="3"/>
      <c r="F11" s="7">
        <v>36</v>
      </c>
      <c r="G11" s="10">
        <v>117</v>
      </c>
      <c r="H11" s="10">
        <v>98</v>
      </c>
      <c r="I11" s="10">
        <v>215</v>
      </c>
      <c r="J11" s="3"/>
      <c r="K11" s="7">
        <v>66</v>
      </c>
      <c r="L11" s="10">
        <v>253</v>
      </c>
      <c r="M11" s="10">
        <v>249</v>
      </c>
      <c r="N11" s="10">
        <v>502</v>
      </c>
      <c r="O11" s="3"/>
      <c r="P11" s="7">
        <v>96</v>
      </c>
      <c r="Q11" s="10">
        <v>10</v>
      </c>
      <c r="R11" s="10">
        <v>32</v>
      </c>
      <c r="S11" s="10">
        <v>42</v>
      </c>
      <c r="U11" s="4" t="s">
        <v>10</v>
      </c>
      <c r="V11" s="15">
        <f>SUM(,G33,G39,L9,L15,L21,L27,L33,L39,Q9,Q15,Q21,Q27,Q33,Q39)</f>
        <v>6765</v>
      </c>
      <c r="W11" s="15">
        <f>SUM(,H33,H39,M9,M15,M21,M27,M33,M39,R9,R15,R21,R27,R33,R39)</f>
        <v>8591</v>
      </c>
      <c r="X11" s="18">
        <f t="shared" si="0"/>
        <v>15356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72</v>
      </c>
      <c r="C12" s="10">
        <v>85</v>
      </c>
      <c r="D12" s="10">
        <v>157</v>
      </c>
      <c r="E12" s="3"/>
      <c r="F12" s="7">
        <v>37</v>
      </c>
      <c r="G12" s="10">
        <v>115</v>
      </c>
      <c r="H12" s="10">
        <v>99</v>
      </c>
      <c r="I12" s="10">
        <v>214</v>
      </c>
      <c r="J12" s="3"/>
      <c r="K12" s="7">
        <v>67</v>
      </c>
      <c r="L12" s="10">
        <v>142</v>
      </c>
      <c r="M12" s="10">
        <v>131</v>
      </c>
      <c r="N12" s="10">
        <v>273</v>
      </c>
      <c r="O12" s="3"/>
      <c r="P12" s="7">
        <v>97</v>
      </c>
      <c r="Q12" s="10">
        <v>4</v>
      </c>
      <c r="R12" s="10">
        <v>24</v>
      </c>
      <c r="S12" s="10">
        <v>28</v>
      </c>
      <c r="U12" s="4" t="s">
        <v>11</v>
      </c>
      <c r="V12" s="15">
        <f>SUM(L9,L15,L21,L27,L33,L39,Q9,Q15,Q21,Q27,Q33,Q39)</f>
        <v>5197</v>
      </c>
      <c r="W12" s="15">
        <f>SUM(M9,M15,M21,M27,M33,M39,R9,R15,R21,R27,R33,R39)</f>
        <v>7031</v>
      </c>
      <c r="X12" s="18">
        <f t="shared" si="0"/>
        <v>12228</v>
      </c>
      <c r="Z12" s="4" t="s">
        <v>25</v>
      </c>
      <c r="AA12" s="10">
        <v>154</v>
      </c>
      <c r="AB12" s="10">
        <v>165</v>
      </c>
      <c r="AC12" s="10">
        <v>319</v>
      </c>
    </row>
    <row r="13" spans="1:29" ht="15" customHeight="1" x14ac:dyDescent="0.15">
      <c r="A13" s="7">
        <v>8</v>
      </c>
      <c r="B13" s="10">
        <v>73</v>
      </c>
      <c r="C13" s="10">
        <v>58</v>
      </c>
      <c r="D13" s="10">
        <v>131</v>
      </c>
      <c r="E13" s="3"/>
      <c r="F13" s="7">
        <v>38</v>
      </c>
      <c r="G13" s="10">
        <v>108</v>
      </c>
      <c r="H13" s="10">
        <v>93</v>
      </c>
      <c r="I13" s="10">
        <v>201</v>
      </c>
      <c r="J13" s="3"/>
      <c r="K13" s="7">
        <v>68</v>
      </c>
      <c r="L13" s="10">
        <v>112</v>
      </c>
      <c r="M13" s="10">
        <v>133</v>
      </c>
      <c r="N13" s="10">
        <v>245</v>
      </c>
      <c r="O13" s="3"/>
      <c r="P13" s="7">
        <v>98</v>
      </c>
      <c r="Q13" s="10">
        <v>5</v>
      </c>
      <c r="R13" s="10">
        <v>28</v>
      </c>
      <c r="S13" s="10">
        <v>33</v>
      </c>
      <c r="U13" s="9" t="s">
        <v>12</v>
      </c>
      <c r="V13" s="12">
        <f>SUM(L15,L21,L27,L33,L39,Q9,Q15,Q21,Q27,Q33,Q39)</f>
        <v>4004</v>
      </c>
      <c r="W13" s="12">
        <f>SUM(M15,M21,M27,M33,M39,R9,R15,R21,R27,R33,R39)</f>
        <v>5916</v>
      </c>
      <c r="X13" s="12">
        <f t="shared" si="0"/>
        <v>9920</v>
      </c>
      <c r="Z13" s="26" t="s">
        <v>26</v>
      </c>
      <c r="AA13" s="10">
        <v>807</v>
      </c>
      <c r="AB13" s="10">
        <v>802</v>
      </c>
      <c r="AC13" s="10">
        <v>1609</v>
      </c>
    </row>
    <row r="14" spans="1:29" ht="15" customHeight="1" x14ac:dyDescent="0.15">
      <c r="A14" s="7">
        <v>9</v>
      </c>
      <c r="B14" s="10">
        <v>83</v>
      </c>
      <c r="C14" s="10">
        <v>63</v>
      </c>
      <c r="D14" s="10">
        <v>146</v>
      </c>
      <c r="E14" s="3"/>
      <c r="F14" s="7">
        <v>39</v>
      </c>
      <c r="G14" s="10">
        <v>116</v>
      </c>
      <c r="H14" s="10">
        <v>108</v>
      </c>
      <c r="I14" s="10">
        <v>224</v>
      </c>
      <c r="J14" s="3"/>
      <c r="K14" s="7">
        <v>69</v>
      </c>
      <c r="L14" s="10">
        <v>138</v>
      </c>
      <c r="M14" s="10">
        <v>190</v>
      </c>
      <c r="N14" s="10">
        <v>328</v>
      </c>
      <c r="O14" s="3"/>
      <c r="P14" s="7">
        <v>99</v>
      </c>
      <c r="Q14" s="10">
        <v>2</v>
      </c>
      <c r="R14" s="10">
        <v>12</v>
      </c>
      <c r="S14" s="10">
        <v>14</v>
      </c>
      <c r="U14" s="4" t="s">
        <v>13</v>
      </c>
      <c r="V14" s="15">
        <f>SUM(L21,L27,L33,L39,Q9,Q15,Q21,Q27,Q33,Q39)</f>
        <v>3080</v>
      </c>
      <c r="W14" s="15">
        <f>SUM(M21,M27,M33,M39,R9,R15,R21,R27,R33,R39)</f>
        <v>4992</v>
      </c>
      <c r="X14" s="18">
        <f t="shared" si="0"/>
        <v>8072</v>
      </c>
      <c r="Z14" s="4" t="s">
        <v>31</v>
      </c>
      <c r="AA14" s="10">
        <v>207</v>
      </c>
      <c r="AB14" s="10">
        <v>252</v>
      </c>
      <c r="AC14" s="10">
        <v>459</v>
      </c>
    </row>
    <row r="15" spans="1:29" ht="15" customHeight="1" x14ac:dyDescent="0.15">
      <c r="A15" s="7"/>
      <c r="B15" s="11">
        <v>380</v>
      </c>
      <c r="C15" s="11">
        <v>361</v>
      </c>
      <c r="D15" s="11">
        <v>741</v>
      </c>
      <c r="E15" s="3"/>
      <c r="F15" s="7"/>
      <c r="G15" s="11">
        <v>559</v>
      </c>
      <c r="H15" s="11">
        <v>495</v>
      </c>
      <c r="I15" s="11">
        <v>1054</v>
      </c>
      <c r="J15" s="3"/>
      <c r="K15" s="7"/>
      <c r="L15" s="11">
        <v>924</v>
      </c>
      <c r="M15" s="11">
        <v>924</v>
      </c>
      <c r="N15" s="11">
        <v>1848</v>
      </c>
      <c r="O15" s="3"/>
      <c r="P15" s="7"/>
      <c r="Q15" s="11">
        <v>36</v>
      </c>
      <c r="R15" s="11">
        <v>131</v>
      </c>
      <c r="S15" s="11">
        <v>167</v>
      </c>
      <c r="U15" s="4" t="s">
        <v>14</v>
      </c>
      <c r="V15" s="15">
        <f>SUM(L27,L33,L39,Q9,Q15,Q21,Q27,Q33,Q39)</f>
        <v>2305</v>
      </c>
      <c r="W15" s="15">
        <f>SUM(M27,M33,M39,R9,R15,R21,R27,R33,R39)</f>
        <v>3936</v>
      </c>
      <c r="X15" s="18">
        <f t="shared" si="0"/>
        <v>6241</v>
      </c>
      <c r="Z15" s="4" t="s">
        <v>7</v>
      </c>
      <c r="AA15" s="10">
        <v>286</v>
      </c>
      <c r="AB15" s="10">
        <v>450</v>
      </c>
      <c r="AC15" s="10">
        <v>736</v>
      </c>
    </row>
    <row r="16" spans="1:29" ht="15" customHeight="1" x14ac:dyDescent="0.15">
      <c r="A16" s="7">
        <v>10</v>
      </c>
      <c r="B16" s="10">
        <v>68</v>
      </c>
      <c r="C16" s="10">
        <v>71</v>
      </c>
      <c r="D16" s="10">
        <v>139</v>
      </c>
      <c r="E16" s="3"/>
      <c r="F16" s="7">
        <v>40</v>
      </c>
      <c r="G16" s="10">
        <v>105</v>
      </c>
      <c r="H16" s="10">
        <v>101</v>
      </c>
      <c r="I16" s="10">
        <v>206</v>
      </c>
      <c r="J16" s="3"/>
      <c r="K16" s="7">
        <v>70</v>
      </c>
      <c r="L16" s="10">
        <v>158</v>
      </c>
      <c r="M16" s="10">
        <v>197</v>
      </c>
      <c r="N16" s="10">
        <v>355</v>
      </c>
      <c r="O16" s="3"/>
      <c r="P16" s="7">
        <v>100</v>
      </c>
      <c r="Q16" s="10">
        <v>0</v>
      </c>
      <c r="R16" s="10">
        <v>14</v>
      </c>
      <c r="S16" s="10">
        <v>14</v>
      </c>
      <c r="U16" s="4" t="s">
        <v>15</v>
      </c>
      <c r="V16" s="15">
        <f>SUM(L33,L39,Q9,Q15,Q21,Q27,Q33,Q39)</f>
        <v>1453</v>
      </c>
      <c r="W16" s="15">
        <f>SUM(M33,M39,R9,R15,R21,R27,R33,R39)</f>
        <v>2725</v>
      </c>
      <c r="X16" s="18">
        <f t="shared" si="0"/>
        <v>4178</v>
      </c>
      <c r="Z16" s="9" t="s">
        <v>24</v>
      </c>
      <c r="AA16" s="11">
        <f t="shared" ref="AA16:AB16" si="2">SUM(AA12:AA15)</f>
        <v>1454</v>
      </c>
      <c r="AB16" s="11">
        <f t="shared" si="2"/>
        <v>1669</v>
      </c>
      <c r="AC16" s="11">
        <f>SUM(AC12:AC15)</f>
        <v>3123</v>
      </c>
    </row>
    <row r="17" spans="1:29" ht="15" customHeight="1" x14ac:dyDescent="0.15">
      <c r="A17" s="7">
        <v>11</v>
      </c>
      <c r="B17" s="10">
        <v>71</v>
      </c>
      <c r="C17" s="10">
        <v>82</v>
      </c>
      <c r="D17" s="10">
        <v>153</v>
      </c>
      <c r="E17" s="3"/>
      <c r="F17" s="7">
        <v>41</v>
      </c>
      <c r="G17" s="10">
        <v>97</v>
      </c>
      <c r="H17" s="10">
        <v>98</v>
      </c>
      <c r="I17" s="10">
        <v>195</v>
      </c>
      <c r="J17" s="3"/>
      <c r="K17" s="7">
        <v>71</v>
      </c>
      <c r="L17" s="10">
        <v>165</v>
      </c>
      <c r="M17" s="10">
        <v>216</v>
      </c>
      <c r="N17" s="10">
        <v>381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632</v>
      </c>
      <c r="W17" s="15">
        <f>SUM(M39,R9,R15,R21,R27,R33,R39)</f>
        <v>1499</v>
      </c>
      <c r="X17" s="18">
        <f t="shared" si="0"/>
        <v>2131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81</v>
      </c>
      <c r="D18" s="10">
        <v>155</v>
      </c>
      <c r="E18" s="3"/>
      <c r="F18" s="7">
        <v>42</v>
      </c>
      <c r="G18" s="10">
        <v>104</v>
      </c>
      <c r="H18" s="10">
        <v>92</v>
      </c>
      <c r="I18" s="10">
        <v>196</v>
      </c>
      <c r="J18" s="3"/>
      <c r="K18" s="7">
        <v>72</v>
      </c>
      <c r="L18" s="10">
        <v>143</v>
      </c>
      <c r="M18" s="10">
        <v>217</v>
      </c>
      <c r="N18" s="13">
        <v>360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192</v>
      </c>
      <c r="W18" s="15">
        <f>SUM(R9,R15,R21,R27,R33,R39)</f>
        <v>599</v>
      </c>
      <c r="X18" s="18">
        <f t="shared" si="0"/>
        <v>791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89</v>
      </c>
      <c r="C19" s="10">
        <v>85</v>
      </c>
      <c r="D19" s="10">
        <v>174</v>
      </c>
      <c r="E19" s="3"/>
      <c r="F19" s="7">
        <v>43</v>
      </c>
      <c r="G19" s="10">
        <v>97</v>
      </c>
      <c r="H19" s="10">
        <v>98</v>
      </c>
      <c r="I19" s="10">
        <v>195</v>
      </c>
      <c r="J19" s="3"/>
      <c r="K19" s="7">
        <v>73</v>
      </c>
      <c r="L19" s="10">
        <v>153</v>
      </c>
      <c r="M19" s="10">
        <v>218</v>
      </c>
      <c r="N19" s="10">
        <v>371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38</v>
      </c>
      <c r="W19" s="15">
        <f>SUM(R15,R21,R27,R33,R39)</f>
        <v>167</v>
      </c>
      <c r="X19" s="18">
        <f t="shared" si="0"/>
        <v>205</v>
      </c>
      <c r="Z19" s="4" t="s">
        <v>25</v>
      </c>
      <c r="AA19" s="10">
        <v>192</v>
      </c>
      <c r="AB19" s="10">
        <v>192</v>
      </c>
      <c r="AC19" s="10">
        <v>384</v>
      </c>
    </row>
    <row r="20" spans="1:29" ht="15" customHeight="1" x14ac:dyDescent="0.15">
      <c r="A20" s="7">
        <v>14</v>
      </c>
      <c r="B20" s="10">
        <v>80</v>
      </c>
      <c r="C20" s="10">
        <v>83</v>
      </c>
      <c r="D20" s="10">
        <v>163</v>
      </c>
      <c r="E20" s="3"/>
      <c r="F20" s="7">
        <v>44</v>
      </c>
      <c r="G20" s="10">
        <v>100</v>
      </c>
      <c r="H20" s="10">
        <v>101</v>
      </c>
      <c r="I20" s="10">
        <v>201</v>
      </c>
      <c r="J20" s="3"/>
      <c r="K20" s="7">
        <v>74</v>
      </c>
      <c r="L20" s="10">
        <v>156</v>
      </c>
      <c r="M20" s="10">
        <v>208</v>
      </c>
      <c r="N20" s="10">
        <v>364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2</v>
      </c>
      <c r="W20" s="15">
        <f>SUM(R21,R27,R33,R39)</f>
        <v>36</v>
      </c>
      <c r="X20" s="18">
        <f t="shared" si="0"/>
        <v>38</v>
      </c>
      <c r="Z20" s="26" t="s">
        <v>26</v>
      </c>
      <c r="AA20" s="10">
        <v>1187</v>
      </c>
      <c r="AB20" s="10">
        <v>1063</v>
      </c>
      <c r="AC20" s="10">
        <v>2250</v>
      </c>
    </row>
    <row r="21" spans="1:29" ht="15" customHeight="1" x14ac:dyDescent="0.15">
      <c r="A21" s="7"/>
      <c r="B21" s="11">
        <v>382</v>
      </c>
      <c r="C21" s="11">
        <v>402</v>
      </c>
      <c r="D21" s="11">
        <v>784</v>
      </c>
      <c r="E21" s="3"/>
      <c r="F21" s="7"/>
      <c r="G21" s="11">
        <v>503</v>
      </c>
      <c r="H21" s="11">
        <v>490</v>
      </c>
      <c r="I21" s="11">
        <v>993</v>
      </c>
      <c r="J21" s="3"/>
      <c r="K21" s="7"/>
      <c r="L21" s="12">
        <v>775</v>
      </c>
      <c r="M21" s="12">
        <v>1056</v>
      </c>
      <c r="N21" s="12">
        <v>1831</v>
      </c>
      <c r="O21" s="24"/>
      <c r="P21" s="7"/>
      <c r="Q21" s="11">
        <v>2</v>
      </c>
      <c r="R21" s="11">
        <v>34</v>
      </c>
      <c r="S21" s="11">
        <v>36</v>
      </c>
      <c r="Z21" s="4" t="s">
        <v>31</v>
      </c>
      <c r="AA21" s="10">
        <v>274</v>
      </c>
      <c r="AB21" s="10">
        <v>276</v>
      </c>
      <c r="AC21" s="10">
        <v>550</v>
      </c>
    </row>
    <row r="22" spans="1:29" ht="15" customHeight="1" x14ac:dyDescent="0.15">
      <c r="A22" s="7">
        <v>15</v>
      </c>
      <c r="B22" s="10">
        <v>80</v>
      </c>
      <c r="C22" s="10">
        <v>82</v>
      </c>
      <c r="D22" s="10">
        <v>162</v>
      </c>
      <c r="E22" s="3"/>
      <c r="F22" s="7">
        <v>45</v>
      </c>
      <c r="G22" s="10">
        <v>94</v>
      </c>
      <c r="H22" s="10">
        <v>100</v>
      </c>
      <c r="I22" s="10">
        <v>194</v>
      </c>
      <c r="J22" s="3"/>
      <c r="K22" s="7">
        <v>75</v>
      </c>
      <c r="L22" s="10">
        <v>155</v>
      </c>
      <c r="M22" s="10">
        <v>208</v>
      </c>
      <c r="N22" s="10">
        <v>363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388</v>
      </c>
      <c r="AB22" s="10">
        <v>682</v>
      </c>
      <c r="AC22" s="10">
        <v>1070</v>
      </c>
    </row>
    <row r="23" spans="1:29" ht="15" customHeight="1" x14ac:dyDescent="0.15">
      <c r="A23" s="7">
        <v>16</v>
      </c>
      <c r="B23" s="10">
        <v>113</v>
      </c>
      <c r="C23" s="10">
        <v>86</v>
      </c>
      <c r="D23" s="10">
        <v>199</v>
      </c>
      <c r="E23" s="3"/>
      <c r="F23" s="7">
        <v>46</v>
      </c>
      <c r="G23" s="10">
        <v>98</v>
      </c>
      <c r="H23" s="10">
        <v>138</v>
      </c>
      <c r="I23" s="10">
        <v>236</v>
      </c>
      <c r="J23" s="3"/>
      <c r="K23" s="7">
        <v>76</v>
      </c>
      <c r="L23" s="10">
        <v>200</v>
      </c>
      <c r="M23" s="10">
        <v>246</v>
      </c>
      <c r="N23" s="10">
        <v>446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9.8767621243018002</v>
      </c>
      <c r="W23" s="19">
        <f>W4/$W$8*100</f>
        <v>8.2793209876543212</v>
      </c>
      <c r="X23" s="19">
        <f>X4/$X$8*100</f>
        <v>9.022649449234704</v>
      </c>
      <c r="Z23" s="9" t="s">
        <v>24</v>
      </c>
      <c r="AA23" s="11">
        <f t="shared" ref="AA23:AB23" si="3">SUM(AA19:AA22)</f>
        <v>2041</v>
      </c>
      <c r="AB23" s="11">
        <f t="shared" si="3"/>
        <v>2213</v>
      </c>
      <c r="AC23" s="11">
        <f>SUM(AC19:AC22)</f>
        <v>4254</v>
      </c>
    </row>
    <row r="24" spans="1:29" ht="15" customHeight="1" x14ac:dyDescent="0.15">
      <c r="A24" s="7">
        <v>17</v>
      </c>
      <c r="B24" s="10">
        <v>101</v>
      </c>
      <c r="C24" s="10">
        <v>85</v>
      </c>
      <c r="D24" s="10">
        <v>186</v>
      </c>
      <c r="E24" s="3"/>
      <c r="F24" s="7">
        <v>47</v>
      </c>
      <c r="G24" s="10">
        <v>77</v>
      </c>
      <c r="H24" s="10">
        <v>74</v>
      </c>
      <c r="I24" s="10">
        <v>151</v>
      </c>
      <c r="J24" s="3"/>
      <c r="K24" s="7">
        <v>77</v>
      </c>
      <c r="L24" s="10">
        <v>143</v>
      </c>
      <c r="M24" s="10">
        <v>235</v>
      </c>
      <c r="N24" s="10">
        <v>378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54.623636847238231</v>
      </c>
      <c r="W24" s="19">
        <f>W5/$W$8*100</f>
        <v>46.072530864197532</v>
      </c>
      <c r="X24" s="19">
        <f>X5/$X$8*100</f>
        <v>50.051569784232022</v>
      </c>
      <c r="Z24" s="6" t="s">
        <v>30</v>
      </c>
    </row>
    <row r="25" spans="1:29" ht="15" customHeight="1" x14ac:dyDescent="0.15">
      <c r="A25" s="7">
        <v>18</v>
      </c>
      <c r="B25" s="10">
        <v>100</v>
      </c>
      <c r="C25" s="10">
        <v>84</v>
      </c>
      <c r="D25" s="10">
        <v>184</v>
      </c>
      <c r="E25" s="3"/>
      <c r="F25" s="7">
        <v>48</v>
      </c>
      <c r="G25" s="10">
        <v>100</v>
      </c>
      <c r="H25" s="10">
        <v>88</v>
      </c>
      <c r="I25" s="10">
        <v>188</v>
      </c>
      <c r="J25" s="3"/>
      <c r="K25" s="7">
        <v>78</v>
      </c>
      <c r="L25" s="10">
        <v>187</v>
      </c>
      <c r="M25" s="10">
        <v>264</v>
      </c>
      <c r="N25" s="10">
        <v>451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15.06339214469368</v>
      </c>
      <c r="W25" s="19">
        <f>W6/$W$8*100</f>
        <v>15.277777777777779</v>
      </c>
      <c r="X25" s="19">
        <f>X6/$X$8*100</f>
        <v>15.178018895168943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111</v>
      </c>
      <c r="C26" s="10">
        <v>91</v>
      </c>
      <c r="D26" s="10">
        <v>202</v>
      </c>
      <c r="E26" s="3"/>
      <c r="F26" s="7">
        <v>49</v>
      </c>
      <c r="G26" s="10">
        <v>101</v>
      </c>
      <c r="H26" s="10">
        <v>127</v>
      </c>
      <c r="I26" s="10">
        <v>228</v>
      </c>
      <c r="J26" s="3"/>
      <c r="K26" s="7">
        <v>79</v>
      </c>
      <c r="L26" s="10">
        <v>167</v>
      </c>
      <c r="M26" s="10">
        <v>258</v>
      </c>
      <c r="N26" s="10">
        <v>425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20.436208883766291</v>
      </c>
      <c r="W26" s="19">
        <f>W7/$W$8*100</f>
        <v>30.37037037037037</v>
      </c>
      <c r="X26" s="19">
        <f>X7/$X$8*100</f>
        <v>25.747761871364329</v>
      </c>
      <c r="Z26" s="4" t="s">
        <v>25</v>
      </c>
      <c r="AA26" s="10">
        <v>120</v>
      </c>
      <c r="AB26" s="10">
        <v>102</v>
      </c>
      <c r="AC26" s="10">
        <v>222</v>
      </c>
    </row>
    <row r="27" spans="1:29" ht="15" customHeight="1" x14ac:dyDescent="0.15">
      <c r="A27" s="7"/>
      <c r="B27" s="11">
        <v>505</v>
      </c>
      <c r="C27" s="11">
        <v>428</v>
      </c>
      <c r="D27" s="11">
        <v>933</v>
      </c>
      <c r="E27" s="3"/>
      <c r="F27" s="7"/>
      <c r="G27" s="11">
        <v>470</v>
      </c>
      <c r="H27" s="11">
        <v>527</v>
      </c>
      <c r="I27" s="11">
        <v>997</v>
      </c>
      <c r="J27" s="3"/>
      <c r="K27" s="7"/>
      <c r="L27" s="11">
        <v>852</v>
      </c>
      <c r="M27" s="11">
        <v>1211</v>
      </c>
      <c r="N27" s="11">
        <v>2063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642</v>
      </c>
      <c r="AB27" s="10">
        <v>587</v>
      </c>
      <c r="AC27" s="10">
        <v>1229</v>
      </c>
    </row>
    <row r="28" spans="1:29" ht="15" customHeight="1" x14ac:dyDescent="0.15">
      <c r="A28" s="7">
        <v>20</v>
      </c>
      <c r="B28" s="10">
        <v>105</v>
      </c>
      <c r="C28" s="10">
        <v>83</v>
      </c>
      <c r="D28" s="10">
        <v>188</v>
      </c>
      <c r="E28" s="3"/>
      <c r="F28" s="7">
        <v>50</v>
      </c>
      <c r="G28" s="10">
        <v>119</v>
      </c>
      <c r="H28" s="10">
        <v>124</v>
      </c>
      <c r="I28" s="10">
        <v>243</v>
      </c>
      <c r="J28" s="3"/>
      <c r="K28" s="7">
        <v>80</v>
      </c>
      <c r="L28" s="10">
        <v>178</v>
      </c>
      <c r="M28" s="10">
        <v>242</v>
      </c>
      <c r="N28" s="10">
        <v>420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33.105771788279107</v>
      </c>
      <c r="W28" s="19">
        <f t="shared" ref="W28:W39" si="5">W9/$W$8*100</f>
        <v>28.487654320987655</v>
      </c>
      <c r="X28" s="19">
        <f t="shared" ref="X28:X39" si="6">X9/$X$8*100</f>
        <v>30.63657741656009</v>
      </c>
      <c r="Z28" s="4" t="s">
        <v>31</v>
      </c>
      <c r="AA28" s="10">
        <v>150</v>
      </c>
      <c r="AB28" s="10">
        <v>193</v>
      </c>
      <c r="AC28" s="10">
        <v>343</v>
      </c>
    </row>
    <row r="29" spans="1:29" ht="15" customHeight="1" x14ac:dyDescent="0.15">
      <c r="A29" s="7">
        <v>21</v>
      </c>
      <c r="B29" s="10">
        <v>77</v>
      </c>
      <c r="C29" s="10">
        <v>88</v>
      </c>
      <c r="D29" s="10">
        <v>165</v>
      </c>
      <c r="E29" s="3"/>
      <c r="F29" s="7">
        <v>51</v>
      </c>
      <c r="G29" s="10">
        <v>113</v>
      </c>
      <c r="H29" s="10">
        <v>103</v>
      </c>
      <c r="I29" s="10">
        <v>216</v>
      </c>
      <c r="J29" s="3"/>
      <c r="K29" s="7">
        <v>81</v>
      </c>
      <c r="L29" s="10">
        <v>161</v>
      </c>
      <c r="M29" s="10">
        <v>237</v>
      </c>
      <c r="N29" s="10">
        <v>398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68.605372816739077</v>
      </c>
      <c r="W29" s="19">
        <f t="shared" si="5"/>
        <v>74.135802469135797</v>
      </c>
      <c r="X29" s="19">
        <f t="shared" si="6"/>
        <v>71.562358183093366</v>
      </c>
      <c r="Z29" s="4" t="s">
        <v>7</v>
      </c>
      <c r="AA29" s="10">
        <v>248</v>
      </c>
      <c r="AB29" s="10">
        <v>422</v>
      </c>
      <c r="AC29" s="10">
        <v>670</v>
      </c>
    </row>
    <row r="30" spans="1:29" ht="15" customHeight="1" x14ac:dyDescent="0.15">
      <c r="A30" s="7">
        <v>22</v>
      </c>
      <c r="B30" s="10">
        <v>90</v>
      </c>
      <c r="C30" s="10">
        <v>84</v>
      </c>
      <c r="D30" s="10">
        <v>174</v>
      </c>
      <c r="E30" s="3"/>
      <c r="F30" s="7">
        <v>52</v>
      </c>
      <c r="G30" s="10">
        <v>135</v>
      </c>
      <c r="H30" s="10">
        <v>158</v>
      </c>
      <c r="I30" s="10">
        <v>293</v>
      </c>
      <c r="J30" s="3"/>
      <c r="K30" s="7">
        <v>82</v>
      </c>
      <c r="L30" s="10">
        <v>168</v>
      </c>
      <c r="M30" s="10">
        <v>269</v>
      </c>
      <c r="N30" s="10">
        <v>437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59.978721517865061</v>
      </c>
      <c r="W30" s="19">
        <f t="shared" si="5"/>
        <v>66.288580246913568</v>
      </c>
      <c r="X30" s="19">
        <f t="shared" si="6"/>
        <v>63.352448533355329</v>
      </c>
      <c r="Z30" s="9" t="s">
        <v>24</v>
      </c>
      <c r="AA30" s="11">
        <f t="shared" ref="AA30:AB30" si="7">SUM(AA26:AA29)</f>
        <v>1160</v>
      </c>
      <c r="AB30" s="11">
        <f t="shared" si="7"/>
        <v>1304</v>
      </c>
      <c r="AC30" s="11">
        <f>SUM(AC26:AC29)</f>
        <v>2464</v>
      </c>
    </row>
    <row r="31" spans="1:29" ht="15" customHeight="1" x14ac:dyDescent="0.15">
      <c r="A31" s="7">
        <v>23</v>
      </c>
      <c r="B31" s="10">
        <v>90</v>
      </c>
      <c r="C31" s="10">
        <v>79</v>
      </c>
      <c r="D31" s="10">
        <v>169</v>
      </c>
      <c r="E31" s="3"/>
      <c r="F31" s="7">
        <v>53</v>
      </c>
      <c r="G31" s="10">
        <v>142</v>
      </c>
      <c r="H31" s="10">
        <v>133</v>
      </c>
      <c r="I31" s="10">
        <v>275</v>
      </c>
      <c r="J31" s="3"/>
      <c r="K31" s="7">
        <v>83</v>
      </c>
      <c r="L31" s="10">
        <v>166</v>
      </c>
      <c r="M31" s="10">
        <v>250</v>
      </c>
      <c r="N31" s="10">
        <v>416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46.076779856370251</v>
      </c>
      <c r="W31" s="19">
        <f t="shared" si="5"/>
        <v>54.251543209876537</v>
      </c>
      <c r="X31" s="19">
        <f t="shared" si="6"/>
        <v>50.447625727133961</v>
      </c>
      <c r="Z31" s="6"/>
    </row>
    <row r="32" spans="1:29" ht="15" customHeight="1" x14ac:dyDescent="0.15">
      <c r="A32" s="7">
        <v>24</v>
      </c>
      <c r="B32" s="10">
        <v>76</v>
      </c>
      <c r="C32" s="10">
        <v>76</v>
      </c>
      <c r="D32" s="10">
        <v>152</v>
      </c>
      <c r="E32" s="3"/>
      <c r="F32" s="7">
        <v>54</v>
      </c>
      <c r="G32" s="10">
        <v>170</v>
      </c>
      <c r="H32" s="10">
        <v>170</v>
      </c>
      <c r="I32" s="10">
        <v>340</v>
      </c>
      <c r="J32" s="3"/>
      <c r="K32" s="7">
        <v>84</v>
      </c>
      <c r="L32" s="10">
        <v>148</v>
      </c>
      <c r="M32" s="10">
        <v>228</v>
      </c>
      <c r="N32" s="10">
        <v>376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35.499601028459971</v>
      </c>
      <c r="W32" s="20">
        <f t="shared" si="5"/>
        <v>45.648148148148152</v>
      </c>
      <c r="X32" s="20">
        <f t="shared" si="6"/>
        <v>40.925780766533272</v>
      </c>
      <c r="Z32" s="6"/>
      <c r="AA32" s="28"/>
      <c r="AB32" s="27"/>
      <c r="AC32" s="27"/>
    </row>
    <row r="33" spans="1:29" ht="15" customHeight="1" x14ac:dyDescent="0.15">
      <c r="A33" s="7"/>
      <c r="B33" s="11">
        <v>438</v>
      </c>
      <c r="C33" s="11">
        <v>410</v>
      </c>
      <c r="D33" s="11">
        <v>848</v>
      </c>
      <c r="E33" s="3"/>
      <c r="F33" s="7"/>
      <c r="G33" s="11">
        <v>679</v>
      </c>
      <c r="H33" s="11">
        <v>688</v>
      </c>
      <c r="I33" s="11">
        <v>1367</v>
      </c>
      <c r="J33" s="3"/>
      <c r="K33" s="7"/>
      <c r="L33" s="11">
        <v>821</v>
      </c>
      <c r="M33" s="11">
        <v>1226</v>
      </c>
      <c r="N33" s="11">
        <v>2047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27.307385406507667</v>
      </c>
      <c r="W33" s="19">
        <f t="shared" si="5"/>
        <v>38.518518518518519</v>
      </c>
      <c r="X33" s="19">
        <f t="shared" si="6"/>
        <v>33.30170386567103</v>
      </c>
      <c r="Z33" s="6" t="s">
        <v>3</v>
      </c>
    </row>
    <row r="34" spans="1:29" ht="15" customHeight="1" x14ac:dyDescent="0.15">
      <c r="A34" s="7">
        <v>25</v>
      </c>
      <c r="B34" s="10">
        <v>89</v>
      </c>
      <c r="C34" s="10">
        <v>81</v>
      </c>
      <c r="D34" s="10">
        <v>170</v>
      </c>
      <c r="E34" s="3"/>
      <c r="F34" s="7">
        <v>55</v>
      </c>
      <c r="G34" s="10">
        <v>165</v>
      </c>
      <c r="H34" s="10">
        <v>170</v>
      </c>
      <c r="I34" s="10">
        <v>335</v>
      </c>
      <c r="J34" s="3"/>
      <c r="K34" s="7">
        <v>85</v>
      </c>
      <c r="L34" s="10">
        <v>106</v>
      </c>
      <c r="M34" s="10">
        <v>195</v>
      </c>
      <c r="N34" s="10">
        <v>301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20.436208883766291</v>
      </c>
      <c r="W34" s="19">
        <f t="shared" si="5"/>
        <v>30.37037037037037</v>
      </c>
      <c r="X34" s="19">
        <f t="shared" si="6"/>
        <v>25.747761871364329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89</v>
      </c>
      <c r="C35" s="10">
        <v>95</v>
      </c>
      <c r="D35" s="10">
        <v>184</v>
      </c>
      <c r="E35" s="3"/>
      <c r="F35" s="7">
        <v>56</v>
      </c>
      <c r="G35" s="10">
        <v>167</v>
      </c>
      <c r="H35" s="10">
        <v>161</v>
      </c>
      <c r="I35" s="10">
        <v>328</v>
      </c>
      <c r="J35" s="3"/>
      <c r="K35" s="7">
        <v>86</v>
      </c>
      <c r="L35" s="10">
        <v>107</v>
      </c>
      <c r="M35" s="10">
        <v>201</v>
      </c>
      <c r="N35" s="10">
        <v>308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12.882347725862223</v>
      </c>
      <c r="W35" s="19">
        <f t="shared" si="5"/>
        <v>21.026234567901234</v>
      </c>
      <c r="X35" s="19">
        <f t="shared" si="6"/>
        <v>17.236684681711292</v>
      </c>
      <c r="Z35" s="4" t="s">
        <v>25</v>
      </c>
      <c r="AA35" s="10">
        <f>SUM(AA5,AA12,AA19,AA26)</f>
        <v>1114</v>
      </c>
      <c r="AB35" s="10">
        <f t="shared" ref="AA35:AB38" si="8">SUM(AB5,AB12,AB19,AB26)</f>
        <v>1073</v>
      </c>
      <c r="AC35" s="10">
        <f>SUM(AA35:AB35)</f>
        <v>2187</v>
      </c>
    </row>
    <row r="36" spans="1:29" ht="15" customHeight="1" x14ac:dyDescent="0.15">
      <c r="A36" s="7">
        <v>27</v>
      </c>
      <c r="B36" s="10">
        <v>75</v>
      </c>
      <c r="C36" s="10">
        <v>98</v>
      </c>
      <c r="D36" s="10">
        <v>173</v>
      </c>
      <c r="E36" s="3"/>
      <c r="F36" s="7">
        <v>57</v>
      </c>
      <c r="G36" s="10">
        <v>178</v>
      </c>
      <c r="H36" s="10">
        <v>183</v>
      </c>
      <c r="I36" s="10">
        <v>361</v>
      </c>
      <c r="J36" s="3"/>
      <c r="K36" s="7">
        <v>87</v>
      </c>
      <c r="L36" s="10">
        <v>87</v>
      </c>
      <c r="M36" s="10">
        <v>186</v>
      </c>
      <c r="N36" s="10">
        <v>273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5.6033336288678077</v>
      </c>
      <c r="W36" s="19">
        <f t="shared" si="5"/>
        <v>11.566358024691358</v>
      </c>
      <c r="X36" s="19">
        <f t="shared" si="6"/>
        <v>8.7916168158752424</v>
      </c>
      <c r="Z36" s="26" t="s">
        <v>26</v>
      </c>
      <c r="AA36" s="10">
        <f t="shared" si="8"/>
        <v>6161</v>
      </c>
      <c r="AB36" s="10">
        <f t="shared" si="8"/>
        <v>5971</v>
      </c>
      <c r="AC36" s="13">
        <f>SUM(AA36:AB36)</f>
        <v>12132</v>
      </c>
    </row>
    <row r="37" spans="1:29" ht="15" customHeight="1" x14ac:dyDescent="0.15">
      <c r="A37" s="7">
        <v>28</v>
      </c>
      <c r="B37" s="10">
        <v>96</v>
      </c>
      <c r="C37" s="10">
        <v>108</v>
      </c>
      <c r="D37" s="10">
        <v>204</v>
      </c>
      <c r="E37" s="3"/>
      <c r="F37" s="7">
        <v>58</v>
      </c>
      <c r="G37" s="10">
        <v>176</v>
      </c>
      <c r="H37" s="10">
        <v>194</v>
      </c>
      <c r="I37" s="10">
        <v>370</v>
      </c>
      <c r="J37" s="3"/>
      <c r="K37" s="7">
        <v>88</v>
      </c>
      <c r="L37" s="10">
        <v>83</v>
      </c>
      <c r="M37" s="10">
        <v>194</v>
      </c>
      <c r="N37" s="10">
        <v>277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1.7022785707952834</v>
      </c>
      <c r="W37" s="19">
        <f t="shared" si="5"/>
        <v>4.6219135802469138</v>
      </c>
      <c r="X37" s="19">
        <f t="shared" si="6"/>
        <v>3.263335946202401</v>
      </c>
      <c r="Z37" s="4" t="s">
        <v>31</v>
      </c>
      <c r="AA37" s="10">
        <f t="shared" si="8"/>
        <v>1699</v>
      </c>
      <c r="AB37" s="10">
        <f t="shared" si="8"/>
        <v>1980</v>
      </c>
      <c r="AC37" s="13">
        <f>SUM(AA37:AB37)</f>
        <v>3679</v>
      </c>
    </row>
    <row r="38" spans="1:29" ht="15" customHeight="1" x14ac:dyDescent="0.15">
      <c r="A38" s="7">
        <v>29</v>
      </c>
      <c r="B38" s="10">
        <v>113</v>
      </c>
      <c r="C38" s="10">
        <v>83</v>
      </c>
      <c r="D38" s="10">
        <v>196</v>
      </c>
      <c r="E38" s="3"/>
      <c r="F38" s="7">
        <v>59</v>
      </c>
      <c r="G38" s="10">
        <v>203</v>
      </c>
      <c r="H38" s="10">
        <v>164</v>
      </c>
      <c r="I38" s="10">
        <v>367</v>
      </c>
      <c r="J38" s="3"/>
      <c r="K38" s="7">
        <v>89</v>
      </c>
      <c r="L38" s="10">
        <v>57</v>
      </c>
      <c r="M38" s="10">
        <v>124</v>
      </c>
      <c r="N38" s="10">
        <v>181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0.33690930046989981</v>
      </c>
      <c r="W38" s="19">
        <f t="shared" si="5"/>
        <v>1.2885802469135803</v>
      </c>
      <c r="X38" s="19">
        <f t="shared" si="6"/>
        <v>0.84574446140517345</v>
      </c>
      <c r="Z38" s="4" t="s">
        <v>7</v>
      </c>
      <c r="AA38" s="10">
        <f t="shared" si="8"/>
        <v>2305</v>
      </c>
      <c r="AB38" s="10">
        <f t="shared" si="8"/>
        <v>3936</v>
      </c>
      <c r="AC38" s="13">
        <f>SUM(AA38:AB38)</f>
        <v>6241</v>
      </c>
    </row>
    <row r="39" spans="1:29" ht="15" customHeight="1" x14ac:dyDescent="0.15">
      <c r="A39" s="7"/>
      <c r="B39" s="11">
        <v>462</v>
      </c>
      <c r="C39" s="11">
        <v>465</v>
      </c>
      <c r="D39" s="11">
        <v>927</v>
      </c>
      <c r="E39" s="3"/>
      <c r="F39" s="7"/>
      <c r="G39" s="11">
        <v>889</v>
      </c>
      <c r="H39" s="11">
        <v>872</v>
      </c>
      <c r="I39" s="11">
        <v>1761</v>
      </c>
      <c r="J39" s="3"/>
      <c r="K39" s="7"/>
      <c r="L39" s="11">
        <v>440</v>
      </c>
      <c r="M39" s="11">
        <v>900</v>
      </c>
      <c r="N39" s="11">
        <v>1340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1.7732068445784201E-2</v>
      </c>
      <c r="W39" s="19">
        <f t="shared" si="5"/>
        <v>0.27777777777777779</v>
      </c>
      <c r="X39" s="19">
        <f t="shared" si="6"/>
        <v>0.15677214406534923</v>
      </c>
      <c r="Z39" s="9" t="s">
        <v>24</v>
      </c>
      <c r="AA39" s="11">
        <f>SUM(AA35:AA38)</f>
        <v>11279</v>
      </c>
      <c r="AB39" s="11">
        <f>SUM(AB35:AB38)</f>
        <v>12960</v>
      </c>
      <c r="AC39" s="11">
        <f>SUM(AC35:AC38)</f>
        <v>24239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2013_H25年度_年齢別人口集計表</dc:title>
  <dc:creator>竹田市役所</dc:creator>
  <cp:lastModifiedBy>2081386</cp:lastModifiedBy>
  <cp:lastPrinted>2022-10-16T08:52:18Z</cp:lastPrinted>
  <dcterms:created xsi:type="dcterms:W3CDTF">2005-05-02T01:20:17Z</dcterms:created>
  <dcterms:modified xsi:type="dcterms:W3CDTF">2024-04-22T00:40:26Z</dcterms:modified>
</cp:coreProperties>
</file>