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900" windowWidth="19335" windowHeight="11235" tabRatio="766" activeTab="4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34" l="1"/>
  <c r="W4" i="34"/>
  <c r="V5" i="34"/>
  <c r="W5" i="34"/>
  <c r="V6" i="34"/>
  <c r="W6" i="34"/>
  <c r="V7" i="34"/>
  <c r="W7" i="34"/>
  <c r="V9" i="34"/>
  <c r="W9" i="34"/>
  <c r="AA9" i="34"/>
  <c r="AB9" i="34"/>
  <c r="AC9" i="34"/>
  <c r="V10" i="34"/>
  <c r="W10" i="34"/>
  <c r="V11" i="34"/>
  <c r="X11" i="34" s="1"/>
  <c r="W11" i="34"/>
  <c r="V12" i="34"/>
  <c r="W12" i="34"/>
  <c r="V13" i="34"/>
  <c r="W13" i="34"/>
  <c r="V14" i="34"/>
  <c r="W14" i="34"/>
  <c r="V15" i="34"/>
  <c r="W15" i="34"/>
  <c r="V16" i="34"/>
  <c r="W16" i="34"/>
  <c r="AA16" i="34"/>
  <c r="AB16" i="34"/>
  <c r="AC16" i="34"/>
  <c r="V17" i="34"/>
  <c r="W17" i="34"/>
  <c r="V18" i="34"/>
  <c r="W18" i="34"/>
  <c r="V19" i="34"/>
  <c r="W19" i="34"/>
  <c r="V20" i="34"/>
  <c r="W20" i="34"/>
  <c r="AA23" i="34"/>
  <c r="AB23" i="34"/>
  <c r="AC23" i="34"/>
  <c r="AA30" i="34"/>
  <c r="AB30" i="34"/>
  <c r="AC30" i="34"/>
  <c r="AA35" i="34"/>
  <c r="AB35" i="34"/>
  <c r="AA36" i="34"/>
  <c r="AB36" i="34"/>
  <c r="AA37" i="34"/>
  <c r="AB37" i="34"/>
  <c r="AA38" i="34"/>
  <c r="AB38" i="34"/>
  <c r="X5" i="34" l="1"/>
  <c r="AC36" i="34"/>
  <c r="X14" i="34"/>
  <c r="X18" i="34"/>
  <c r="X10" i="34"/>
  <c r="X19" i="34"/>
  <c r="X20" i="34"/>
  <c r="X17" i="34"/>
  <c r="X12" i="34"/>
  <c r="X15" i="34"/>
  <c r="X7" i="34"/>
  <c r="X4" i="34"/>
  <c r="AC35" i="34"/>
  <c r="AC38" i="34"/>
  <c r="AC37" i="34"/>
  <c r="AA39" i="34"/>
  <c r="AB39" i="34"/>
  <c r="X13" i="34"/>
  <c r="X16" i="34"/>
  <c r="X6" i="34"/>
  <c r="V8" i="34"/>
  <c r="V30" i="34" s="1"/>
  <c r="X9" i="34"/>
  <c r="W8" i="34"/>
  <c r="W32" i="34" s="1"/>
  <c r="AC39" i="34" l="1"/>
  <c r="V39" i="34"/>
  <c r="V31" i="34"/>
  <c r="V24" i="34"/>
  <c r="V36" i="34"/>
  <c r="X8" i="34"/>
  <c r="X34" i="34" s="1"/>
  <c r="V35" i="34"/>
  <c r="X38" i="34"/>
  <c r="X36" i="34"/>
  <c r="X24" i="34"/>
  <c r="V33" i="34"/>
  <c r="V26" i="34"/>
  <c r="V25" i="34"/>
  <c r="V23" i="34"/>
  <c r="V32" i="34"/>
  <c r="V38" i="34"/>
  <c r="V37" i="34"/>
  <c r="V28" i="34"/>
  <c r="V29" i="34"/>
  <c r="V34" i="34"/>
  <c r="W25" i="34"/>
  <c r="W24" i="34"/>
  <c r="W31" i="34"/>
  <c r="W37" i="34"/>
  <c r="W23" i="34"/>
  <c r="W26" i="34"/>
  <c r="W30" i="34"/>
  <c r="W33" i="34"/>
  <c r="W38" i="34"/>
  <c r="W28" i="34"/>
  <c r="W35" i="34"/>
  <c r="W29" i="34"/>
  <c r="W36" i="34"/>
  <c r="W34" i="34"/>
  <c r="W39" i="34"/>
  <c r="AB38" i="44"/>
  <c r="AA38" i="44"/>
  <c r="AB37" i="44"/>
  <c r="AA37" i="44"/>
  <c r="AB36" i="44"/>
  <c r="AA36" i="44"/>
  <c r="AB35" i="44"/>
  <c r="AA35" i="44"/>
  <c r="X28" i="34" l="1"/>
  <c r="X33" i="34"/>
  <c r="X26" i="34"/>
  <c r="X23" i="34"/>
  <c r="X30" i="34"/>
  <c r="X25" i="34"/>
  <c r="X27" i="34" s="1"/>
  <c r="X39" i="34"/>
  <c r="X37" i="34"/>
  <c r="X29" i="34"/>
  <c r="X31" i="34"/>
  <c r="X35" i="34"/>
  <c r="X32" i="34"/>
  <c r="V27" i="34"/>
  <c r="W27" i="34"/>
  <c r="AC35" i="44"/>
  <c r="AC37" i="44"/>
  <c r="AC36" i="44"/>
  <c r="AC38" i="44"/>
  <c r="AC30" i="35" l="1"/>
  <c r="AB30" i="35"/>
  <c r="AA30" i="35"/>
  <c r="AC23" i="35"/>
  <c r="AB23" i="35"/>
  <c r="AA23" i="35"/>
  <c r="AC16" i="35"/>
  <c r="AB16" i="35"/>
  <c r="AA16" i="35"/>
  <c r="AC9" i="35"/>
  <c r="AB9" i="35"/>
  <c r="AA9" i="35"/>
  <c r="AB38" i="45" l="1"/>
  <c r="AA38" i="45"/>
  <c r="AB37" i="45"/>
  <c r="AA37" i="45"/>
  <c r="AB36" i="45"/>
  <c r="AA36" i="45"/>
  <c r="AB35" i="45"/>
  <c r="AA35" i="45"/>
  <c r="AC30" i="45"/>
  <c r="AB30" i="45"/>
  <c r="AA30" i="45"/>
  <c r="AC23" i="45"/>
  <c r="AB23" i="45"/>
  <c r="AA23" i="45"/>
  <c r="W20" i="45"/>
  <c r="V20" i="45"/>
  <c r="W19" i="45"/>
  <c r="V19" i="45"/>
  <c r="W18" i="45"/>
  <c r="V18" i="45"/>
  <c r="W17" i="45"/>
  <c r="V17" i="45"/>
  <c r="AC16" i="45"/>
  <c r="AB16" i="45"/>
  <c r="AA16" i="45"/>
  <c r="W16" i="45"/>
  <c r="V16" i="45"/>
  <c r="X16" i="45" s="1"/>
  <c r="W15" i="45"/>
  <c r="V15" i="45"/>
  <c r="W14" i="45"/>
  <c r="V14" i="45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W5" i="45"/>
  <c r="V5" i="45"/>
  <c r="W4" i="45"/>
  <c r="V4" i="45"/>
  <c r="X20" i="45" l="1"/>
  <c r="AC35" i="45"/>
  <c r="X14" i="45"/>
  <c r="AC37" i="45"/>
  <c r="X13" i="45"/>
  <c r="X5" i="45"/>
  <c r="X17" i="45"/>
  <c r="X19" i="45"/>
  <c r="X12" i="45"/>
  <c r="V8" i="45"/>
  <c r="V24" i="45" s="1"/>
  <c r="X6" i="45"/>
  <c r="AC36" i="45"/>
  <c r="AC38" i="45"/>
  <c r="AB39" i="45"/>
  <c r="X7" i="45"/>
  <c r="X9" i="45"/>
  <c r="X10" i="45"/>
  <c r="X15" i="45"/>
  <c r="W8" i="45"/>
  <c r="W38" i="45" s="1"/>
  <c r="X4" i="45"/>
  <c r="X11" i="45"/>
  <c r="X18" i="45"/>
  <c r="AA39" i="45"/>
  <c r="V33" i="45" l="1"/>
  <c r="V23" i="45"/>
  <c r="V32" i="45"/>
  <c r="V26" i="45"/>
  <c r="V30" i="45"/>
  <c r="V31" i="45"/>
  <c r="V28" i="45"/>
  <c r="V29" i="45"/>
  <c r="V38" i="45"/>
  <c r="V34" i="45"/>
  <c r="V39" i="45"/>
  <c r="V25" i="45"/>
  <c r="V36" i="45"/>
  <c r="V35" i="45"/>
  <c r="V37" i="45"/>
  <c r="W30" i="45"/>
  <c r="AC39" i="45"/>
  <c r="W26" i="45"/>
  <c r="W32" i="45"/>
  <c r="W25" i="45"/>
  <c r="W34" i="45"/>
  <c r="W24" i="45"/>
  <c r="W37" i="45"/>
  <c r="W29" i="45"/>
  <c r="W39" i="45"/>
  <c r="W33" i="45"/>
  <c r="X8" i="45"/>
  <c r="W31" i="45"/>
  <c r="W36" i="45"/>
  <c r="W28" i="45"/>
  <c r="W35" i="45"/>
  <c r="W23" i="45"/>
  <c r="V27" i="45" l="1"/>
  <c r="W27" i="45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C30" i="44" l="1"/>
  <c r="AB30" i="44"/>
  <c r="AA30" i="44"/>
  <c r="AC23" i="44"/>
  <c r="AB23" i="44"/>
  <c r="AA23" i="44"/>
  <c r="W20" i="44"/>
  <c r="V20" i="44"/>
  <c r="X20" i="44" s="1"/>
  <c r="W19" i="44"/>
  <c r="V19" i="44"/>
  <c r="W18" i="44"/>
  <c r="V18" i="44"/>
  <c r="W17" i="44"/>
  <c r="V17" i="44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W11" i="44"/>
  <c r="V11" i="44"/>
  <c r="W10" i="44"/>
  <c r="V10" i="44"/>
  <c r="AC9" i="44"/>
  <c r="AB9" i="44"/>
  <c r="AA9" i="44"/>
  <c r="W9" i="44"/>
  <c r="V9" i="44"/>
  <c r="W7" i="44"/>
  <c r="V7" i="44"/>
  <c r="W6" i="44"/>
  <c r="V6" i="44"/>
  <c r="W5" i="44"/>
  <c r="V5" i="44"/>
  <c r="W4" i="44"/>
  <c r="V4" i="44"/>
  <c r="X12" i="44" l="1"/>
  <c r="X10" i="44"/>
  <c r="X7" i="44"/>
  <c r="X17" i="44"/>
  <c r="X19" i="44"/>
  <c r="X16" i="44"/>
  <c r="X6" i="44"/>
  <c r="X13" i="44"/>
  <c r="AB39" i="44"/>
  <c r="X9" i="44"/>
  <c r="X15" i="44"/>
  <c r="V8" i="44"/>
  <c r="V28" i="44" s="1"/>
  <c r="X5" i="44"/>
  <c r="X14" i="44"/>
  <c r="W8" i="44"/>
  <c r="W38" i="44" s="1"/>
  <c r="X4" i="44"/>
  <c r="X11" i="44"/>
  <c r="X18" i="44"/>
  <c r="AA39" i="44"/>
  <c r="V23" i="44" l="1"/>
  <c r="V30" i="44"/>
  <c r="V25" i="44"/>
  <c r="V36" i="44"/>
  <c r="V39" i="44"/>
  <c r="V35" i="44"/>
  <c r="AC39" i="44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W26" i="44"/>
  <c r="V37" i="44"/>
  <c r="W30" i="44"/>
  <c r="V31" i="44"/>
  <c r="X8" i="44"/>
  <c r="W31" i="44"/>
  <c r="W36" i="44"/>
  <c r="W28" i="44"/>
  <c r="W35" i="44"/>
  <c r="W23" i="44"/>
  <c r="V27" i="44" l="1"/>
  <c r="W27" i="44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B37" i="43"/>
  <c r="AA37" i="43"/>
  <c r="AB36" i="43"/>
  <c r="AA36" i="43"/>
  <c r="AB35" i="43"/>
  <c r="AA35" i="43"/>
  <c r="AC30" i="43"/>
  <c r="AB30" i="43"/>
  <c r="AA30" i="43"/>
  <c r="AC23" i="43"/>
  <c r="AB23" i="43"/>
  <c r="AA23" i="43"/>
  <c r="W20" i="43"/>
  <c r="V20" i="43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V13" i="43"/>
  <c r="W12" i="43"/>
  <c r="V12" i="43"/>
  <c r="W11" i="43"/>
  <c r="V11" i="43"/>
  <c r="W10" i="43"/>
  <c r="V10" i="43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X10" i="43" l="1"/>
  <c r="X13" i="43"/>
  <c r="X20" i="43"/>
  <c r="AC36" i="43"/>
  <c r="AC38" i="43"/>
  <c r="X6" i="43"/>
  <c r="X16" i="43"/>
  <c r="X15" i="43"/>
  <c r="AC35" i="43"/>
  <c r="AC37" i="43"/>
  <c r="AA39" i="43"/>
  <c r="AB39" i="43"/>
  <c r="X5" i="43"/>
  <c r="X7" i="43"/>
  <c r="X12" i="43"/>
  <c r="X14" i="43"/>
  <c r="X9" i="43"/>
  <c r="X4" i="43"/>
  <c r="X11" i="43"/>
  <c r="X17" i="43"/>
  <c r="V8" i="43"/>
  <c r="V38" i="43" s="1"/>
  <c r="W8" i="43"/>
  <c r="W34" i="43" s="1"/>
  <c r="X19" i="43"/>
  <c r="X18" i="43"/>
  <c r="X8" i="43" l="1"/>
  <c r="X35" i="43" s="1"/>
  <c r="AC39" i="43"/>
  <c r="V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X31" i="43" l="1"/>
  <c r="X39" i="43"/>
  <c r="X34" i="43"/>
  <c r="X29" i="43"/>
  <c r="X33" i="43"/>
  <c r="X36" i="43"/>
  <c r="X24" i="43"/>
  <c r="X28" i="43"/>
  <c r="X38" i="43"/>
  <c r="X23" i="43"/>
  <c r="X30" i="43"/>
  <c r="X25" i="43"/>
  <c r="X37" i="43"/>
  <c r="X26" i="43"/>
  <c r="X32" i="43"/>
  <c r="V27" i="43"/>
  <c r="W27" i="43"/>
  <c r="X27" i="43" l="1"/>
  <c r="AB38" i="42"/>
  <c r="AA38" i="42"/>
  <c r="AB37" i="42"/>
  <c r="AA37" i="42"/>
  <c r="AB36" i="42"/>
  <c r="AA36" i="42"/>
  <c r="AB35" i="42"/>
  <c r="AA35" i="42"/>
  <c r="AC30" i="42"/>
  <c r="AB30" i="42"/>
  <c r="AA30" i="42"/>
  <c r="AC23" i="42"/>
  <c r="AB23" i="42"/>
  <c r="AA23" i="42"/>
  <c r="W20" i="42"/>
  <c r="V20" i="42"/>
  <c r="W19" i="42"/>
  <c r="V19" i="42"/>
  <c r="W18" i="42"/>
  <c r="V18" i="42"/>
  <c r="W17" i="42"/>
  <c r="V17" i="42"/>
  <c r="AC16" i="42"/>
  <c r="AB16" i="42"/>
  <c r="AA16" i="42"/>
  <c r="W16" i="42"/>
  <c r="V16" i="42"/>
  <c r="W15" i="42"/>
  <c r="V15" i="42"/>
  <c r="W14" i="42"/>
  <c r="V14" i="42"/>
  <c r="W13" i="42"/>
  <c r="V13" i="42"/>
  <c r="W12" i="42"/>
  <c r="V12" i="42"/>
  <c r="W11" i="42"/>
  <c r="V11" i="42"/>
  <c r="W10" i="42"/>
  <c r="V10" i="42"/>
  <c r="AC9" i="42"/>
  <c r="AB9" i="42"/>
  <c r="AA9" i="42"/>
  <c r="W9" i="42"/>
  <c r="V9" i="42"/>
  <c r="W7" i="42"/>
  <c r="V7" i="42"/>
  <c r="W6" i="42"/>
  <c r="V6" i="42"/>
  <c r="W5" i="42"/>
  <c r="V5" i="42"/>
  <c r="W4" i="42"/>
  <c r="V4" i="42"/>
  <c r="AC35" i="42" l="1"/>
  <c r="X20" i="42"/>
  <c r="X13" i="42"/>
  <c r="X7" i="42"/>
  <c r="X10" i="42"/>
  <c r="X14" i="42"/>
  <c r="X6" i="42"/>
  <c r="X15" i="42"/>
  <c r="AC37" i="42"/>
  <c r="AC36" i="42"/>
  <c r="AC38" i="42"/>
  <c r="AA39" i="42"/>
  <c r="AB39" i="42"/>
  <c r="X9" i="42"/>
  <c r="X5" i="42"/>
  <c r="X12" i="42"/>
  <c r="X4" i="42"/>
  <c r="X11" i="42"/>
  <c r="X16" i="42"/>
  <c r="X17" i="42"/>
  <c r="V8" i="42"/>
  <c r="V38" i="42" s="1"/>
  <c r="W8" i="42"/>
  <c r="W36" i="42" s="1"/>
  <c r="X19" i="42"/>
  <c r="X18" i="42"/>
  <c r="AB38" i="41"/>
  <c r="AA38" i="41"/>
  <c r="AB37" i="41"/>
  <c r="AA37" i="41"/>
  <c r="AB36" i="41"/>
  <c r="AA36" i="4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AC16" i="41"/>
  <c r="AB16" i="41"/>
  <c r="AA16" i="41"/>
  <c r="W16" i="41"/>
  <c r="V16" i="41"/>
  <c r="W15" i="41"/>
  <c r="V15" i="41"/>
  <c r="W14" i="41"/>
  <c r="V14" i="41"/>
  <c r="W13" i="41"/>
  <c r="V13" i="41"/>
  <c r="W12" i="41"/>
  <c r="V12" i="41"/>
  <c r="W11" i="41"/>
  <c r="V11" i="4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X17" i="41" l="1"/>
  <c r="X13" i="41"/>
  <c r="X11" i="41"/>
  <c r="V23" i="42"/>
  <c r="AC36" i="41"/>
  <c r="AC38" i="41"/>
  <c r="X20" i="41"/>
  <c r="W34" i="42"/>
  <c r="X8" i="42"/>
  <c r="X39" i="42" s="1"/>
  <c r="V36" i="42"/>
  <c r="W31" i="42"/>
  <c r="X16" i="41"/>
  <c r="X4" i="41"/>
  <c r="V33" i="42"/>
  <c r="V26" i="42"/>
  <c r="V34" i="42"/>
  <c r="V39" i="42"/>
  <c r="X6" i="41"/>
  <c r="X10" i="41"/>
  <c r="AC39" i="42"/>
  <c r="V28" i="42"/>
  <c r="V29" i="42"/>
  <c r="V30" i="42"/>
  <c r="V35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A39" i="41"/>
  <c r="AB39" i="41"/>
  <c r="X9" i="41"/>
  <c r="X5" i="41"/>
  <c r="X7" i="41"/>
  <c r="X12" i="41"/>
  <c r="X14" i="41"/>
  <c r="V8" i="41"/>
  <c r="V38" i="41" s="1"/>
  <c r="W8" i="41"/>
  <c r="W28" i="41" s="1"/>
  <c r="X19" i="41"/>
  <c r="X15" i="41"/>
  <c r="X18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X31" i="42" l="1"/>
  <c r="X29" i="42"/>
  <c r="X33" i="42"/>
  <c r="X37" i="42"/>
  <c r="X25" i="42"/>
  <c r="X32" i="42"/>
  <c r="X28" i="42"/>
  <c r="X38" i="42"/>
  <c r="X30" i="42"/>
  <c r="X36" i="42"/>
  <c r="X24" i="42"/>
  <c r="X23" i="42"/>
  <c r="X10" i="40"/>
  <c r="X35" i="42"/>
  <c r="X26" i="42"/>
  <c r="X34" i="42"/>
  <c r="V27" i="42"/>
  <c r="X8" i="41"/>
  <c r="X25" i="41" s="1"/>
  <c r="X6" i="40"/>
  <c r="AC39" i="41"/>
  <c r="W38" i="41"/>
  <c r="V26" i="41"/>
  <c r="W29" i="41"/>
  <c r="X16" i="40"/>
  <c r="X20" i="40"/>
  <c r="W27" i="42"/>
  <c r="V37" i="41"/>
  <c r="V33" i="41"/>
  <c r="X29" i="41"/>
  <c r="W30" i="41"/>
  <c r="V29" i="41"/>
  <c r="V30" i="41"/>
  <c r="V35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A37" i="39"/>
  <c r="AB37" i="39"/>
  <c r="AA38" i="39"/>
  <c r="AB38" i="39"/>
  <c r="X34" i="41" l="1"/>
  <c r="X38" i="41"/>
  <c r="X27" i="42"/>
  <c r="X35" i="41"/>
  <c r="X39" i="41"/>
  <c r="X26" i="41"/>
  <c r="X32" i="41"/>
  <c r="X28" i="41"/>
  <c r="X33" i="41"/>
  <c r="X31" i="41"/>
  <c r="X24" i="41"/>
  <c r="X23" i="41"/>
  <c r="X30" i="41"/>
  <c r="X36" i="41"/>
  <c r="X37" i="41"/>
  <c r="X8" i="40"/>
  <c r="X35" i="40" s="1"/>
  <c r="AC39" i="40"/>
  <c r="AC36" i="39"/>
  <c r="W27" i="41"/>
  <c r="V27" i="41"/>
  <c r="V33" i="40"/>
  <c r="V28" i="40"/>
  <c r="V29" i="40"/>
  <c r="V30" i="40"/>
  <c r="V35" i="40"/>
  <c r="V31" i="40"/>
  <c r="V39" i="40"/>
  <c r="W36" i="40"/>
  <c r="V24" i="40"/>
  <c r="V25" i="40"/>
  <c r="V26" i="40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W13" i="39"/>
  <c r="V13" i="39"/>
  <c r="W12" i="39"/>
  <c r="V12" i="39"/>
  <c r="W11" i="39"/>
  <c r="V11" i="39"/>
  <c r="W10" i="39"/>
  <c r="V10" i="39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X27" i="41" l="1"/>
  <c r="X29" i="40"/>
  <c r="V27" i="40"/>
  <c r="X23" i="40"/>
  <c r="X25" i="40"/>
  <c r="X32" i="40"/>
  <c r="X30" i="40"/>
  <c r="X28" i="40"/>
  <c r="X31" i="40"/>
  <c r="X37" i="40"/>
  <c r="X39" i="40"/>
  <c r="X24" i="40"/>
  <c r="X34" i="40"/>
  <c r="X36" i="40"/>
  <c r="X38" i="40"/>
  <c r="X26" i="40"/>
  <c r="X33" i="40"/>
  <c r="X6" i="39"/>
  <c r="X10" i="39"/>
  <c r="X14" i="39"/>
  <c r="W27" i="40"/>
  <c r="X11" i="39"/>
  <c r="X13" i="39"/>
  <c r="X17" i="39"/>
  <c r="V8" i="39"/>
  <c r="V26" i="39" s="1"/>
  <c r="X7" i="39"/>
  <c r="X18" i="39"/>
  <c r="X20" i="39"/>
  <c r="X5" i="39"/>
  <c r="W8" i="39"/>
  <c r="W29" i="39" s="1"/>
  <c r="X9" i="39"/>
  <c r="X12" i="39"/>
  <c r="X16" i="39"/>
  <c r="X19" i="39"/>
  <c r="X4" i="39"/>
  <c r="X1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W19" i="38"/>
  <c r="V19" i="38"/>
  <c r="W18" i="38"/>
  <c r="V18" i="38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W12" i="38"/>
  <c r="V12" i="38"/>
  <c r="W11" i="38"/>
  <c r="V11" i="38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23" i="39" l="1"/>
  <c r="V30" i="39"/>
  <c r="V34" i="39"/>
  <c r="V29" i="39"/>
  <c r="X11" i="38"/>
  <c r="X13" i="38"/>
  <c r="X18" i="38"/>
  <c r="X20" i="38"/>
  <c r="X27" i="40"/>
  <c r="V36" i="39"/>
  <c r="V33" i="39"/>
  <c r="V28" i="39"/>
  <c r="V31" i="39"/>
  <c r="W25" i="39"/>
  <c r="X6" i="38"/>
  <c r="V35" i="39"/>
  <c r="V37" i="39"/>
  <c r="V24" i="39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X5" i="38"/>
  <c r="W8" i="38"/>
  <c r="W29" i="38" s="1"/>
  <c r="X9" i="38"/>
  <c r="X12" i="38"/>
  <c r="X16" i="38"/>
  <c r="X19" i="38"/>
  <c r="X4" i="38"/>
  <c r="X15" i="38"/>
  <c r="AB3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W5" i="37"/>
  <c r="V5" i="37"/>
  <c r="W4" i="37"/>
  <c r="V4" i="37"/>
  <c r="X6" i="37" l="1"/>
  <c r="V31" i="38"/>
  <c r="V34" i="38"/>
  <c r="X9" i="37"/>
  <c r="X20" i="37"/>
  <c r="X12" i="37"/>
  <c r="X35" i="39"/>
  <c r="V32" i="38"/>
  <c r="V26" i="38"/>
  <c r="V36" i="38"/>
  <c r="V23" i="38"/>
  <c r="V29" i="38"/>
  <c r="V35" i="38"/>
  <c r="V30" i="38"/>
  <c r="V33" i="38"/>
  <c r="X5" i="37"/>
  <c r="X24" i="39"/>
  <c r="X23" i="39"/>
  <c r="X31" i="39"/>
  <c r="V27" i="39"/>
  <c r="AC35" i="37"/>
  <c r="AC37" i="37"/>
  <c r="X13" i="37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33" i="39"/>
  <c r="X38" i="39"/>
  <c r="W32" i="38"/>
  <c r="W31" i="38"/>
  <c r="W23" i="38"/>
  <c r="W30" i="38"/>
  <c r="V37" i="38"/>
  <c r="V25" i="38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8" i="37"/>
  <c r="W38" i="37" s="1"/>
  <c r="X11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W19" i="36"/>
  <c r="V19" i="36"/>
  <c r="W18" i="36"/>
  <c r="V18" i="36"/>
  <c r="W17" i="36"/>
  <c r="V17" i="36"/>
  <c r="AC16" i="36"/>
  <c r="AB16" i="36"/>
  <c r="AA16" i="36"/>
  <c r="W16" i="36"/>
  <c r="V16" i="36"/>
  <c r="W15" i="36"/>
  <c r="V15" i="36"/>
  <c r="W14" i="36"/>
  <c r="V14" i="36"/>
  <c r="W13" i="36"/>
  <c r="V13" i="36"/>
  <c r="W12" i="36"/>
  <c r="V12" i="36"/>
  <c r="W11" i="36"/>
  <c r="V11" i="36"/>
  <c r="W10" i="36"/>
  <c r="V10" i="36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X18" i="36" l="1"/>
  <c r="X20" i="36"/>
  <c r="X10" i="36"/>
  <c r="X14" i="36"/>
  <c r="W34" i="37"/>
  <c r="X27" i="39"/>
  <c r="V27" i="38"/>
  <c r="W29" i="37"/>
  <c r="W36" i="37"/>
  <c r="V32" i="37"/>
  <c r="V35" i="37"/>
  <c r="W23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B35" i="35"/>
  <c r="AA35" i="35"/>
  <c r="W20" i="35"/>
  <c r="V20" i="35"/>
  <c r="W19" i="35"/>
  <c r="V19" i="35"/>
  <c r="W18" i="35"/>
  <c r="V18" i="35"/>
  <c r="W17" i="35"/>
  <c r="V17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W9" i="35"/>
  <c r="V9" i="35"/>
  <c r="W7" i="35"/>
  <c r="V7" i="35"/>
  <c r="W6" i="35"/>
  <c r="V6" i="35"/>
  <c r="W5" i="35"/>
  <c r="V5" i="35"/>
  <c r="W4" i="35"/>
  <c r="V4" i="35"/>
  <c r="V31" i="36" l="1"/>
  <c r="V38" i="36"/>
  <c r="AC36" i="35"/>
  <c r="X37" i="37"/>
  <c r="W25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X5" i="35"/>
  <c r="W8" i="35"/>
  <c r="W29" i="35" s="1"/>
  <c r="X9" i="35"/>
  <c r="X12" i="35"/>
  <c r="X16" i="35"/>
  <c r="X19" i="35"/>
  <c r="X4" i="35"/>
  <c r="X15" i="35"/>
  <c r="AB39" i="35"/>
  <c r="W25" i="35" l="1"/>
  <c r="V32" i="35"/>
  <c r="V38" i="35"/>
  <c r="V36" i="35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X27" i="35" l="1"/>
</calcChain>
</file>

<file path=xl/sharedStrings.xml><?xml version="1.0" encoding="utf-8"?>
<sst xmlns="http://schemas.openxmlformats.org/spreadsheetml/2006/main" count="1344" uniqueCount="35">
  <si>
    <t>年齢</t>
    <rPh sb="0" eb="2">
      <t>ネンレイ</t>
    </rPh>
    <phoneticPr fontId="6"/>
  </si>
  <si>
    <t>男性</t>
    <rPh sb="0" eb="2">
      <t>ダンセイ</t>
    </rPh>
    <phoneticPr fontId="6"/>
  </si>
  <si>
    <t>女性</t>
    <rPh sb="0" eb="2">
      <t>ジョセイ</t>
    </rPh>
    <phoneticPr fontId="6"/>
  </si>
  <si>
    <t>合計</t>
    <rPh sb="0" eb="2">
      <t>ゴウケイ</t>
    </rPh>
    <phoneticPr fontId="6"/>
  </si>
  <si>
    <t>0～14歳</t>
    <rPh sb="4" eb="5">
      <t>サイ</t>
    </rPh>
    <phoneticPr fontId="6"/>
  </si>
  <si>
    <t>15～64歳</t>
    <rPh sb="5" eb="6">
      <t>サイ</t>
    </rPh>
    <phoneticPr fontId="6"/>
  </si>
  <si>
    <t>65～74歳</t>
    <rPh sb="5" eb="6">
      <t>サイ</t>
    </rPh>
    <phoneticPr fontId="6"/>
  </si>
  <si>
    <t>75歳～</t>
    <rPh sb="2" eb="3">
      <t>サイ</t>
    </rPh>
    <phoneticPr fontId="6"/>
  </si>
  <si>
    <t>40～64歳</t>
    <rPh sb="5" eb="6">
      <t>サイ</t>
    </rPh>
    <phoneticPr fontId="6"/>
  </si>
  <si>
    <t>40歳以上</t>
    <rPh sb="2" eb="3">
      <t>サイ</t>
    </rPh>
    <rPh sb="3" eb="5">
      <t>イジョウ</t>
    </rPh>
    <phoneticPr fontId="6"/>
  </si>
  <si>
    <t>50歳以上</t>
    <rPh sb="2" eb="3">
      <t>サイ</t>
    </rPh>
    <rPh sb="3" eb="5">
      <t>イジョウ</t>
    </rPh>
    <phoneticPr fontId="6"/>
  </si>
  <si>
    <t>60歳以上</t>
    <rPh sb="2" eb="3">
      <t>サイ</t>
    </rPh>
    <rPh sb="3" eb="5">
      <t>イジョウ</t>
    </rPh>
    <phoneticPr fontId="6"/>
  </si>
  <si>
    <t>65歳以上</t>
    <rPh sb="2" eb="3">
      <t>サイ</t>
    </rPh>
    <rPh sb="3" eb="5">
      <t>イジョウ</t>
    </rPh>
    <phoneticPr fontId="6"/>
  </si>
  <si>
    <t>70歳以上</t>
    <rPh sb="2" eb="3">
      <t>サイ</t>
    </rPh>
    <rPh sb="3" eb="5">
      <t>イジョウ</t>
    </rPh>
    <phoneticPr fontId="6"/>
  </si>
  <si>
    <t>75歳以上</t>
    <rPh sb="2" eb="3">
      <t>サイ</t>
    </rPh>
    <rPh sb="3" eb="5">
      <t>イジョウ</t>
    </rPh>
    <phoneticPr fontId="6"/>
  </si>
  <si>
    <t>80歳以上</t>
    <rPh sb="2" eb="3">
      <t>サイ</t>
    </rPh>
    <rPh sb="3" eb="5">
      <t>イジョウ</t>
    </rPh>
    <phoneticPr fontId="6"/>
  </si>
  <si>
    <t>85歳以上</t>
    <rPh sb="2" eb="3">
      <t>サイ</t>
    </rPh>
    <rPh sb="3" eb="5">
      <t>イジョウ</t>
    </rPh>
    <phoneticPr fontId="6"/>
  </si>
  <si>
    <t>90歳以上</t>
    <rPh sb="2" eb="3">
      <t>サイ</t>
    </rPh>
    <rPh sb="3" eb="5">
      <t>イジョウ</t>
    </rPh>
    <phoneticPr fontId="6"/>
  </si>
  <si>
    <t>95歳以上</t>
    <rPh sb="2" eb="3">
      <t>サイ</t>
    </rPh>
    <rPh sb="3" eb="5">
      <t>イジョウ</t>
    </rPh>
    <phoneticPr fontId="6"/>
  </si>
  <si>
    <t>100歳以上</t>
    <rPh sb="3" eb="4">
      <t>サイ</t>
    </rPh>
    <rPh sb="4" eb="6">
      <t>イジョウ</t>
    </rPh>
    <phoneticPr fontId="6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</si>
  <si>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6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</si>
  <si>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</si>
  <si>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</si>
  <si>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</si>
  <si>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</si>
  <si>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</si>
  <si>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</si>
  <si>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6"/>
  </si>
  <si>
    <t>荻地区</t>
    <rPh sb="0" eb="1">
      <t>オギ</t>
    </rPh>
    <rPh sb="1" eb="3">
      <t>チク</t>
    </rPh>
    <phoneticPr fontId="6"/>
  </si>
  <si>
    <t>久住地区</t>
    <rPh sb="0" eb="2">
      <t>クジュウ</t>
    </rPh>
    <rPh sb="2" eb="4">
      <t>チク</t>
    </rPh>
    <phoneticPr fontId="6"/>
  </si>
  <si>
    <t>直入地区</t>
    <rPh sb="0" eb="2">
      <t>ナオイリ</t>
    </rPh>
    <rPh sb="2" eb="4">
      <t>チク</t>
    </rPh>
    <phoneticPr fontId="6"/>
  </si>
  <si>
    <t>65～74歳</t>
    <phoneticPr fontId="6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</si>
  <si>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6"/>
  </si>
  <si>
    <t>全住民</t>
    <rPh sb="0" eb="1">
      <t>ゼン</t>
    </rPh>
    <rPh sb="1" eb="3">
      <t>ジュウミン</t>
    </rPh>
    <phoneticPr fontId="6"/>
  </si>
  <si>
    <t>現在</t>
    <rPh sb="0" eb="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</si>
</sst>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0" xfId="0" applyFont="1"/>
    <xf numFmtId="0" fontId="7" fillId="2" borderId="1" xfId="0" applyFont="1" applyFill="1" applyBorder="1"/>
    <xf numFmtId="38" fontId="7" fillId="2" borderId="1" xfId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38" fontId="8" fillId="0" borderId="1" xfId="1" applyFont="1" applyBorder="1"/>
    <xf numFmtId="38" fontId="8" fillId="4" borderId="1" xfId="1" applyFont="1" applyFill="1" applyBorder="1"/>
    <xf numFmtId="38" fontId="8" fillId="4" borderId="1" xfId="0" applyNumberFormat="1" applyFont="1" applyFill="1" applyBorder="1"/>
    <xf numFmtId="38" fontId="8" fillId="0" borderId="1" xfId="1" applyFont="1" applyFill="1" applyBorder="1"/>
    <xf numFmtId="0" fontId="8" fillId="0" borderId="1" xfId="0" applyFont="1" applyBorder="1"/>
    <xf numFmtId="38" fontId="8" fillId="0" borderId="1" xfId="0" applyNumberFormat="1" applyFont="1" applyBorder="1"/>
    <xf numFmtId="0" fontId="8" fillId="4" borderId="1" xfId="0" applyFont="1" applyFill="1" applyBorder="1"/>
    <xf numFmtId="0" fontId="7" fillId="4" borderId="2" xfId="0" applyFont="1" applyFill="1" applyBorder="1" applyAlignment="1">
      <alignment horizontal="center"/>
    </xf>
    <xf numFmtId="38" fontId="8" fillId="0" borderId="1" xfId="0" applyNumberFormat="1" applyFont="1" applyFill="1" applyBorder="1"/>
    <xf numFmtId="40" fontId="8" fillId="0" borderId="1" xfId="0" applyNumberFormat="1" applyFont="1" applyBorder="1"/>
    <xf numFmtId="40" fontId="8" fillId="4" borderId="1" xfId="0" applyNumberFormat="1" applyFont="1" applyFill="1" applyBorder="1"/>
    <xf numFmtId="0" fontId="10" fillId="0" borderId="0" xfId="0" applyFont="1"/>
    <xf numFmtId="38" fontId="5" fillId="0" borderId="0" xfId="1"/>
    <xf numFmtId="0" fontId="0" fillId="0" borderId="1" xfId="0" applyFill="1" applyBorder="1"/>
    <xf numFmtId="0" fontId="7" fillId="0" borderId="1" xfId="0" applyFont="1" applyFill="1" applyBorder="1"/>
    <xf numFmtId="38" fontId="7" fillId="2" borderId="1" xfId="0" applyNumberFormat="1" applyFont="1" applyFill="1" applyBorder="1" applyAlignment="1">
      <alignment horizontal="center"/>
    </xf>
    <xf numFmtId="38" fontId="12" fillId="0" borderId="0" xfId="1" applyFont="1"/>
    <xf numFmtId="38" fontId="11" fillId="0" borderId="0" xfId="1" applyFont="1" applyFill="1" applyBorder="1"/>
    <xf numFmtId="0" fontId="13" fillId="0" borderId="0" xfId="0" applyFont="1"/>
    <xf numFmtId="38" fontId="8" fillId="0" borderId="1" xfId="1" applyFont="1" applyBorder="1" applyAlignment="1">
      <alignment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4" fillId="5" borderId="3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177" fontId="9" fillId="0" borderId="6" xfId="0" applyNumberFormat="1" applyFont="1" applyBorder="1" applyAlignment="1">
      <alignment horizontal="right"/>
    </xf>
    <xf numFmtId="177" fontId="9" fillId="0" borderId="6" xfId="0" applyNumberFormat="1" applyFont="1" applyBorder="1" applyAlignment="1">
      <alignment horizontal="right" shrinkToFit="1"/>
    </xf>
  </cellXfs>
  <cellStyles count="6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45777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36</v>
      </c>
      <c r="C4" s="10">
        <v>15</v>
      </c>
      <c r="D4" s="10">
        <v>51</v>
      </c>
      <c r="E4" s="3"/>
      <c r="F4" s="7">
        <v>30</v>
      </c>
      <c r="G4" s="10">
        <v>52</v>
      </c>
      <c r="H4" s="10">
        <v>45</v>
      </c>
      <c r="I4" s="10">
        <v>97</v>
      </c>
      <c r="J4" s="3"/>
      <c r="K4" s="7">
        <v>60</v>
      </c>
      <c r="L4" s="10">
        <v>102</v>
      </c>
      <c r="M4" s="10">
        <v>112</v>
      </c>
      <c r="N4" s="10">
        <v>214</v>
      </c>
      <c r="O4" s="3"/>
      <c r="P4" s="7">
        <v>90</v>
      </c>
      <c r="Q4" s="10">
        <v>59</v>
      </c>
      <c r="R4" s="10">
        <v>153</v>
      </c>
      <c r="S4" s="10">
        <v>212</v>
      </c>
      <c r="U4" s="4" t="s">
        <v>4</v>
      </c>
      <c r="V4" s="15">
        <f>SUM(B9,B15,B21)</f>
        <v>767</v>
      </c>
      <c r="W4" s="15">
        <f>SUM(C9,C15,C21)</f>
        <v>668</v>
      </c>
      <c r="X4" s="15">
        <f>SUM(V4:W4)</f>
        <v>1435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29</v>
      </c>
      <c r="C5" s="10">
        <v>35</v>
      </c>
      <c r="D5" s="10">
        <v>64</v>
      </c>
      <c r="E5" s="3"/>
      <c r="F5" s="7">
        <v>31</v>
      </c>
      <c r="G5" s="10">
        <v>76</v>
      </c>
      <c r="H5" s="10">
        <v>58</v>
      </c>
      <c r="I5" s="10">
        <v>134</v>
      </c>
      <c r="J5" s="3"/>
      <c r="K5" s="7">
        <v>61</v>
      </c>
      <c r="L5" s="10">
        <v>112</v>
      </c>
      <c r="M5" s="10">
        <v>125</v>
      </c>
      <c r="N5" s="10">
        <v>237</v>
      </c>
      <c r="O5" s="3"/>
      <c r="P5" s="7">
        <v>91</v>
      </c>
      <c r="Q5" s="10">
        <v>50</v>
      </c>
      <c r="R5" s="10">
        <v>132</v>
      </c>
      <c r="S5" s="10">
        <v>182</v>
      </c>
      <c r="U5" s="4" t="s">
        <v>5</v>
      </c>
      <c r="V5" s="15">
        <f>SUM(B27,B33,B39,G9,G15,G21,G27,G33,G39,L9)</f>
        <v>4080</v>
      </c>
      <c r="W5" s="15">
        <f>SUM(C27,C33,C39,H9,H15,H21,H27,H33,H39,M9)</f>
        <v>3880</v>
      </c>
      <c r="X5" s="15">
        <f>SUM(V5:W5)</f>
        <v>7960</v>
      </c>
      <c r="Y5" s="2"/>
      <c r="Z5" s="4" t="s">
        <v>25</v>
      </c>
      <c r="AA5" s="10">
        <v>461</v>
      </c>
      <c r="AB5" s="10">
        <v>420</v>
      </c>
      <c r="AC5" s="10">
        <v>881</v>
      </c>
    </row>
    <row r="6" spans="1:29" ht="15" customHeight="1" x14ac:dyDescent="0.15">
      <c r="A6" s="7">
        <v>2</v>
      </c>
      <c r="B6" s="10">
        <v>33</v>
      </c>
      <c r="C6" s="10">
        <v>32</v>
      </c>
      <c r="D6" s="10">
        <v>65</v>
      </c>
      <c r="E6" s="3"/>
      <c r="F6" s="7">
        <v>32</v>
      </c>
      <c r="G6" s="10">
        <v>51</v>
      </c>
      <c r="H6" s="10">
        <v>44</v>
      </c>
      <c r="I6" s="10">
        <v>95</v>
      </c>
      <c r="J6" s="3"/>
      <c r="K6" s="7">
        <v>62</v>
      </c>
      <c r="L6" s="10">
        <v>128</v>
      </c>
      <c r="M6" s="10">
        <v>117</v>
      </c>
      <c r="N6" s="10">
        <v>245</v>
      </c>
      <c r="O6" s="3"/>
      <c r="P6" s="7">
        <v>92</v>
      </c>
      <c r="Q6" s="10">
        <v>52</v>
      </c>
      <c r="R6" s="10">
        <v>110</v>
      </c>
      <c r="S6" s="10">
        <v>162</v>
      </c>
      <c r="U6" s="8" t="s">
        <v>6</v>
      </c>
      <c r="V6" s="15">
        <f>SUM(L15,L21)</f>
        <v>1793</v>
      </c>
      <c r="W6" s="15">
        <f>SUM(M15,M21)</f>
        <v>1777</v>
      </c>
      <c r="X6" s="15">
        <f>SUM(V6:W6)</f>
        <v>3570</v>
      </c>
      <c r="Z6" s="25" t="s">
        <v>26</v>
      </c>
      <c r="AA6" s="10">
        <v>2392</v>
      </c>
      <c r="AB6" s="10">
        <v>2352</v>
      </c>
      <c r="AC6" s="10">
        <v>4744</v>
      </c>
    </row>
    <row r="7" spans="1:29" ht="15" customHeight="1" x14ac:dyDescent="0.15">
      <c r="A7" s="7">
        <v>3</v>
      </c>
      <c r="B7" s="10">
        <v>26</v>
      </c>
      <c r="C7" s="10">
        <v>32</v>
      </c>
      <c r="D7" s="10">
        <v>58</v>
      </c>
      <c r="E7" s="3"/>
      <c r="F7" s="7">
        <v>33</v>
      </c>
      <c r="G7" s="10">
        <v>54</v>
      </c>
      <c r="H7" s="10">
        <v>35</v>
      </c>
      <c r="I7" s="10">
        <v>89</v>
      </c>
      <c r="J7" s="3"/>
      <c r="K7" s="7">
        <v>63</v>
      </c>
      <c r="L7" s="10">
        <v>127</v>
      </c>
      <c r="M7" s="10">
        <v>137</v>
      </c>
      <c r="N7" s="10">
        <v>264</v>
      </c>
      <c r="O7" s="3"/>
      <c r="P7" s="7">
        <v>93</v>
      </c>
      <c r="Q7" s="10">
        <v>33</v>
      </c>
      <c r="R7" s="10">
        <v>106</v>
      </c>
      <c r="S7" s="10">
        <v>139</v>
      </c>
      <c r="U7" s="4" t="s">
        <v>7</v>
      </c>
      <c r="V7" s="15">
        <f>SUM(L27,L33,L39,Q9,Q15,Q21,Q27,Q33,Q39)</f>
        <v>2207</v>
      </c>
      <c r="W7" s="15">
        <f>SUM(M27,M33,M39,R9,R15,R21,R27,R33,R39)</f>
        <v>3513</v>
      </c>
      <c r="X7" s="15">
        <f>SUM(V7:W7)</f>
        <v>5720</v>
      </c>
      <c r="Z7" s="4" t="s">
        <v>31</v>
      </c>
      <c r="AA7" s="10">
        <v>996</v>
      </c>
      <c r="AB7" s="10">
        <v>1011</v>
      </c>
      <c r="AC7" s="10">
        <v>2007</v>
      </c>
    </row>
    <row r="8" spans="1:29" ht="15" customHeight="1" x14ac:dyDescent="0.15">
      <c r="A8" s="7">
        <v>4</v>
      </c>
      <c r="B8" s="10">
        <v>65</v>
      </c>
      <c r="C8" s="10">
        <v>39</v>
      </c>
      <c r="D8" s="10">
        <v>104</v>
      </c>
      <c r="E8" s="3"/>
      <c r="F8" s="7">
        <v>34</v>
      </c>
      <c r="G8" s="10">
        <v>58</v>
      </c>
      <c r="H8" s="10">
        <v>46</v>
      </c>
      <c r="I8" s="10">
        <v>104</v>
      </c>
      <c r="J8" s="3"/>
      <c r="K8" s="7">
        <v>64</v>
      </c>
      <c r="L8" s="10">
        <v>143</v>
      </c>
      <c r="M8" s="10">
        <v>149</v>
      </c>
      <c r="N8" s="10">
        <v>292</v>
      </c>
      <c r="O8" s="3"/>
      <c r="P8" s="7">
        <v>94</v>
      </c>
      <c r="Q8" s="10">
        <v>41</v>
      </c>
      <c r="R8" s="10">
        <v>111</v>
      </c>
      <c r="S8" s="10">
        <v>152</v>
      </c>
      <c r="U8" s="17" t="s">
        <v>3</v>
      </c>
      <c r="V8" s="12">
        <f>SUM(V4:V7)</f>
        <v>8847</v>
      </c>
      <c r="W8" s="12">
        <f>SUM(W4:W7)</f>
        <v>9838</v>
      </c>
      <c r="X8" s="12">
        <f>SUM(X4:X7)</f>
        <v>18685</v>
      </c>
      <c r="Z8" s="4" t="s">
        <v>7</v>
      </c>
      <c r="AA8" s="10">
        <v>1357</v>
      </c>
      <c r="AB8" s="10">
        <v>2123</v>
      </c>
      <c r="AC8" s="10">
        <v>3480</v>
      </c>
    </row>
    <row r="9" spans="1:29" ht="15" customHeight="1" x14ac:dyDescent="0.15">
      <c r="A9" s="7"/>
      <c r="B9" s="11">
        <v>189</v>
      </c>
      <c r="C9" s="11">
        <v>153</v>
      </c>
      <c r="D9" s="11">
        <v>342</v>
      </c>
      <c r="E9" s="3"/>
      <c r="F9" s="7"/>
      <c r="G9" s="11">
        <v>291</v>
      </c>
      <c r="H9" s="11">
        <v>228</v>
      </c>
      <c r="I9" s="11">
        <v>519</v>
      </c>
      <c r="J9" s="3"/>
      <c r="K9" s="7"/>
      <c r="L9" s="12">
        <v>612</v>
      </c>
      <c r="M9" s="12">
        <v>640</v>
      </c>
      <c r="N9" s="12">
        <v>1252</v>
      </c>
      <c r="O9" s="3"/>
      <c r="P9" s="7"/>
      <c r="Q9" s="11">
        <v>235</v>
      </c>
      <c r="R9" s="11">
        <v>612</v>
      </c>
      <c r="S9" s="11">
        <v>847</v>
      </c>
      <c r="U9" s="4" t="s">
        <v>8</v>
      </c>
      <c r="V9" s="15">
        <f>SUM(G21,G27,G33,G39,L9)</f>
        <v>2541</v>
      </c>
      <c r="W9" s="15">
        <f>SUM(H21,H27,H33,H39,M9)</f>
        <v>2461</v>
      </c>
      <c r="X9" s="18">
        <f t="shared" ref="X9:X20" si="0">SUM(V9:W9)</f>
        <v>5002</v>
      </c>
      <c r="Z9" s="9" t="s">
        <v>24</v>
      </c>
      <c r="AA9" s="11">
        <f t="shared" ref="AA9:AB9" si="1">SUM(AA5:AA8)</f>
        <v>5206</v>
      </c>
      <c r="AB9" s="11">
        <f t="shared" si="1"/>
        <v>5906</v>
      </c>
      <c r="AC9" s="11">
        <f>SUM(AC5:AC8)</f>
        <v>11112</v>
      </c>
    </row>
    <row r="10" spans="1:29" ht="15" customHeight="1" x14ac:dyDescent="0.15">
      <c r="A10" s="7">
        <v>5</v>
      </c>
      <c r="B10" s="10">
        <v>42</v>
      </c>
      <c r="C10" s="10">
        <v>38</v>
      </c>
      <c r="D10" s="10">
        <v>80</v>
      </c>
      <c r="E10" s="3"/>
      <c r="F10" s="7">
        <v>35</v>
      </c>
      <c r="G10" s="10">
        <v>55</v>
      </c>
      <c r="H10" s="10">
        <v>39</v>
      </c>
      <c r="I10" s="10">
        <v>94</v>
      </c>
      <c r="J10" s="3"/>
      <c r="K10" s="7">
        <v>65</v>
      </c>
      <c r="L10" s="10">
        <v>142</v>
      </c>
      <c r="M10" s="10">
        <v>147</v>
      </c>
      <c r="N10" s="10">
        <v>289</v>
      </c>
      <c r="O10" s="3"/>
      <c r="P10" s="7">
        <v>95</v>
      </c>
      <c r="Q10" s="10">
        <v>24</v>
      </c>
      <c r="R10" s="10">
        <v>71</v>
      </c>
      <c r="S10" s="10">
        <v>95</v>
      </c>
      <c r="U10" s="4" t="s">
        <v>9</v>
      </c>
      <c r="V10" s="15">
        <f>SUM(G21,G27,G33,G39,L9,L15,L21,L27,L33,L39,Q9,Q15,Q21,Q27,Q33,Q39)</f>
        <v>6541</v>
      </c>
      <c r="W10" s="15">
        <f>SUM(H21,H27,H33,H39,M9,M15,M21,M27,M33,M39,R9,R15,R21,R27,R33,R39)</f>
        <v>7751</v>
      </c>
      <c r="X10" s="18">
        <f t="shared" si="0"/>
        <v>14292</v>
      </c>
      <c r="Z10" s="6" t="s">
        <v>28</v>
      </c>
    </row>
    <row r="11" spans="1:29" ht="15" customHeight="1" x14ac:dyDescent="0.15">
      <c r="A11" s="7">
        <v>6</v>
      </c>
      <c r="B11" s="10">
        <v>44</v>
      </c>
      <c r="C11" s="10">
        <v>31</v>
      </c>
      <c r="D11" s="10">
        <v>75</v>
      </c>
      <c r="E11" s="3"/>
      <c r="F11" s="7">
        <v>36</v>
      </c>
      <c r="G11" s="10">
        <v>63</v>
      </c>
      <c r="H11" s="10">
        <v>56</v>
      </c>
      <c r="I11" s="10">
        <v>119</v>
      </c>
      <c r="J11" s="3"/>
      <c r="K11" s="7">
        <v>66</v>
      </c>
      <c r="L11" s="10">
        <v>172</v>
      </c>
      <c r="M11" s="10">
        <v>162</v>
      </c>
      <c r="N11" s="10">
        <v>334</v>
      </c>
      <c r="O11" s="3"/>
      <c r="P11" s="7">
        <v>96</v>
      </c>
      <c r="Q11" s="10">
        <v>20</v>
      </c>
      <c r="R11" s="10">
        <v>67</v>
      </c>
      <c r="S11" s="10">
        <v>87</v>
      </c>
      <c r="U11" s="4" t="s">
        <v>10</v>
      </c>
      <c r="V11" s="15">
        <f>SUM(,G33,G39,L9,L15,L21,L27,L33,L39,Q9,Q15,Q21,Q27,Q33,Q39)</f>
        <v>5587</v>
      </c>
      <c r="W11" s="15">
        <f>SUM(,H33,H39,M9,M15,M21,M27,M33,M39,R9,R15,R21,R27,R33,R39)</f>
        <v>6890</v>
      </c>
      <c r="X11" s="18">
        <f t="shared" si="0"/>
        <v>12477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62</v>
      </c>
      <c r="C12" s="10">
        <v>50</v>
      </c>
      <c r="D12" s="10">
        <v>112</v>
      </c>
      <c r="E12" s="3"/>
      <c r="F12" s="7">
        <v>37</v>
      </c>
      <c r="G12" s="10">
        <v>81</v>
      </c>
      <c r="H12" s="10">
        <v>81</v>
      </c>
      <c r="I12" s="10">
        <v>162</v>
      </c>
      <c r="J12" s="3"/>
      <c r="K12" s="7">
        <v>67</v>
      </c>
      <c r="L12" s="10">
        <v>142</v>
      </c>
      <c r="M12" s="10">
        <v>170</v>
      </c>
      <c r="N12" s="10">
        <v>312</v>
      </c>
      <c r="O12" s="3"/>
      <c r="P12" s="7">
        <v>97</v>
      </c>
      <c r="Q12" s="10">
        <v>11</v>
      </c>
      <c r="R12" s="10">
        <v>38</v>
      </c>
      <c r="S12" s="10">
        <v>49</v>
      </c>
      <c r="U12" s="4" t="s">
        <v>11</v>
      </c>
      <c r="V12" s="15">
        <f>SUM(L9,L15,L21,L27,L33,L39,Q9,Q15,Q21,Q27,Q33,Q39)</f>
        <v>4612</v>
      </c>
      <c r="W12" s="15">
        <f>SUM(M9,M15,M21,M27,M33,M39,R9,R15,R21,R27,R33,R39)</f>
        <v>5930</v>
      </c>
      <c r="X12" s="18">
        <f t="shared" si="0"/>
        <v>10542</v>
      </c>
      <c r="Z12" s="4" t="s">
        <v>25</v>
      </c>
      <c r="AA12" s="10">
        <v>129</v>
      </c>
      <c r="AB12" s="10">
        <v>78</v>
      </c>
      <c r="AC12" s="10">
        <v>207</v>
      </c>
    </row>
    <row r="13" spans="1:29" ht="15" customHeight="1" x14ac:dyDescent="0.15">
      <c r="A13" s="7">
        <v>8</v>
      </c>
      <c r="B13" s="10">
        <v>51</v>
      </c>
      <c r="C13" s="10">
        <v>53</v>
      </c>
      <c r="D13" s="10">
        <v>104</v>
      </c>
      <c r="E13" s="3"/>
      <c r="F13" s="7">
        <v>38</v>
      </c>
      <c r="G13" s="10">
        <v>71</v>
      </c>
      <c r="H13" s="10">
        <v>79</v>
      </c>
      <c r="I13" s="10">
        <v>150</v>
      </c>
      <c r="J13" s="3"/>
      <c r="K13" s="7">
        <v>68</v>
      </c>
      <c r="L13" s="10">
        <v>180</v>
      </c>
      <c r="M13" s="10">
        <v>163</v>
      </c>
      <c r="N13" s="10">
        <v>343</v>
      </c>
      <c r="O13" s="3"/>
      <c r="P13" s="7">
        <v>98</v>
      </c>
      <c r="Q13" s="10">
        <v>9</v>
      </c>
      <c r="R13" s="10">
        <v>33</v>
      </c>
      <c r="S13" s="10">
        <v>42</v>
      </c>
      <c r="U13" s="9" t="s">
        <v>12</v>
      </c>
      <c r="V13" s="12">
        <f>SUM(L15,L21,L27,L33,L39,Q9,Q15,Q21,Q27,Q33,Q39)</f>
        <v>4000</v>
      </c>
      <c r="W13" s="12">
        <f>SUM(M15,M21,M27,M33,M39,R9,R15,R21,R27,R33,R39)</f>
        <v>5290</v>
      </c>
      <c r="X13" s="12">
        <f t="shared" si="0"/>
        <v>9290</v>
      </c>
      <c r="Z13" s="25" t="s">
        <v>26</v>
      </c>
      <c r="AA13" s="10">
        <v>524</v>
      </c>
      <c r="AB13" s="10">
        <v>525</v>
      </c>
      <c r="AC13" s="10">
        <v>1049</v>
      </c>
    </row>
    <row r="14" spans="1:29" ht="15" customHeight="1" x14ac:dyDescent="0.15">
      <c r="A14" s="7">
        <v>9</v>
      </c>
      <c r="B14" s="10">
        <v>63</v>
      </c>
      <c r="C14" s="10">
        <v>47</v>
      </c>
      <c r="D14" s="10">
        <v>110</v>
      </c>
      <c r="E14" s="3"/>
      <c r="F14" s="7">
        <v>39</v>
      </c>
      <c r="G14" s="10">
        <v>80</v>
      </c>
      <c r="H14" s="10">
        <v>83</v>
      </c>
      <c r="I14" s="10">
        <v>163</v>
      </c>
      <c r="J14" s="3"/>
      <c r="K14" s="7">
        <v>69</v>
      </c>
      <c r="L14" s="10">
        <v>157</v>
      </c>
      <c r="M14" s="10">
        <v>187</v>
      </c>
      <c r="N14" s="10">
        <v>344</v>
      </c>
      <c r="O14" s="3"/>
      <c r="P14" s="7">
        <v>99</v>
      </c>
      <c r="Q14" s="10">
        <v>10</v>
      </c>
      <c r="R14" s="10">
        <v>31</v>
      </c>
      <c r="S14" s="10">
        <v>41</v>
      </c>
      <c r="U14" s="4" t="s">
        <v>13</v>
      </c>
      <c r="V14" s="15">
        <f>SUM(L21,L27,L33,L39,Q9,Q15,Q21,Q27,Q33,Q39)</f>
        <v>3207</v>
      </c>
      <c r="W14" s="15">
        <f>SUM(M21,M27,M33,M39,R9,R15,R21,R27,R33,R39)</f>
        <v>4461</v>
      </c>
      <c r="X14" s="18">
        <f t="shared" si="0"/>
        <v>7668</v>
      </c>
      <c r="Z14" s="4" t="s">
        <v>31</v>
      </c>
      <c r="AA14" s="10">
        <v>248</v>
      </c>
      <c r="AB14" s="10">
        <v>258</v>
      </c>
      <c r="AC14" s="10">
        <v>506</v>
      </c>
    </row>
    <row r="15" spans="1:29" ht="15" customHeight="1" x14ac:dyDescent="0.15">
      <c r="A15" s="7"/>
      <c r="B15" s="11">
        <v>262</v>
      </c>
      <c r="C15" s="11">
        <v>219</v>
      </c>
      <c r="D15" s="11">
        <v>481</v>
      </c>
      <c r="E15" s="3"/>
      <c r="F15" s="7"/>
      <c r="G15" s="11">
        <v>350</v>
      </c>
      <c r="H15" s="11">
        <v>338</v>
      </c>
      <c r="I15" s="11">
        <v>688</v>
      </c>
      <c r="J15" s="3"/>
      <c r="K15" s="7"/>
      <c r="L15" s="11">
        <v>793</v>
      </c>
      <c r="M15" s="11">
        <v>829</v>
      </c>
      <c r="N15" s="11">
        <v>1622</v>
      </c>
      <c r="O15" s="3"/>
      <c r="P15" s="7"/>
      <c r="Q15" s="11">
        <v>74</v>
      </c>
      <c r="R15" s="11">
        <v>240</v>
      </c>
      <c r="S15" s="11">
        <v>314</v>
      </c>
      <c r="U15" s="4" t="s">
        <v>14</v>
      </c>
      <c r="V15" s="15">
        <f>SUM(L27,L33,L39,Q9,Q15,Q21,Q27,Q33,Q39)</f>
        <v>2207</v>
      </c>
      <c r="W15" s="15">
        <f>SUM(M27,M33,M39,R9,R15,R21,R27,R33,R39)</f>
        <v>3513</v>
      </c>
      <c r="X15" s="18">
        <f t="shared" si="0"/>
        <v>5720</v>
      </c>
      <c r="Z15" s="4" t="s">
        <v>7</v>
      </c>
      <c r="AA15" s="10">
        <v>264</v>
      </c>
      <c r="AB15" s="10">
        <v>429</v>
      </c>
      <c r="AC15" s="10">
        <v>693</v>
      </c>
    </row>
    <row r="16" spans="1:29" ht="15" customHeight="1" x14ac:dyDescent="0.15">
      <c r="A16" s="7">
        <v>10</v>
      </c>
      <c r="B16" s="10">
        <v>64</v>
      </c>
      <c r="C16" s="10">
        <v>60</v>
      </c>
      <c r="D16" s="10">
        <v>124</v>
      </c>
      <c r="E16" s="3"/>
      <c r="F16" s="7">
        <v>40</v>
      </c>
      <c r="G16" s="10">
        <v>100</v>
      </c>
      <c r="H16" s="10">
        <v>77</v>
      </c>
      <c r="I16" s="10">
        <v>177</v>
      </c>
      <c r="J16" s="3"/>
      <c r="K16" s="7">
        <v>70</v>
      </c>
      <c r="L16" s="10">
        <v>179</v>
      </c>
      <c r="M16" s="10">
        <v>191</v>
      </c>
      <c r="N16" s="10">
        <v>370</v>
      </c>
      <c r="O16" s="3"/>
      <c r="P16" s="7">
        <v>100</v>
      </c>
      <c r="Q16" s="10">
        <v>2</v>
      </c>
      <c r="R16" s="10">
        <v>23</v>
      </c>
      <c r="S16" s="10">
        <v>25</v>
      </c>
      <c r="U16" s="4" t="s">
        <v>15</v>
      </c>
      <c r="V16" s="15">
        <f>SUM(L33,L39,Q9,Q15,Q21,Q27,Q33,Q39)</f>
        <v>1278</v>
      </c>
      <c r="W16" s="15">
        <f>SUM(M33,M39,R9,R15,R21,R27,R33,R39)</f>
        <v>2539</v>
      </c>
      <c r="X16" s="18">
        <f t="shared" si="0"/>
        <v>3817</v>
      </c>
      <c r="Z16" s="9" t="s">
        <v>24</v>
      </c>
      <c r="AA16" s="11">
        <f t="shared" ref="AA16:AB16" si="2">SUM(AA12:AA15)</f>
        <v>1165</v>
      </c>
      <c r="AB16" s="11">
        <f t="shared" si="2"/>
        <v>1290</v>
      </c>
      <c r="AC16" s="11">
        <f>SUM(AC12:AC15)</f>
        <v>2455</v>
      </c>
    </row>
    <row r="17" spans="1:29" ht="15" customHeight="1" x14ac:dyDescent="0.15">
      <c r="A17" s="7">
        <v>11</v>
      </c>
      <c r="B17" s="10">
        <v>56</v>
      </c>
      <c r="C17" s="10">
        <v>63</v>
      </c>
      <c r="D17" s="10">
        <v>119</v>
      </c>
      <c r="E17" s="3"/>
      <c r="F17" s="7">
        <v>41</v>
      </c>
      <c r="G17" s="10">
        <v>86</v>
      </c>
      <c r="H17" s="10">
        <v>95</v>
      </c>
      <c r="I17" s="10">
        <v>181</v>
      </c>
      <c r="J17" s="3"/>
      <c r="K17" s="7">
        <v>71</v>
      </c>
      <c r="L17" s="10">
        <v>213</v>
      </c>
      <c r="M17" s="10">
        <v>164</v>
      </c>
      <c r="N17" s="10">
        <v>377</v>
      </c>
      <c r="O17" s="3"/>
      <c r="P17" s="7">
        <v>101</v>
      </c>
      <c r="Q17" s="10">
        <v>3</v>
      </c>
      <c r="R17" s="10">
        <v>10</v>
      </c>
      <c r="S17" s="10">
        <v>13</v>
      </c>
      <c r="U17" s="4" t="s">
        <v>16</v>
      </c>
      <c r="V17" s="15">
        <f>SUM(L39,Q9,Q15,Q21,Q27,Q33,Q39)</f>
        <v>757</v>
      </c>
      <c r="W17" s="15">
        <f>SUM(M39,R9,R15,R21,R27,R33,R39)</f>
        <v>1706</v>
      </c>
      <c r="X17" s="18">
        <f t="shared" si="0"/>
        <v>2463</v>
      </c>
      <c r="Z17" s="6" t="s">
        <v>29</v>
      </c>
    </row>
    <row r="18" spans="1:29" ht="15" customHeight="1" x14ac:dyDescent="0.15">
      <c r="A18" s="7">
        <v>12</v>
      </c>
      <c r="B18" s="10">
        <v>61</v>
      </c>
      <c r="C18" s="10">
        <v>61</v>
      </c>
      <c r="D18" s="10">
        <v>122</v>
      </c>
      <c r="E18" s="3"/>
      <c r="F18" s="7">
        <v>42</v>
      </c>
      <c r="G18" s="10">
        <v>80</v>
      </c>
      <c r="H18" s="10">
        <v>75</v>
      </c>
      <c r="I18" s="10">
        <v>155</v>
      </c>
      <c r="J18" s="3"/>
      <c r="K18" s="7">
        <v>72</v>
      </c>
      <c r="L18" s="10">
        <v>190</v>
      </c>
      <c r="M18" s="10">
        <v>204</v>
      </c>
      <c r="N18" s="13">
        <v>394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314</v>
      </c>
      <c r="W18" s="15">
        <f>SUM(R9,R15,R21,R27,R33,R39)</f>
        <v>906</v>
      </c>
      <c r="X18" s="18">
        <f t="shared" si="0"/>
        <v>1220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67</v>
      </c>
      <c r="C19" s="10">
        <v>47</v>
      </c>
      <c r="D19" s="10">
        <v>114</v>
      </c>
      <c r="E19" s="3"/>
      <c r="F19" s="7">
        <v>43</v>
      </c>
      <c r="G19" s="10">
        <v>94</v>
      </c>
      <c r="H19" s="10">
        <v>83</v>
      </c>
      <c r="I19" s="10">
        <v>177</v>
      </c>
      <c r="J19" s="3"/>
      <c r="K19" s="7">
        <v>73</v>
      </c>
      <c r="L19" s="10">
        <v>203</v>
      </c>
      <c r="M19" s="10">
        <v>198</v>
      </c>
      <c r="N19" s="10">
        <v>401</v>
      </c>
      <c r="O19" s="3"/>
      <c r="P19" s="7">
        <v>103</v>
      </c>
      <c r="Q19" s="10">
        <v>0</v>
      </c>
      <c r="R19" s="10">
        <v>6</v>
      </c>
      <c r="S19" s="10">
        <v>6</v>
      </c>
      <c r="U19" s="4" t="s">
        <v>18</v>
      </c>
      <c r="V19" s="15">
        <f>SUM(Q15,Q21,Q27,Q33,Q39)</f>
        <v>79</v>
      </c>
      <c r="W19" s="15">
        <f>SUM(R15,R21,R27,R33,R39)</f>
        <v>294</v>
      </c>
      <c r="X19" s="18">
        <f t="shared" si="0"/>
        <v>373</v>
      </c>
      <c r="Z19" s="4" t="s">
        <v>25</v>
      </c>
      <c r="AA19" s="10">
        <v>110</v>
      </c>
      <c r="AB19" s="10">
        <v>103</v>
      </c>
      <c r="AC19" s="10">
        <v>213</v>
      </c>
    </row>
    <row r="20" spans="1:29" ht="15" customHeight="1" x14ac:dyDescent="0.15">
      <c r="A20" s="7">
        <v>14</v>
      </c>
      <c r="B20" s="10">
        <v>68</v>
      </c>
      <c r="C20" s="10">
        <v>65</v>
      </c>
      <c r="D20" s="10">
        <v>133</v>
      </c>
      <c r="E20" s="3"/>
      <c r="F20" s="7">
        <v>44</v>
      </c>
      <c r="G20" s="10">
        <v>81</v>
      </c>
      <c r="H20" s="10">
        <v>98</v>
      </c>
      <c r="I20" s="10">
        <v>179</v>
      </c>
      <c r="J20" s="3"/>
      <c r="K20" s="7">
        <v>74</v>
      </c>
      <c r="L20" s="10">
        <v>215</v>
      </c>
      <c r="M20" s="10">
        <v>191</v>
      </c>
      <c r="N20" s="10">
        <v>406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5</v>
      </c>
      <c r="W20" s="15">
        <f>SUM(R21,R27,R33,R39)</f>
        <v>54</v>
      </c>
      <c r="X20" s="18">
        <f t="shared" si="0"/>
        <v>59</v>
      </c>
      <c r="Z20" s="25" t="s">
        <v>26</v>
      </c>
      <c r="AA20" s="10">
        <v>792</v>
      </c>
      <c r="AB20" s="10">
        <v>651</v>
      </c>
      <c r="AC20" s="10">
        <v>1443</v>
      </c>
    </row>
    <row r="21" spans="1:29" ht="15" customHeight="1" x14ac:dyDescent="0.15">
      <c r="A21" s="7"/>
      <c r="B21" s="11">
        <v>316</v>
      </c>
      <c r="C21" s="11">
        <v>296</v>
      </c>
      <c r="D21" s="11">
        <v>612</v>
      </c>
      <c r="E21" s="3"/>
      <c r="F21" s="7"/>
      <c r="G21" s="11">
        <v>441</v>
      </c>
      <c r="H21" s="11">
        <v>428</v>
      </c>
      <c r="I21" s="11">
        <v>869</v>
      </c>
      <c r="J21" s="3"/>
      <c r="K21" s="7"/>
      <c r="L21" s="12">
        <v>1000</v>
      </c>
      <c r="M21" s="12">
        <v>948</v>
      </c>
      <c r="N21" s="12">
        <v>1948</v>
      </c>
      <c r="O21" s="23"/>
      <c r="P21" s="7"/>
      <c r="Q21" s="11">
        <v>5</v>
      </c>
      <c r="R21" s="11">
        <v>52</v>
      </c>
      <c r="S21" s="11">
        <v>57</v>
      </c>
      <c r="Z21" s="4" t="s">
        <v>31</v>
      </c>
      <c r="AA21" s="10">
        <v>337</v>
      </c>
      <c r="AB21" s="10">
        <v>317</v>
      </c>
      <c r="AC21" s="10">
        <v>654</v>
      </c>
    </row>
    <row r="22" spans="1:29" ht="15" customHeight="1" x14ac:dyDescent="0.15">
      <c r="A22" s="7">
        <v>15</v>
      </c>
      <c r="B22" s="10">
        <v>89</v>
      </c>
      <c r="C22" s="10">
        <v>66</v>
      </c>
      <c r="D22" s="10">
        <v>155</v>
      </c>
      <c r="E22" s="3"/>
      <c r="F22" s="7">
        <v>45</v>
      </c>
      <c r="G22" s="10">
        <v>83</v>
      </c>
      <c r="H22" s="10">
        <v>74</v>
      </c>
      <c r="I22" s="10">
        <v>157</v>
      </c>
      <c r="J22" s="3"/>
      <c r="K22" s="7">
        <v>75</v>
      </c>
      <c r="L22" s="10">
        <v>229</v>
      </c>
      <c r="M22" s="10">
        <v>239</v>
      </c>
      <c r="N22" s="10">
        <v>468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368</v>
      </c>
      <c r="AB22" s="10">
        <v>602</v>
      </c>
      <c r="AC22" s="10">
        <v>970</v>
      </c>
    </row>
    <row r="23" spans="1:29" ht="15" customHeight="1" x14ac:dyDescent="0.15">
      <c r="A23" s="7">
        <v>16</v>
      </c>
      <c r="B23" s="10">
        <v>76</v>
      </c>
      <c r="C23" s="10">
        <v>75</v>
      </c>
      <c r="D23" s="10">
        <v>151</v>
      </c>
      <c r="E23" s="3"/>
      <c r="F23" s="7">
        <v>46</v>
      </c>
      <c r="G23" s="10">
        <v>100</v>
      </c>
      <c r="H23" s="10">
        <v>97</v>
      </c>
      <c r="I23" s="10">
        <v>197</v>
      </c>
      <c r="J23" s="3"/>
      <c r="K23" s="7">
        <v>76</v>
      </c>
      <c r="L23" s="10">
        <v>247</v>
      </c>
      <c r="M23" s="10">
        <v>225</v>
      </c>
      <c r="N23" s="10">
        <v>472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8.6696055159941228</v>
      </c>
      <c r="W23" s="19">
        <f>W4/$W$8*100</f>
        <v>6.7899979670664772</v>
      </c>
      <c r="X23" s="19">
        <f>X4/$X$8*100</f>
        <v>7.6799571849076802</v>
      </c>
      <c r="Z23" s="9" t="s">
        <v>24</v>
      </c>
      <c r="AA23" s="11">
        <f t="shared" ref="AA23:AB23" si="3">SUM(AA19:AA22)</f>
        <v>1607</v>
      </c>
      <c r="AB23" s="11">
        <f t="shared" si="3"/>
        <v>1673</v>
      </c>
      <c r="AC23" s="11">
        <f>SUM(AC19:AC22)</f>
        <v>3280</v>
      </c>
    </row>
    <row r="24" spans="1:29" ht="15" customHeight="1" x14ac:dyDescent="0.15">
      <c r="A24" s="7">
        <v>17</v>
      </c>
      <c r="B24" s="10">
        <v>76</v>
      </c>
      <c r="C24" s="10">
        <v>85</v>
      </c>
      <c r="D24" s="10">
        <v>161</v>
      </c>
      <c r="E24" s="3"/>
      <c r="F24" s="7">
        <v>47</v>
      </c>
      <c r="G24" s="10">
        <v>108</v>
      </c>
      <c r="H24" s="10">
        <v>85</v>
      </c>
      <c r="I24" s="10">
        <v>193</v>
      </c>
      <c r="J24" s="3"/>
      <c r="K24" s="7">
        <v>77</v>
      </c>
      <c r="L24" s="10">
        <v>218</v>
      </c>
      <c r="M24" s="10">
        <v>235</v>
      </c>
      <c r="N24" s="10">
        <v>453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46.117327907765343</v>
      </c>
      <c r="W24" s="19">
        <f>W5/$W$8*100</f>
        <v>39.438910347631634</v>
      </c>
      <c r="X24" s="19">
        <f>X5/$X$8*100</f>
        <v>42.601016858442605</v>
      </c>
      <c r="Z24" s="6" t="s">
        <v>30</v>
      </c>
    </row>
    <row r="25" spans="1:29" ht="15" customHeight="1" x14ac:dyDescent="0.15">
      <c r="A25" s="7">
        <v>18</v>
      </c>
      <c r="B25" s="10">
        <v>71</v>
      </c>
      <c r="C25" s="10">
        <v>58</v>
      </c>
      <c r="D25" s="10">
        <v>129</v>
      </c>
      <c r="E25" s="3"/>
      <c r="F25" s="7">
        <v>48</v>
      </c>
      <c r="G25" s="10">
        <v>119</v>
      </c>
      <c r="H25" s="10">
        <v>83</v>
      </c>
      <c r="I25" s="10">
        <v>202</v>
      </c>
      <c r="J25" s="3"/>
      <c r="K25" s="7">
        <v>78</v>
      </c>
      <c r="L25" s="10">
        <v>161</v>
      </c>
      <c r="M25" s="10">
        <v>164</v>
      </c>
      <c r="N25" s="10">
        <v>325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20.266757092799821</v>
      </c>
      <c r="W25" s="19">
        <f>W6/$W$8*100</f>
        <v>18.062614352510671</v>
      </c>
      <c r="X25" s="19">
        <f>X6/$X$8*100</f>
        <v>19.106234947819107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55</v>
      </c>
      <c r="C26" s="10">
        <v>72</v>
      </c>
      <c r="D26" s="10">
        <v>127</v>
      </c>
      <c r="E26" s="3"/>
      <c r="F26" s="7">
        <v>49</v>
      </c>
      <c r="G26" s="10">
        <v>103</v>
      </c>
      <c r="H26" s="10">
        <v>94</v>
      </c>
      <c r="I26" s="10">
        <v>197</v>
      </c>
      <c r="J26" s="3"/>
      <c r="K26" s="7">
        <v>79</v>
      </c>
      <c r="L26" s="10">
        <v>74</v>
      </c>
      <c r="M26" s="10">
        <v>111</v>
      </c>
      <c r="N26" s="10">
        <v>185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24.946309483440714</v>
      </c>
      <c r="W26" s="19">
        <f>W7/$W$8*100</f>
        <v>35.708477332791219</v>
      </c>
      <c r="X26" s="19">
        <f>X7/$X$8*100</f>
        <v>30.612791008830616</v>
      </c>
      <c r="Z26" s="4" t="s">
        <v>25</v>
      </c>
      <c r="AA26" s="10">
        <v>67</v>
      </c>
      <c r="AB26" s="10">
        <v>67</v>
      </c>
      <c r="AC26" s="10">
        <v>134</v>
      </c>
    </row>
    <row r="27" spans="1:29" ht="15" customHeight="1" x14ac:dyDescent="0.15">
      <c r="A27" s="7"/>
      <c r="B27" s="11">
        <v>367</v>
      </c>
      <c r="C27" s="11">
        <v>356</v>
      </c>
      <c r="D27" s="11">
        <v>723</v>
      </c>
      <c r="E27" s="3"/>
      <c r="F27" s="7"/>
      <c r="G27" s="11">
        <v>513</v>
      </c>
      <c r="H27" s="11">
        <v>433</v>
      </c>
      <c r="I27" s="11">
        <v>946</v>
      </c>
      <c r="J27" s="3"/>
      <c r="K27" s="7"/>
      <c r="L27" s="11">
        <v>929</v>
      </c>
      <c r="M27" s="11">
        <v>974</v>
      </c>
      <c r="N27" s="11">
        <v>1903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372</v>
      </c>
      <c r="AB27" s="10">
        <v>352</v>
      </c>
      <c r="AC27" s="10">
        <v>724</v>
      </c>
    </row>
    <row r="28" spans="1:29" ht="15" customHeight="1" x14ac:dyDescent="0.15">
      <c r="A28" s="7">
        <v>20</v>
      </c>
      <c r="B28" s="10">
        <v>59</v>
      </c>
      <c r="C28" s="10">
        <v>50</v>
      </c>
      <c r="D28" s="10">
        <v>109</v>
      </c>
      <c r="E28" s="3"/>
      <c r="F28" s="7">
        <v>50</v>
      </c>
      <c r="G28" s="10">
        <v>107</v>
      </c>
      <c r="H28" s="10">
        <v>86</v>
      </c>
      <c r="I28" s="10">
        <v>193</v>
      </c>
      <c r="J28" s="3"/>
      <c r="K28" s="7">
        <v>80</v>
      </c>
      <c r="L28" s="10">
        <v>103</v>
      </c>
      <c r="M28" s="10">
        <v>146</v>
      </c>
      <c r="N28" s="10">
        <v>249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28.721600542556796</v>
      </c>
      <c r="W28" s="19">
        <f t="shared" ref="W28:W39" si="5">W9/$W$8*100</f>
        <v>25.015247001423052</v>
      </c>
      <c r="X28" s="19">
        <f t="shared" ref="X28:X39" si="6">X9/$X$8*100</f>
        <v>26.770136473106771</v>
      </c>
      <c r="Z28" s="4" t="s">
        <v>31</v>
      </c>
      <c r="AA28" s="10">
        <v>212</v>
      </c>
      <c r="AB28" s="10">
        <v>191</v>
      </c>
      <c r="AC28" s="10">
        <v>403</v>
      </c>
    </row>
    <row r="29" spans="1:29" ht="15" customHeight="1" x14ac:dyDescent="0.15">
      <c r="A29" s="7">
        <v>21</v>
      </c>
      <c r="B29" s="10">
        <v>58</v>
      </c>
      <c r="C29" s="10">
        <v>54</v>
      </c>
      <c r="D29" s="10">
        <v>112</v>
      </c>
      <c r="E29" s="3"/>
      <c r="F29" s="7">
        <v>51</v>
      </c>
      <c r="G29" s="10">
        <v>102</v>
      </c>
      <c r="H29" s="10">
        <v>102</v>
      </c>
      <c r="I29" s="10">
        <v>204</v>
      </c>
      <c r="J29" s="3"/>
      <c r="K29" s="7">
        <v>81</v>
      </c>
      <c r="L29" s="10">
        <v>116</v>
      </c>
      <c r="M29" s="10">
        <v>175</v>
      </c>
      <c r="N29" s="10">
        <v>291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73.934667118797336</v>
      </c>
      <c r="W29" s="19">
        <f t="shared" si="5"/>
        <v>78.786338686724946</v>
      </c>
      <c r="X29" s="19">
        <f t="shared" si="6"/>
        <v>76.48916242975649</v>
      </c>
      <c r="Z29" s="4" t="s">
        <v>7</v>
      </c>
      <c r="AA29" s="10">
        <v>218</v>
      </c>
      <c r="AB29" s="10">
        <v>359</v>
      </c>
      <c r="AC29" s="10">
        <v>577</v>
      </c>
    </row>
    <row r="30" spans="1:29" ht="15" customHeight="1" x14ac:dyDescent="0.15">
      <c r="A30" s="7">
        <v>22</v>
      </c>
      <c r="B30" s="10">
        <v>47</v>
      </c>
      <c r="C30" s="10">
        <v>63</v>
      </c>
      <c r="D30" s="10">
        <v>110</v>
      </c>
      <c r="E30" s="3"/>
      <c r="F30" s="7">
        <v>52</v>
      </c>
      <c r="G30" s="10">
        <v>98</v>
      </c>
      <c r="H30" s="10">
        <v>101</v>
      </c>
      <c r="I30" s="10">
        <v>199</v>
      </c>
      <c r="J30" s="3"/>
      <c r="K30" s="7">
        <v>82</v>
      </c>
      <c r="L30" s="10">
        <v>107</v>
      </c>
      <c r="M30" s="10">
        <v>155</v>
      </c>
      <c r="N30" s="10">
        <v>262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63.151350740363966</v>
      </c>
      <c r="W30" s="19">
        <f t="shared" si="5"/>
        <v>70.034559869892249</v>
      </c>
      <c r="X30" s="19">
        <f t="shared" si="6"/>
        <v>66.775488359646772</v>
      </c>
      <c r="Z30" s="9" t="s">
        <v>24</v>
      </c>
      <c r="AA30" s="11">
        <f t="shared" ref="AA30:AB30" si="7">SUM(AA26:AA29)</f>
        <v>869</v>
      </c>
      <c r="AB30" s="11">
        <f t="shared" si="7"/>
        <v>969</v>
      </c>
      <c r="AC30" s="11">
        <f>SUM(AC26:AC29)</f>
        <v>1838</v>
      </c>
    </row>
    <row r="31" spans="1:29" ht="15" customHeight="1" x14ac:dyDescent="0.15">
      <c r="A31" s="7">
        <v>23</v>
      </c>
      <c r="B31" s="10">
        <v>49</v>
      </c>
      <c r="C31" s="10">
        <v>40</v>
      </c>
      <c r="D31" s="10">
        <v>89</v>
      </c>
      <c r="E31" s="3"/>
      <c r="F31" s="7">
        <v>53</v>
      </c>
      <c r="G31" s="10">
        <v>108</v>
      </c>
      <c r="H31" s="10">
        <v>87</v>
      </c>
      <c r="I31" s="10">
        <v>195</v>
      </c>
      <c r="J31" s="3"/>
      <c r="K31" s="7">
        <v>83</v>
      </c>
      <c r="L31" s="10">
        <v>102</v>
      </c>
      <c r="M31" s="10">
        <v>183</v>
      </c>
      <c r="N31" s="10">
        <v>285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52.130665762405336</v>
      </c>
      <c r="W31" s="19">
        <f t="shared" si="5"/>
        <v>60.276478959138032</v>
      </c>
      <c r="X31" s="19">
        <f t="shared" si="6"/>
        <v>56.419587904736424</v>
      </c>
      <c r="Z31" s="6"/>
    </row>
    <row r="32" spans="1:29" ht="15" customHeight="1" x14ac:dyDescent="0.15">
      <c r="A32" s="7">
        <v>24</v>
      </c>
      <c r="B32" s="10">
        <v>62</v>
      </c>
      <c r="C32" s="10">
        <v>55</v>
      </c>
      <c r="D32" s="10">
        <v>117</v>
      </c>
      <c r="E32" s="3"/>
      <c r="F32" s="7">
        <v>54</v>
      </c>
      <c r="G32" s="10">
        <v>93</v>
      </c>
      <c r="H32" s="10">
        <v>95</v>
      </c>
      <c r="I32" s="10">
        <v>188</v>
      </c>
      <c r="J32" s="3"/>
      <c r="K32" s="7">
        <v>84</v>
      </c>
      <c r="L32" s="10">
        <v>93</v>
      </c>
      <c r="M32" s="10">
        <v>174</v>
      </c>
      <c r="N32" s="10">
        <v>267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45.213066576240536</v>
      </c>
      <c r="W32" s="20">
        <f t="shared" si="5"/>
        <v>53.771091685301883</v>
      </c>
      <c r="X32" s="20">
        <f t="shared" si="6"/>
        <v>49.719025956649723</v>
      </c>
      <c r="Z32" s="6"/>
      <c r="AA32" s="27"/>
      <c r="AB32" s="26"/>
      <c r="AC32" s="26"/>
    </row>
    <row r="33" spans="1:29" ht="15" customHeight="1" x14ac:dyDescent="0.15">
      <c r="A33" s="7"/>
      <c r="B33" s="11">
        <v>275</v>
      </c>
      <c r="C33" s="11">
        <v>262</v>
      </c>
      <c r="D33" s="11">
        <v>537</v>
      </c>
      <c r="E33" s="3"/>
      <c r="F33" s="7"/>
      <c r="G33" s="11">
        <v>508</v>
      </c>
      <c r="H33" s="11">
        <v>471</v>
      </c>
      <c r="I33" s="11">
        <v>979</v>
      </c>
      <c r="J33" s="3"/>
      <c r="K33" s="7"/>
      <c r="L33" s="11">
        <v>521</v>
      </c>
      <c r="M33" s="11">
        <v>833</v>
      </c>
      <c r="N33" s="11">
        <v>1354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36.249576127500852</v>
      </c>
      <c r="W33" s="19">
        <f t="shared" si="5"/>
        <v>45.344582232161009</v>
      </c>
      <c r="X33" s="19">
        <f t="shared" si="6"/>
        <v>41.038265988761033</v>
      </c>
      <c r="Z33" s="6" t="s">
        <v>3</v>
      </c>
    </row>
    <row r="34" spans="1:29" ht="15" customHeight="1" x14ac:dyDescent="0.15">
      <c r="A34" s="7">
        <v>25</v>
      </c>
      <c r="B34" s="10">
        <v>52</v>
      </c>
      <c r="C34" s="10">
        <v>43</v>
      </c>
      <c r="D34" s="10">
        <v>95</v>
      </c>
      <c r="E34" s="3"/>
      <c r="F34" s="7">
        <v>55</v>
      </c>
      <c r="G34" s="10">
        <v>94</v>
      </c>
      <c r="H34" s="10">
        <v>93</v>
      </c>
      <c r="I34" s="10">
        <v>187</v>
      </c>
      <c r="J34" s="3"/>
      <c r="K34" s="7">
        <v>85</v>
      </c>
      <c r="L34" s="10">
        <v>87</v>
      </c>
      <c r="M34" s="10">
        <v>163</v>
      </c>
      <c r="N34" s="10">
        <v>250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24.946309483440714</v>
      </c>
      <c r="W34" s="19">
        <f t="shared" si="5"/>
        <v>35.708477332791219</v>
      </c>
      <c r="X34" s="19">
        <f t="shared" si="6"/>
        <v>30.612791008830616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49</v>
      </c>
      <c r="C35" s="10">
        <v>45</v>
      </c>
      <c r="D35" s="10">
        <v>94</v>
      </c>
      <c r="E35" s="3"/>
      <c r="F35" s="7">
        <v>56</v>
      </c>
      <c r="G35" s="10">
        <v>92</v>
      </c>
      <c r="H35" s="10">
        <v>91</v>
      </c>
      <c r="I35" s="10">
        <v>183</v>
      </c>
      <c r="J35" s="3"/>
      <c r="K35" s="7">
        <v>86</v>
      </c>
      <c r="L35" s="10">
        <v>86</v>
      </c>
      <c r="M35" s="10">
        <v>152</v>
      </c>
      <c r="N35" s="10">
        <v>238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14.445574771108852</v>
      </c>
      <c r="W35" s="19">
        <f t="shared" si="5"/>
        <v>25.808091075421835</v>
      </c>
      <c r="X35" s="19">
        <f t="shared" si="6"/>
        <v>20.428150923200427</v>
      </c>
      <c r="Z35" s="4" t="s">
        <v>25</v>
      </c>
      <c r="AA35" s="10">
        <f>SUM(AA5,AA12,AA19,AA26)</f>
        <v>767</v>
      </c>
      <c r="AB35" s="10">
        <f t="shared" ref="AA35:AB38" si="8">SUM(AB5,AB12,AB19,AB26)</f>
        <v>668</v>
      </c>
      <c r="AC35" s="10">
        <f>SUM(AA35:AB35)</f>
        <v>1435</v>
      </c>
    </row>
    <row r="36" spans="1:29" ht="15" customHeight="1" x14ac:dyDescent="0.15">
      <c r="A36" s="7">
        <v>27</v>
      </c>
      <c r="B36" s="10">
        <v>48</v>
      </c>
      <c r="C36" s="10">
        <v>55</v>
      </c>
      <c r="D36" s="10">
        <v>103</v>
      </c>
      <c r="E36" s="3"/>
      <c r="F36" s="7">
        <v>57</v>
      </c>
      <c r="G36" s="10">
        <v>84</v>
      </c>
      <c r="H36" s="10">
        <v>116</v>
      </c>
      <c r="I36" s="10">
        <v>200</v>
      </c>
      <c r="J36" s="3"/>
      <c r="K36" s="7">
        <v>87</v>
      </c>
      <c r="L36" s="10">
        <v>91</v>
      </c>
      <c r="M36" s="10">
        <v>166</v>
      </c>
      <c r="N36" s="10">
        <v>257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8.55657284955352</v>
      </c>
      <c r="W36" s="19">
        <f t="shared" si="5"/>
        <v>17.340922951819476</v>
      </c>
      <c r="X36" s="19">
        <f t="shared" si="6"/>
        <v>13.18169654803318</v>
      </c>
      <c r="Z36" s="25" t="s">
        <v>26</v>
      </c>
      <c r="AA36" s="10">
        <f t="shared" si="8"/>
        <v>4080</v>
      </c>
      <c r="AB36" s="10">
        <f t="shared" si="8"/>
        <v>3880</v>
      </c>
      <c r="AC36" s="13">
        <f>SUM(AA36:AB36)</f>
        <v>7960</v>
      </c>
    </row>
    <row r="37" spans="1:29" ht="15" customHeight="1" x14ac:dyDescent="0.15">
      <c r="A37" s="7">
        <v>28</v>
      </c>
      <c r="B37" s="10">
        <v>60</v>
      </c>
      <c r="C37" s="10">
        <v>49</v>
      </c>
      <c r="D37" s="10">
        <v>109</v>
      </c>
      <c r="E37" s="3"/>
      <c r="F37" s="7">
        <v>58</v>
      </c>
      <c r="G37" s="10">
        <v>93</v>
      </c>
      <c r="H37" s="10">
        <v>105</v>
      </c>
      <c r="I37" s="10">
        <v>198</v>
      </c>
      <c r="J37" s="3"/>
      <c r="K37" s="7">
        <v>88</v>
      </c>
      <c r="L37" s="10">
        <v>88</v>
      </c>
      <c r="M37" s="10">
        <v>162</v>
      </c>
      <c r="N37" s="10">
        <v>250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3.5492257262348814</v>
      </c>
      <c r="W37" s="19">
        <f t="shared" si="5"/>
        <v>9.2091888595242928</v>
      </c>
      <c r="X37" s="19">
        <f t="shared" si="6"/>
        <v>6.5293015788065292</v>
      </c>
      <c r="Z37" s="4" t="s">
        <v>31</v>
      </c>
      <c r="AA37" s="10">
        <f t="shared" si="8"/>
        <v>1793</v>
      </c>
      <c r="AB37" s="10">
        <f t="shared" si="8"/>
        <v>1777</v>
      </c>
      <c r="AC37" s="13">
        <f>SUM(AA37:AB37)</f>
        <v>3570</v>
      </c>
    </row>
    <row r="38" spans="1:29" ht="15" customHeight="1" x14ac:dyDescent="0.15">
      <c r="A38" s="7">
        <v>29</v>
      </c>
      <c r="B38" s="10">
        <v>47</v>
      </c>
      <c r="C38" s="10">
        <v>43</v>
      </c>
      <c r="D38" s="10">
        <v>90</v>
      </c>
      <c r="E38" s="3"/>
      <c r="F38" s="7">
        <v>59</v>
      </c>
      <c r="G38" s="10">
        <v>104</v>
      </c>
      <c r="H38" s="10">
        <v>84</v>
      </c>
      <c r="I38" s="10">
        <v>188</v>
      </c>
      <c r="J38" s="3"/>
      <c r="K38" s="7">
        <v>89</v>
      </c>
      <c r="L38" s="10">
        <v>91</v>
      </c>
      <c r="M38" s="10">
        <v>157</v>
      </c>
      <c r="N38" s="10">
        <v>248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0.89295806488075058</v>
      </c>
      <c r="W38" s="19">
        <f t="shared" si="5"/>
        <v>2.9884122789184793</v>
      </c>
      <c r="X38" s="19">
        <f t="shared" si="6"/>
        <v>1.9962536794219963</v>
      </c>
      <c r="Z38" s="4" t="s">
        <v>7</v>
      </c>
      <c r="AA38" s="10">
        <f t="shared" si="8"/>
        <v>2207</v>
      </c>
      <c r="AB38" s="10">
        <f t="shared" si="8"/>
        <v>3513</v>
      </c>
      <c r="AC38" s="13">
        <f>SUM(AA38:AB38)</f>
        <v>5720</v>
      </c>
    </row>
    <row r="39" spans="1:29" ht="15" customHeight="1" x14ac:dyDescent="0.15">
      <c r="A39" s="7"/>
      <c r="B39" s="11">
        <v>256</v>
      </c>
      <c r="C39" s="11">
        <v>235</v>
      </c>
      <c r="D39" s="11">
        <v>491</v>
      </c>
      <c r="E39" s="3"/>
      <c r="F39" s="7"/>
      <c r="G39" s="11">
        <v>467</v>
      </c>
      <c r="H39" s="11">
        <v>489</v>
      </c>
      <c r="I39" s="11">
        <v>956</v>
      </c>
      <c r="J39" s="3"/>
      <c r="K39" s="7"/>
      <c r="L39" s="11">
        <v>443</v>
      </c>
      <c r="M39" s="11">
        <v>800</v>
      </c>
      <c r="N39" s="11">
        <v>1243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5.6516333220300669E-2</v>
      </c>
      <c r="W39" s="19">
        <f t="shared" si="5"/>
        <v>0.54889205122992479</v>
      </c>
      <c r="X39" s="19">
        <f t="shared" si="6"/>
        <v>0.31576130586031576</v>
      </c>
      <c r="Z39" s="9" t="s">
        <v>24</v>
      </c>
      <c r="AA39" s="11">
        <f>SUM(AA35:AA38)</f>
        <v>8847</v>
      </c>
      <c r="AB39" s="11">
        <f>SUM(AB35:AB38)</f>
        <v>9838</v>
      </c>
      <c r="AC39" s="11">
        <f>SUM(AC35:AC38)</f>
        <v>18685</v>
      </c>
    </row>
    <row r="40" spans="1:29" ht="15" customHeight="1" x14ac:dyDescent="0.15"/>
    <row r="41" spans="1:29" ht="15" customHeight="1" x14ac:dyDescent="0.15"/>
    <row r="42" spans="1:29" ht="15" customHeight="1" x14ac:dyDescent="0.15"/>
    <row r="43" spans="1:29" ht="15" customHeight="1" x14ac:dyDescent="0.15"/>
    <row r="44" spans="1:29" ht="15" customHeight="1" x14ac:dyDescent="0.15"/>
    <row r="45" spans="1:29" ht="15" customHeight="1" x14ac:dyDescent="0.15"/>
    <row r="46" spans="1:29" ht="15" customHeight="1" x14ac:dyDescent="0.15"/>
    <row r="47" spans="1:29" ht="15" customHeight="1" x14ac:dyDescent="0.15"/>
    <row r="48" spans="1:29" ht="15" customHeight="1" x14ac:dyDescent="0.15"/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46053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46081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46112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45808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34</v>
      </c>
      <c r="C4" s="10">
        <v>15</v>
      </c>
      <c r="D4" s="10">
        <v>49</v>
      </c>
      <c r="E4" s="3"/>
      <c r="F4" s="7">
        <v>30</v>
      </c>
      <c r="G4" s="10">
        <v>54</v>
      </c>
      <c r="H4" s="10">
        <v>44</v>
      </c>
      <c r="I4" s="10">
        <v>98</v>
      </c>
      <c r="J4" s="3"/>
      <c r="K4" s="7">
        <v>60</v>
      </c>
      <c r="L4" s="10">
        <v>106</v>
      </c>
      <c r="M4" s="10">
        <v>110</v>
      </c>
      <c r="N4" s="10">
        <v>216</v>
      </c>
      <c r="O4" s="3"/>
      <c r="P4" s="7">
        <v>90</v>
      </c>
      <c r="Q4" s="10">
        <v>61</v>
      </c>
      <c r="R4" s="10">
        <v>152</v>
      </c>
      <c r="S4" s="10">
        <v>213</v>
      </c>
      <c r="U4" s="4" t="s">
        <v>4</v>
      </c>
      <c r="V4" s="15">
        <f>SUM(B9,B15,B21)</f>
        <v>762</v>
      </c>
      <c r="W4" s="15">
        <f>SUM(C9,C15,C21)</f>
        <v>664</v>
      </c>
      <c r="X4" s="15">
        <f>SUM(V4:W4)</f>
        <v>1426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30</v>
      </c>
      <c r="C5" s="10">
        <v>33</v>
      </c>
      <c r="D5" s="10">
        <v>63</v>
      </c>
      <c r="E5" s="3"/>
      <c r="F5" s="7">
        <v>31</v>
      </c>
      <c r="G5" s="10">
        <v>73</v>
      </c>
      <c r="H5" s="10">
        <v>58</v>
      </c>
      <c r="I5" s="10">
        <v>131</v>
      </c>
      <c r="J5" s="3"/>
      <c r="K5" s="7">
        <v>61</v>
      </c>
      <c r="L5" s="10">
        <v>114</v>
      </c>
      <c r="M5" s="10">
        <v>126</v>
      </c>
      <c r="N5" s="10">
        <v>240</v>
      </c>
      <c r="O5" s="3"/>
      <c r="P5" s="7">
        <v>91</v>
      </c>
      <c r="Q5" s="10">
        <v>47</v>
      </c>
      <c r="R5" s="10">
        <v>132</v>
      </c>
      <c r="S5" s="10">
        <v>179</v>
      </c>
      <c r="U5" s="4" t="s">
        <v>5</v>
      </c>
      <c r="V5" s="15">
        <f>SUM(B27,B33,B39,G9,G15,G21,G27,G33,G39,L9)</f>
        <v>4083</v>
      </c>
      <c r="W5" s="15">
        <f>SUM(C27,C33,C39,H9,H15,H21,H27,H33,H39,M9)</f>
        <v>3869</v>
      </c>
      <c r="X5" s="15">
        <f>SUM(V5:W5)</f>
        <v>7952</v>
      </c>
      <c r="Y5" s="2"/>
      <c r="Z5" s="4" t="s">
        <v>25</v>
      </c>
      <c r="AA5" s="10">
        <v>458</v>
      </c>
      <c r="AB5" s="10">
        <v>415</v>
      </c>
      <c r="AC5" s="10">
        <v>873</v>
      </c>
    </row>
    <row r="6" spans="1:29" ht="15" customHeight="1" x14ac:dyDescent="0.15">
      <c r="A6" s="7">
        <v>2</v>
      </c>
      <c r="B6" s="10">
        <v>32</v>
      </c>
      <c r="C6" s="10">
        <v>32</v>
      </c>
      <c r="D6" s="10">
        <v>64</v>
      </c>
      <c r="E6" s="3"/>
      <c r="F6" s="7">
        <v>32</v>
      </c>
      <c r="G6" s="10">
        <v>53</v>
      </c>
      <c r="H6" s="10">
        <v>39</v>
      </c>
      <c r="I6" s="10">
        <v>92</v>
      </c>
      <c r="J6" s="3"/>
      <c r="K6" s="7">
        <v>62</v>
      </c>
      <c r="L6" s="10">
        <v>114</v>
      </c>
      <c r="M6" s="10">
        <v>114</v>
      </c>
      <c r="N6" s="10">
        <v>228</v>
      </c>
      <c r="O6" s="3"/>
      <c r="P6" s="7">
        <v>92</v>
      </c>
      <c r="Q6" s="10">
        <v>53</v>
      </c>
      <c r="R6" s="10">
        <v>116</v>
      </c>
      <c r="S6" s="10">
        <v>169</v>
      </c>
      <c r="U6" s="8" t="s">
        <v>6</v>
      </c>
      <c r="V6" s="15">
        <f>SUM(L15,L21)</f>
        <v>1796</v>
      </c>
      <c r="W6" s="15">
        <f>SUM(M15,M21)</f>
        <v>1780</v>
      </c>
      <c r="X6" s="15">
        <f>SUM(V6:W6)</f>
        <v>3576</v>
      </c>
      <c r="Z6" s="25" t="s">
        <v>26</v>
      </c>
      <c r="AA6" s="10">
        <v>2393</v>
      </c>
      <c r="AB6" s="10">
        <v>2343</v>
      </c>
      <c r="AC6" s="10">
        <v>4736</v>
      </c>
    </row>
    <row r="7" spans="1:29" ht="15" customHeight="1" x14ac:dyDescent="0.15">
      <c r="A7" s="7">
        <v>3</v>
      </c>
      <c r="B7" s="10">
        <v>28</v>
      </c>
      <c r="C7" s="10">
        <v>31</v>
      </c>
      <c r="D7" s="10">
        <v>59</v>
      </c>
      <c r="E7" s="3"/>
      <c r="F7" s="7">
        <v>33</v>
      </c>
      <c r="G7" s="10">
        <v>52</v>
      </c>
      <c r="H7" s="10">
        <v>45</v>
      </c>
      <c r="I7" s="10">
        <v>97</v>
      </c>
      <c r="J7" s="3"/>
      <c r="K7" s="7">
        <v>63</v>
      </c>
      <c r="L7" s="10">
        <v>132</v>
      </c>
      <c r="M7" s="10">
        <v>135</v>
      </c>
      <c r="N7" s="10">
        <v>267</v>
      </c>
      <c r="O7" s="3"/>
      <c r="P7" s="7">
        <v>93</v>
      </c>
      <c r="Q7" s="10">
        <v>35</v>
      </c>
      <c r="R7" s="10">
        <v>97</v>
      </c>
      <c r="S7" s="10">
        <v>132</v>
      </c>
      <c r="U7" s="4" t="s">
        <v>7</v>
      </c>
      <c r="V7" s="15">
        <f>SUM(L27,L33,L39,Q9,Q15,Q21,Q27,Q33,Q39)</f>
        <v>2200</v>
      </c>
      <c r="W7" s="15">
        <f>SUM(M27,M33,M39,R9,R15,R21,R27,R33,R39)</f>
        <v>3509</v>
      </c>
      <c r="X7" s="15">
        <f>SUM(V7:W7)</f>
        <v>5709</v>
      </c>
      <c r="Z7" s="4" t="s">
        <v>31</v>
      </c>
      <c r="AA7" s="10">
        <v>1000</v>
      </c>
      <c r="AB7" s="10">
        <v>1012</v>
      </c>
      <c r="AC7" s="10">
        <v>2012</v>
      </c>
    </row>
    <row r="8" spans="1:29" ht="15" customHeight="1" x14ac:dyDescent="0.15">
      <c r="A8" s="7">
        <v>4</v>
      </c>
      <c r="B8" s="10">
        <v>62</v>
      </c>
      <c r="C8" s="10">
        <v>39</v>
      </c>
      <c r="D8" s="10">
        <v>101</v>
      </c>
      <c r="E8" s="3"/>
      <c r="F8" s="7">
        <v>34</v>
      </c>
      <c r="G8" s="10">
        <v>59</v>
      </c>
      <c r="H8" s="10">
        <v>45</v>
      </c>
      <c r="I8" s="10">
        <v>104</v>
      </c>
      <c r="J8" s="3"/>
      <c r="K8" s="7">
        <v>64</v>
      </c>
      <c r="L8" s="10">
        <v>139</v>
      </c>
      <c r="M8" s="10">
        <v>147</v>
      </c>
      <c r="N8" s="10">
        <v>286</v>
      </c>
      <c r="O8" s="3"/>
      <c r="P8" s="7">
        <v>94</v>
      </c>
      <c r="Q8" s="10">
        <v>41</v>
      </c>
      <c r="R8" s="10">
        <v>113</v>
      </c>
      <c r="S8" s="10">
        <v>154</v>
      </c>
      <c r="U8" s="17" t="s">
        <v>3</v>
      </c>
      <c r="V8" s="12">
        <f>SUM(V4:V7)</f>
        <v>8841</v>
      </c>
      <c r="W8" s="12">
        <f>SUM(W4:W7)</f>
        <v>9822</v>
      </c>
      <c r="X8" s="12">
        <f>SUM(X4:X7)</f>
        <v>18663</v>
      </c>
      <c r="Z8" s="4" t="s">
        <v>7</v>
      </c>
      <c r="AA8" s="10">
        <v>1354</v>
      </c>
      <c r="AB8" s="10">
        <v>2126</v>
      </c>
      <c r="AC8" s="10">
        <v>3480</v>
      </c>
    </row>
    <row r="9" spans="1:29" ht="15" customHeight="1" x14ac:dyDescent="0.15">
      <c r="A9" s="7"/>
      <c r="B9" s="11">
        <v>186</v>
      </c>
      <c r="C9" s="11">
        <v>150</v>
      </c>
      <c r="D9" s="11">
        <v>336</v>
      </c>
      <c r="E9" s="3"/>
      <c r="F9" s="7"/>
      <c r="G9" s="11">
        <v>291</v>
      </c>
      <c r="H9" s="11">
        <v>231</v>
      </c>
      <c r="I9" s="11">
        <v>522</v>
      </c>
      <c r="J9" s="3"/>
      <c r="K9" s="7"/>
      <c r="L9" s="12">
        <v>605</v>
      </c>
      <c r="M9" s="12">
        <v>632</v>
      </c>
      <c r="N9" s="12">
        <v>1237</v>
      </c>
      <c r="O9" s="3"/>
      <c r="P9" s="7"/>
      <c r="Q9" s="11">
        <v>237</v>
      </c>
      <c r="R9" s="11">
        <v>610</v>
      </c>
      <c r="S9" s="11">
        <v>847</v>
      </c>
      <c r="U9" s="4" t="s">
        <v>8</v>
      </c>
      <c r="V9" s="15">
        <f>SUM(G21,G27,G33,G39,L9)</f>
        <v>2538</v>
      </c>
      <c r="W9" s="15">
        <f>SUM(H21,H27,H33,H39,M9)</f>
        <v>2455</v>
      </c>
      <c r="X9" s="18">
        <f t="shared" ref="X9:X20" si="0">SUM(V9:W9)</f>
        <v>4993</v>
      </c>
      <c r="Z9" s="9" t="s">
        <v>24</v>
      </c>
      <c r="AA9" s="11">
        <f>SUM(AA5:AA8)</f>
        <v>5205</v>
      </c>
      <c r="AB9" s="11">
        <f>SUM(AB5:AB8)</f>
        <v>5896</v>
      </c>
      <c r="AC9" s="11">
        <f>SUM(AC5:AC8)</f>
        <v>11101</v>
      </c>
    </row>
    <row r="10" spans="1:29" ht="15" customHeight="1" x14ac:dyDescent="0.15">
      <c r="A10" s="7">
        <v>5</v>
      </c>
      <c r="B10" s="10">
        <v>45</v>
      </c>
      <c r="C10" s="10">
        <v>39</v>
      </c>
      <c r="D10" s="10">
        <v>84</v>
      </c>
      <c r="E10" s="3"/>
      <c r="F10" s="7">
        <v>35</v>
      </c>
      <c r="G10" s="10">
        <v>55</v>
      </c>
      <c r="H10" s="10">
        <v>33</v>
      </c>
      <c r="I10" s="10">
        <v>88</v>
      </c>
      <c r="J10" s="3"/>
      <c r="K10" s="7">
        <v>65</v>
      </c>
      <c r="L10" s="10">
        <v>147</v>
      </c>
      <c r="M10" s="10">
        <v>152</v>
      </c>
      <c r="N10" s="10">
        <v>299</v>
      </c>
      <c r="O10" s="3"/>
      <c r="P10" s="7">
        <v>95</v>
      </c>
      <c r="Q10" s="10">
        <v>21</v>
      </c>
      <c r="R10" s="10">
        <v>71</v>
      </c>
      <c r="S10" s="10">
        <v>92</v>
      </c>
      <c r="U10" s="4" t="s">
        <v>9</v>
      </c>
      <c r="V10" s="15">
        <f>SUM(G21,G27,G33,G39,L9,L15,L21,L27,L33,L39,Q9,Q15,Q21,Q27,Q33,Q39)</f>
        <v>6534</v>
      </c>
      <c r="W10" s="15">
        <f>SUM(H21,H27,H33,H39,M9,M15,M21,M27,M33,M39,R9,R15,R21,R27,R33,R39)</f>
        <v>7744</v>
      </c>
      <c r="X10" s="18">
        <f t="shared" si="0"/>
        <v>14278</v>
      </c>
      <c r="Z10" s="6" t="s">
        <v>28</v>
      </c>
    </row>
    <row r="11" spans="1:29" ht="15" customHeight="1" x14ac:dyDescent="0.15">
      <c r="A11" s="7">
        <v>6</v>
      </c>
      <c r="B11" s="10">
        <v>44</v>
      </c>
      <c r="C11" s="10">
        <v>33</v>
      </c>
      <c r="D11" s="10">
        <v>77</v>
      </c>
      <c r="E11" s="3"/>
      <c r="F11" s="7">
        <v>36</v>
      </c>
      <c r="G11" s="10">
        <v>65</v>
      </c>
      <c r="H11" s="10">
        <v>59</v>
      </c>
      <c r="I11" s="10">
        <v>124</v>
      </c>
      <c r="J11" s="3"/>
      <c r="K11" s="7">
        <v>66</v>
      </c>
      <c r="L11" s="10">
        <v>166</v>
      </c>
      <c r="M11" s="10">
        <v>160</v>
      </c>
      <c r="N11" s="10">
        <v>326</v>
      </c>
      <c r="O11" s="3"/>
      <c r="P11" s="7">
        <v>96</v>
      </c>
      <c r="Q11" s="10">
        <v>22</v>
      </c>
      <c r="R11" s="10">
        <v>69</v>
      </c>
      <c r="S11" s="10">
        <v>91</v>
      </c>
      <c r="U11" s="4" t="s">
        <v>10</v>
      </c>
      <c r="V11" s="15">
        <f>SUM(,G33,G39,L9,L15,L21,L27,L33,L39,Q9,Q15,Q21,Q27,Q33,Q39)</f>
        <v>5574</v>
      </c>
      <c r="W11" s="15">
        <f>SUM(,H33,H39,M9,M15,M21,M27,M33,M39,R9,R15,R21,R27,R33,R39)</f>
        <v>6882</v>
      </c>
      <c r="X11" s="18">
        <f t="shared" si="0"/>
        <v>12456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60</v>
      </c>
      <c r="C12" s="10">
        <v>47</v>
      </c>
      <c r="D12" s="10">
        <v>107</v>
      </c>
      <c r="E12" s="3"/>
      <c r="F12" s="7">
        <v>37</v>
      </c>
      <c r="G12" s="10">
        <v>76</v>
      </c>
      <c r="H12" s="10">
        <v>73</v>
      </c>
      <c r="I12" s="10">
        <v>149</v>
      </c>
      <c r="J12" s="3"/>
      <c r="K12" s="7">
        <v>67</v>
      </c>
      <c r="L12" s="10">
        <v>150</v>
      </c>
      <c r="M12" s="10">
        <v>171</v>
      </c>
      <c r="N12" s="10">
        <v>321</v>
      </c>
      <c r="O12" s="3"/>
      <c r="P12" s="7">
        <v>97</v>
      </c>
      <c r="Q12" s="10">
        <v>11</v>
      </c>
      <c r="R12" s="10">
        <v>39</v>
      </c>
      <c r="S12" s="10">
        <v>50</v>
      </c>
      <c r="U12" s="4" t="s">
        <v>11</v>
      </c>
      <c r="V12" s="15">
        <f>SUM(L9,L15,L21,L27,L33,L39,Q9,Q15,Q21,Q27,Q33,Q39)</f>
        <v>4601</v>
      </c>
      <c r="W12" s="15">
        <f>SUM(M9,M15,M21,M27,M33,M39,R9,R15,R21,R27,R33,R39)</f>
        <v>5921</v>
      </c>
      <c r="X12" s="18">
        <f t="shared" si="0"/>
        <v>10522</v>
      </c>
      <c r="Z12" s="4" t="s">
        <v>25</v>
      </c>
      <c r="AA12" s="10">
        <v>127</v>
      </c>
      <c r="AB12" s="10">
        <v>79</v>
      </c>
      <c r="AC12" s="10">
        <v>206</v>
      </c>
    </row>
    <row r="13" spans="1:29" ht="15" customHeight="1" x14ac:dyDescent="0.15">
      <c r="A13" s="7">
        <v>8</v>
      </c>
      <c r="B13" s="10">
        <v>53</v>
      </c>
      <c r="C13" s="10">
        <v>52</v>
      </c>
      <c r="D13" s="10">
        <v>105</v>
      </c>
      <c r="E13" s="3"/>
      <c r="F13" s="7">
        <v>38</v>
      </c>
      <c r="G13" s="10">
        <v>76</v>
      </c>
      <c r="H13" s="10">
        <v>82</v>
      </c>
      <c r="I13" s="10">
        <v>158</v>
      </c>
      <c r="J13" s="3"/>
      <c r="K13" s="7">
        <v>68</v>
      </c>
      <c r="L13" s="10">
        <v>169</v>
      </c>
      <c r="M13" s="10">
        <v>157</v>
      </c>
      <c r="N13" s="10">
        <v>326</v>
      </c>
      <c r="O13" s="3"/>
      <c r="P13" s="7">
        <v>98</v>
      </c>
      <c r="Q13" s="10">
        <v>9</v>
      </c>
      <c r="R13" s="10">
        <v>34</v>
      </c>
      <c r="S13" s="10">
        <v>43</v>
      </c>
      <c r="U13" s="9" t="s">
        <v>12</v>
      </c>
      <c r="V13" s="12">
        <f>SUM(L15,L21,L27,L33,L39,Q9,Q15,Q21,Q27,Q33,Q39)</f>
        <v>3996</v>
      </c>
      <c r="W13" s="12">
        <f>SUM(M15,M21,M27,M33,M39,R9,R15,R21,R27,R33,R39)</f>
        <v>5289</v>
      </c>
      <c r="X13" s="12">
        <f t="shared" si="0"/>
        <v>9285</v>
      </c>
      <c r="Z13" s="25" t="s">
        <v>26</v>
      </c>
      <c r="AA13" s="10">
        <v>532</v>
      </c>
      <c r="AB13" s="10">
        <v>530</v>
      </c>
      <c r="AC13" s="10">
        <v>1062</v>
      </c>
    </row>
    <row r="14" spans="1:29" ht="15" customHeight="1" x14ac:dyDescent="0.15">
      <c r="A14" s="7">
        <v>9</v>
      </c>
      <c r="B14" s="10">
        <v>60</v>
      </c>
      <c r="C14" s="10">
        <v>47</v>
      </c>
      <c r="D14" s="10">
        <v>107</v>
      </c>
      <c r="E14" s="3"/>
      <c r="F14" s="7">
        <v>39</v>
      </c>
      <c r="G14" s="10">
        <v>73</v>
      </c>
      <c r="H14" s="10">
        <v>82</v>
      </c>
      <c r="I14" s="10">
        <v>155</v>
      </c>
      <c r="J14" s="3"/>
      <c r="K14" s="7">
        <v>69</v>
      </c>
      <c r="L14" s="10">
        <v>168</v>
      </c>
      <c r="M14" s="10">
        <v>196</v>
      </c>
      <c r="N14" s="10">
        <v>364</v>
      </c>
      <c r="O14" s="3"/>
      <c r="P14" s="7">
        <v>99</v>
      </c>
      <c r="Q14" s="10">
        <v>7</v>
      </c>
      <c r="R14" s="10">
        <v>31</v>
      </c>
      <c r="S14" s="10">
        <v>38</v>
      </c>
      <c r="U14" s="4" t="s">
        <v>13</v>
      </c>
      <c r="V14" s="15">
        <f>SUM(L21,L27,L33,L39,Q9,Q15,Q21,Q27,Q33,Q39)</f>
        <v>3196</v>
      </c>
      <c r="W14" s="15">
        <f>SUM(M21,M27,M33,M39,R9,R15,R21,R27,R33,R39)</f>
        <v>4453</v>
      </c>
      <c r="X14" s="18">
        <f t="shared" si="0"/>
        <v>7649</v>
      </c>
      <c r="Z14" s="4" t="s">
        <v>31</v>
      </c>
      <c r="AA14" s="10">
        <v>249</v>
      </c>
      <c r="AB14" s="10">
        <v>258</v>
      </c>
      <c r="AC14" s="10">
        <v>507</v>
      </c>
    </row>
    <row r="15" spans="1:29" ht="15" customHeight="1" x14ac:dyDescent="0.15">
      <c r="A15" s="7"/>
      <c r="B15" s="11">
        <v>262</v>
      </c>
      <c r="C15" s="11">
        <v>218</v>
      </c>
      <c r="D15" s="11">
        <v>480</v>
      </c>
      <c r="E15" s="3"/>
      <c r="F15" s="7"/>
      <c r="G15" s="11">
        <v>345</v>
      </c>
      <c r="H15" s="11">
        <v>329</v>
      </c>
      <c r="I15" s="11">
        <v>674</v>
      </c>
      <c r="J15" s="3"/>
      <c r="K15" s="7"/>
      <c r="L15" s="11">
        <v>800</v>
      </c>
      <c r="M15" s="11">
        <v>836</v>
      </c>
      <c r="N15" s="11">
        <v>1636</v>
      </c>
      <c r="O15" s="3"/>
      <c r="P15" s="7"/>
      <c r="Q15" s="11">
        <v>70</v>
      </c>
      <c r="R15" s="11">
        <v>244</v>
      </c>
      <c r="S15" s="11">
        <v>314</v>
      </c>
      <c r="U15" s="4" t="s">
        <v>14</v>
      </c>
      <c r="V15" s="15">
        <f>SUM(L27,L33,L39,Q9,Q15,Q21,Q27,Q33,Q39)</f>
        <v>2200</v>
      </c>
      <c r="W15" s="15">
        <f>SUM(M27,M33,M39,R9,R15,R21,R27,R33,R39)</f>
        <v>3509</v>
      </c>
      <c r="X15" s="18">
        <f t="shared" si="0"/>
        <v>5709</v>
      </c>
      <c r="Z15" s="4" t="s">
        <v>7</v>
      </c>
      <c r="AA15" s="10">
        <v>263</v>
      </c>
      <c r="AB15" s="10">
        <v>428</v>
      </c>
      <c r="AC15" s="10">
        <v>691</v>
      </c>
    </row>
    <row r="16" spans="1:29" ht="15" customHeight="1" x14ac:dyDescent="0.15">
      <c r="A16" s="7">
        <v>10</v>
      </c>
      <c r="B16" s="10">
        <v>67</v>
      </c>
      <c r="C16" s="10">
        <v>63</v>
      </c>
      <c r="D16" s="10">
        <v>130</v>
      </c>
      <c r="E16" s="3"/>
      <c r="F16" s="7">
        <v>40</v>
      </c>
      <c r="G16" s="10">
        <v>100</v>
      </c>
      <c r="H16" s="10">
        <v>81</v>
      </c>
      <c r="I16" s="10">
        <v>181</v>
      </c>
      <c r="J16" s="3"/>
      <c r="K16" s="7">
        <v>70</v>
      </c>
      <c r="L16" s="10">
        <v>175</v>
      </c>
      <c r="M16" s="10">
        <v>189</v>
      </c>
      <c r="N16" s="10">
        <v>364</v>
      </c>
      <c r="O16" s="3"/>
      <c r="P16" s="7">
        <v>100</v>
      </c>
      <c r="Q16" s="10">
        <v>4</v>
      </c>
      <c r="R16" s="10">
        <v>23</v>
      </c>
      <c r="S16" s="10">
        <v>27</v>
      </c>
      <c r="U16" s="4" t="s">
        <v>15</v>
      </c>
      <c r="V16" s="15">
        <f>SUM(L33,L39,Q9,Q15,Q21,Q27,Q33,Q39)</f>
        <v>1269</v>
      </c>
      <c r="W16" s="15">
        <f>SUM(M33,M39,R9,R15,R21,R27,R33,R39)</f>
        <v>2542</v>
      </c>
      <c r="X16" s="18">
        <f t="shared" si="0"/>
        <v>3811</v>
      </c>
      <c r="Z16" s="9" t="s">
        <v>24</v>
      </c>
      <c r="AA16" s="11">
        <f>SUM(AA12:AA15)</f>
        <v>1171</v>
      </c>
      <c r="AB16" s="11">
        <f>SUM(AB12:AB15)</f>
        <v>1295</v>
      </c>
      <c r="AC16" s="11">
        <f>SUM(AC12:AC15)</f>
        <v>2466</v>
      </c>
    </row>
    <row r="17" spans="1:29" ht="15" customHeight="1" x14ac:dyDescent="0.15">
      <c r="A17" s="7">
        <v>11</v>
      </c>
      <c r="B17" s="10">
        <v>54</v>
      </c>
      <c r="C17" s="10">
        <v>57</v>
      </c>
      <c r="D17" s="10">
        <v>111</v>
      </c>
      <c r="E17" s="3"/>
      <c r="F17" s="7">
        <v>41</v>
      </c>
      <c r="G17" s="10">
        <v>88</v>
      </c>
      <c r="H17" s="10">
        <v>90</v>
      </c>
      <c r="I17" s="10">
        <v>178</v>
      </c>
      <c r="J17" s="3"/>
      <c r="K17" s="7">
        <v>71</v>
      </c>
      <c r="L17" s="10">
        <v>209</v>
      </c>
      <c r="M17" s="10">
        <v>156</v>
      </c>
      <c r="N17" s="10">
        <v>365</v>
      </c>
      <c r="O17" s="3"/>
      <c r="P17" s="7">
        <v>101</v>
      </c>
      <c r="Q17" s="10">
        <v>3</v>
      </c>
      <c r="R17" s="10">
        <v>10</v>
      </c>
      <c r="S17" s="10">
        <v>13</v>
      </c>
      <c r="U17" s="4" t="s">
        <v>16</v>
      </c>
      <c r="V17" s="15">
        <f>SUM(L39,Q9,Q15,Q21,Q27,Q33,Q39)</f>
        <v>745</v>
      </c>
      <c r="W17" s="15">
        <f>SUM(M39,R9,R15,R21,R27,R33,R39)</f>
        <v>1707</v>
      </c>
      <c r="X17" s="18">
        <f t="shared" si="0"/>
        <v>2452</v>
      </c>
      <c r="Z17" s="6" t="s">
        <v>29</v>
      </c>
    </row>
    <row r="18" spans="1:29" ht="15" customHeight="1" x14ac:dyDescent="0.15">
      <c r="A18" s="7">
        <v>12</v>
      </c>
      <c r="B18" s="10">
        <v>61</v>
      </c>
      <c r="C18" s="10">
        <v>64</v>
      </c>
      <c r="D18" s="10">
        <v>125</v>
      </c>
      <c r="E18" s="3"/>
      <c r="F18" s="7">
        <v>42</v>
      </c>
      <c r="G18" s="10">
        <v>81</v>
      </c>
      <c r="H18" s="10">
        <v>78</v>
      </c>
      <c r="I18" s="10">
        <v>159</v>
      </c>
      <c r="J18" s="3"/>
      <c r="K18" s="7">
        <v>72</v>
      </c>
      <c r="L18" s="10">
        <v>191</v>
      </c>
      <c r="M18" s="10">
        <v>212</v>
      </c>
      <c r="N18" s="13">
        <v>403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314</v>
      </c>
      <c r="W18" s="15">
        <f>SUM(R9,R15,R21,R27,R33,R39)</f>
        <v>907</v>
      </c>
      <c r="X18" s="18">
        <f t="shared" si="0"/>
        <v>1221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64</v>
      </c>
      <c r="C19" s="10">
        <v>45</v>
      </c>
      <c r="D19" s="10">
        <v>109</v>
      </c>
      <c r="E19" s="3"/>
      <c r="F19" s="7">
        <v>43</v>
      </c>
      <c r="G19" s="10">
        <v>98</v>
      </c>
      <c r="H19" s="10">
        <v>86</v>
      </c>
      <c r="I19" s="10">
        <v>184</v>
      </c>
      <c r="J19" s="3"/>
      <c r="K19" s="7">
        <v>73</v>
      </c>
      <c r="L19" s="10">
        <v>198</v>
      </c>
      <c r="M19" s="10">
        <v>191</v>
      </c>
      <c r="N19" s="10">
        <v>389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77</v>
      </c>
      <c r="W19" s="15">
        <f>SUM(R15,R21,R27,R33,R39)</f>
        <v>297</v>
      </c>
      <c r="X19" s="18">
        <f t="shared" si="0"/>
        <v>374</v>
      </c>
      <c r="Z19" s="4" t="s">
        <v>25</v>
      </c>
      <c r="AA19" s="10">
        <v>110</v>
      </c>
      <c r="AB19" s="10">
        <v>103</v>
      </c>
      <c r="AC19" s="10">
        <v>213</v>
      </c>
    </row>
    <row r="20" spans="1:29" ht="15" customHeight="1" x14ac:dyDescent="0.15">
      <c r="A20" s="7">
        <v>14</v>
      </c>
      <c r="B20" s="10">
        <v>68</v>
      </c>
      <c r="C20" s="10">
        <v>67</v>
      </c>
      <c r="D20" s="10">
        <v>135</v>
      </c>
      <c r="E20" s="3"/>
      <c r="F20" s="7">
        <v>44</v>
      </c>
      <c r="G20" s="10">
        <v>75</v>
      </c>
      <c r="H20" s="10">
        <v>90</v>
      </c>
      <c r="I20" s="10">
        <v>165</v>
      </c>
      <c r="J20" s="3"/>
      <c r="K20" s="7">
        <v>74</v>
      </c>
      <c r="L20" s="10">
        <v>223</v>
      </c>
      <c r="M20" s="10">
        <v>196</v>
      </c>
      <c r="N20" s="10">
        <v>419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7</v>
      </c>
      <c r="W20" s="15">
        <f>SUM(R21,R27,R33,R39)</f>
        <v>53</v>
      </c>
      <c r="X20" s="18">
        <f t="shared" si="0"/>
        <v>60</v>
      </c>
      <c r="Z20" s="25" t="s">
        <v>26</v>
      </c>
      <c r="AA20" s="10">
        <v>785</v>
      </c>
      <c r="AB20" s="10">
        <v>648</v>
      </c>
      <c r="AC20" s="10">
        <v>1433</v>
      </c>
    </row>
    <row r="21" spans="1:29" ht="15" customHeight="1" x14ac:dyDescent="0.15">
      <c r="A21" s="7"/>
      <c r="B21" s="11">
        <v>314</v>
      </c>
      <c r="C21" s="11">
        <v>296</v>
      </c>
      <c r="D21" s="11">
        <v>610</v>
      </c>
      <c r="E21" s="3"/>
      <c r="F21" s="7"/>
      <c r="G21" s="11">
        <v>442</v>
      </c>
      <c r="H21" s="11">
        <v>425</v>
      </c>
      <c r="I21" s="11">
        <v>867</v>
      </c>
      <c r="J21" s="3"/>
      <c r="K21" s="7"/>
      <c r="L21" s="12">
        <v>996</v>
      </c>
      <c r="M21" s="12">
        <v>944</v>
      </c>
      <c r="N21" s="12">
        <v>1940</v>
      </c>
      <c r="O21" s="23"/>
      <c r="P21" s="7"/>
      <c r="Q21" s="11">
        <v>7</v>
      </c>
      <c r="R21" s="11">
        <v>51</v>
      </c>
      <c r="S21" s="11">
        <v>58</v>
      </c>
      <c r="Z21" s="4" t="s">
        <v>31</v>
      </c>
      <c r="AA21" s="10">
        <v>335</v>
      </c>
      <c r="AB21" s="10">
        <v>319</v>
      </c>
      <c r="AC21" s="10">
        <v>654</v>
      </c>
    </row>
    <row r="22" spans="1:29" ht="15" customHeight="1" x14ac:dyDescent="0.15">
      <c r="A22" s="7">
        <v>15</v>
      </c>
      <c r="B22" s="10">
        <v>89</v>
      </c>
      <c r="C22" s="10">
        <v>66</v>
      </c>
      <c r="D22" s="10">
        <v>155</v>
      </c>
      <c r="E22" s="3"/>
      <c r="F22" s="7">
        <v>45</v>
      </c>
      <c r="G22" s="10">
        <v>84</v>
      </c>
      <c r="H22" s="10">
        <v>79</v>
      </c>
      <c r="I22" s="10">
        <v>163</v>
      </c>
      <c r="J22" s="3"/>
      <c r="K22" s="7">
        <v>75</v>
      </c>
      <c r="L22" s="10">
        <v>218</v>
      </c>
      <c r="M22" s="10">
        <v>232</v>
      </c>
      <c r="N22" s="10">
        <v>450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366</v>
      </c>
      <c r="AB22" s="10">
        <v>594</v>
      </c>
      <c r="AC22" s="10">
        <v>960</v>
      </c>
    </row>
    <row r="23" spans="1:29" ht="15" customHeight="1" x14ac:dyDescent="0.15">
      <c r="A23" s="7">
        <v>16</v>
      </c>
      <c r="B23" s="10">
        <v>80</v>
      </c>
      <c r="C23" s="10">
        <v>77</v>
      </c>
      <c r="D23" s="10">
        <v>157</v>
      </c>
      <c r="E23" s="3"/>
      <c r="F23" s="7">
        <v>46</v>
      </c>
      <c r="G23" s="10">
        <v>100</v>
      </c>
      <c r="H23" s="10">
        <v>98</v>
      </c>
      <c r="I23" s="10">
        <v>198</v>
      </c>
      <c r="J23" s="3"/>
      <c r="K23" s="7">
        <v>76</v>
      </c>
      <c r="L23" s="10">
        <v>247</v>
      </c>
      <c r="M23" s="10">
        <v>226</v>
      </c>
      <c r="N23" s="10">
        <v>473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8.6189345096708525</v>
      </c>
      <c r="W23" s="19">
        <f>W4/$W$8*100</f>
        <v>6.7603339442068826</v>
      </c>
      <c r="X23" s="19">
        <f>X4/$X$8*100</f>
        <v>7.6407865830788193</v>
      </c>
      <c r="Z23" s="9" t="s">
        <v>24</v>
      </c>
      <c r="AA23" s="11">
        <f>SUM(AA19:AA22)</f>
        <v>1596</v>
      </c>
      <c r="AB23" s="11">
        <f>SUM(AB19:AB22)</f>
        <v>1664</v>
      </c>
      <c r="AC23" s="11">
        <f>SUM(AC19:AC22)</f>
        <v>3260</v>
      </c>
    </row>
    <row r="24" spans="1:29" ht="15" customHeight="1" x14ac:dyDescent="0.15">
      <c r="A24" s="7">
        <v>17</v>
      </c>
      <c r="B24" s="10">
        <v>75</v>
      </c>
      <c r="C24" s="10">
        <v>84</v>
      </c>
      <c r="D24" s="10">
        <v>159</v>
      </c>
      <c r="E24" s="3"/>
      <c r="F24" s="7">
        <v>47</v>
      </c>
      <c r="G24" s="10">
        <v>108</v>
      </c>
      <c r="H24" s="10">
        <v>85</v>
      </c>
      <c r="I24" s="10">
        <v>193</v>
      </c>
      <c r="J24" s="3"/>
      <c r="K24" s="7">
        <v>77</v>
      </c>
      <c r="L24" s="10">
        <v>222</v>
      </c>
      <c r="M24" s="10">
        <v>240</v>
      </c>
      <c r="N24" s="10">
        <v>462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46.182558534102476</v>
      </c>
      <c r="W24" s="19">
        <f>W5/$W$8*100</f>
        <v>39.391162695988598</v>
      </c>
      <c r="X24" s="19">
        <f>X5/$X$8*100</f>
        <v>42.608369501152012</v>
      </c>
      <c r="Z24" s="6" t="s">
        <v>30</v>
      </c>
    </row>
    <row r="25" spans="1:29" ht="15" customHeight="1" x14ac:dyDescent="0.15">
      <c r="A25" s="7">
        <v>18</v>
      </c>
      <c r="B25" s="10">
        <v>68</v>
      </c>
      <c r="C25" s="10">
        <v>58</v>
      </c>
      <c r="D25" s="10">
        <v>126</v>
      </c>
      <c r="E25" s="3"/>
      <c r="F25" s="7">
        <v>48</v>
      </c>
      <c r="G25" s="10">
        <v>110</v>
      </c>
      <c r="H25" s="10">
        <v>87</v>
      </c>
      <c r="I25" s="10">
        <v>197</v>
      </c>
      <c r="J25" s="3"/>
      <c r="K25" s="7">
        <v>78</v>
      </c>
      <c r="L25" s="10">
        <v>170</v>
      </c>
      <c r="M25" s="10">
        <v>174</v>
      </c>
      <c r="N25" s="10">
        <v>344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20.314444067413191</v>
      </c>
      <c r="W25" s="19">
        <f>W6/$W$8*100</f>
        <v>18.122581958867848</v>
      </c>
      <c r="X25" s="19">
        <f>X6/$X$8*100</f>
        <v>19.16090660665488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55</v>
      </c>
      <c r="C26" s="10">
        <v>71</v>
      </c>
      <c r="D26" s="10">
        <v>126</v>
      </c>
      <c r="E26" s="3"/>
      <c r="F26" s="7">
        <v>49</v>
      </c>
      <c r="G26" s="10">
        <v>116</v>
      </c>
      <c r="H26" s="10">
        <v>88</v>
      </c>
      <c r="I26" s="10">
        <v>204</v>
      </c>
      <c r="J26" s="3"/>
      <c r="K26" s="7">
        <v>79</v>
      </c>
      <c r="L26" s="10">
        <v>74</v>
      </c>
      <c r="M26" s="10">
        <v>95</v>
      </c>
      <c r="N26" s="10">
        <v>169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24.884062888813482</v>
      </c>
      <c r="W26" s="19">
        <f>W7/$W$8*100</f>
        <v>35.72592140093667</v>
      </c>
      <c r="X26" s="19">
        <f>X7/$X$8*100</f>
        <v>30.589937309114291</v>
      </c>
      <c r="Z26" s="4" t="s">
        <v>25</v>
      </c>
      <c r="AA26" s="10">
        <v>67</v>
      </c>
      <c r="AB26" s="10">
        <v>67</v>
      </c>
      <c r="AC26" s="10">
        <v>134</v>
      </c>
    </row>
    <row r="27" spans="1:29" ht="15" customHeight="1" x14ac:dyDescent="0.15">
      <c r="A27" s="7"/>
      <c r="B27" s="11">
        <v>367</v>
      </c>
      <c r="C27" s="11">
        <v>356</v>
      </c>
      <c r="D27" s="11">
        <v>723</v>
      </c>
      <c r="E27" s="3"/>
      <c r="F27" s="7"/>
      <c r="G27" s="11">
        <v>518</v>
      </c>
      <c r="H27" s="11">
        <v>437</v>
      </c>
      <c r="I27" s="11">
        <v>955</v>
      </c>
      <c r="J27" s="3"/>
      <c r="K27" s="7"/>
      <c r="L27" s="11">
        <v>931</v>
      </c>
      <c r="M27" s="11">
        <v>967</v>
      </c>
      <c r="N27" s="11">
        <v>1898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373</v>
      </c>
      <c r="AB27" s="10">
        <v>348</v>
      </c>
      <c r="AC27" s="10">
        <v>721</v>
      </c>
    </row>
    <row r="28" spans="1:29" ht="15" customHeight="1" x14ac:dyDescent="0.15">
      <c r="A28" s="7">
        <v>20</v>
      </c>
      <c r="B28" s="10">
        <v>58</v>
      </c>
      <c r="C28" s="10">
        <v>52</v>
      </c>
      <c r="D28" s="10">
        <v>110</v>
      </c>
      <c r="E28" s="3"/>
      <c r="F28" s="7">
        <v>50</v>
      </c>
      <c r="G28" s="10">
        <v>105</v>
      </c>
      <c r="H28" s="10">
        <v>89</v>
      </c>
      <c r="I28" s="10">
        <v>194</v>
      </c>
      <c r="J28" s="3"/>
      <c r="K28" s="7">
        <v>80</v>
      </c>
      <c r="L28" s="10">
        <v>102</v>
      </c>
      <c r="M28" s="10">
        <v>145</v>
      </c>
      <c r="N28" s="10">
        <v>247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28.707159823549372</v>
      </c>
      <c r="W28" s="19">
        <f t="shared" ref="W28:W39" si="2">W9/$W$8*100</f>
        <v>24.994909387090207</v>
      </c>
      <c r="X28" s="19">
        <f t="shared" ref="X28:X39" si="3">X9/$X$8*100</f>
        <v>26.753469431495475</v>
      </c>
      <c r="Z28" s="4" t="s">
        <v>31</v>
      </c>
      <c r="AA28" s="10">
        <v>212</v>
      </c>
      <c r="AB28" s="10">
        <v>191</v>
      </c>
      <c r="AC28" s="10">
        <v>403</v>
      </c>
    </row>
    <row r="29" spans="1:29" ht="15" customHeight="1" x14ac:dyDescent="0.15">
      <c r="A29" s="7">
        <v>21</v>
      </c>
      <c r="B29" s="10">
        <v>62</v>
      </c>
      <c r="C29" s="10">
        <v>55</v>
      </c>
      <c r="D29" s="10">
        <v>117</v>
      </c>
      <c r="E29" s="3"/>
      <c r="F29" s="7">
        <v>51</v>
      </c>
      <c r="G29" s="10">
        <v>103</v>
      </c>
      <c r="H29" s="10">
        <v>103</v>
      </c>
      <c r="I29" s="10">
        <v>206</v>
      </c>
      <c r="J29" s="3"/>
      <c r="K29" s="7">
        <v>81</v>
      </c>
      <c r="L29" s="10">
        <v>117</v>
      </c>
      <c r="M29" s="10">
        <v>182</v>
      </c>
      <c r="N29" s="10">
        <v>299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73.905666779776041</v>
      </c>
      <c r="W29" s="19">
        <f t="shared" si="2"/>
        <v>78.843412746894728</v>
      </c>
      <c r="X29" s="19">
        <f t="shared" si="3"/>
        <v>76.504313347264642</v>
      </c>
      <c r="Z29" s="4" t="s">
        <v>7</v>
      </c>
      <c r="AA29" s="10">
        <v>217</v>
      </c>
      <c r="AB29" s="10">
        <v>361</v>
      </c>
      <c r="AC29" s="10">
        <v>578</v>
      </c>
    </row>
    <row r="30" spans="1:29" ht="15" customHeight="1" x14ac:dyDescent="0.15">
      <c r="A30" s="7">
        <v>22</v>
      </c>
      <c r="B30" s="10">
        <v>47</v>
      </c>
      <c r="C30" s="10">
        <v>57</v>
      </c>
      <c r="D30" s="10">
        <v>104</v>
      </c>
      <c r="E30" s="3"/>
      <c r="F30" s="7">
        <v>52</v>
      </c>
      <c r="G30" s="10">
        <v>99</v>
      </c>
      <c r="H30" s="10">
        <v>98</v>
      </c>
      <c r="I30" s="10">
        <v>197</v>
      </c>
      <c r="J30" s="3"/>
      <c r="K30" s="7">
        <v>82</v>
      </c>
      <c r="L30" s="10">
        <v>107</v>
      </c>
      <c r="M30" s="10">
        <v>156</v>
      </c>
      <c r="N30" s="10">
        <v>263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63.047166610111979</v>
      </c>
      <c r="W30" s="19">
        <f t="shared" si="2"/>
        <v>70.067196090409283</v>
      </c>
      <c r="X30" s="19">
        <f t="shared" si="3"/>
        <v>66.7416814017039</v>
      </c>
      <c r="Z30" s="9" t="s">
        <v>24</v>
      </c>
      <c r="AA30" s="11">
        <f>SUM(AA26:AA29)</f>
        <v>869</v>
      </c>
      <c r="AB30" s="11">
        <f>SUM(AB26:AB29)</f>
        <v>967</v>
      </c>
      <c r="AC30" s="11">
        <f>SUM(AC26:AC29)</f>
        <v>1836</v>
      </c>
    </row>
    <row r="31" spans="1:29" ht="15" customHeight="1" x14ac:dyDescent="0.15">
      <c r="A31" s="7">
        <v>23</v>
      </c>
      <c r="B31" s="10">
        <v>52</v>
      </c>
      <c r="C31" s="10">
        <v>43</v>
      </c>
      <c r="D31" s="10">
        <v>95</v>
      </c>
      <c r="E31" s="3"/>
      <c r="F31" s="7">
        <v>53</v>
      </c>
      <c r="G31" s="10">
        <v>108</v>
      </c>
      <c r="H31" s="10">
        <v>90</v>
      </c>
      <c r="I31" s="10">
        <v>198</v>
      </c>
      <c r="J31" s="3"/>
      <c r="K31" s="7">
        <v>83</v>
      </c>
      <c r="L31" s="10">
        <v>102</v>
      </c>
      <c r="M31" s="10">
        <v>183</v>
      </c>
      <c r="N31" s="10">
        <v>285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52.041624250650372</v>
      </c>
      <c r="W31" s="19">
        <f t="shared" si="2"/>
        <v>60.283038077784568</v>
      </c>
      <c r="X31" s="19">
        <f t="shared" si="3"/>
        <v>56.378931575845257</v>
      </c>
      <c r="Z31" s="6"/>
    </row>
    <row r="32" spans="1:29" ht="15" customHeight="1" x14ac:dyDescent="0.15">
      <c r="A32" s="7">
        <v>24</v>
      </c>
      <c r="B32" s="10">
        <v>64</v>
      </c>
      <c r="C32" s="10">
        <v>57</v>
      </c>
      <c r="D32" s="10">
        <v>121</v>
      </c>
      <c r="E32" s="3"/>
      <c r="F32" s="7">
        <v>54</v>
      </c>
      <c r="G32" s="10">
        <v>92</v>
      </c>
      <c r="H32" s="10">
        <v>96</v>
      </c>
      <c r="I32" s="10">
        <v>188</v>
      </c>
      <c r="J32" s="3"/>
      <c r="K32" s="7">
        <v>84</v>
      </c>
      <c r="L32" s="10">
        <v>96</v>
      </c>
      <c r="M32" s="10">
        <v>169</v>
      </c>
      <c r="N32" s="10">
        <v>265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45.198506956226666</v>
      </c>
      <c r="W32" s="20">
        <f t="shared" si="2"/>
        <v>53.848503359804525</v>
      </c>
      <c r="X32" s="20">
        <f t="shared" si="3"/>
        <v>49.750843915769167</v>
      </c>
      <c r="Z32" s="6"/>
      <c r="AA32" s="27"/>
      <c r="AB32" s="26"/>
      <c r="AC32" s="26"/>
    </row>
    <row r="33" spans="1:29" ht="15" customHeight="1" x14ac:dyDescent="0.15">
      <c r="A33" s="7"/>
      <c r="B33" s="11">
        <v>283</v>
      </c>
      <c r="C33" s="11">
        <v>264</v>
      </c>
      <c r="D33" s="11">
        <v>547</v>
      </c>
      <c r="E33" s="3"/>
      <c r="F33" s="7"/>
      <c r="G33" s="11">
        <v>507</v>
      </c>
      <c r="H33" s="11">
        <v>476</v>
      </c>
      <c r="I33" s="11">
        <v>983</v>
      </c>
      <c r="J33" s="3"/>
      <c r="K33" s="7"/>
      <c r="L33" s="11">
        <v>524</v>
      </c>
      <c r="M33" s="11">
        <v>835</v>
      </c>
      <c r="N33" s="11">
        <v>1359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36.149756814839954</v>
      </c>
      <c r="W33" s="19">
        <f t="shared" si="2"/>
        <v>45.336998574628382</v>
      </c>
      <c r="X33" s="19">
        <f t="shared" si="3"/>
        <v>40.984836307131758</v>
      </c>
      <c r="Z33" s="6" t="s">
        <v>3</v>
      </c>
    </row>
    <row r="34" spans="1:29" ht="15" customHeight="1" x14ac:dyDescent="0.15">
      <c r="A34" s="7">
        <v>25</v>
      </c>
      <c r="B34" s="10">
        <v>55</v>
      </c>
      <c r="C34" s="10">
        <v>44</v>
      </c>
      <c r="D34" s="10">
        <v>99</v>
      </c>
      <c r="E34" s="3"/>
      <c r="F34" s="7">
        <v>55</v>
      </c>
      <c r="G34" s="10">
        <v>97</v>
      </c>
      <c r="H34" s="10">
        <v>92</v>
      </c>
      <c r="I34" s="10">
        <v>189</v>
      </c>
      <c r="J34" s="3"/>
      <c r="K34" s="7">
        <v>85</v>
      </c>
      <c r="L34" s="10">
        <v>85</v>
      </c>
      <c r="M34" s="10">
        <v>167</v>
      </c>
      <c r="N34" s="10">
        <v>252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24.884062888813482</v>
      </c>
      <c r="W34" s="19">
        <f t="shared" si="2"/>
        <v>35.72592140093667</v>
      </c>
      <c r="X34" s="19">
        <f t="shared" si="3"/>
        <v>30.589937309114291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50</v>
      </c>
      <c r="C35" s="10">
        <v>45</v>
      </c>
      <c r="D35" s="10">
        <v>95</v>
      </c>
      <c r="E35" s="3"/>
      <c r="F35" s="7">
        <v>56</v>
      </c>
      <c r="G35" s="10">
        <v>91</v>
      </c>
      <c r="H35" s="10">
        <v>86</v>
      </c>
      <c r="I35" s="10">
        <v>177</v>
      </c>
      <c r="J35" s="3"/>
      <c r="K35" s="7">
        <v>86</v>
      </c>
      <c r="L35" s="10">
        <v>79</v>
      </c>
      <c r="M35" s="10">
        <v>151</v>
      </c>
      <c r="N35" s="10">
        <v>230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14.353579911774686</v>
      </c>
      <c r="W35" s="19">
        <f t="shared" si="2"/>
        <v>25.880676033394423</v>
      </c>
      <c r="X35" s="19">
        <f t="shared" si="3"/>
        <v>20.420082516208542</v>
      </c>
      <c r="Z35" s="4" t="s">
        <v>25</v>
      </c>
      <c r="AA35" s="10">
        <f>SUM(AA5,AA12,AA19,AA26)</f>
        <v>762</v>
      </c>
      <c r="AB35" s="10">
        <f t="shared" ref="AA35:AB38" si="4">SUM(AB5,AB12,AB19,AB26)</f>
        <v>664</v>
      </c>
      <c r="AC35" s="10">
        <f>SUM(AA35:AB35)</f>
        <v>1426</v>
      </c>
    </row>
    <row r="36" spans="1:29" ht="15" customHeight="1" x14ac:dyDescent="0.15">
      <c r="A36" s="7">
        <v>27</v>
      </c>
      <c r="B36" s="10">
        <v>46</v>
      </c>
      <c r="C36" s="10">
        <v>54</v>
      </c>
      <c r="D36" s="10">
        <v>100</v>
      </c>
      <c r="E36" s="3"/>
      <c r="F36" s="7">
        <v>57</v>
      </c>
      <c r="G36" s="10">
        <v>87</v>
      </c>
      <c r="H36" s="10">
        <v>116</v>
      </c>
      <c r="I36" s="10">
        <v>203</v>
      </c>
      <c r="J36" s="3"/>
      <c r="K36" s="7">
        <v>87</v>
      </c>
      <c r="L36" s="10">
        <v>89</v>
      </c>
      <c r="M36" s="10">
        <v>164</v>
      </c>
      <c r="N36" s="10">
        <v>253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8.4266485691663835</v>
      </c>
      <c r="W36" s="19">
        <f t="shared" si="2"/>
        <v>17.379352474037873</v>
      </c>
      <c r="X36" s="19">
        <f t="shared" si="3"/>
        <v>13.138295022236509</v>
      </c>
      <c r="Z36" s="25" t="s">
        <v>26</v>
      </c>
      <c r="AA36" s="10">
        <f t="shared" si="4"/>
        <v>4083</v>
      </c>
      <c r="AB36" s="10">
        <f t="shared" si="4"/>
        <v>3869</v>
      </c>
      <c r="AC36" s="13">
        <f>SUM(AA36:AB36)</f>
        <v>7952</v>
      </c>
    </row>
    <row r="37" spans="1:29" ht="15" customHeight="1" x14ac:dyDescent="0.15">
      <c r="A37" s="7">
        <v>28</v>
      </c>
      <c r="B37" s="10">
        <v>58</v>
      </c>
      <c r="C37" s="10">
        <v>51</v>
      </c>
      <c r="D37" s="10">
        <v>109</v>
      </c>
      <c r="E37" s="3"/>
      <c r="F37" s="7">
        <v>58</v>
      </c>
      <c r="G37" s="10">
        <v>86</v>
      </c>
      <c r="H37" s="10">
        <v>110</v>
      </c>
      <c r="I37" s="10">
        <v>196</v>
      </c>
      <c r="J37" s="3"/>
      <c r="K37" s="7">
        <v>88</v>
      </c>
      <c r="L37" s="10">
        <v>89</v>
      </c>
      <c r="M37" s="10">
        <v>163</v>
      </c>
      <c r="N37" s="10">
        <v>252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3.5516344304942882</v>
      </c>
      <c r="W37" s="19">
        <f t="shared" si="2"/>
        <v>9.234371818366931</v>
      </c>
      <c r="X37" s="19">
        <f t="shared" si="3"/>
        <v>6.5423565343192411</v>
      </c>
      <c r="Z37" s="4" t="s">
        <v>31</v>
      </c>
      <c r="AA37" s="10">
        <f t="shared" si="4"/>
        <v>1796</v>
      </c>
      <c r="AB37" s="10">
        <f t="shared" si="4"/>
        <v>1780</v>
      </c>
      <c r="AC37" s="13">
        <f>SUM(AA37:AB37)</f>
        <v>3576</v>
      </c>
    </row>
    <row r="38" spans="1:29" ht="15" customHeight="1" x14ac:dyDescent="0.15">
      <c r="A38" s="7">
        <v>29</v>
      </c>
      <c r="B38" s="10">
        <v>50</v>
      </c>
      <c r="C38" s="10">
        <v>40</v>
      </c>
      <c r="D38" s="10">
        <v>90</v>
      </c>
      <c r="E38" s="3"/>
      <c r="F38" s="7">
        <v>59</v>
      </c>
      <c r="G38" s="10">
        <v>105</v>
      </c>
      <c r="H38" s="10">
        <v>81</v>
      </c>
      <c r="I38" s="10">
        <v>186</v>
      </c>
      <c r="J38" s="3"/>
      <c r="K38" s="7">
        <v>89</v>
      </c>
      <c r="L38" s="10">
        <v>89</v>
      </c>
      <c r="M38" s="10">
        <v>155</v>
      </c>
      <c r="N38" s="10">
        <v>244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0.87094220110847198</v>
      </c>
      <c r="W38" s="19">
        <f t="shared" si="2"/>
        <v>3.0238240684178375</v>
      </c>
      <c r="X38" s="19">
        <f t="shared" si="3"/>
        <v>2.0039650645662541</v>
      </c>
      <c r="Z38" s="4" t="s">
        <v>7</v>
      </c>
      <c r="AA38" s="10">
        <f t="shared" si="4"/>
        <v>2200</v>
      </c>
      <c r="AB38" s="10">
        <f t="shared" si="4"/>
        <v>3509</v>
      </c>
      <c r="AC38" s="13">
        <f>SUM(AA38:AB38)</f>
        <v>5709</v>
      </c>
    </row>
    <row r="39" spans="1:29" ht="15" customHeight="1" x14ac:dyDescent="0.15">
      <c r="A39" s="7"/>
      <c r="B39" s="11">
        <v>259</v>
      </c>
      <c r="C39" s="11">
        <v>234</v>
      </c>
      <c r="D39" s="11">
        <v>493</v>
      </c>
      <c r="E39" s="3"/>
      <c r="F39" s="7"/>
      <c r="G39" s="11">
        <v>466</v>
      </c>
      <c r="H39" s="11">
        <v>485</v>
      </c>
      <c r="I39" s="11">
        <v>951</v>
      </c>
      <c r="J39" s="3"/>
      <c r="K39" s="7"/>
      <c r="L39" s="11">
        <v>431</v>
      </c>
      <c r="M39" s="11">
        <v>800</v>
      </c>
      <c r="N39" s="11">
        <v>1231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7.9176563737133804E-2</v>
      </c>
      <c r="W39" s="19">
        <f t="shared" si="2"/>
        <v>0.53960496843819994</v>
      </c>
      <c r="X39" s="19">
        <f t="shared" si="3"/>
        <v>0.32149172158816908</v>
      </c>
      <c r="Z39" s="9" t="s">
        <v>24</v>
      </c>
      <c r="AA39" s="11">
        <f>SUM(AA35:AA38)</f>
        <v>8841</v>
      </c>
      <c r="AB39" s="11">
        <f>SUM(AB35:AB38)</f>
        <v>9822</v>
      </c>
      <c r="AC39" s="11">
        <f>SUM(AC35:AC38)</f>
        <v>18663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74803149606299213" header="0.31496062992125984" footer="0.31496062992125984"/>
  <pageSetup paperSize="9" scale="8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45838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34</v>
      </c>
      <c r="C4" s="10">
        <v>15</v>
      </c>
      <c r="D4" s="10">
        <v>49</v>
      </c>
      <c r="E4" s="3"/>
      <c r="F4" s="7">
        <v>30</v>
      </c>
      <c r="G4" s="10">
        <v>53</v>
      </c>
      <c r="H4" s="10">
        <v>44</v>
      </c>
      <c r="I4" s="10">
        <v>97</v>
      </c>
      <c r="J4" s="3"/>
      <c r="K4" s="7">
        <v>60</v>
      </c>
      <c r="L4" s="10">
        <v>103</v>
      </c>
      <c r="M4" s="10">
        <v>116</v>
      </c>
      <c r="N4" s="10">
        <v>219</v>
      </c>
      <c r="O4" s="3"/>
      <c r="P4" s="7">
        <v>90</v>
      </c>
      <c r="Q4" s="10">
        <v>61</v>
      </c>
      <c r="R4" s="10">
        <v>145</v>
      </c>
      <c r="S4" s="10">
        <v>206</v>
      </c>
      <c r="U4" s="4" t="s">
        <v>4</v>
      </c>
      <c r="V4" s="15">
        <f>SUM(B9,B15,B21)</f>
        <v>759</v>
      </c>
      <c r="W4" s="15">
        <f>SUM(C9,C15,C21)</f>
        <v>659</v>
      </c>
      <c r="X4" s="15">
        <f>SUM(V4:W4)</f>
        <v>1418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28</v>
      </c>
      <c r="C5" s="10">
        <v>30</v>
      </c>
      <c r="D5" s="10">
        <v>58</v>
      </c>
      <c r="E5" s="3"/>
      <c r="F5" s="7">
        <v>31</v>
      </c>
      <c r="G5" s="10">
        <v>73</v>
      </c>
      <c r="H5" s="10">
        <v>61</v>
      </c>
      <c r="I5" s="10">
        <v>134</v>
      </c>
      <c r="J5" s="3"/>
      <c r="K5" s="7">
        <v>61</v>
      </c>
      <c r="L5" s="10">
        <v>118</v>
      </c>
      <c r="M5" s="10">
        <v>124</v>
      </c>
      <c r="N5" s="10">
        <v>242</v>
      </c>
      <c r="O5" s="3"/>
      <c r="P5" s="7">
        <v>91</v>
      </c>
      <c r="Q5" s="10">
        <v>48</v>
      </c>
      <c r="R5" s="10">
        <v>134</v>
      </c>
      <c r="S5" s="10">
        <v>182</v>
      </c>
      <c r="U5" s="4" t="s">
        <v>5</v>
      </c>
      <c r="V5" s="15">
        <f>SUM(B27,B33,B39,G9,G15,G21,G27,G33,G39,L9)</f>
        <v>4081</v>
      </c>
      <c r="W5" s="15">
        <f>SUM(C27,C33,C39,H9,H15,H21,H27,H33,H39,M9)</f>
        <v>3892</v>
      </c>
      <c r="X5" s="15">
        <f>SUM(V5:W5)</f>
        <v>7973</v>
      </c>
      <c r="Y5" s="2"/>
      <c r="Z5" s="4" t="s">
        <v>25</v>
      </c>
      <c r="AA5" s="10">
        <v>457</v>
      </c>
      <c r="AB5" s="10">
        <v>413</v>
      </c>
      <c r="AC5" s="10">
        <v>870</v>
      </c>
    </row>
    <row r="6" spans="1:29" ht="15" customHeight="1" x14ac:dyDescent="0.15">
      <c r="A6" s="7">
        <v>2</v>
      </c>
      <c r="B6" s="10">
        <v>34</v>
      </c>
      <c r="C6" s="10">
        <v>31</v>
      </c>
      <c r="D6" s="10">
        <v>65</v>
      </c>
      <c r="E6" s="3"/>
      <c r="F6" s="7">
        <v>32</v>
      </c>
      <c r="G6" s="10">
        <v>53</v>
      </c>
      <c r="H6" s="10">
        <v>43</v>
      </c>
      <c r="I6" s="10">
        <v>96</v>
      </c>
      <c r="J6" s="3"/>
      <c r="K6" s="7">
        <v>62</v>
      </c>
      <c r="L6" s="10">
        <v>120</v>
      </c>
      <c r="M6" s="10">
        <v>117</v>
      </c>
      <c r="N6" s="10">
        <v>237</v>
      </c>
      <c r="O6" s="3"/>
      <c r="P6" s="7">
        <v>92</v>
      </c>
      <c r="Q6" s="10">
        <v>49</v>
      </c>
      <c r="R6" s="10">
        <v>114</v>
      </c>
      <c r="S6" s="10">
        <v>163</v>
      </c>
      <c r="U6" s="8" t="s">
        <v>6</v>
      </c>
      <c r="V6" s="15">
        <f>SUM(L15,L21)</f>
        <v>1790</v>
      </c>
      <c r="W6" s="15">
        <f>SUM(M15,M21)</f>
        <v>1773</v>
      </c>
      <c r="X6" s="15">
        <f>SUM(V6:W6)</f>
        <v>3563</v>
      </c>
      <c r="Z6" s="25" t="s">
        <v>26</v>
      </c>
      <c r="AA6" s="10">
        <v>2386</v>
      </c>
      <c r="AB6" s="10">
        <v>2330</v>
      </c>
      <c r="AC6" s="10">
        <v>4716</v>
      </c>
    </row>
    <row r="7" spans="1:29" ht="15" customHeight="1" x14ac:dyDescent="0.15">
      <c r="A7" s="7">
        <v>3</v>
      </c>
      <c r="B7" s="10">
        <v>27</v>
      </c>
      <c r="C7" s="10">
        <v>33</v>
      </c>
      <c r="D7" s="10">
        <v>60</v>
      </c>
      <c r="E7" s="3"/>
      <c r="F7" s="7">
        <v>33</v>
      </c>
      <c r="G7" s="10">
        <v>60</v>
      </c>
      <c r="H7" s="10">
        <v>42</v>
      </c>
      <c r="I7" s="10">
        <v>102</v>
      </c>
      <c r="J7" s="3"/>
      <c r="K7" s="7">
        <v>63</v>
      </c>
      <c r="L7" s="10">
        <v>120</v>
      </c>
      <c r="M7" s="10">
        <v>131</v>
      </c>
      <c r="N7" s="10">
        <v>251</v>
      </c>
      <c r="O7" s="3"/>
      <c r="P7" s="7">
        <v>93</v>
      </c>
      <c r="Q7" s="10">
        <v>38</v>
      </c>
      <c r="R7" s="10">
        <v>99</v>
      </c>
      <c r="S7" s="10">
        <v>137</v>
      </c>
      <c r="U7" s="4" t="s">
        <v>7</v>
      </c>
      <c r="V7" s="15">
        <f>SUM(L27,L33,L39,Q9,Q15,Q21,Q27,Q33,Q39)</f>
        <v>2206</v>
      </c>
      <c r="W7" s="15">
        <f>SUM(M27,M33,M39,R9,R15,R21,R27,R33,R39)</f>
        <v>3507</v>
      </c>
      <c r="X7" s="15">
        <f>SUM(V7:W7)</f>
        <v>5713</v>
      </c>
      <c r="Z7" s="4" t="s">
        <v>31</v>
      </c>
      <c r="AA7" s="10">
        <v>1003</v>
      </c>
      <c r="AB7" s="10">
        <v>1010</v>
      </c>
      <c r="AC7" s="10">
        <v>2013</v>
      </c>
    </row>
    <row r="8" spans="1:29" ht="15" customHeight="1" x14ac:dyDescent="0.15">
      <c r="A8" s="7">
        <v>4</v>
      </c>
      <c r="B8" s="10">
        <v>58</v>
      </c>
      <c r="C8" s="10">
        <v>38</v>
      </c>
      <c r="D8" s="10">
        <v>96</v>
      </c>
      <c r="E8" s="3"/>
      <c r="F8" s="7">
        <v>34</v>
      </c>
      <c r="G8" s="10">
        <v>55</v>
      </c>
      <c r="H8" s="10">
        <v>49</v>
      </c>
      <c r="I8" s="10">
        <v>104</v>
      </c>
      <c r="J8" s="3"/>
      <c r="K8" s="7">
        <v>64</v>
      </c>
      <c r="L8" s="10">
        <v>142</v>
      </c>
      <c r="M8" s="10">
        <v>147</v>
      </c>
      <c r="N8" s="10">
        <v>289</v>
      </c>
      <c r="O8" s="3"/>
      <c r="P8" s="7">
        <v>94</v>
      </c>
      <c r="Q8" s="10">
        <v>35</v>
      </c>
      <c r="R8" s="10">
        <v>107</v>
      </c>
      <c r="S8" s="10">
        <v>142</v>
      </c>
      <c r="U8" s="17" t="s">
        <v>3</v>
      </c>
      <c r="V8" s="12">
        <f>SUM(V4:V7)</f>
        <v>8836</v>
      </c>
      <c r="W8" s="12">
        <f>SUM(W4:W7)</f>
        <v>9831</v>
      </c>
      <c r="X8" s="12">
        <f>SUM(X4:X7)</f>
        <v>18667</v>
      </c>
      <c r="Z8" s="4" t="s">
        <v>7</v>
      </c>
      <c r="AA8" s="10">
        <v>1352</v>
      </c>
      <c r="AB8" s="10">
        <v>2124</v>
      </c>
      <c r="AC8" s="10">
        <v>3476</v>
      </c>
    </row>
    <row r="9" spans="1:29" ht="15" customHeight="1" x14ac:dyDescent="0.15">
      <c r="A9" s="7"/>
      <c r="B9" s="11">
        <v>181</v>
      </c>
      <c r="C9" s="11">
        <v>147</v>
      </c>
      <c r="D9" s="11">
        <v>328</v>
      </c>
      <c r="E9" s="3"/>
      <c r="F9" s="7"/>
      <c r="G9" s="11">
        <v>294</v>
      </c>
      <c r="H9" s="11">
        <v>239</v>
      </c>
      <c r="I9" s="11">
        <v>533</v>
      </c>
      <c r="J9" s="3"/>
      <c r="K9" s="7"/>
      <c r="L9" s="12">
        <v>603</v>
      </c>
      <c r="M9" s="12">
        <v>635</v>
      </c>
      <c r="N9" s="12">
        <v>1238</v>
      </c>
      <c r="O9" s="3"/>
      <c r="P9" s="7"/>
      <c r="Q9" s="11">
        <v>231</v>
      </c>
      <c r="R9" s="11">
        <v>599</v>
      </c>
      <c r="S9" s="11">
        <v>830</v>
      </c>
      <c r="U9" s="4" t="s">
        <v>8</v>
      </c>
      <c r="V9" s="15">
        <f>SUM(G21,G27,G33,G39,L9)</f>
        <v>2530</v>
      </c>
      <c r="W9" s="15">
        <f>SUM(H21,H27,H33,H39,M9)</f>
        <v>2450</v>
      </c>
      <c r="X9" s="18">
        <f t="shared" ref="X9:X20" si="0">SUM(V9:W9)</f>
        <v>4980</v>
      </c>
      <c r="Z9" s="9" t="s">
        <v>24</v>
      </c>
      <c r="AA9" s="11">
        <f t="shared" ref="AA9:AB9" si="1">SUM(AA5:AA8)</f>
        <v>5198</v>
      </c>
      <c r="AB9" s="11">
        <f t="shared" si="1"/>
        <v>5877</v>
      </c>
      <c r="AC9" s="11">
        <f>SUM(AC5:AC8)</f>
        <v>11075</v>
      </c>
    </row>
    <row r="10" spans="1:29" ht="15" customHeight="1" x14ac:dyDescent="0.15">
      <c r="A10" s="7">
        <v>5</v>
      </c>
      <c r="B10" s="10">
        <v>49</v>
      </c>
      <c r="C10" s="10">
        <v>39</v>
      </c>
      <c r="D10" s="10">
        <v>88</v>
      </c>
      <c r="E10" s="3"/>
      <c r="F10" s="7">
        <v>35</v>
      </c>
      <c r="G10" s="10">
        <v>57</v>
      </c>
      <c r="H10" s="10">
        <v>37</v>
      </c>
      <c r="I10" s="10">
        <v>94</v>
      </c>
      <c r="J10" s="3"/>
      <c r="K10" s="7">
        <v>65</v>
      </c>
      <c r="L10" s="10">
        <v>148</v>
      </c>
      <c r="M10" s="10">
        <v>152</v>
      </c>
      <c r="N10" s="10">
        <v>300</v>
      </c>
      <c r="O10" s="3"/>
      <c r="P10" s="7">
        <v>95</v>
      </c>
      <c r="Q10" s="10">
        <v>27</v>
      </c>
      <c r="R10" s="10">
        <v>69</v>
      </c>
      <c r="S10" s="10">
        <v>96</v>
      </c>
      <c r="U10" s="4" t="s">
        <v>9</v>
      </c>
      <c r="V10" s="15">
        <f>SUM(G21,G27,G33,G39,L9,L15,L21,L27,L33,L39,Q9,Q15,Q21,Q27,Q33,Q39)</f>
        <v>6526</v>
      </c>
      <c r="W10" s="15">
        <f>SUM(H21,H27,H33,H39,M9,M15,M21,M27,M33,M39,R9,R15,R21,R27,R33,R39)</f>
        <v>7730</v>
      </c>
      <c r="X10" s="18">
        <f t="shared" si="0"/>
        <v>14256</v>
      </c>
      <c r="Z10" s="6" t="s">
        <v>28</v>
      </c>
    </row>
    <row r="11" spans="1:29" ht="15" customHeight="1" x14ac:dyDescent="0.15">
      <c r="A11" s="7">
        <v>6</v>
      </c>
      <c r="B11" s="10">
        <v>44</v>
      </c>
      <c r="C11" s="10">
        <v>34</v>
      </c>
      <c r="D11" s="10">
        <v>78</v>
      </c>
      <c r="E11" s="3"/>
      <c r="F11" s="7">
        <v>36</v>
      </c>
      <c r="G11" s="10">
        <v>64</v>
      </c>
      <c r="H11" s="10">
        <v>60</v>
      </c>
      <c r="I11" s="10">
        <v>124</v>
      </c>
      <c r="J11" s="3"/>
      <c r="K11" s="7">
        <v>66</v>
      </c>
      <c r="L11" s="10">
        <v>170</v>
      </c>
      <c r="M11" s="10">
        <v>163</v>
      </c>
      <c r="N11" s="10">
        <v>333</v>
      </c>
      <c r="O11" s="3"/>
      <c r="P11" s="7">
        <v>96</v>
      </c>
      <c r="Q11" s="10">
        <v>22</v>
      </c>
      <c r="R11" s="10">
        <v>69</v>
      </c>
      <c r="S11" s="10">
        <v>91</v>
      </c>
      <c r="U11" s="4" t="s">
        <v>10</v>
      </c>
      <c r="V11" s="15">
        <f>SUM(,G33,G39,L9,L15,L21,L27,L33,L39,Q9,Q15,Q21,Q27,Q33,Q39)</f>
        <v>5572</v>
      </c>
      <c r="W11" s="15">
        <f>SUM(,H33,H39,M9,M15,M21,M27,M33,M39,R9,R15,R21,R27,R33,R39)</f>
        <v>6872</v>
      </c>
      <c r="X11" s="18">
        <f t="shared" si="0"/>
        <v>12444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55</v>
      </c>
      <c r="C12" s="10">
        <v>47</v>
      </c>
      <c r="D12" s="10">
        <v>102</v>
      </c>
      <c r="E12" s="3"/>
      <c r="F12" s="7">
        <v>37</v>
      </c>
      <c r="G12" s="10">
        <v>73</v>
      </c>
      <c r="H12" s="10">
        <v>69</v>
      </c>
      <c r="I12" s="10">
        <v>142</v>
      </c>
      <c r="J12" s="3"/>
      <c r="K12" s="7">
        <v>67</v>
      </c>
      <c r="L12" s="10">
        <v>141</v>
      </c>
      <c r="M12" s="10">
        <v>167</v>
      </c>
      <c r="N12" s="10">
        <v>308</v>
      </c>
      <c r="O12" s="3"/>
      <c r="P12" s="7">
        <v>97</v>
      </c>
      <c r="Q12" s="10">
        <v>10</v>
      </c>
      <c r="R12" s="10">
        <v>42</v>
      </c>
      <c r="S12" s="10">
        <v>52</v>
      </c>
      <c r="U12" s="4" t="s">
        <v>11</v>
      </c>
      <c r="V12" s="15">
        <f>SUM(L9,L15,L21,L27,L33,L39,Q9,Q15,Q21,Q27,Q33,Q39)</f>
        <v>4599</v>
      </c>
      <c r="W12" s="15">
        <f>SUM(M9,M15,M21,M27,M33,M39,R9,R15,R21,R27,R33,R39)</f>
        <v>5915</v>
      </c>
      <c r="X12" s="18">
        <f t="shared" si="0"/>
        <v>10514</v>
      </c>
      <c r="Z12" s="4" t="s">
        <v>25</v>
      </c>
      <c r="AA12" s="10">
        <v>126</v>
      </c>
      <c r="AB12" s="10">
        <v>78</v>
      </c>
      <c r="AC12" s="10">
        <v>204</v>
      </c>
    </row>
    <row r="13" spans="1:29" ht="15" customHeight="1" x14ac:dyDescent="0.15">
      <c r="A13" s="7">
        <v>8</v>
      </c>
      <c r="B13" s="10">
        <v>58</v>
      </c>
      <c r="C13" s="10">
        <v>50</v>
      </c>
      <c r="D13" s="10">
        <v>108</v>
      </c>
      <c r="E13" s="3"/>
      <c r="F13" s="7">
        <v>38</v>
      </c>
      <c r="G13" s="10">
        <v>73</v>
      </c>
      <c r="H13" s="10">
        <v>87</v>
      </c>
      <c r="I13" s="10">
        <v>160</v>
      </c>
      <c r="J13" s="3"/>
      <c r="K13" s="7">
        <v>68</v>
      </c>
      <c r="L13" s="10">
        <v>172</v>
      </c>
      <c r="M13" s="10">
        <v>159</v>
      </c>
      <c r="N13" s="10">
        <v>331</v>
      </c>
      <c r="O13" s="3"/>
      <c r="P13" s="7">
        <v>98</v>
      </c>
      <c r="Q13" s="10">
        <v>10</v>
      </c>
      <c r="R13" s="10">
        <v>28</v>
      </c>
      <c r="S13" s="10">
        <v>38</v>
      </c>
      <c r="U13" s="9" t="s">
        <v>12</v>
      </c>
      <c r="V13" s="12">
        <f>SUM(L15,L21,L27,L33,L39,Q9,Q15,Q21,Q27,Q33,Q39)</f>
        <v>3996</v>
      </c>
      <c r="W13" s="12">
        <f>SUM(M15,M21,M27,M33,M39,R9,R15,R21,R27,R33,R39)</f>
        <v>5280</v>
      </c>
      <c r="X13" s="12">
        <f t="shared" si="0"/>
        <v>9276</v>
      </c>
      <c r="Z13" s="25" t="s">
        <v>26</v>
      </c>
      <c r="AA13" s="10">
        <v>532</v>
      </c>
      <c r="AB13" s="10">
        <v>565</v>
      </c>
      <c r="AC13" s="10">
        <v>1097</v>
      </c>
    </row>
    <row r="14" spans="1:29" ht="15" customHeight="1" x14ac:dyDescent="0.15">
      <c r="A14" s="7">
        <v>9</v>
      </c>
      <c r="B14" s="10">
        <v>54</v>
      </c>
      <c r="C14" s="10">
        <v>44</v>
      </c>
      <c r="D14" s="10">
        <v>98</v>
      </c>
      <c r="E14" s="3"/>
      <c r="F14" s="7">
        <v>39</v>
      </c>
      <c r="G14" s="10">
        <v>76</v>
      </c>
      <c r="H14" s="10">
        <v>78</v>
      </c>
      <c r="I14" s="10">
        <v>154</v>
      </c>
      <c r="J14" s="3"/>
      <c r="K14" s="7">
        <v>69</v>
      </c>
      <c r="L14" s="10">
        <v>171</v>
      </c>
      <c r="M14" s="10">
        <v>195</v>
      </c>
      <c r="N14" s="10">
        <v>366</v>
      </c>
      <c r="O14" s="3"/>
      <c r="P14" s="7">
        <v>99</v>
      </c>
      <c r="Q14" s="10">
        <v>5</v>
      </c>
      <c r="R14" s="10">
        <v>36</v>
      </c>
      <c r="S14" s="10">
        <v>41</v>
      </c>
      <c r="U14" s="4" t="s">
        <v>13</v>
      </c>
      <c r="V14" s="15">
        <f>SUM(L21,L27,L33,L39,Q9,Q15,Q21,Q27,Q33,Q39)</f>
        <v>3194</v>
      </c>
      <c r="W14" s="15">
        <f>SUM(M21,M27,M33,M39,R9,R15,R21,R27,R33,R39)</f>
        <v>4444</v>
      </c>
      <c r="X14" s="18">
        <f t="shared" si="0"/>
        <v>7638</v>
      </c>
      <c r="Z14" s="4" t="s">
        <v>31</v>
      </c>
      <c r="AA14" s="10">
        <v>245</v>
      </c>
      <c r="AB14" s="10">
        <v>256</v>
      </c>
      <c r="AC14" s="10">
        <v>501</v>
      </c>
    </row>
    <row r="15" spans="1:29" ht="15" customHeight="1" x14ac:dyDescent="0.15">
      <c r="A15" s="7"/>
      <c r="B15" s="11">
        <v>260</v>
      </c>
      <c r="C15" s="11">
        <v>214</v>
      </c>
      <c r="D15" s="11">
        <v>474</v>
      </c>
      <c r="E15" s="3"/>
      <c r="F15" s="7"/>
      <c r="G15" s="11">
        <v>343</v>
      </c>
      <c r="H15" s="11">
        <v>331</v>
      </c>
      <c r="I15" s="11">
        <v>674</v>
      </c>
      <c r="J15" s="3"/>
      <c r="K15" s="7"/>
      <c r="L15" s="11">
        <v>802</v>
      </c>
      <c r="M15" s="11">
        <v>836</v>
      </c>
      <c r="N15" s="11">
        <v>1638</v>
      </c>
      <c r="O15" s="3"/>
      <c r="P15" s="7"/>
      <c r="Q15" s="11">
        <v>74</v>
      </c>
      <c r="R15" s="11">
        <v>244</v>
      </c>
      <c r="S15" s="11">
        <v>318</v>
      </c>
      <c r="U15" s="4" t="s">
        <v>14</v>
      </c>
      <c r="V15" s="15">
        <f>SUM(L27,L33,L39,Q9,Q15,Q21,Q27,Q33,Q39)</f>
        <v>2206</v>
      </c>
      <c r="W15" s="15">
        <f>SUM(M27,M33,M39,R9,R15,R21,R27,R33,R39)</f>
        <v>3507</v>
      </c>
      <c r="X15" s="18">
        <f t="shared" si="0"/>
        <v>5713</v>
      </c>
      <c r="Z15" s="4" t="s">
        <v>7</v>
      </c>
      <c r="AA15" s="10">
        <v>267</v>
      </c>
      <c r="AB15" s="10">
        <v>428</v>
      </c>
      <c r="AC15" s="10">
        <v>695</v>
      </c>
    </row>
    <row r="16" spans="1:29" ht="15" customHeight="1" x14ac:dyDescent="0.15">
      <c r="A16" s="7">
        <v>10</v>
      </c>
      <c r="B16" s="10">
        <v>64</v>
      </c>
      <c r="C16" s="10">
        <v>67</v>
      </c>
      <c r="D16" s="10">
        <v>131</v>
      </c>
      <c r="E16" s="3"/>
      <c r="F16" s="7">
        <v>40</v>
      </c>
      <c r="G16" s="10">
        <v>99</v>
      </c>
      <c r="H16" s="10">
        <v>80</v>
      </c>
      <c r="I16" s="10">
        <v>179</v>
      </c>
      <c r="J16" s="3"/>
      <c r="K16" s="7">
        <v>70</v>
      </c>
      <c r="L16" s="10">
        <v>172</v>
      </c>
      <c r="M16" s="10">
        <v>191</v>
      </c>
      <c r="N16" s="10">
        <v>363</v>
      </c>
      <c r="O16" s="3"/>
      <c r="P16" s="7">
        <v>100</v>
      </c>
      <c r="Q16" s="10">
        <v>5</v>
      </c>
      <c r="R16" s="10">
        <v>21</v>
      </c>
      <c r="S16" s="10">
        <v>26</v>
      </c>
      <c r="U16" s="4" t="s">
        <v>15</v>
      </c>
      <c r="V16" s="15">
        <f>SUM(L33,L39,Q9,Q15,Q21,Q27,Q33,Q39)</f>
        <v>1269</v>
      </c>
      <c r="W16" s="15">
        <f>SUM(M33,M39,R9,R15,R21,R27,R33,R39)</f>
        <v>2536</v>
      </c>
      <c r="X16" s="18">
        <f t="shared" si="0"/>
        <v>3805</v>
      </c>
      <c r="Z16" s="9" t="s">
        <v>24</v>
      </c>
      <c r="AA16" s="11">
        <f t="shared" ref="AA16:AB16" si="2">SUM(AA12:AA15)</f>
        <v>1170</v>
      </c>
      <c r="AB16" s="11">
        <f t="shared" si="2"/>
        <v>1327</v>
      </c>
      <c r="AC16" s="11">
        <f>SUM(AC12:AC15)</f>
        <v>2497</v>
      </c>
    </row>
    <row r="17" spans="1:29" ht="15" customHeight="1" x14ac:dyDescent="0.15">
      <c r="A17" s="7">
        <v>11</v>
      </c>
      <c r="B17" s="10">
        <v>57</v>
      </c>
      <c r="C17" s="10">
        <v>56</v>
      </c>
      <c r="D17" s="10">
        <v>113</v>
      </c>
      <c r="E17" s="3"/>
      <c r="F17" s="7">
        <v>41</v>
      </c>
      <c r="G17" s="10">
        <v>91</v>
      </c>
      <c r="H17" s="10">
        <v>90</v>
      </c>
      <c r="I17" s="10">
        <v>181</v>
      </c>
      <c r="J17" s="3"/>
      <c r="K17" s="7">
        <v>71</v>
      </c>
      <c r="L17" s="10">
        <v>201</v>
      </c>
      <c r="M17" s="10">
        <v>153</v>
      </c>
      <c r="N17" s="10">
        <v>354</v>
      </c>
      <c r="O17" s="3"/>
      <c r="P17" s="7">
        <v>101</v>
      </c>
      <c r="Q17" s="10">
        <v>2</v>
      </c>
      <c r="R17" s="10">
        <v>11</v>
      </c>
      <c r="S17" s="10">
        <v>13</v>
      </c>
      <c r="U17" s="4" t="s">
        <v>16</v>
      </c>
      <c r="V17" s="15">
        <f>SUM(L39,Q9,Q15,Q21,Q27,Q33,Q39)</f>
        <v>743</v>
      </c>
      <c r="W17" s="15">
        <f>SUM(M39,R9,R15,R21,R27,R33,R39)</f>
        <v>1697</v>
      </c>
      <c r="X17" s="18">
        <f t="shared" si="0"/>
        <v>2440</v>
      </c>
      <c r="Z17" s="6" t="s">
        <v>29</v>
      </c>
    </row>
    <row r="18" spans="1:29" ht="15" customHeight="1" x14ac:dyDescent="0.15">
      <c r="A18" s="7">
        <v>12</v>
      </c>
      <c r="B18" s="10">
        <v>62</v>
      </c>
      <c r="C18" s="10">
        <v>62</v>
      </c>
      <c r="D18" s="10">
        <v>124</v>
      </c>
      <c r="E18" s="3"/>
      <c r="F18" s="7">
        <v>42</v>
      </c>
      <c r="G18" s="10">
        <v>84</v>
      </c>
      <c r="H18" s="10">
        <v>77</v>
      </c>
      <c r="I18" s="10">
        <v>161</v>
      </c>
      <c r="J18" s="3"/>
      <c r="K18" s="7">
        <v>72</v>
      </c>
      <c r="L18" s="10">
        <v>197</v>
      </c>
      <c r="M18" s="10">
        <v>214</v>
      </c>
      <c r="N18" s="13">
        <v>411</v>
      </c>
      <c r="O18" s="3"/>
      <c r="P18" s="7">
        <v>102</v>
      </c>
      <c r="Q18" s="10">
        <v>1</v>
      </c>
      <c r="R18" s="10">
        <v>8</v>
      </c>
      <c r="S18" s="10">
        <v>9</v>
      </c>
      <c r="U18" s="4" t="s">
        <v>17</v>
      </c>
      <c r="V18" s="15">
        <f>SUM(Q9,Q15,Q21,Q27,Q33,Q39)</f>
        <v>313</v>
      </c>
      <c r="W18" s="15">
        <f>SUM(R9,R15,R21,R27,R33,R39)</f>
        <v>894</v>
      </c>
      <c r="X18" s="18">
        <f t="shared" si="0"/>
        <v>1207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65</v>
      </c>
      <c r="C19" s="10">
        <v>45</v>
      </c>
      <c r="D19" s="10">
        <v>110</v>
      </c>
      <c r="E19" s="3"/>
      <c r="F19" s="7">
        <v>43</v>
      </c>
      <c r="G19" s="10">
        <v>90</v>
      </c>
      <c r="H19" s="10">
        <v>90</v>
      </c>
      <c r="I19" s="10">
        <v>180</v>
      </c>
      <c r="J19" s="3"/>
      <c r="K19" s="7">
        <v>73</v>
      </c>
      <c r="L19" s="10">
        <v>197</v>
      </c>
      <c r="M19" s="10">
        <v>183</v>
      </c>
      <c r="N19" s="10">
        <v>380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82</v>
      </c>
      <c r="W19" s="15">
        <f>SUM(R15,R21,R27,R33,R39)</f>
        <v>295</v>
      </c>
      <c r="X19" s="18">
        <f t="shared" si="0"/>
        <v>377</v>
      </c>
      <c r="Z19" s="4" t="s">
        <v>25</v>
      </c>
      <c r="AA19" s="10">
        <v>111</v>
      </c>
      <c r="AB19" s="10">
        <v>102</v>
      </c>
      <c r="AC19" s="10">
        <v>213</v>
      </c>
    </row>
    <row r="20" spans="1:29" ht="15" customHeight="1" x14ac:dyDescent="0.15">
      <c r="A20" s="7">
        <v>14</v>
      </c>
      <c r="B20" s="10">
        <v>70</v>
      </c>
      <c r="C20" s="10">
        <v>68</v>
      </c>
      <c r="D20" s="10">
        <v>138</v>
      </c>
      <c r="E20" s="3"/>
      <c r="F20" s="7">
        <v>44</v>
      </c>
      <c r="G20" s="10">
        <v>77</v>
      </c>
      <c r="H20" s="10">
        <v>82</v>
      </c>
      <c r="I20" s="10">
        <v>159</v>
      </c>
      <c r="J20" s="3"/>
      <c r="K20" s="7">
        <v>74</v>
      </c>
      <c r="L20" s="10">
        <v>221</v>
      </c>
      <c r="M20" s="10">
        <v>196</v>
      </c>
      <c r="N20" s="10">
        <v>417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8</v>
      </c>
      <c r="W20" s="15">
        <f>SUM(R21,R27,R33,R39)</f>
        <v>51</v>
      </c>
      <c r="X20" s="18">
        <f t="shared" si="0"/>
        <v>59</v>
      </c>
      <c r="Z20" s="25" t="s">
        <v>26</v>
      </c>
      <c r="AA20" s="10">
        <v>790</v>
      </c>
      <c r="AB20" s="10">
        <v>644</v>
      </c>
      <c r="AC20" s="10">
        <v>1434</v>
      </c>
    </row>
    <row r="21" spans="1:29" ht="15" customHeight="1" x14ac:dyDescent="0.15">
      <c r="A21" s="7"/>
      <c r="B21" s="11">
        <v>318</v>
      </c>
      <c r="C21" s="11">
        <v>298</v>
      </c>
      <c r="D21" s="11">
        <v>616</v>
      </c>
      <c r="E21" s="3"/>
      <c r="F21" s="7"/>
      <c r="G21" s="11">
        <v>441</v>
      </c>
      <c r="H21" s="11">
        <v>419</v>
      </c>
      <c r="I21" s="11">
        <v>860</v>
      </c>
      <c r="J21" s="3"/>
      <c r="K21" s="7"/>
      <c r="L21" s="12">
        <v>988</v>
      </c>
      <c r="M21" s="12">
        <v>937</v>
      </c>
      <c r="N21" s="12">
        <v>1925</v>
      </c>
      <c r="O21" s="23"/>
      <c r="P21" s="7"/>
      <c r="Q21" s="11">
        <v>8</v>
      </c>
      <c r="R21" s="11">
        <v>49</v>
      </c>
      <c r="S21" s="11">
        <v>57</v>
      </c>
      <c r="Z21" s="4" t="s">
        <v>31</v>
      </c>
      <c r="AA21" s="10">
        <v>330</v>
      </c>
      <c r="AB21" s="10">
        <v>317</v>
      </c>
      <c r="AC21" s="10">
        <v>647</v>
      </c>
    </row>
    <row r="22" spans="1:29" ht="15" customHeight="1" x14ac:dyDescent="0.15">
      <c r="A22" s="7">
        <v>15</v>
      </c>
      <c r="B22" s="10">
        <v>87</v>
      </c>
      <c r="C22" s="10">
        <v>64</v>
      </c>
      <c r="D22" s="10">
        <v>151</v>
      </c>
      <c r="E22" s="3"/>
      <c r="F22" s="7">
        <v>45</v>
      </c>
      <c r="G22" s="10">
        <v>87</v>
      </c>
      <c r="H22" s="10">
        <v>89</v>
      </c>
      <c r="I22" s="10">
        <v>176</v>
      </c>
      <c r="J22" s="3"/>
      <c r="K22" s="7">
        <v>75</v>
      </c>
      <c r="L22" s="10">
        <v>211</v>
      </c>
      <c r="M22" s="10">
        <v>230</v>
      </c>
      <c r="N22" s="10">
        <v>441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370</v>
      </c>
      <c r="AB22" s="10">
        <v>594</v>
      </c>
      <c r="AC22" s="10">
        <v>964</v>
      </c>
    </row>
    <row r="23" spans="1:29" ht="15" customHeight="1" x14ac:dyDescent="0.15">
      <c r="A23" s="7">
        <v>16</v>
      </c>
      <c r="B23" s="10">
        <v>79</v>
      </c>
      <c r="C23" s="10">
        <v>76</v>
      </c>
      <c r="D23" s="10">
        <v>155</v>
      </c>
      <c r="E23" s="3"/>
      <c r="F23" s="7">
        <v>46</v>
      </c>
      <c r="G23" s="10">
        <v>100</v>
      </c>
      <c r="H23" s="10">
        <v>87</v>
      </c>
      <c r="I23" s="10">
        <v>187</v>
      </c>
      <c r="J23" s="3"/>
      <c r="K23" s="7">
        <v>76</v>
      </c>
      <c r="L23" s="10">
        <v>256</v>
      </c>
      <c r="M23" s="10">
        <v>233</v>
      </c>
      <c r="N23" s="10">
        <v>489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8.5898596650067915</v>
      </c>
      <c r="W23" s="19">
        <f>W4/$W$8*100</f>
        <v>6.7032855253789032</v>
      </c>
      <c r="X23" s="19">
        <f>X4/$X$8*100</f>
        <v>7.5962929233406546</v>
      </c>
      <c r="Z23" s="9" t="s">
        <v>24</v>
      </c>
      <c r="AA23" s="11">
        <f t="shared" ref="AA23:AB23" si="3">SUM(AA19:AA22)</f>
        <v>1601</v>
      </c>
      <c r="AB23" s="11">
        <f t="shared" si="3"/>
        <v>1657</v>
      </c>
      <c r="AC23" s="11">
        <f>SUM(AC19:AC22)</f>
        <v>3258</v>
      </c>
    </row>
    <row r="24" spans="1:29" ht="15" customHeight="1" x14ac:dyDescent="0.15">
      <c r="A24" s="7">
        <v>17</v>
      </c>
      <c r="B24" s="10">
        <v>74</v>
      </c>
      <c r="C24" s="10">
        <v>84</v>
      </c>
      <c r="D24" s="10">
        <v>158</v>
      </c>
      <c r="E24" s="3"/>
      <c r="F24" s="7">
        <v>47</v>
      </c>
      <c r="G24" s="10">
        <v>103</v>
      </c>
      <c r="H24" s="10">
        <v>88</v>
      </c>
      <c r="I24" s="10">
        <v>191</v>
      </c>
      <c r="J24" s="3"/>
      <c r="K24" s="7">
        <v>77</v>
      </c>
      <c r="L24" s="10">
        <v>215</v>
      </c>
      <c r="M24" s="10">
        <v>235</v>
      </c>
      <c r="N24" s="10">
        <v>450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46.186057039384337</v>
      </c>
      <c r="W24" s="19">
        <f>W5/$W$8*100</f>
        <v>39.589055030007117</v>
      </c>
      <c r="X24" s="19">
        <f>X5/$X$8*100</f>
        <v>42.71173729040553</v>
      </c>
      <c r="Z24" s="6" t="s">
        <v>30</v>
      </c>
    </row>
    <row r="25" spans="1:29" ht="15" customHeight="1" x14ac:dyDescent="0.15">
      <c r="A25" s="7">
        <v>18</v>
      </c>
      <c r="B25" s="10">
        <v>71</v>
      </c>
      <c r="C25" s="10">
        <v>59</v>
      </c>
      <c r="D25" s="10">
        <v>130</v>
      </c>
      <c r="E25" s="3"/>
      <c r="F25" s="7">
        <v>48</v>
      </c>
      <c r="G25" s="10">
        <v>111</v>
      </c>
      <c r="H25" s="10">
        <v>91</v>
      </c>
      <c r="I25" s="10">
        <v>202</v>
      </c>
      <c r="J25" s="3"/>
      <c r="K25" s="7">
        <v>78</v>
      </c>
      <c r="L25" s="10">
        <v>181</v>
      </c>
      <c r="M25" s="10">
        <v>187</v>
      </c>
      <c r="N25" s="10">
        <v>368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20.258035310095064</v>
      </c>
      <c r="W25" s="19">
        <f>W6/$W$8*100</f>
        <v>18.034787915776626</v>
      </c>
      <c r="X25" s="19">
        <f>X6/$X$8*100</f>
        <v>19.087159157872179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58</v>
      </c>
      <c r="C26" s="10">
        <v>79</v>
      </c>
      <c r="D26" s="10">
        <v>137</v>
      </c>
      <c r="E26" s="3"/>
      <c r="F26" s="7">
        <v>49</v>
      </c>
      <c r="G26" s="10">
        <v>112</v>
      </c>
      <c r="H26" s="10">
        <v>84</v>
      </c>
      <c r="I26" s="10">
        <v>196</v>
      </c>
      <c r="J26" s="3"/>
      <c r="K26" s="7">
        <v>79</v>
      </c>
      <c r="L26" s="10">
        <v>74</v>
      </c>
      <c r="M26" s="10">
        <v>86</v>
      </c>
      <c r="N26" s="10">
        <v>160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24.966047985513807</v>
      </c>
      <c r="W26" s="19">
        <f>W7/$W$8*100</f>
        <v>35.672871528837355</v>
      </c>
      <c r="X26" s="19">
        <f>X7/$X$8*100</f>
        <v>30.604810628381635</v>
      </c>
      <c r="Z26" s="4" t="s">
        <v>25</v>
      </c>
      <c r="AA26" s="10">
        <v>65</v>
      </c>
      <c r="AB26" s="10">
        <v>66</v>
      </c>
      <c r="AC26" s="10">
        <v>131</v>
      </c>
    </row>
    <row r="27" spans="1:29" ht="15" customHeight="1" x14ac:dyDescent="0.15">
      <c r="A27" s="7"/>
      <c r="B27" s="11">
        <v>369</v>
      </c>
      <c r="C27" s="11">
        <v>362</v>
      </c>
      <c r="D27" s="11">
        <v>731</v>
      </c>
      <c r="E27" s="3"/>
      <c r="F27" s="7"/>
      <c r="G27" s="11">
        <v>513</v>
      </c>
      <c r="H27" s="11">
        <v>439</v>
      </c>
      <c r="I27" s="11">
        <v>952</v>
      </c>
      <c r="J27" s="3"/>
      <c r="K27" s="7"/>
      <c r="L27" s="11">
        <v>937</v>
      </c>
      <c r="M27" s="11">
        <v>971</v>
      </c>
      <c r="N27" s="11">
        <v>1908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373</v>
      </c>
      <c r="AB27" s="10">
        <v>353</v>
      </c>
      <c r="AC27" s="10">
        <v>726</v>
      </c>
    </row>
    <row r="28" spans="1:29" ht="15" customHeight="1" x14ac:dyDescent="0.15">
      <c r="A28" s="7">
        <v>20</v>
      </c>
      <c r="B28" s="10">
        <v>58</v>
      </c>
      <c r="C28" s="10">
        <v>54</v>
      </c>
      <c r="D28" s="10">
        <v>112</v>
      </c>
      <c r="E28" s="3"/>
      <c r="F28" s="7">
        <v>50</v>
      </c>
      <c r="G28" s="10">
        <v>111</v>
      </c>
      <c r="H28" s="10">
        <v>88</v>
      </c>
      <c r="I28" s="10">
        <v>199</v>
      </c>
      <c r="J28" s="3"/>
      <c r="K28" s="7">
        <v>80</v>
      </c>
      <c r="L28" s="10">
        <v>106</v>
      </c>
      <c r="M28" s="10">
        <v>147</v>
      </c>
      <c r="N28" s="10">
        <v>253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28.632865550022636</v>
      </c>
      <c r="W28" s="19">
        <f t="shared" ref="W28:W39" si="5">W9/$W$8*100</f>
        <v>24.921167734716711</v>
      </c>
      <c r="X28" s="19">
        <f t="shared" ref="X28:X39" si="6">X9/$X$8*100</f>
        <v>26.67809503401725</v>
      </c>
      <c r="Z28" s="4" t="s">
        <v>31</v>
      </c>
      <c r="AA28" s="10">
        <v>212</v>
      </c>
      <c r="AB28" s="10">
        <v>190</v>
      </c>
      <c r="AC28" s="10">
        <v>402</v>
      </c>
    </row>
    <row r="29" spans="1:29" ht="15" customHeight="1" x14ac:dyDescent="0.15">
      <c r="A29" s="7">
        <v>21</v>
      </c>
      <c r="B29" s="10">
        <v>61</v>
      </c>
      <c r="C29" s="10">
        <v>56</v>
      </c>
      <c r="D29" s="10">
        <v>117</v>
      </c>
      <c r="E29" s="3"/>
      <c r="F29" s="7">
        <v>51</v>
      </c>
      <c r="G29" s="10">
        <v>97</v>
      </c>
      <c r="H29" s="10">
        <v>108</v>
      </c>
      <c r="I29" s="10">
        <v>205</v>
      </c>
      <c r="J29" s="3"/>
      <c r="K29" s="7">
        <v>81</v>
      </c>
      <c r="L29" s="10">
        <v>112</v>
      </c>
      <c r="M29" s="10">
        <v>188</v>
      </c>
      <c r="N29" s="10">
        <v>300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73.856948845631507</v>
      </c>
      <c r="W29" s="19">
        <f t="shared" si="5"/>
        <v>78.628827179330685</v>
      </c>
      <c r="X29" s="19">
        <f t="shared" si="6"/>
        <v>76.370064820271068</v>
      </c>
      <c r="Z29" s="4" t="s">
        <v>7</v>
      </c>
      <c r="AA29" s="10">
        <v>217</v>
      </c>
      <c r="AB29" s="10">
        <v>361</v>
      </c>
      <c r="AC29" s="10">
        <v>578</v>
      </c>
    </row>
    <row r="30" spans="1:29" ht="15" customHeight="1" x14ac:dyDescent="0.15">
      <c r="A30" s="7">
        <v>22</v>
      </c>
      <c r="B30" s="10">
        <v>53</v>
      </c>
      <c r="C30" s="10">
        <v>59</v>
      </c>
      <c r="D30" s="10">
        <v>112</v>
      </c>
      <c r="E30" s="3"/>
      <c r="F30" s="7">
        <v>52</v>
      </c>
      <c r="G30" s="10">
        <v>97</v>
      </c>
      <c r="H30" s="10">
        <v>91</v>
      </c>
      <c r="I30" s="10">
        <v>188</v>
      </c>
      <c r="J30" s="3"/>
      <c r="K30" s="7">
        <v>82</v>
      </c>
      <c r="L30" s="10">
        <v>108</v>
      </c>
      <c r="M30" s="10">
        <v>151</v>
      </c>
      <c r="N30" s="10">
        <v>259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63.060208239022188</v>
      </c>
      <c r="W30" s="19">
        <f t="shared" si="5"/>
        <v>69.901332519580919</v>
      </c>
      <c r="X30" s="19">
        <f t="shared" si="6"/>
        <v>66.663095301869618</v>
      </c>
      <c r="Z30" s="9" t="s">
        <v>24</v>
      </c>
      <c r="AA30" s="11">
        <f t="shared" ref="AA30:AB30" si="7">SUM(AA26:AA29)</f>
        <v>867</v>
      </c>
      <c r="AB30" s="11">
        <f t="shared" si="7"/>
        <v>970</v>
      </c>
      <c r="AC30" s="11">
        <f>SUM(AC26:AC29)</f>
        <v>1837</v>
      </c>
    </row>
    <row r="31" spans="1:29" ht="15" customHeight="1" x14ac:dyDescent="0.15">
      <c r="A31" s="7">
        <v>23</v>
      </c>
      <c r="B31" s="10">
        <v>46</v>
      </c>
      <c r="C31" s="10">
        <v>47</v>
      </c>
      <c r="D31" s="10">
        <v>93</v>
      </c>
      <c r="E31" s="3"/>
      <c r="F31" s="7">
        <v>53</v>
      </c>
      <c r="G31" s="10">
        <v>112</v>
      </c>
      <c r="H31" s="10">
        <v>100</v>
      </c>
      <c r="I31" s="10">
        <v>212</v>
      </c>
      <c r="J31" s="3"/>
      <c r="K31" s="7">
        <v>83</v>
      </c>
      <c r="L31" s="10">
        <v>100</v>
      </c>
      <c r="M31" s="10">
        <v>178</v>
      </c>
      <c r="N31" s="10">
        <v>278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52.048438207333639</v>
      </c>
      <c r="W31" s="19">
        <f t="shared" si="5"/>
        <v>60.166819245244632</v>
      </c>
      <c r="X31" s="19">
        <f t="shared" si="6"/>
        <v>56.323994214389032</v>
      </c>
      <c r="Z31" s="6"/>
    </row>
    <row r="32" spans="1:29" ht="15" customHeight="1" x14ac:dyDescent="0.15">
      <c r="A32" s="7">
        <v>24</v>
      </c>
      <c r="B32" s="10">
        <v>65</v>
      </c>
      <c r="C32" s="10">
        <v>49</v>
      </c>
      <c r="D32" s="10">
        <v>114</v>
      </c>
      <c r="E32" s="3"/>
      <c r="F32" s="7">
        <v>54</v>
      </c>
      <c r="G32" s="10">
        <v>90</v>
      </c>
      <c r="H32" s="10">
        <v>95</v>
      </c>
      <c r="I32" s="10">
        <v>185</v>
      </c>
      <c r="J32" s="3"/>
      <c r="K32" s="7">
        <v>84</v>
      </c>
      <c r="L32" s="10">
        <v>100</v>
      </c>
      <c r="M32" s="10">
        <v>175</v>
      </c>
      <c r="N32" s="10">
        <v>275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45.224083295608878</v>
      </c>
      <c r="W32" s="20">
        <f t="shared" si="5"/>
        <v>53.707659444613974</v>
      </c>
      <c r="X32" s="20">
        <f t="shared" si="6"/>
        <v>49.691969786253814</v>
      </c>
      <c r="Z32" s="6"/>
      <c r="AA32" s="27"/>
      <c r="AB32" s="26"/>
      <c r="AC32" s="26"/>
    </row>
    <row r="33" spans="1:29" ht="15" customHeight="1" x14ac:dyDescent="0.15">
      <c r="A33" s="7"/>
      <c r="B33" s="11">
        <v>283</v>
      </c>
      <c r="C33" s="11">
        <v>265</v>
      </c>
      <c r="D33" s="11">
        <v>548</v>
      </c>
      <c r="E33" s="3"/>
      <c r="F33" s="7"/>
      <c r="G33" s="11">
        <v>507</v>
      </c>
      <c r="H33" s="11">
        <v>482</v>
      </c>
      <c r="I33" s="11">
        <v>989</v>
      </c>
      <c r="J33" s="3"/>
      <c r="K33" s="7"/>
      <c r="L33" s="11">
        <v>526</v>
      </c>
      <c r="M33" s="11">
        <v>839</v>
      </c>
      <c r="N33" s="11">
        <v>1365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36.147578089633321</v>
      </c>
      <c r="W33" s="19">
        <f t="shared" si="5"/>
        <v>45.203946699216765</v>
      </c>
      <c r="X33" s="19">
        <f t="shared" si="6"/>
        <v>40.917126479884288</v>
      </c>
      <c r="Z33" s="6" t="s">
        <v>3</v>
      </c>
    </row>
    <row r="34" spans="1:29" ht="15" customHeight="1" x14ac:dyDescent="0.15">
      <c r="A34" s="7">
        <v>25</v>
      </c>
      <c r="B34" s="10">
        <v>61</v>
      </c>
      <c r="C34" s="10">
        <v>48</v>
      </c>
      <c r="D34" s="10">
        <v>109</v>
      </c>
      <c r="E34" s="3"/>
      <c r="F34" s="7">
        <v>55</v>
      </c>
      <c r="G34" s="10">
        <v>100</v>
      </c>
      <c r="H34" s="10">
        <v>82</v>
      </c>
      <c r="I34" s="10">
        <v>182</v>
      </c>
      <c r="J34" s="3"/>
      <c r="K34" s="7">
        <v>85</v>
      </c>
      <c r="L34" s="10">
        <v>82</v>
      </c>
      <c r="M34" s="10">
        <v>164</v>
      </c>
      <c r="N34" s="10">
        <v>246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24.966047985513807</v>
      </c>
      <c r="W34" s="19">
        <f t="shared" si="5"/>
        <v>35.672871528837355</v>
      </c>
      <c r="X34" s="19">
        <f t="shared" si="6"/>
        <v>30.604810628381635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52</v>
      </c>
      <c r="C35" s="10">
        <v>49</v>
      </c>
      <c r="D35" s="10">
        <v>101</v>
      </c>
      <c r="E35" s="3"/>
      <c r="F35" s="7">
        <v>56</v>
      </c>
      <c r="G35" s="10">
        <v>92</v>
      </c>
      <c r="H35" s="10">
        <v>91</v>
      </c>
      <c r="I35" s="10">
        <v>183</v>
      </c>
      <c r="J35" s="3"/>
      <c r="K35" s="7">
        <v>86</v>
      </c>
      <c r="L35" s="10">
        <v>81</v>
      </c>
      <c r="M35" s="10">
        <v>150</v>
      </c>
      <c r="N35" s="10">
        <v>231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14.361702127659576</v>
      </c>
      <c r="W35" s="19">
        <f t="shared" si="5"/>
        <v>25.795951581731259</v>
      </c>
      <c r="X35" s="19">
        <f t="shared" si="6"/>
        <v>20.383564579203941</v>
      </c>
      <c r="Z35" s="4" t="s">
        <v>25</v>
      </c>
      <c r="AA35" s="10">
        <f>SUM(AA5,AA12,AA19,AA26)</f>
        <v>759</v>
      </c>
      <c r="AB35" s="10">
        <f t="shared" ref="AA35:AB38" si="8">SUM(AB5,AB12,AB19,AB26)</f>
        <v>659</v>
      </c>
      <c r="AC35" s="10">
        <f>SUM(AA35:AB35)</f>
        <v>1418</v>
      </c>
    </row>
    <row r="36" spans="1:29" ht="15" customHeight="1" x14ac:dyDescent="0.15">
      <c r="A36" s="7">
        <v>27</v>
      </c>
      <c r="B36" s="10">
        <v>45</v>
      </c>
      <c r="C36" s="10">
        <v>49</v>
      </c>
      <c r="D36" s="10">
        <v>94</v>
      </c>
      <c r="E36" s="3"/>
      <c r="F36" s="7">
        <v>57</v>
      </c>
      <c r="G36" s="10">
        <v>86</v>
      </c>
      <c r="H36" s="10">
        <v>110</v>
      </c>
      <c r="I36" s="10">
        <v>196</v>
      </c>
      <c r="J36" s="3"/>
      <c r="K36" s="7">
        <v>87</v>
      </c>
      <c r="L36" s="10">
        <v>86</v>
      </c>
      <c r="M36" s="10">
        <v>163</v>
      </c>
      <c r="N36" s="10">
        <v>249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8.4087822544137616</v>
      </c>
      <c r="W36" s="19">
        <f t="shared" si="5"/>
        <v>17.261723120740516</v>
      </c>
      <c r="X36" s="19">
        <f t="shared" si="6"/>
        <v>13.071195157229335</v>
      </c>
      <c r="Z36" s="25" t="s">
        <v>26</v>
      </c>
      <c r="AA36" s="10">
        <f t="shared" si="8"/>
        <v>4081</v>
      </c>
      <c r="AB36" s="10">
        <f t="shared" si="8"/>
        <v>3892</v>
      </c>
      <c r="AC36" s="13">
        <f>SUM(AA36:AB36)</f>
        <v>7973</v>
      </c>
    </row>
    <row r="37" spans="1:29" ht="15" customHeight="1" x14ac:dyDescent="0.15">
      <c r="A37" s="7">
        <v>28</v>
      </c>
      <c r="B37" s="10">
        <v>58</v>
      </c>
      <c r="C37" s="10">
        <v>56</v>
      </c>
      <c r="D37" s="10">
        <v>114</v>
      </c>
      <c r="E37" s="3"/>
      <c r="F37" s="7">
        <v>58</v>
      </c>
      <c r="G37" s="10">
        <v>88</v>
      </c>
      <c r="H37" s="10">
        <v>118</v>
      </c>
      <c r="I37" s="10">
        <v>206</v>
      </c>
      <c r="J37" s="3"/>
      <c r="K37" s="7">
        <v>88</v>
      </c>
      <c r="L37" s="10">
        <v>91</v>
      </c>
      <c r="M37" s="10">
        <v>168</v>
      </c>
      <c r="N37" s="10">
        <v>259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3.5423268447261202</v>
      </c>
      <c r="W37" s="19">
        <f t="shared" si="5"/>
        <v>9.0936832468721391</v>
      </c>
      <c r="X37" s="19">
        <f t="shared" si="6"/>
        <v>6.4659559650720526</v>
      </c>
      <c r="Z37" s="4" t="s">
        <v>31</v>
      </c>
      <c r="AA37" s="10">
        <f t="shared" si="8"/>
        <v>1790</v>
      </c>
      <c r="AB37" s="10">
        <f t="shared" si="8"/>
        <v>1773</v>
      </c>
      <c r="AC37" s="13">
        <f>SUM(AA37:AB37)</f>
        <v>3563</v>
      </c>
    </row>
    <row r="38" spans="1:29" ht="15" customHeight="1" x14ac:dyDescent="0.15">
      <c r="A38" s="7">
        <v>29</v>
      </c>
      <c r="B38" s="10">
        <v>46</v>
      </c>
      <c r="C38" s="10">
        <v>43</v>
      </c>
      <c r="D38" s="10">
        <v>89</v>
      </c>
      <c r="E38" s="3"/>
      <c r="F38" s="7">
        <v>59</v>
      </c>
      <c r="G38" s="10">
        <v>100</v>
      </c>
      <c r="H38" s="10">
        <v>74</v>
      </c>
      <c r="I38" s="10">
        <v>174</v>
      </c>
      <c r="J38" s="3"/>
      <c r="K38" s="7">
        <v>89</v>
      </c>
      <c r="L38" s="10">
        <v>90</v>
      </c>
      <c r="M38" s="10">
        <v>158</v>
      </c>
      <c r="N38" s="10">
        <v>248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0.92802172928927118</v>
      </c>
      <c r="W38" s="19">
        <f t="shared" si="5"/>
        <v>3.0007120333638491</v>
      </c>
      <c r="X38" s="19">
        <f t="shared" si="6"/>
        <v>2.0196067927358441</v>
      </c>
      <c r="Z38" s="4" t="s">
        <v>7</v>
      </c>
      <c r="AA38" s="10">
        <f t="shared" si="8"/>
        <v>2206</v>
      </c>
      <c r="AB38" s="10">
        <f t="shared" si="8"/>
        <v>3507</v>
      </c>
      <c r="AC38" s="13">
        <f>SUM(AA38:AB38)</f>
        <v>5713</v>
      </c>
    </row>
    <row r="39" spans="1:29" ht="15" customHeight="1" x14ac:dyDescent="0.15">
      <c r="A39" s="7"/>
      <c r="B39" s="11">
        <v>262</v>
      </c>
      <c r="C39" s="11">
        <v>245</v>
      </c>
      <c r="D39" s="11">
        <v>507</v>
      </c>
      <c r="E39" s="3"/>
      <c r="F39" s="7"/>
      <c r="G39" s="11">
        <v>466</v>
      </c>
      <c r="H39" s="11">
        <v>475</v>
      </c>
      <c r="I39" s="11">
        <v>941</v>
      </c>
      <c r="J39" s="3"/>
      <c r="K39" s="7"/>
      <c r="L39" s="11">
        <v>430</v>
      </c>
      <c r="M39" s="11">
        <v>803</v>
      </c>
      <c r="N39" s="11">
        <v>1233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9.0538705296514255E-2</v>
      </c>
      <c r="W39" s="19">
        <f t="shared" si="5"/>
        <v>0.51876716509002141</v>
      </c>
      <c r="X39" s="19">
        <f t="shared" si="6"/>
        <v>0.3160657845395618</v>
      </c>
      <c r="Z39" s="9" t="s">
        <v>24</v>
      </c>
      <c r="AA39" s="11">
        <f>SUM(AA35:AA38)</f>
        <v>8836</v>
      </c>
      <c r="AB39" s="11">
        <f>SUM(AB35:AB38)</f>
        <v>9831</v>
      </c>
      <c r="AC39" s="11">
        <f>SUM(AC35:AC38)</f>
        <v>18667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45869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28</v>
      </c>
      <c r="C4" s="10">
        <v>16</v>
      </c>
      <c r="D4" s="10">
        <v>44</v>
      </c>
      <c r="E4" s="3"/>
      <c r="F4" s="7">
        <v>30</v>
      </c>
      <c r="G4" s="10">
        <v>51</v>
      </c>
      <c r="H4" s="10">
        <v>44</v>
      </c>
      <c r="I4" s="10">
        <v>95</v>
      </c>
      <c r="J4" s="3"/>
      <c r="K4" s="7">
        <v>60</v>
      </c>
      <c r="L4" s="10">
        <v>102</v>
      </c>
      <c r="M4" s="10">
        <v>113</v>
      </c>
      <c r="N4" s="10">
        <v>215</v>
      </c>
      <c r="O4" s="3"/>
      <c r="P4" s="7">
        <v>90</v>
      </c>
      <c r="Q4" s="10">
        <v>66</v>
      </c>
      <c r="R4" s="10">
        <v>147</v>
      </c>
      <c r="S4" s="10">
        <v>213</v>
      </c>
      <c r="U4" s="4" t="s">
        <v>4</v>
      </c>
      <c r="V4" s="15">
        <f>SUM(B9,B15,B21)</f>
        <v>764</v>
      </c>
      <c r="W4" s="15">
        <f>SUM(C9,C15,C21)</f>
        <v>658</v>
      </c>
      <c r="X4" s="15">
        <f>SUM(V4:W4)</f>
        <v>1422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32</v>
      </c>
      <c r="C5" s="10">
        <v>28</v>
      </c>
      <c r="D5" s="10">
        <v>60</v>
      </c>
      <c r="E5" s="3"/>
      <c r="F5" s="7">
        <v>31</v>
      </c>
      <c r="G5" s="10">
        <v>70</v>
      </c>
      <c r="H5" s="10">
        <v>61</v>
      </c>
      <c r="I5" s="10">
        <v>131</v>
      </c>
      <c r="J5" s="3"/>
      <c r="K5" s="7">
        <v>61</v>
      </c>
      <c r="L5" s="10">
        <v>111</v>
      </c>
      <c r="M5" s="10">
        <v>128</v>
      </c>
      <c r="N5" s="10">
        <v>239</v>
      </c>
      <c r="O5" s="3"/>
      <c r="P5" s="7">
        <v>91</v>
      </c>
      <c r="Q5" s="10">
        <v>46</v>
      </c>
      <c r="R5" s="10">
        <v>134</v>
      </c>
      <c r="S5" s="10">
        <v>180</v>
      </c>
      <c r="U5" s="4" t="s">
        <v>5</v>
      </c>
      <c r="V5" s="15">
        <f>SUM(B27,B33,B39,G9,G15,G21,G27,G33,G39,L9)</f>
        <v>4085</v>
      </c>
      <c r="W5" s="15">
        <f>SUM(C27,C33,C39,H9,H15,H21,H27,H33,H39,M9)</f>
        <v>3909</v>
      </c>
      <c r="X5" s="15">
        <f>SUM(V5:W5)</f>
        <v>7994</v>
      </c>
      <c r="Y5" s="2"/>
      <c r="Z5" s="4" t="s">
        <v>25</v>
      </c>
      <c r="AA5" s="10">
        <v>457</v>
      </c>
      <c r="AB5" s="10">
        <v>414</v>
      </c>
      <c r="AC5" s="10">
        <v>871</v>
      </c>
    </row>
    <row r="6" spans="1:29" ht="15" customHeight="1" x14ac:dyDescent="0.15">
      <c r="A6" s="7">
        <v>2</v>
      </c>
      <c r="B6" s="10">
        <v>37</v>
      </c>
      <c r="C6" s="10">
        <v>32</v>
      </c>
      <c r="D6" s="10">
        <v>69</v>
      </c>
      <c r="E6" s="3"/>
      <c r="F6" s="7">
        <v>32</v>
      </c>
      <c r="G6" s="10">
        <v>54</v>
      </c>
      <c r="H6" s="10">
        <v>44</v>
      </c>
      <c r="I6" s="10">
        <v>98</v>
      </c>
      <c r="J6" s="3"/>
      <c r="K6" s="7">
        <v>62</v>
      </c>
      <c r="L6" s="10">
        <v>127</v>
      </c>
      <c r="M6" s="10">
        <v>118</v>
      </c>
      <c r="N6" s="10">
        <v>245</v>
      </c>
      <c r="O6" s="3"/>
      <c r="P6" s="7">
        <v>92</v>
      </c>
      <c r="Q6" s="10">
        <v>45</v>
      </c>
      <c r="R6" s="10">
        <v>116</v>
      </c>
      <c r="S6" s="10">
        <v>161</v>
      </c>
      <c r="U6" s="8" t="s">
        <v>6</v>
      </c>
      <c r="V6" s="15">
        <f>SUM(L15,L21)</f>
        <v>1769</v>
      </c>
      <c r="W6" s="15">
        <f>SUM(M15,M21)</f>
        <v>1766</v>
      </c>
      <c r="X6" s="15">
        <f>SUM(V6:W6)</f>
        <v>3535</v>
      </c>
      <c r="Z6" s="25" t="s">
        <v>26</v>
      </c>
      <c r="AA6" s="10">
        <v>2391</v>
      </c>
      <c r="AB6" s="10">
        <v>2346</v>
      </c>
      <c r="AC6" s="10">
        <v>4737</v>
      </c>
    </row>
    <row r="7" spans="1:29" ht="15" customHeight="1" x14ac:dyDescent="0.15">
      <c r="A7" s="7">
        <v>3</v>
      </c>
      <c r="B7" s="10">
        <v>28</v>
      </c>
      <c r="C7" s="10">
        <v>33</v>
      </c>
      <c r="D7" s="10">
        <v>61</v>
      </c>
      <c r="E7" s="3"/>
      <c r="F7" s="7">
        <v>33</v>
      </c>
      <c r="G7" s="10">
        <v>57</v>
      </c>
      <c r="H7" s="10">
        <v>48</v>
      </c>
      <c r="I7" s="10">
        <v>105</v>
      </c>
      <c r="J7" s="3"/>
      <c r="K7" s="7">
        <v>63</v>
      </c>
      <c r="L7" s="10">
        <v>121</v>
      </c>
      <c r="M7" s="10">
        <v>128</v>
      </c>
      <c r="N7" s="10">
        <v>249</v>
      </c>
      <c r="O7" s="3"/>
      <c r="P7" s="7">
        <v>93</v>
      </c>
      <c r="Q7" s="10">
        <v>42</v>
      </c>
      <c r="R7" s="10">
        <v>97</v>
      </c>
      <c r="S7" s="10">
        <v>139</v>
      </c>
      <c r="U7" s="4" t="s">
        <v>7</v>
      </c>
      <c r="V7" s="15">
        <f>SUM(L27,L33,L39,Q9,Q15,Q21,Q27,Q33,Q39)</f>
        <v>2217</v>
      </c>
      <c r="W7" s="15">
        <f>SUM(M27,M33,M39,R9,R15,R21,R27,R33,R39)</f>
        <v>3511</v>
      </c>
      <c r="X7" s="15">
        <f>SUM(V7:W7)</f>
        <v>5728</v>
      </c>
      <c r="Z7" s="4" t="s">
        <v>31</v>
      </c>
      <c r="AA7" s="10">
        <v>998</v>
      </c>
      <c r="AB7" s="10">
        <v>1003</v>
      </c>
      <c r="AC7" s="10">
        <v>2001</v>
      </c>
    </row>
    <row r="8" spans="1:29" ht="15" customHeight="1" x14ac:dyDescent="0.15">
      <c r="A8" s="7">
        <v>4</v>
      </c>
      <c r="B8" s="10">
        <v>55</v>
      </c>
      <c r="C8" s="10">
        <v>32</v>
      </c>
      <c r="D8" s="10">
        <v>87</v>
      </c>
      <c r="E8" s="3"/>
      <c r="F8" s="7">
        <v>34</v>
      </c>
      <c r="G8" s="10">
        <v>58</v>
      </c>
      <c r="H8" s="10">
        <v>50</v>
      </c>
      <c r="I8" s="10">
        <v>108</v>
      </c>
      <c r="J8" s="3"/>
      <c r="K8" s="7">
        <v>64</v>
      </c>
      <c r="L8" s="10">
        <v>141</v>
      </c>
      <c r="M8" s="10">
        <v>144</v>
      </c>
      <c r="N8" s="10">
        <v>285</v>
      </c>
      <c r="O8" s="3"/>
      <c r="P8" s="7">
        <v>94</v>
      </c>
      <c r="Q8" s="10">
        <v>33</v>
      </c>
      <c r="R8" s="10">
        <v>101</v>
      </c>
      <c r="S8" s="10">
        <v>134</v>
      </c>
      <c r="U8" s="17" t="s">
        <v>3</v>
      </c>
      <c r="V8" s="12">
        <f>SUM(V4:V7)</f>
        <v>8835</v>
      </c>
      <c r="W8" s="12">
        <f>SUM(W4:W7)</f>
        <v>9844</v>
      </c>
      <c r="X8" s="12">
        <f>SUM(X4:X7)</f>
        <v>18679</v>
      </c>
      <c r="Z8" s="4" t="s">
        <v>7</v>
      </c>
      <c r="AA8" s="10">
        <v>1351</v>
      </c>
      <c r="AB8" s="10">
        <v>2124</v>
      </c>
      <c r="AC8" s="10">
        <v>3475</v>
      </c>
    </row>
    <row r="9" spans="1:29" ht="15" customHeight="1" x14ac:dyDescent="0.15">
      <c r="A9" s="7"/>
      <c r="B9" s="11">
        <v>180</v>
      </c>
      <c r="C9" s="11">
        <v>141</v>
      </c>
      <c r="D9" s="11">
        <v>321</v>
      </c>
      <c r="E9" s="3"/>
      <c r="F9" s="7"/>
      <c r="G9" s="11">
        <v>290</v>
      </c>
      <c r="H9" s="11">
        <v>247</v>
      </c>
      <c r="I9" s="11">
        <v>537</v>
      </c>
      <c r="J9" s="3"/>
      <c r="K9" s="7"/>
      <c r="L9" s="12">
        <v>602</v>
      </c>
      <c r="M9" s="12">
        <v>631</v>
      </c>
      <c r="N9" s="12">
        <v>1233</v>
      </c>
      <c r="O9" s="3"/>
      <c r="P9" s="7"/>
      <c r="Q9" s="11">
        <v>232</v>
      </c>
      <c r="R9" s="11">
        <v>595</v>
      </c>
      <c r="S9" s="11">
        <v>827</v>
      </c>
      <c r="U9" s="4" t="s">
        <v>8</v>
      </c>
      <c r="V9" s="15">
        <f>SUM(G21,G27,G33,G39,L9)</f>
        <v>2532</v>
      </c>
      <c r="W9" s="15">
        <f>SUM(H21,H27,H33,H39,M9)</f>
        <v>2451</v>
      </c>
      <c r="X9" s="18">
        <f t="shared" ref="X9:X20" si="0">SUM(V9:W9)</f>
        <v>4983</v>
      </c>
      <c r="Z9" s="9" t="s">
        <v>24</v>
      </c>
      <c r="AA9" s="11">
        <f t="shared" ref="AA9:AB9" si="1">SUM(AA5:AA8)</f>
        <v>5197</v>
      </c>
      <c r="AB9" s="11">
        <f t="shared" si="1"/>
        <v>5887</v>
      </c>
      <c r="AC9" s="11">
        <f>SUM(AC5:AC8)</f>
        <v>11084</v>
      </c>
    </row>
    <row r="10" spans="1:29" ht="15" customHeight="1" x14ac:dyDescent="0.15">
      <c r="A10" s="7">
        <v>5</v>
      </c>
      <c r="B10" s="10">
        <v>51</v>
      </c>
      <c r="C10" s="10">
        <v>43</v>
      </c>
      <c r="D10" s="10">
        <v>94</v>
      </c>
      <c r="E10" s="3"/>
      <c r="F10" s="7">
        <v>35</v>
      </c>
      <c r="G10" s="10">
        <v>59</v>
      </c>
      <c r="H10" s="10">
        <v>36</v>
      </c>
      <c r="I10" s="10">
        <v>95</v>
      </c>
      <c r="J10" s="3"/>
      <c r="K10" s="7">
        <v>65</v>
      </c>
      <c r="L10" s="10">
        <v>147</v>
      </c>
      <c r="M10" s="10">
        <v>149</v>
      </c>
      <c r="N10" s="10">
        <v>296</v>
      </c>
      <c r="O10" s="3"/>
      <c r="P10" s="7">
        <v>95</v>
      </c>
      <c r="Q10" s="10">
        <v>28</v>
      </c>
      <c r="R10" s="10">
        <v>75</v>
      </c>
      <c r="S10" s="10">
        <v>103</v>
      </c>
      <c r="U10" s="4" t="s">
        <v>9</v>
      </c>
      <c r="V10" s="15">
        <f>SUM(G21,G27,G33,G39,L9,L15,L21,L27,L33,L39,Q9,Q15,Q21,Q27,Q33,Q39)</f>
        <v>6518</v>
      </c>
      <c r="W10" s="15">
        <f>SUM(H21,H27,H33,H39,M9,M15,M21,M27,M33,M39,R9,R15,R21,R27,R33,R39)</f>
        <v>7728</v>
      </c>
      <c r="X10" s="18">
        <f t="shared" si="0"/>
        <v>14246</v>
      </c>
      <c r="Z10" s="6" t="s">
        <v>28</v>
      </c>
    </row>
    <row r="11" spans="1:29" ht="15" customHeight="1" x14ac:dyDescent="0.15">
      <c r="A11" s="7">
        <v>6</v>
      </c>
      <c r="B11" s="10">
        <v>45</v>
      </c>
      <c r="C11" s="10">
        <v>37</v>
      </c>
      <c r="D11" s="10">
        <v>82</v>
      </c>
      <c r="E11" s="3"/>
      <c r="F11" s="7">
        <v>36</v>
      </c>
      <c r="G11" s="10">
        <v>62</v>
      </c>
      <c r="H11" s="10">
        <v>61</v>
      </c>
      <c r="I11" s="10">
        <v>123</v>
      </c>
      <c r="J11" s="3"/>
      <c r="K11" s="7">
        <v>66</v>
      </c>
      <c r="L11" s="10">
        <v>163</v>
      </c>
      <c r="M11" s="10">
        <v>167</v>
      </c>
      <c r="N11" s="10">
        <v>330</v>
      </c>
      <c r="O11" s="3"/>
      <c r="P11" s="7">
        <v>96</v>
      </c>
      <c r="Q11" s="10">
        <v>22</v>
      </c>
      <c r="R11" s="10">
        <v>64</v>
      </c>
      <c r="S11" s="10">
        <v>86</v>
      </c>
      <c r="U11" s="4" t="s">
        <v>10</v>
      </c>
      <c r="V11" s="15">
        <f>SUM(,G33,G39,L9,L15,L21,L27,L33,L39,Q9,Q15,Q21,Q27,Q33,Q39)</f>
        <v>5565</v>
      </c>
      <c r="W11" s="15">
        <f>SUM(,H33,H39,M9,M15,M21,M27,M33,M39,R9,R15,R21,R27,R33,R39)</f>
        <v>6871</v>
      </c>
      <c r="X11" s="18">
        <f t="shared" si="0"/>
        <v>12436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54</v>
      </c>
      <c r="C12" s="10">
        <v>44</v>
      </c>
      <c r="D12" s="10">
        <v>98</v>
      </c>
      <c r="E12" s="3"/>
      <c r="F12" s="7">
        <v>37</v>
      </c>
      <c r="G12" s="10">
        <v>73</v>
      </c>
      <c r="H12" s="10">
        <v>69</v>
      </c>
      <c r="I12" s="10">
        <v>142</v>
      </c>
      <c r="J12" s="3"/>
      <c r="K12" s="7">
        <v>67</v>
      </c>
      <c r="L12" s="10">
        <v>148</v>
      </c>
      <c r="M12" s="10">
        <v>162</v>
      </c>
      <c r="N12" s="10">
        <v>310</v>
      </c>
      <c r="O12" s="3"/>
      <c r="P12" s="7">
        <v>97</v>
      </c>
      <c r="Q12" s="10">
        <v>9</v>
      </c>
      <c r="R12" s="10">
        <v>47</v>
      </c>
      <c r="S12" s="10">
        <v>56</v>
      </c>
      <c r="U12" s="4" t="s">
        <v>11</v>
      </c>
      <c r="V12" s="15">
        <f>SUM(L9,L15,L21,L27,L33,L39,Q9,Q15,Q21,Q27,Q33,Q39)</f>
        <v>4588</v>
      </c>
      <c r="W12" s="15">
        <f>SUM(M9,M15,M21,M27,M33,M39,R9,R15,R21,R27,R33,R39)</f>
        <v>5908</v>
      </c>
      <c r="X12" s="18">
        <f t="shared" si="0"/>
        <v>10496</v>
      </c>
      <c r="Z12" s="4" t="s">
        <v>25</v>
      </c>
      <c r="AA12" s="10">
        <v>127</v>
      </c>
      <c r="AB12" s="10">
        <v>78</v>
      </c>
      <c r="AC12" s="10">
        <v>205</v>
      </c>
    </row>
    <row r="13" spans="1:29" ht="15" customHeight="1" x14ac:dyDescent="0.15">
      <c r="A13" s="7">
        <v>8</v>
      </c>
      <c r="B13" s="10">
        <v>59</v>
      </c>
      <c r="C13" s="10">
        <v>49</v>
      </c>
      <c r="D13" s="10">
        <v>108</v>
      </c>
      <c r="E13" s="3"/>
      <c r="F13" s="7">
        <v>38</v>
      </c>
      <c r="G13" s="10">
        <v>71</v>
      </c>
      <c r="H13" s="10">
        <v>86</v>
      </c>
      <c r="I13" s="10">
        <v>157</v>
      </c>
      <c r="J13" s="3"/>
      <c r="K13" s="7">
        <v>68</v>
      </c>
      <c r="L13" s="10">
        <v>171</v>
      </c>
      <c r="M13" s="10">
        <v>163</v>
      </c>
      <c r="N13" s="10">
        <v>334</v>
      </c>
      <c r="O13" s="3"/>
      <c r="P13" s="7">
        <v>98</v>
      </c>
      <c r="Q13" s="10">
        <v>10</v>
      </c>
      <c r="R13" s="10">
        <v>30</v>
      </c>
      <c r="S13" s="10">
        <v>40</v>
      </c>
      <c r="U13" s="9" t="s">
        <v>12</v>
      </c>
      <c r="V13" s="12">
        <f>SUM(L15,L21,L27,L33,L39,Q9,Q15,Q21,Q27,Q33,Q39)</f>
        <v>3986</v>
      </c>
      <c r="W13" s="12">
        <f>SUM(M15,M21,M27,M33,M39,R9,R15,R21,R27,R33,R39)</f>
        <v>5277</v>
      </c>
      <c r="X13" s="12">
        <f t="shared" si="0"/>
        <v>9263</v>
      </c>
      <c r="Z13" s="25" t="s">
        <v>26</v>
      </c>
      <c r="AA13" s="10">
        <v>532</v>
      </c>
      <c r="AB13" s="10">
        <v>568</v>
      </c>
      <c r="AC13" s="10">
        <v>1100</v>
      </c>
    </row>
    <row r="14" spans="1:29" ht="15" customHeight="1" x14ac:dyDescent="0.15">
      <c r="A14" s="7">
        <v>9</v>
      </c>
      <c r="B14" s="10">
        <v>52</v>
      </c>
      <c r="C14" s="10">
        <v>48</v>
      </c>
      <c r="D14" s="10">
        <v>100</v>
      </c>
      <c r="E14" s="3"/>
      <c r="F14" s="7">
        <v>39</v>
      </c>
      <c r="G14" s="10">
        <v>76</v>
      </c>
      <c r="H14" s="10">
        <v>77</v>
      </c>
      <c r="I14" s="10">
        <v>153</v>
      </c>
      <c r="J14" s="3"/>
      <c r="K14" s="7">
        <v>69</v>
      </c>
      <c r="L14" s="10">
        <v>163</v>
      </c>
      <c r="M14" s="10">
        <v>191</v>
      </c>
      <c r="N14" s="10">
        <v>354</v>
      </c>
      <c r="O14" s="3"/>
      <c r="P14" s="7">
        <v>99</v>
      </c>
      <c r="Q14" s="10">
        <v>6</v>
      </c>
      <c r="R14" s="10">
        <v>35</v>
      </c>
      <c r="S14" s="10">
        <v>41</v>
      </c>
      <c r="U14" s="4" t="s">
        <v>13</v>
      </c>
      <c r="V14" s="15">
        <f>SUM(L21,L27,L33,L39,Q9,Q15,Q21,Q27,Q33,Q39)</f>
        <v>3194</v>
      </c>
      <c r="W14" s="15">
        <f>SUM(M21,M27,M33,M39,R9,R15,R21,R27,R33,R39)</f>
        <v>4445</v>
      </c>
      <c r="X14" s="18">
        <f t="shared" si="0"/>
        <v>7639</v>
      </c>
      <c r="Z14" s="4" t="s">
        <v>31</v>
      </c>
      <c r="AA14" s="10">
        <v>240</v>
      </c>
      <c r="AB14" s="10">
        <v>258</v>
      </c>
      <c r="AC14" s="10">
        <v>498</v>
      </c>
    </row>
    <row r="15" spans="1:29" ht="15" customHeight="1" x14ac:dyDescent="0.15">
      <c r="A15" s="7"/>
      <c r="B15" s="11">
        <v>261</v>
      </c>
      <c r="C15" s="11">
        <v>221</v>
      </c>
      <c r="D15" s="11">
        <v>482</v>
      </c>
      <c r="E15" s="3"/>
      <c r="F15" s="7"/>
      <c r="G15" s="11">
        <v>341</v>
      </c>
      <c r="H15" s="11">
        <v>329</v>
      </c>
      <c r="I15" s="11">
        <v>670</v>
      </c>
      <c r="J15" s="3"/>
      <c r="K15" s="7"/>
      <c r="L15" s="11">
        <v>792</v>
      </c>
      <c r="M15" s="11">
        <v>832</v>
      </c>
      <c r="N15" s="11">
        <v>1624</v>
      </c>
      <c r="O15" s="3"/>
      <c r="P15" s="7"/>
      <c r="Q15" s="11">
        <v>75</v>
      </c>
      <c r="R15" s="11">
        <v>251</v>
      </c>
      <c r="S15" s="11">
        <v>326</v>
      </c>
      <c r="U15" s="4" t="s">
        <v>14</v>
      </c>
      <c r="V15" s="15">
        <f>SUM(L27,L33,L39,Q9,Q15,Q21,Q27,Q33,Q39)</f>
        <v>2217</v>
      </c>
      <c r="W15" s="15">
        <f>SUM(M27,M33,M39,R9,R15,R21,R27,R33,R39)</f>
        <v>3511</v>
      </c>
      <c r="X15" s="18">
        <f t="shared" si="0"/>
        <v>5728</v>
      </c>
      <c r="Z15" s="4" t="s">
        <v>7</v>
      </c>
      <c r="AA15" s="10">
        <v>270</v>
      </c>
      <c r="AB15" s="10">
        <v>428</v>
      </c>
      <c r="AC15" s="10">
        <v>698</v>
      </c>
    </row>
    <row r="16" spans="1:29" ht="15" customHeight="1" x14ac:dyDescent="0.15">
      <c r="A16" s="7">
        <v>10</v>
      </c>
      <c r="B16" s="10">
        <v>63</v>
      </c>
      <c r="C16" s="10">
        <v>66</v>
      </c>
      <c r="D16" s="10">
        <v>129</v>
      </c>
      <c r="E16" s="3"/>
      <c r="F16" s="7">
        <v>40</v>
      </c>
      <c r="G16" s="10">
        <v>103</v>
      </c>
      <c r="H16" s="10">
        <v>75</v>
      </c>
      <c r="I16" s="10">
        <v>178</v>
      </c>
      <c r="J16" s="3"/>
      <c r="K16" s="7">
        <v>70</v>
      </c>
      <c r="L16" s="10">
        <v>176</v>
      </c>
      <c r="M16" s="10">
        <v>184</v>
      </c>
      <c r="N16" s="10">
        <v>360</v>
      </c>
      <c r="O16" s="3"/>
      <c r="P16" s="7">
        <v>100</v>
      </c>
      <c r="Q16" s="10">
        <v>4</v>
      </c>
      <c r="R16" s="10">
        <v>21</v>
      </c>
      <c r="S16" s="10">
        <v>25</v>
      </c>
      <c r="U16" s="4" t="s">
        <v>15</v>
      </c>
      <c r="V16" s="15">
        <f>SUM(L33,L39,Q9,Q15,Q21,Q27,Q33,Q39)</f>
        <v>1264</v>
      </c>
      <c r="W16" s="15">
        <f>SUM(M33,M39,R9,R15,R21,R27,R33,R39)</f>
        <v>2531</v>
      </c>
      <c r="X16" s="18">
        <f t="shared" si="0"/>
        <v>3795</v>
      </c>
      <c r="Z16" s="9" t="s">
        <v>24</v>
      </c>
      <c r="AA16" s="11">
        <f t="shared" ref="AA16:AB16" si="2">SUM(AA12:AA15)</f>
        <v>1169</v>
      </c>
      <c r="AB16" s="11">
        <f t="shared" si="2"/>
        <v>1332</v>
      </c>
      <c r="AC16" s="11">
        <f>SUM(AC12:AC15)</f>
        <v>2501</v>
      </c>
    </row>
    <row r="17" spans="1:29" ht="15" customHeight="1" x14ac:dyDescent="0.15">
      <c r="A17" s="7">
        <v>11</v>
      </c>
      <c r="B17" s="10">
        <v>62</v>
      </c>
      <c r="C17" s="10">
        <v>53</v>
      </c>
      <c r="D17" s="10">
        <v>115</v>
      </c>
      <c r="E17" s="3"/>
      <c r="F17" s="7">
        <v>41</v>
      </c>
      <c r="G17" s="10">
        <v>87</v>
      </c>
      <c r="H17" s="10">
        <v>94</v>
      </c>
      <c r="I17" s="10">
        <v>181</v>
      </c>
      <c r="J17" s="3"/>
      <c r="K17" s="7">
        <v>71</v>
      </c>
      <c r="L17" s="10">
        <v>195</v>
      </c>
      <c r="M17" s="10">
        <v>160</v>
      </c>
      <c r="N17" s="10">
        <v>355</v>
      </c>
      <c r="O17" s="3"/>
      <c r="P17" s="7">
        <v>101</v>
      </c>
      <c r="Q17" s="10">
        <v>1</v>
      </c>
      <c r="R17" s="10">
        <v>11</v>
      </c>
      <c r="S17" s="10">
        <v>12</v>
      </c>
      <c r="U17" s="4" t="s">
        <v>16</v>
      </c>
      <c r="V17" s="15">
        <f>SUM(L39,Q9,Q15,Q21,Q27,Q33,Q39)</f>
        <v>739</v>
      </c>
      <c r="W17" s="15">
        <f>SUM(M39,R9,R15,R21,R27,R33,R39)</f>
        <v>1700</v>
      </c>
      <c r="X17" s="18">
        <f t="shared" si="0"/>
        <v>2439</v>
      </c>
      <c r="Z17" s="6" t="s">
        <v>29</v>
      </c>
    </row>
    <row r="18" spans="1:29" ht="15" customHeight="1" x14ac:dyDescent="0.15">
      <c r="A18" s="7">
        <v>12</v>
      </c>
      <c r="B18" s="10">
        <v>59</v>
      </c>
      <c r="C18" s="10">
        <v>63</v>
      </c>
      <c r="D18" s="10">
        <v>122</v>
      </c>
      <c r="E18" s="3"/>
      <c r="F18" s="7">
        <v>42</v>
      </c>
      <c r="G18" s="10">
        <v>86</v>
      </c>
      <c r="H18" s="10">
        <v>84</v>
      </c>
      <c r="I18" s="10">
        <v>170</v>
      </c>
      <c r="J18" s="3"/>
      <c r="K18" s="7">
        <v>72</v>
      </c>
      <c r="L18" s="10">
        <v>202</v>
      </c>
      <c r="M18" s="10">
        <v>206</v>
      </c>
      <c r="N18" s="13">
        <v>408</v>
      </c>
      <c r="O18" s="3"/>
      <c r="P18" s="7">
        <v>102</v>
      </c>
      <c r="Q18" s="10">
        <v>1</v>
      </c>
      <c r="R18" s="10">
        <v>9</v>
      </c>
      <c r="S18" s="10">
        <v>10</v>
      </c>
      <c r="U18" s="4" t="s">
        <v>17</v>
      </c>
      <c r="V18" s="15">
        <f>SUM(Q9,Q15,Q21,Q27,Q33,Q39)</f>
        <v>313</v>
      </c>
      <c r="W18" s="15">
        <f>SUM(R9,R15,R21,R27,R33,R39)</f>
        <v>897</v>
      </c>
      <c r="X18" s="18">
        <f t="shared" si="0"/>
        <v>1210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68</v>
      </c>
      <c r="C19" s="10">
        <v>46</v>
      </c>
      <c r="D19" s="10">
        <v>114</v>
      </c>
      <c r="E19" s="3"/>
      <c r="F19" s="7">
        <v>43</v>
      </c>
      <c r="G19" s="10">
        <v>83</v>
      </c>
      <c r="H19" s="10">
        <v>88</v>
      </c>
      <c r="I19" s="10">
        <v>171</v>
      </c>
      <c r="J19" s="3"/>
      <c r="K19" s="7">
        <v>73</v>
      </c>
      <c r="L19" s="10">
        <v>194</v>
      </c>
      <c r="M19" s="10">
        <v>193</v>
      </c>
      <c r="N19" s="10">
        <v>387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81</v>
      </c>
      <c r="W19" s="15">
        <f>SUM(R15,R21,R27,R33,R39)</f>
        <v>302</v>
      </c>
      <c r="X19" s="18">
        <f t="shared" si="0"/>
        <v>383</v>
      </c>
      <c r="Z19" s="4" t="s">
        <v>25</v>
      </c>
      <c r="AA19" s="10">
        <v>114</v>
      </c>
      <c r="AB19" s="10">
        <v>102</v>
      </c>
      <c r="AC19" s="10">
        <v>216</v>
      </c>
    </row>
    <row r="20" spans="1:29" ht="15" customHeight="1" x14ac:dyDescent="0.15">
      <c r="A20" s="7">
        <v>14</v>
      </c>
      <c r="B20" s="10">
        <v>71</v>
      </c>
      <c r="C20" s="10">
        <v>68</v>
      </c>
      <c r="D20" s="10">
        <v>139</v>
      </c>
      <c r="E20" s="3"/>
      <c r="F20" s="7">
        <v>44</v>
      </c>
      <c r="G20" s="10">
        <v>86</v>
      </c>
      <c r="H20" s="10">
        <v>81</v>
      </c>
      <c r="I20" s="10">
        <v>167</v>
      </c>
      <c r="J20" s="3"/>
      <c r="K20" s="7">
        <v>74</v>
      </c>
      <c r="L20" s="10">
        <v>210</v>
      </c>
      <c r="M20" s="10">
        <v>191</v>
      </c>
      <c r="N20" s="10">
        <v>401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6</v>
      </c>
      <c r="W20" s="15">
        <f>SUM(R21,R27,R33,R39)</f>
        <v>51</v>
      </c>
      <c r="X20" s="18">
        <f t="shared" si="0"/>
        <v>57</v>
      </c>
      <c r="Z20" s="25" t="s">
        <v>26</v>
      </c>
      <c r="AA20" s="10">
        <v>792</v>
      </c>
      <c r="AB20" s="10">
        <v>644</v>
      </c>
      <c r="AC20" s="10">
        <v>1436</v>
      </c>
    </row>
    <row r="21" spans="1:29" ht="15" customHeight="1" x14ac:dyDescent="0.15">
      <c r="A21" s="7"/>
      <c r="B21" s="11">
        <v>323</v>
      </c>
      <c r="C21" s="11">
        <v>296</v>
      </c>
      <c r="D21" s="11">
        <v>619</v>
      </c>
      <c r="E21" s="3"/>
      <c r="F21" s="7"/>
      <c r="G21" s="11">
        <v>445</v>
      </c>
      <c r="H21" s="11">
        <v>422</v>
      </c>
      <c r="I21" s="11">
        <v>867</v>
      </c>
      <c r="J21" s="3"/>
      <c r="K21" s="7"/>
      <c r="L21" s="12">
        <v>977</v>
      </c>
      <c r="M21" s="12">
        <v>934</v>
      </c>
      <c r="N21" s="12">
        <v>1911</v>
      </c>
      <c r="O21" s="23"/>
      <c r="P21" s="7"/>
      <c r="Q21" s="11">
        <v>6</v>
      </c>
      <c r="R21" s="11">
        <v>50</v>
      </c>
      <c r="S21" s="11">
        <v>56</v>
      </c>
      <c r="Z21" s="4" t="s">
        <v>31</v>
      </c>
      <c r="AA21" s="10">
        <v>320</v>
      </c>
      <c r="AB21" s="10">
        <v>316</v>
      </c>
      <c r="AC21" s="10">
        <v>636</v>
      </c>
    </row>
    <row r="22" spans="1:29" ht="15" customHeight="1" x14ac:dyDescent="0.15">
      <c r="A22" s="7">
        <v>15</v>
      </c>
      <c r="B22" s="10">
        <v>82</v>
      </c>
      <c r="C22" s="10">
        <v>64</v>
      </c>
      <c r="D22" s="10">
        <v>146</v>
      </c>
      <c r="E22" s="3"/>
      <c r="F22" s="7">
        <v>45</v>
      </c>
      <c r="G22" s="10">
        <v>87</v>
      </c>
      <c r="H22" s="10">
        <v>86</v>
      </c>
      <c r="I22" s="10">
        <v>173</v>
      </c>
      <c r="J22" s="3"/>
      <c r="K22" s="7">
        <v>75</v>
      </c>
      <c r="L22" s="10">
        <v>225</v>
      </c>
      <c r="M22" s="10">
        <v>218</v>
      </c>
      <c r="N22" s="10">
        <v>443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379</v>
      </c>
      <c r="AB22" s="10">
        <v>598</v>
      </c>
      <c r="AC22" s="10">
        <v>977</v>
      </c>
    </row>
    <row r="23" spans="1:29" ht="15" customHeight="1" x14ac:dyDescent="0.15">
      <c r="A23" s="7">
        <v>16</v>
      </c>
      <c r="B23" s="10">
        <v>80</v>
      </c>
      <c r="C23" s="10">
        <v>75</v>
      </c>
      <c r="D23" s="10">
        <v>155</v>
      </c>
      <c r="E23" s="3"/>
      <c r="F23" s="7">
        <v>46</v>
      </c>
      <c r="G23" s="10">
        <v>99</v>
      </c>
      <c r="H23" s="10">
        <v>87</v>
      </c>
      <c r="I23" s="10">
        <v>186</v>
      </c>
      <c r="J23" s="3"/>
      <c r="K23" s="7">
        <v>76</v>
      </c>
      <c r="L23" s="10">
        <v>247</v>
      </c>
      <c r="M23" s="10">
        <v>247</v>
      </c>
      <c r="N23" s="10">
        <v>494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8.6474250141482738</v>
      </c>
      <c r="W23" s="19">
        <f>W4/$W$8*100</f>
        <v>6.6842746850873631</v>
      </c>
      <c r="X23" s="19">
        <f>X4/$X$8*100</f>
        <v>7.612827239145564</v>
      </c>
      <c r="Z23" s="9" t="s">
        <v>24</v>
      </c>
      <c r="AA23" s="11">
        <f t="shared" ref="AA23:AB23" si="3">SUM(AA19:AA22)</f>
        <v>1605</v>
      </c>
      <c r="AB23" s="11">
        <f t="shared" si="3"/>
        <v>1660</v>
      </c>
      <c r="AC23" s="11">
        <f>SUM(AC19:AC22)</f>
        <v>3265</v>
      </c>
    </row>
    <row r="24" spans="1:29" ht="15" customHeight="1" x14ac:dyDescent="0.15">
      <c r="A24" s="7">
        <v>17</v>
      </c>
      <c r="B24" s="10">
        <v>77</v>
      </c>
      <c r="C24" s="10">
        <v>80</v>
      </c>
      <c r="D24" s="10">
        <v>157</v>
      </c>
      <c r="E24" s="3"/>
      <c r="F24" s="7">
        <v>47</v>
      </c>
      <c r="G24" s="10">
        <v>104</v>
      </c>
      <c r="H24" s="10">
        <v>93</v>
      </c>
      <c r="I24" s="10">
        <v>197</v>
      </c>
      <c r="J24" s="3"/>
      <c r="K24" s="7">
        <v>77</v>
      </c>
      <c r="L24" s="10">
        <v>216</v>
      </c>
      <c r="M24" s="10">
        <v>233</v>
      </c>
      <c r="N24" s="10">
        <v>449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46.236559139784944</v>
      </c>
      <c r="W24" s="19">
        <f>W5/$W$8*100</f>
        <v>39.709467696058518</v>
      </c>
      <c r="X24" s="19">
        <f>X5/$X$8*100</f>
        <v>42.796723593340111</v>
      </c>
      <c r="Z24" s="6" t="s">
        <v>30</v>
      </c>
    </row>
    <row r="25" spans="1:29" ht="15" customHeight="1" x14ac:dyDescent="0.15">
      <c r="A25" s="7">
        <v>18</v>
      </c>
      <c r="B25" s="10">
        <v>70</v>
      </c>
      <c r="C25" s="10">
        <v>63</v>
      </c>
      <c r="D25" s="10">
        <v>133</v>
      </c>
      <c r="E25" s="3"/>
      <c r="F25" s="7">
        <v>48</v>
      </c>
      <c r="G25" s="10">
        <v>108</v>
      </c>
      <c r="H25" s="10">
        <v>91</v>
      </c>
      <c r="I25" s="10">
        <v>199</v>
      </c>
      <c r="J25" s="3"/>
      <c r="K25" s="7">
        <v>78</v>
      </c>
      <c r="L25" s="10">
        <v>194</v>
      </c>
      <c r="M25" s="10">
        <v>190</v>
      </c>
      <c r="N25" s="10">
        <v>384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20.022637238256934</v>
      </c>
      <c r="W25" s="19">
        <f>W6/$W$8*100</f>
        <v>17.939861844778545</v>
      </c>
      <c r="X25" s="19">
        <f>X6/$X$8*100</f>
        <v>18.924995984795761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63</v>
      </c>
      <c r="C26" s="10">
        <v>79</v>
      </c>
      <c r="D26" s="10">
        <v>142</v>
      </c>
      <c r="E26" s="3"/>
      <c r="F26" s="7">
        <v>49</v>
      </c>
      <c r="G26" s="10">
        <v>110</v>
      </c>
      <c r="H26" s="10">
        <v>78</v>
      </c>
      <c r="I26" s="10">
        <v>188</v>
      </c>
      <c r="J26" s="3"/>
      <c r="K26" s="7">
        <v>79</v>
      </c>
      <c r="L26" s="10">
        <v>71</v>
      </c>
      <c r="M26" s="10">
        <v>92</v>
      </c>
      <c r="N26" s="10">
        <v>163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25.093378607809846</v>
      </c>
      <c r="W26" s="19">
        <f>W7/$W$8*100</f>
        <v>35.666395774075575</v>
      </c>
      <c r="X26" s="19">
        <f>X7/$X$8*100</f>
        <v>30.665453182718561</v>
      </c>
      <c r="Z26" s="4" t="s">
        <v>25</v>
      </c>
      <c r="AA26" s="10">
        <v>66</v>
      </c>
      <c r="AB26" s="10">
        <v>64</v>
      </c>
      <c r="AC26" s="10">
        <v>130</v>
      </c>
    </row>
    <row r="27" spans="1:29" ht="15" customHeight="1" x14ac:dyDescent="0.15">
      <c r="A27" s="7"/>
      <c r="B27" s="11">
        <v>372</v>
      </c>
      <c r="C27" s="11">
        <v>361</v>
      </c>
      <c r="D27" s="11">
        <v>733</v>
      </c>
      <c r="E27" s="3"/>
      <c r="F27" s="7"/>
      <c r="G27" s="11">
        <v>508</v>
      </c>
      <c r="H27" s="11">
        <v>435</v>
      </c>
      <c r="I27" s="11">
        <v>943</v>
      </c>
      <c r="J27" s="3"/>
      <c r="K27" s="7"/>
      <c r="L27" s="11">
        <v>953</v>
      </c>
      <c r="M27" s="11">
        <v>980</v>
      </c>
      <c r="N27" s="11">
        <v>1933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370</v>
      </c>
      <c r="AB27" s="10">
        <v>351</v>
      </c>
      <c r="AC27" s="10">
        <v>721</v>
      </c>
    </row>
    <row r="28" spans="1:29" ht="15" customHeight="1" x14ac:dyDescent="0.15">
      <c r="A28" s="7">
        <v>20</v>
      </c>
      <c r="B28" s="10">
        <v>57</v>
      </c>
      <c r="C28" s="10">
        <v>59</v>
      </c>
      <c r="D28" s="10">
        <v>116</v>
      </c>
      <c r="E28" s="3"/>
      <c r="F28" s="7">
        <v>50</v>
      </c>
      <c r="G28" s="10">
        <v>111</v>
      </c>
      <c r="H28" s="10">
        <v>93</v>
      </c>
      <c r="I28" s="10">
        <v>204</v>
      </c>
      <c r="J28" s="3"/>
      <c r="K28" s="7">
        <v>80</v>
      </c>
      <c r="L28" s="10">
        <v>110</v>
      </c>
      <c r="M28" s="10">
        <v>143</v>
      </c>
      <c r="N28" s="10">
        <v>253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28.658743633276739</v>
      </c>
      <c r="W28" s="19">
        <f t="shared" ref="W28:W39" si="5">W9/$W$8*100</f>
        <v>24.898415278342139</v>
      </c>
      <c r="X28" s="19">
        <f t="shared" ref="X28:X39" si="6">X9/$X$8*100</f>
        <v>26.677016970929923</v>
      </c>
      <c r="Z28" s="4" t="s">
        <v>31</v>
      </c>
      <c r="AA28" s="10">
        <v>211</v>
      </c>
      <c r="AB28" s="10">
        <v>189</v>
      </c>
      <c r="AC28" s="10">
        <v>400</v>
      </c>
    </row>
    <row r="29" spans="1:29" ht="15" customHeight="1" x14ac:dyDescent="0.15">
      <c r="A29" s="7">
        <v>21</v>
      </c>
      <c r="B29" s="10">
        <v>61</v>
      </c>
      <c r="C29" s="10">
        <v>57</v>
      </c>
      <c r="D29" s="10">
        <v>118</v>
      </c>
      <c r="E29" s="3"/>
      <c r="F29" s="7">
        <v>51</v>
      </c>
      <c r="G29" s="10">
        <v>96</v>
      </c>
      <c r="H29" s="10">
        <v>110</v>
      </c>
      <c r="I29" s="10">
        <v>206</v>
      </c>
      <c r="J29" s="3"/>
      <c r="K29" s="7">
        <v>81</v>
      </c>
      <c r="L29" s="10">
        <v>108</v>
      </c>
      <c r="M29" s="10">
        <v>183</v>
      </c>
      <c r="N29" s="10">
        <v>291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73.774759479343516</v>
      </c>
      <c r="W29" s="19">
        <f t="shared" si="5"/>
        <v>78.504672897196258</v>
      </c>
      <c r="X29" s="19">
        <f t="shared" si="6"/>
        <v>76.267466138444235</v>
      </c>
      <c r="Z29" s="4" t="s">
        <v>7</v>
      </c>
      <c r="AA29" s="10">
        <v>217</v>
      </c>
      <c r="AB29" s="10">
        <v>361</v>
      </c>
      <c r="AC29" s="10">
        <v>578</v>
      </c>
    </row>
    <row r="30" spans="1:29" ht="15" customHeight="1" x14ac:dyDescent="0.15">
      <c r="A30" s="7">
        <v>22</v>
      </c>
      <c r="B30" s="10">
        <v>53</v>
      </c>
      <c r="C30" s="10">
        <v>57</v>
      </c>
      <c r="D30" s="10">
        <v>110</v>
      </c>
      <c r="E30" s="3"/>
      <c r="F30" s="7">
        <v>52</v>
      </c>
      <c r="G30" s="10">
        <v>101</v>
      </c>
      <c r="H30" s="10">
        <v>87</v>
      </c>
      <c r="I30" s="10">
        <v>188</v>
      </c>
      <c r="J30" s="3"/>
      <c r="K30" s="7">
        <v>82</v>
      </c>
      <c r="L30" s="10">
        <v>106</v>
      </c>
      <c r="M30" s="10">
        <v>160</v>
      </c>
      <c r="N30" s="10">
        <v>266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62.988115449915107</v>
      </c>
      <c r="W30" s="19">
        <f t="shared" si="5"/>
        <v>69.798862251117427</v>
      </c>
      <c r="X30" s="19">
        <f t="shared" si="6"/>
        <v>66.577439905776544</v>
      </c>
      <c r="Z30" s="9" t="s">
        <v>24</v>
      </c>
      <c r="AA30" s="11">
        <f t="shared" ref="AA30:AB30" si="7">SUM(AA26:AA29)</f>
        <v>864</v>
      </c>
      <c r="AB30" s="11">
        <f t="shared" si="7"/>
        <v>965</v>
      </c>
      <c r="AC30" s="11">
        <f>SUM(AC26:AC29)</f>
        <v>1829</v>
      </c>
    </row>
    <row r="31" spans="1:29" ht="15" customHeight="1" x14ac:dyDescent="0.15">
      <c r="A31" s="7">
        <v>23</v>
      </c>
      <c r="B31" s="10">
        <v>49</v>
      </c>
      <c r="C31" s="10">
        <v>52</v>
      </c>
      <c r="D31" s="10">
        <v>101</v>
      </c>
      <c r="E31" s="3"/>
      <c r="F31" s="7">
        <v>53</v>
      </c>
      <c r="G31" s="10">
        <v>111</v>
      </c>
      <c r="H31" s="10">
        <v>103</v>
      </c>
      <c r="I31" s="10">
        <v>214</v>
      </c>
      <c r="J31" s="3"/>
      <c r="K31" s="7">
        <v>83</v>
      </c>
      <c r="L31" s="10">
        <v>102</v>
      </c>
      <c r="M31" s="10">
        <v>172</v>
      </c>
      <c r="N31" s="10">
        <v>274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51.929824561403507</v>
      </c>
      <c r="W31" s="19">
        <f t="shared" si="5"/>
        <v>60.016253555465262</v>
      </c>
      <c r="X31" s="19">
        <f t="shared" si="6"/>
        <v>56.191444938165859</v>
      </c>
      <c r="Z31" s="6"/>
    </row>
    <row r="32" spans="1:29" ht="15" customHeight="1" x14ac:dyDescent="0.15">
      <c r="A32" s="7">
        <v>24</v>
      </c>
      <c r="B32" s="10">
        <v>66</v>
      </c>
      <c r="C32" s="10">
        <v>51</v>
      </c>
      <c r="D32" s="10">
        <v>117</v>
      </c>
      <c r="E32" s="3"/>
      <c r="F32" s="7">
        <v>54</v>
      </c>
      <c r="G32" s="10">
        <v>90</v>
      </c>
      <c r="H32" s="10">
        <v>89</v>
      </c>
      <c r="I32" s="10">
        <v>179</v>
      </c>
      <c r="J32" s="3"/>
      <c r="K32" s="7">
        <v>84</v>
      </c>
      <c r="L32" s="10">
        <v>99</v>
      </c>
      <c r="M32" s="10">
        <v>173</v>
      </c>
      <c r="N32" s="10">
        <v>272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45.11601584606678</v>
      </c>
      <c r="W32" s="20">
        <f t="shared" si="5"/>
        <v>53.606257618854123</v>
      </c>
      <c r="X32" s="20">
        <f t="shared" si="6"/>
        <v>49.590449167514322</v>
      </c>
      <c r="Z32" s="6"/>
      <c r="AA32" s="27"/>
      <c r="AB32" s="26"/>
      <c r="AC32" s="26"/>
    </row>
    <row r="33" spans="1:29" ht="15" customHeight="1" x14ac:dyDescent="0.15">
      <c r="A33" s="7"/>
      <c r="B33" s="11">
        <v>286</v>
      </c>
      <c r="C33" s="11">
        <v>276</v>
      </c>
      <c r="D33" s="11">
        <v>562</v>
      </c>
      <c r="E33" s="3"/>
      <c r="F33" s="7"/>
      <c r="G33" s="11">
        <v>509</v>
      </c>
      <c r="H33" s="11">
        <v>482</v>
      </c>
      <c r="I33" s="11">
        <v>991</v>
      </c>
      <c r="J33" s="3"/>
      <c r="K33" s="7"/>
      <c r="L33" s="11">
        <v>525</v>
      </c>
      <c r="M33" s="11">
        <v>831</v>
      </c>
      <c r="N33" s="11">
        <v>1356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36.151669496321446</v>
      </c>
      <c r="W33" s="19">
        <f t="shared" si="5"/>
        <v>45.154408776919951</v>
      </c>
      <c r="X33" s="19">
        <f t="shared" si="6"/>
        <v>40.896193586380427</v>
      </c>
      <c r="Z33" s="6" t="s">
        <v>3</v>
      </c>
    </row>
    <row r="34" spans="1:29" ht="15" customHeight="1" x14ac:dyDescent="0.15">
      <c r="A34" s="7">
        <v>25</v>
      </c>
      <c r="B34" s="10">
        <v>61</v>
      </c>
      <c r="C34" s="10">
        <v>48</v>
      </c>
      <c r="D34" s="10">
        <v>109</v>
      </c>
      <c r="E34" s="3"/>
      <c r="F34" s="7">
        <v>55</v>
      </c>
      <c r="G34" s="10">
        <v>99</v>
      </c>
      <c r="H34" s="10">
        <v>87</v>
      </c>
      <c r="I34" s="10">
        <v>186</v>
      </c>
      <c r="J34" s="3"/>
      <c r="K34" s="7">
        <v>85</v>
      </c>
      <c r="L34" s="10">
        <v>82</v>
      </c>
      <c r="M34" s="10">
        <v>164</v>
      </c>
      <c r="N34" s="10">
        <v>246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25.093378607809846</v>
      </c>
      <c r="W34" s="19">
        <f t="shared" si="5"/>
        <v>35.666395774075575</v>
      </c>
      <c r="X34" s="19">
        <f t="shared" si="6"/>
        <v>30.665453182718561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55</v>
      </c>
      <c r="C35" s="10">
        <v>48</v>
      </c>
      <c r="D35" s="10">
        <v>103</v>
      </c>
      <c r="E35" s="3"/>
      <c r="F35" s="7">
        <v>56</v>
      </c>
      <c r="G35" s="10">
        <v>92</v>
      </c>
      <c r="H35" s="10">
        <v>91</v>
      </c>
      <c r="I35" s="10">
        <v>183</v>
      </c>
      <c r="J35" s="3"/>
      <c r="K35" s="7">
        <v>86</v>
      </c>
      <c r="L35" s="10">
        <v>85</v>
      </c>
      <c r="M35" s="10">
        <v>154</v>
      </c>
      <c r="N35" s="10">
        <v>239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14.306734578381439</v>
      </c>
      <c r="W35" s="19">
        <f t="shared" si="5"/>
        <v>25.71109305160504</v>
      </c>
      <c r="X35" s="19">
        <f t="shared" si="6"/>
        <v>20.316933454681731</v>
      </c>
      <c r="Z35" s="4" t="s">
        <v>25</v>
      </c>
      <c r="AA35" s="10">
        <f>SUM(AA5,AA12,AA19,AA26)</f>
        <v>764</v>
      </c>
      <c r="AB35" s="10">
        <f t="shared" ref="AA35:AB38" si="8">SUM(AB5,AB12,AB19,AB26)</f>
        <v>658</v>
      </c>
      <c r="AC35" s="10">
        <f>SUM(AA35:AB35)</f>
        <v>1422</v>
      </c>
    </row>
    <row r="36" spans="1:29" ht="15" customHeight="1" x14ac:dyDescent="0.15">
      <c r="A36" s="7">
        <v>27</v>
      </c>
      <c r="B36" s="10">
        <v>46</v>
      </c>
      <c r="C36" s="10">
        <v>52</v>
      </c>
      <c r="D36" s="10">
        <v>98</v>
      </c>
      <c r="E36" s="3"/>
      <c r="F36" s="7">
        <v>57</v>
      </c>
      <c r="G36" s="10">
        <v>87</v>
      </c>
      <c r="H36" s="10">
        <v>109</v>
      </c>
      <c r="I36" s="10">
        <v>196</v>
      </c>
      <c r="J36" s="3"/>
      <c r="K36" s="7">
        <v>87</v>
      </c>
      <c r="L36" s="10">
        <v>82</v>
      </c>
      <c r="M36" s="10">
        <v>160</v>
      </c>
      <c r="N36" s="10">
        <v>242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8.3644595359366161</v>
      </c>
      <c r="W36" s="19">
        <f t="shared" si="5"/>
        <v>17.269402681836652</v>
      </c>
      <c r="X36" s="19">
        <f t="shared" si="6"/>
        <v>13.057444188661064</v>
      </c>
      <c r="Z36" s="25" t="s">
        <v>26</v>
      </c>
      <c r="AA36" s="10">
        <f t="shared" si="8"/>
        <v>4085</v>
      </c>
      <c r="AB36" s="10">
        <f t="shared" si="8"/>
        <v>3909</v>
      </c>
      <c r="AC36" s="13">
        <f>SUM(AA36:AB36)</f>
        <v>7994</v>
      </c>
    </row>
    <row r="37" spans="1:29" ht="15" customHeight="1" x14ac:dyDescent="0.15">
      <c r="A37" s="7">
        <v>28</v>
      </c>
      <c r="B37" s="10">
        <v>57</v>
      </c>
      <c r="C37" s="10">
        <v>51</v>
      </c>
      <c r="D37" s="10">
        <v>108</v>
      </c>
      <c r="E37" s="3"/>
      <c r="F37" s="7">
        <v>58</v>
      </c>
      <c r="G37" s="10">
        <v>92</v>
      </c>
      <c r="H37" s="10">
        <v>120</v>
      </c>
      <c r="I37" s="10">
        <v>212</v>
      </c>
      <c r="J37" s="3"/>
      <c r="K37" s="7">
        <v>88</v>
      </c>
      <c r="L37" s="10">
        <v>96</v>
      </c>
      <c r="M37" s="10">
        <v>168</v>
      </c>
      <c r="N37" s="10">
        <v>264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3.5427277872099601</v>
      </c>
      <c r="W37" s="19">
        <f t="shared" si="5"/>
        <v>9.1121495327102799</v>
      </c>
      <c r="X37" s="19">
        <f t="shared" si="6"/>
        <v>6.4778628406231595</v>
      </c>
      <c r="Z37" s="4" t="s">
        <v>31</v>
      </c>
      <c r="AA37" s="10">
        <f t="shared" si="8"/>
        <v>1769</v>
      </c>
      <c r="AB37" s="10">
        <f t="shared" si="8"/>
        <v>1766</v>
      </c>
      <c r="AC37" s="13">
        <f>SUM(AA37:AB37)</f>
        <v>3535</v>
      </c>
    </row>
    <row r="38" spans="1:29" ht="15" customHeight="1" x14ac:dyDescent="0.15">
      <c r="A38" s="7">
        <v>29</v>
      </c>
      <c r="B38" s="10">
        <v>45</v>
      </c>
      <c r="C38" s="10">
        <v>46</v>
      </c>
      <c r="D38" s="10">
        <v>91</v>
      </c>
      <c r="E38" s="3"/>
      <c r="F38" s="7">
        <v>59</v>
      </c>
      <c r="G38" s="10">
        <v>98</v>
      </c>
      <c r="H38" s="10">
        <v>74</v>
      </c>
      <c r="I38" s="10">
        <v>172</v>
      </c>
      <c r="J38" s="3"/>
      <c r="K38" s="7">
        <v>89</v>
      </c>
      <c r="L38" s="10">
        <v>81</v>
      </c>
      <c r="M38" s="10">
        <v>157</v>
      </c>
      <c r="N38" s="10">
        <v>238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0.91680814940577249</v>
      </c>
      <c r="W38" s="19">
        <f t="shared" si="5"/>
        <v>3.0678585940674523</v>
      </c>
      <c r="X38" s="19">
        <f t="shared" si="6"/>
        <v>2.0504309652550994</v>
      </c>
      <c r="Z38" s="4" t="s">
        <v>7</v>
      </c>
      <c r="AA38" s="10">
        <f t="shared" si="8"/>
        <v>2217</v>
      </c>
      <c r="AB38" s="10">
        <f t="shared" si="8"/>
        <v>3511</v>
      </c>
      <c r="AC38" s="13">
        <f>SUM(AA38:AB38)</f>
        <v>5728</v>
      </c>
    </row>
    <row r="39" spans="1:29" ht="15" customHeight="1" x14ac:dyDescent="0.15">
      <c r="A39" s="7"/>
      <c r="B39" s="11">
        <v>264</v>
      </c>
      <c r="C39" s="11">
        <v>245</v>
      </c>
      <c r="D39" s="11">
        <v>509</v>
      </c>
      <c r="E39" s="3"/>
      <c r="F39" s="7"/>
      <c r="G39" s="11">
        <v>468</v>
      </c>
      <c r="H39" s="11">
        <v>481</v>
      </c>
      <c r="I39" s="11">
        <v>949</v>
      </c>
      <c r="J39" s="3"/>
      <c r="K39" s="7"/>
      <c r="L39" s="11">
        <v>426</v>
      </c>
      <c r="M39" s="11">
        <v>803</v>
      </c>
      <c r="N39" s="11">
        <v>1229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6.7911714770797965E-2</v>
      </c>
      <c r="W39" s="19">
        <f t="shared" si="5"/>
        <v>0.51808208045509951</v>
      </c>
      <c r="X39" s="19">
        <f t="shared" si="6"/>
        <v>0.30515552224423148</v>
      </c>
      <c r="Z39" s="9" t="s">
        <v>24</v>
      </c>
      <c r="AA39" s="11">
        <f>SUM(AA35:AA38)</f>
        <v>8835</v>
      </c>
      <c r="AB39" s="11">
        <f>SUM(AB35:AB38)</f>
        <v>9844</v>
      </c>
      <c r="AC39" s="11">
        <f>SUM(AC35:AC38)</f>
        <v>18679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C121"/>
  <sheetViews>
    <sheetView tabSelected="1"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3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45900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26</v>
      </c>
      <c r="C4" s="10">
        <v>15</v>
      </c>
      <c r="D4" s="10">
        <v>41</v>
      </c>
      <c r="E4" s="3"/>
      <c r="F4" s="7">
        <v>30</v>
      </c>
      <c r="G4" s="10">
        <v>45</v>
      </c>
      <c r="H4" s="10">
        <v>41</v>
      </c>
      <c r="I4" s="10">
        <v>86</v>
      </c>
      <c r="J4" s="3"/>
      <c r="K4" s="7">
        <v>60</v>
      </c>
      <c r="L4" s="10">
        <v>110</v>
      </c>
      <c r="M4" s="10">
        <v>109</v>
      </c>
      <c r="N4" s="10">
        <v>219</v>
      </c>
      <c r="O4" s="3"/>
      <c r="P4" s="7">
        <v>90</v>
      </c>
      <c r="Q4" s="10">
        <v>66</v>
      </c>
      <c r="R4" s="10">
        <v>148</v>
      </c>
      <c r="S4" s="10">
        <v>214</v>
      </c>
      <c r="U4" s="4" t="s">
        <v>4</v>
      </c>
      <c r="V4" s="15">
        <f>SUM(B9,B15,B21)</f>
        <v>761</v>
      </c>
      <c r="W4" s="15">
        <f>SUM(C9,C15,C21)</f>
        <v>650</v>
      </c>
      <c r="X4" s="15">
        <f>SUM(V4:W4)</f>
        <v>1411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34</v>
      </c>
      <c r="C5" s="10">
        <v>24</v>
      </c>
      <c r="D5" s="10">
        <v>58</v>
      </c>
      <c r="E5" s="3"/>
      <c r="F5" s="7">
        <v>31</v>
      </c>
      <c r="G5" s="10">
        <v>71</v>
      </c>
      <c r="H5" s="10">
        <v>56</v>
      </c>
      <c r="I5" s="10">
        <v>127</v>
      </c>
      <c r="J5" s="3"/>
      <c r="K5" s="7">
        <v>61</v>
      </c>
      <c r="L5" s="10">
        <v>108</v>
      </c>
      <c r="M5" s="10">
        <v>128</v>
      </c>
      <c r="N5" s="10">
        <v>236</v>
      </c>
      <c r="O5" s="3"/>
      <c r="P5" s="7">
        <v>91</v>
      </c>
      <c r="Q5" s="10">
        <v>45</v>
      </c>
      <c r="R5" s="10">
        <v>136</v>
      </c>
      <c r="S5" s="10">
        <v>181</v>
      </c>
      <c r="U5" s="4" t="s">
        <v>5</v>
      </c>
      <c r="V5" s="15">
        <f>SUM(B27,B33,B39,G9,G15,G21,G27,G33,G39,L9)</f>
        <v>4067</v>
      </c>
      <c r="W5" s="15">
        <f>SUM(C27,C33,C39,H9,H15,H21,H27,H33,H39,M9)</f>
        <v>3890</v>
      </c>
      <c r="X5" s="15">
        <f>SUM(V5:W5)</f>
        <v>7957</v>
      </c>
      <c r="Y5" s="2"/>
      <c r="Z5" s="4" t="s">
        <v>25</v>
      </c>
      <c r="AA5" s="29">
        <v>455</v>
      </c>
      <c r="AB5" s="29">
        <v>407</v>
      </c>
      <c r="AC5" s="29">
        <v>862</v>
      </c>
    </row>
    <row r="6" spans="1:29" ht="15" customHeight="1" x14ac:dyDescent="0.15">
      <c r="A6" s="7">
        <v>2</v>
      </c>
      <c r="B6" s="10">
        <v>35</v>
      </c>
      <c r="C6" s="10">
        <v>35</v>
      </c>
      <c r="D6" s="10">
        <v>70</v>
      </c>
      <c r="E6" s="3"/>
      <c r="F6" s="7">
        <v>32</v>
      </c>
      <c r="G6" s="10">
        <v>56</v>
      </c>
      <c r="H6" s="10">
        <v>52</v>
      </c>
      <c r="I6" s="10">
        <v>108</v>
      </c>
      <c r="J6" s="3"/>
      <c r="K6" s="7">
        <v>62</v>
      </c>
      <c r="L6" s="10">
        <v>127</v>
      </c>
      <c r="M6" s="10">
        <v>114</v>
      </c>
      <c r="N6" s="10">
        <v>241</v>
      </c>
      <c r="O6" s="3"/>
      <c r="P6" s="7">
        <v>92</v>
      </c>
      <c r="Q6" s="10">
        <v>45</v>
      </c>
      <c r="R6" s="10">
        <v>116</v>
      </c>
      <c r="S6" s="10">
        <v>161</v>
      </c>
      <c r="U6" s="8" t="s">
        <v>6</v>
      </c>
      <c r="V6" s="15">
        <f>SUM(L15,L21)</f>
        <v>1768</v>
      </c>
      <c r="W6" s="15">
        <f>SUM(M15,M21)</f>
        <v>1765</v>
      </c>
      <c r="X6" s="15">
        <f>SUM(V6:W6)</f>
        <v>3533</v>
      </c>
      <c r="Z6" s="25" t="s">
        <v>26</v>
      </c>
      <c r="AA6" s="29">
        <v>2385</v>
      </c>
      <c r="AB6" s="29">
        <v>2334</v>
      </c>
      <c r="AC6" s="29">
        <v>4719</v>
      </c>
    </row>
    <row r="7" spans="1:29" ht="15" customHeight="1" x14ac:dyDescent="0.15">
      <c r="A7" s="7">
        <v>3</v>
      </c>
      <c r="B7" s="10">
        <v>32</v>
      </c>
      <c r="C7" s="10">
        <v>30</v>
      </c>
      <c r="D7" s="10">
        <v>62</v>
      </c>
      <c r="E7" s="3"/>
      <c r="F7" s="7">
        <v>33</v>
      </c>
      <c r="G7" s="10">
        <v>52</v>
      </c>
      <c r="H7" s="10">
        <v>43</v>
      </c>
      <c r="I7" s="10">
        <v>95</v>
      </c>
      <c r="J7" s="3"/>
      <c r="K7" s="7">
        <v>63</v>
      </c>
      <c r="L7" s="10">
        <v>121</v>
      </c>
      <c r="M7" s="10">
        <v>127</v>
      </c>
      <c r="N7" s="10">
        <v>248</v>
      </c>
      <c r="O7" s="3"/>
      <c r="P7" s="7">
        <v>93</v>
      </c>
      <c r="Q7" s="10">
        <v>41</v>
      </c>
      <c r="R7" s="10">
        <v>88</v>
      </c>
      <c r="S7" s="10">
        <v>129</v>
      </c>
      <c r="U7" s="4" t="s">
        <v>7</v>
      </c>
      <c r="V7" s="15">
        <f>SUM(L27,L33,L39,Q9,Q15,Q21,Q27,Q33,Q39)</f>
        <v>2220</v>
      </c>
      <c r="W7" s="15">
        <f>SUM(M27,M33,M39,R9,R15,R21,R27,R33,R39)</f>
        <v>3510</v>
      </c>
      <c r="X7" s="15">
        <f>SUM(V7:W7)</f>
        <v>5730</v>
      </c>
      <c r="Z7" s="4" t="s">
        <v>31</v>
      </c>
      <c r="AA7" s="29">
        <v>996</v>
      </c>
      <c r="AB7" s="29">
        <v>1003</v>
      </c>
      <c r="AC7" s="29">
        <v>1999</v>
      </c>
    </row>
    <row r="8" spans="1:29" ht="15" customHeight="1" x14ac:dyDescent="0.15">
      <c r="A8" s="7">
        <v>4</v>
      </c>
      <c r="B8" s="10">
        <v>49</v>
      </c>
      <c r="C8" s="10">
        <v>38</v>
      </c>
      <c r="D8" s="10">
        <v>87</v>
      </c>
      <c r="E8" s="3"/>
      <c r="F8" s="7">
        <v>34</v>
      </c>
      <c r="G8" s="10">
        <v>63</v>
      </c>
      <c r="H8" s="10">
        <v>49</v>
      </c>
      <c r="I8" s="10">
        <v>112</v>
      </c>
      <c r="J8" s="3"/>
      <c r="K8" s="7">
        <v>64</v>
      </c>
      <c r="L8" s="10">
        <v>138</v>
      </c>
      <c r="M8" s="10">
        <v>142</v>
      </c>
      <c r="N8" s="10">
        <v>280</v>
      </c>
      <c r="O8" s="3"/>
      <c r="P8" s="7">
        <v>94</v>
      </c>
      <c r="Q8" s="10">
        <v>36</v>
      </c>
      <c r="R8" s="10">
        <v>107</v>
      </c>
      <c r="S8" s="10">
        <v>143</v>
      </c>
      <c r="U8" s="17" t="s">
        <v>3</v>
      </c>
      <c r="V8" s="12">
        <f>SUM(V4:V7)</f>
        <v>8816</v>
      </c>
      <c r="W8" s="12">
        <f>SUM(W4:W7)</f>
        <v>9815</v>
      </c>
      <c r="X8" s="12">
        <f>SUM(X4:X7)</f>
        <v>18631</v>
      </c>
      <c r="Z8" s="4" t="s">
        <v>7</v>
      </c>
      <c r="AA8" s="29">
        <v>1354</v>
      </c>
      <c r="AB8" s="29">
        <v>2121</v>
      </c>
      <c r="AC8" s="29">
        <v>3475</v>
      </c>
    </row>
    <row r="9" spans="1:29" ht="15" customHeight="1" x14ac:dyDescent="0.15">
      <c r="A9" s="7"/>
      <c r="B9" s="11">
        <v>176</v>
      </c>
      <c r="C9" s="11">
        <v>142</v>
      </c>
      <c r="D9" s="11">
        <v>318</v>
      </c>
      <c r="E9" s="3"/>
      <c r="F9" s="7"/>
      <c r="G9" s="11">
        <v>287</v>
      </c>
      <c r="H9" s="11">
        <v>241</v>
      </c>
      <c r="I9" s="11">
        <v>528</v>
      </c>
      <c r="J9" s="3"/>
      <c r="K9" s="7"/>
      <c r="L9" s="12">
        <v>604</v>
      </c>
      <c r="M9" s="12">
        <v>620</v>
      </c>
      <c r="N9" s="12">
        <v>1224</v>
      </c>
      <c r="O9" s="3"/>
      <c r="P9" s="7"/>
      <c r="Q9" s="11">
        <v>233</v>
      </c>
      <c r="R9" s="11">
        <v>595</v>
      </c>
      <c r="S9" s="11">
        <v>828</v>
      </c>
      <c r="U9" s="4" t="s">
        <v>8</v>
      </c>
      <c r="V9" s="15">
        <f>SUM(G21,G27,G33,G39,L9)</f>
        <v>2515</v>
      </c>
      <c r="W9" s="15">
        <f>SUM(H21,H27,H33,H39,M9)</f>
        <v>2446</v>
      </c>
      <c r="X9" s="18">
        <f t="shared" ref="X9:X20" si="0">SUM(V9:W9)</f>
        <v>4961</v>
      </c>
      <c r="Z9" s="9" t="s">
        <v>24</v>
      </c>
      <c r="AA9" s="11">
        <f t="shared" ref="AA9:AB9" si="1">SUM(AA5:AA8)</f>
        <v>5190</v>
      </c>
      <c r="AB9" s="11">
        <f t="shared" si="1"/>
        <v>5865</v>
      </c>
      <c r="AC9" s="11">
        <f>SUM(AC5:AC8)</f>
        <v>11055</v>
      </c>
    </row>
    <row r="10" spans="1:29" ht="15" customHeight="1" x14ac:dyDescent="0.15">
      <c r="A10" s="7">
        <v>5</v>
      </c>
      <c r="B10" s="10">
        <v>55</v>
      </c>
      <c r="C10" s="10">
        <v>41</v>
      </c>
      <c r="D10" s="10">
        <v>96</v>
      </c>
      <c r="E10" s="3"/>
      <c r="F10" s="7">
        <v>35</v>
      </c>
      <c r="G10" s="10">
        <v>56</v>
      </c>
      <c r="H10" s="10">
        <v>38</v>
      </c>
      <c r="I10" s="10">
        <v>94</v>
      </c>
      <c r="J10" s="3"/>
      <c r="K10" s="7">
        <v>65</v>
      </c>
      <c r="L10" s="10">
        <v>142</v>
      </c>
      <c r="M10" s="10">
        <v>151</v>
      </c>
      <c r="N10" s="10">
        <v>293</v>
      </c>
      <c r="O10" s="3"/>
      <c r="P10" s="7">
        <v>95</v>
      </c>
      <c r="Q10" s="10">
        <v>29</v>
      </c>
      <c r="R10" s="10">
        <v>76</v>
      </c>
      <c r="S10" s="10">
        <v>105</v>
      </c>
      <c r="U10" s="4" t="s">
        <v>9</v>
      </c>
      <c r="V10" s="15">
        <f>SUM(G21,G27,G33,G39,L9,L15,L21,L27,L33,L39,Q9,Q15,Q21,Q27,Q33,Q39)</f>
        <v>6503</v>
      </c>
      <c r="W10" s="15">
        <f>SUM(H21,H27,H33,H39,M9,M15,M21,M27,M33,M39,R9,R15,R21,R27,R33,R39)</f>
        <v>7721</v>
      </c>
      <c r="X10" s="18">
        <f t="shared" si="0"/>
        <v>14224</v>
      </c>
      <c r="Z10" s="6" t="s">
        <v>28</v>
      </c>
    </row>
    <row r="11" spans="1:29" ht="15" customHeight="1" x14ac:dyDescent="0.15">
      <c r="A11" s="7">
        <v>6</v>
      </c>
      <c r="B11" s="10">
        <v>43</v>
      </c>
      <c r="C11" s="10">
        <v>36</v>
      </c>
      <c r="D11" s="10">
        <v>79</v>
      </c>
      <c r="E11" s="3"/>
      <c r="F11" s="7">
        <v>36</v>
      </c>
      <c r="G11" s="10">
        <v>60</v>
      </c>
      <c r="H11" s="10">
        <v>57</v>
      </c>
      <c r="I11" s="10">
        <v>117</v>
      </c>
      <c r="J11" s="3"/>
      <c r="K11" s="7">
        <v>66</v>
      </c>
      <c r="L11" s="10">
        <v>164</v>
      </c>
      <c r="M11" s="10">
        <v>167</v>
      </c>
      <c r="N11" s="10">
        <v>331</v>
      </c>
      <c r="O11" s="3"/>
      <c r="P11" s="7">
        <v>96</v>
      </c>
      <c r="Q11" s="10">
        <v>20</v>
      </c>
      <c r="R11" s="10">
        <v>66</v>
      </c>
      <c r="S11" s="10">
        <v>86</v>
      </c>
      <c r="U11" s="4" t="s">
        <v>10</v>
      </c>
      <c r="V11" s="15">
        <f>SUM(,G33,G39,L9,L15,L21,L27,L33,L39,Q9,Q15,Q21,Q27,Q33,Q39)</f>
        <v>5560</v>
      </c>
      <c r="W11" s="15">
        <f>SUM(,H33,H39,M9,M15,M21,M27,M33,M39,R9,R15,R21,R27,R33,R39)</f>
        <v>6857</v>
      </c>
      <c r="X11" s="18">
        <f t="shared" si="0"/>
        <v>12417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54</v>
      </c>
      <c r="C12" s="10">
        <v>43</v>
      </c>
      <c r="D12" s="10">
        <v>97</v>
      </c>
      <c r="E12" s="3"/>
      <c r="F12" s="7">
        <v>37</v>
      </c>
      <c r="G12" s="10">
        <v>77</v>
      </c>
      <c r="H12" s="10">
        <v>75</v>
      </c>
      <c r="I12" s="10">
        <v>152</v>
      </c>
      <c r="J12" s="3"/>
      <c r="K12" s="7">
        <v>67</v>
      </c>
      <c r="L12" s="10">
        <v>152</v>
      </c>
      <c r="M12" s="10">
        <v>159</v>
      </c>
      <c r="N12" s="10">
        <v>311</v>
      </c>
      <c r="O12" s="3"/>
      <c r="P12" s="7">
        <v>97</v>
      </c>
      <c r="Q12" s="10">
        <v>10</v>
      </c>
      <c r="R12" s="10">
        <v>46</v>
      </c>
      <c r="S12" s="10">
        <v>56</v>
      </c>
      <c r="U12" s="4" t="s">
        <v>11</v>
      </c>
      <c r="V12" s="15">
        <f>SUM(L9,L15,L21,L27,L33,L39,Q9,Q15,Q21,Q27,Q33,Q39)</f>
        <v>4592</v>
      </c>
      <c r="W12" s="15">
        <f>SUM(M9,M15,M21,M27,M33,M39,R9,R15,R21,R27,R33,R39)</f>
        <v>5895</v>
      </c>
      <c r="X12" s="18">
        <f t="shared" si="0"/>
        <v>10487</v>
      </c>
      <c r="Z12" s="4" t="s">
        <v>25</v>
      </c>
      <c r="AA12" s="10">
        <v>127</v>
      </c>
      <c r="AB12" s="10">
        <v>77</v>
      </c>
      <c r="AC12" s="10">
        <v>204</v>
      </c>
    </row>
    <row r="13" spans="1:29" ht="15" customHeight="1" x14ac:dyDescent="0.15">
      <c r="A13" s="7">
        <v>8</v>
      </c>
      <c r="B13" s="10">
        <v>61</v>
      </c>
      <c r="C13" s="10">
        <v>48</v>
      </c>
      <c r="D13" s="10">
        <v>109</v>
      </c>
      <c r="E13" s="3"/>
      <c r="F13" s="7">
        <v>38</v>
      </c>
      <c r="G13" s="10">
        <v>67</v>
      </c>
      <c r="H13" s="10">
        <v>80</v>
      </c>
      <c r="I13" s="10">
        <v>147</v>
      </c>
      <c r="J13" s="3"/>
      <c r="K13" s="7">
        <v>68</v>
      </c>
      <c r="L13" s="10">
        <v>172</v>
      </c>
      <c r="M13" s="10">
        <v>166</v>
      </c>
      <c r="N13" s="10">
        <v>338</v>
      </c>
      <c r="O13" s="3"/>
      <c r="P13" s="7">
        <v>98</v>
      </c>
      <c r="Q13" s="10">
        <v>10</v>
      </c>
      <c r="R13" s="10">
        <v>31</v>
      </c>
      <c r="S13" s="10">
        <v>41</v>
      </c>
      <c r="U13" s="9" t="s">
        <v>12</v>
      </c>
      <c r="V13" s="12">
        <f>SUM(L15,L21,L27,L33,L39,Q9,Q15,Q21,Q27,Q33,Q39)</f>
        <v>3988</v>
      </c>
      <c r="W13" s="12">
        <f>SUM(M15,M21,M27,M33,M39,R9,R15,R21,R27,R33,R39)</f>
        <v>5275</v>
      </c>
      <c r="X13" s="12">
        <f t="shared" si="0"/>
        <v>9263</v>
      </c>
      <c r="Z13" s="25" t="s">
        <v>26</v>
      </c>
      <c r="AA13" s="10">
        <v>528</v>
      </c>
      <c r="AB13" s="10">
        <v>568</v>
      </c>
      <c r="AC13" s="10">
        <v>1096</v>
      </c>
    </row>
    <row r="14" spans="1:29" ht="15" customHeight="1" x14ac:dyDescent="0.15">
      <c r="A14" s="7">
        <v>9</v>
      </c>
      <c r="B14" s="10">
        <v>51</v>
      </c>
      <c r="C14" s="10">
        <v>48</v>
      </c>
      <c r="D14" s="10">
        <v>99</v>
      </c>
      <c r="E14" s="3"/>
      <c r="F14" s="7">
        <v>39</v>
      </c>
      <c r="G14" s="10">
        <v>81</v>
      </c>
      <c r="H14" s="10">
        <v>72</v>
      </c>
      <c r="I14" s="10">
        <v>153</v>
      </c>
      <c r="J14" s="3"/>
      <c r="K14" s="7">
        <v>69</v>
      </c>
      <c r="L14" s="10">
        <v>152</v>
      </c>
      <c r="M14" s="10">
        <v>186</v>
      </c>
      <c r="N14" s="10">
        <v>338</v>
      </c>
      <c r="O14" s="3"/>
      <c r="P14" s="7">
        <v>99</v>
      </c>
      <c r="Q14" s="10">
        <v>6</v>
      </c>
      <c r="R14" s="10">
        <v>32</v>
      </c>
      <c r="S14" s="10">
        <v>38</v>
      </c>
      <c r="U14" s="4" t="s">
        <v>13</v>
      </c>
      <c r="V14" s="15">
        <f>SUM(L21,L27,L33,L39,Q9,Q15,Q21,Q27,Q33,Q39)</f>
        <v>3206</v>
      </c>
      <c r="W14" s="15">
        <f>SUM(M21,M27,M33,M39,R9,R15,R21,R27,R33,R39)</f>
        <v>4446</v>
      </c>
      <c r="X14" s="18">
        <f t="shared" si="0"/>
        <v>7652</v>
      </c>
      <c r="Z14" s="4" t="s">
        <v>31</v>
      </c>
      <c r="AA14" s="10">
        <v>243</v>
      </c>
      <c r="AB14" s="10">
        <v>260</v>
      </c>
      <c r="AC14" s="10">
        <v>503</v>
      </c>
    </row>
    <row r="15" spans="1:29" ht="15" customHeight="1" x14ac:dyDescent="0.15">
      <c r="A15" s="7"/>
      <c r="B15" s="11">
        <v>264</v>
      </c>
      <c r="C15" s="11">
        <v>216</v>
      </c>
      <c r="D15" s="11">
        <v>480</v>
      </c>
      <c r="E15" s="3"/>
      <c r="F15" s="7"/>
      <c r="G15" s="11">
        <v>341</v>
      </c>
      <c r="H15" s="11">
        <v>322</v>
      </c>
      <c r="I15" s="11">
        <v>663</v>
      </c>
      <c r="J15" s="3"/>
      <c r="K15" s="7"/>
      <c r="L15" s="11">
        <v>782</v>
      </c>
      <c r="M15" s="11">
        <v>829</v>
      </c>
      <c r="N15" s="11">
        <v>1611</v>
      </c>
      <c r="O15" s="3"/>
      <c r="P15" s="7"/>
      <c r="Q15" s="11">
        <v>75</v>
      </c>
      <c r="R15" s="11">
        <v>251</v>
      </c>
      <c r="S15" s="11">
        <v>326</v>
      </c>
      <c r="U15" s="4" t="s">
        <v>14</v>
      </c>
      <c r="V15" s="15">
        <f>SUM(L27,L33,L39,Q9,Q15,Q21,Q27,Q33,Q39)</f>
        <v>2220</v>
      </c>
      <c r="W15" s="15">
        <f>SUM(M27,M33,M39,R9,R15,R21,R27,R33,R39)</f>
        <v>3510</v>
      </c>
      <c r="X15" s="18">
        <f t="shared" si="0"/>
        <v>5730</v>
      </c>
      <c r="Z15" s="4" t="s">
        <v>7</v>
      </c>
      <c r="AA15" s="10">
        <v>270</v>
      </c>
      <c r="AB15" s="10">
        <v>427</v>
      </c>
      <c r="AC15" s="10">
        <v>697</v>
      </c>
    </row>
    <row r="16" spans="1:29" ht="15" customHeight="1" x14ac:dyDescent="0.15">
      <c r="A16" s="7">
        <v>10</v>
      </c>
      <c r="B16" s="10">
        <v>62</v>
      </c>
      <c r="C16" s="10">
        <v>64</v>
      </c>
      <c r="D16" s="10">
        <v>126</v>
      </c>
      <c r="E16" s="3"/>
      <c r="F16" s="7">
        <v>40</v>
      </c>
      <c r="G16" s="10">
        <v>93</v>
      </c>
      <c r="H16" s="10">
        <v>84</v>
      </c>
      <c r="I16" s="10">
        <v>177</v>
      </c>
      <c r="J16" s="3"/>
      <c r="K16" s="7">
        <v>70</v>
      </c>
      <c r="L16" s="10">
        <v>186</v>
      </c>
      <c r="M16" s="10">
        <v>187</v>
      </c>
      <c r="N16" s="10">
        <v>373</v>
      </c>
      <c r="O16" s="3"/>
      <c r="P16" s="7">
        <v>100</v>
      </c>
      <c r="Q16" s="10">
        <v>4</v>
      </c>
      <c r="R16" s="10">
        <v>23</v>
      </c>
      <c r="S16" s="10">
        <v>27</v>
      </c>
      <c r="U16" s="4" t="s">
        <v>15</v>
      </c>
      <c r="V16" s="15">
        <f>SUM(L33,L39,Q9,Q15,Q21,Q27,Q33,Q39)</f>
        <v>1263</v>
      </c>
      <c r="W16" s="15">
        <f>SUM(M33,M39,R9,R15,R21,R27,R33,R39)</f>
        <v>2525</v>
      </c>
      <c r="X16" s="18">
        <f t="shared" si="0"/>
        <v>3788</v>
      </c>
      <c r="Z16" s="9" t="s">
        <v>24</v>
      </c>
      <c r="AA16" s="11">
        <f t="shared" ref="AA16:AB16" si="2">SUM(AA12:AA15)</f>
        <v>1168</v>
      </c>
      <c r="AB16" s="11">
        <f t="shared" si="2"/>
        <v>1332</v>
      </c>
      <c r="AC16" s="11">
        <f>SUM(AC12:AC15)</f>
        <v>2500</v>
      </c>
    </row>
    <row r="17" spans="1:29" ht="15" customHeight="1" x14ac:dyDescent="0.15">
      <c r="A17" s="7">
        <v>11</v>
      </c>
      <c r="B17" s="10">
        <v>61</v>
      </c>
      <c r="C17" s="10">
        <v>52</v>
      </c>
      <c r="D17" s="10">
        <v>113</v>
      </c>
      <c r="E17" s="3"/>
      <c r="F17" s="7">
        <v>41</v>
      </c>
      <c r="G17" s="10">
        <v>91</v>
      </c>
      <c r="H17" s="10">
        <v>91</v>
      </c>
      <c r="I17" s="10">
        <v>182</v>
      </c>
      <c r="J17" s="3"/>
      <c r="K17" s="7">
        <v>71</v>
      </c>
      <c r="L17" s="10">
        <v>190</v>
      </c>
      <c r="M17" s="10">
        <v>159</v>
      </c>
      <c r="N17" s="10">
        <v>349</v>
      </c>
      <c r="O17" s="3"/>
      <c r="P17" s="7">
        <v>101</v>
      </c>
      <c r="Q17" s="10">
        <v>1</v>
      </c>
      <c r="R17" s="10">
        <v>10</v>
      </c>
      <c r="S17" s="10">
        <v>11</v>
      </c>
      <c r="U17" s="4" t="s">
        <v>16</v>
      </c>
      <c r="V17" s="15">
        <f>SUM(L39,Q9,Q15,Q21,Q27,Q33,Q39)</f>
        <v>741</v>
      </c>
      <c r="W17" s="15">
        <f>SUM(M39,R9,R15,R21,R27,R33,R39)</f>
        <v>1696</v>
      </c>
      <c r="X17" s="18">
        <f t="shared" si="0"/>
        <v>2437</v>
      </c>
      <c r="Z17" s="6" t="s">
        <v>29</v>
      </c>
    </row>
    <row r="18" spans="1:29" ht="15" customHeight="1" x14ac:dyDescent="0.15">
      <c r="A18" s="7">
        <v>12</v>
      </c>
      <c r="B18" s="10">
        <v>57</v>
      </c>
      <c r="C18" s="10">
        <v>64</v>
      </c>
      <c r="D18" s="10">
        <v>121</v>
      </c>
      <c r="E18" s="3"/>
      <c r="F18" s="7">
        <v>42</v>
      </c>
      <c r="G18" s="10">
        <v>87</v>
      </c>
      <c r="H18" s="10">
        <v>83</v>
      </c>
      <c r="I18" s="10">
        <v>170</v>
      </c>
      <c r="J18" s="3"/>
      <c r="K18" s="7">
        <v>72</v>
      </c>
      <c r="L18" s="10">
        <v>204</v>
      </c>
      <c r="M18" s="10">
        <v>200</v>
      </c>
      <c r="N18" s="13">
        <v>404</v>
      </c>
      <c r="O18" s="3"/>
      <c r="P18" s="7">
        <v>102</v>
      </c>
      <c r="Q18" s="10">
        <v>1</v>
      </c>
      <c r="R18" s="10">
        <v>9</v>
      </c>
      <c r="S18" s="10">
        <v>10</v>
      </c>
      <c r="U18" s="4" t="s">
        <v>17</v>
      </c>
      <c r="V18" s="15">
        <f>SUM(Q9,Q15,Q21,Q27,Q33,Q39)</f>
        <v>314</v>
      </c>
      <c r="W18" s="15">
        <f>SUM(R9,R15,R21,R27,R33,R39)</f>
        <v>898</v>
      </c>
      <c r="X18" s="18">
        <f t="shared" si="0"/>
        <v>1212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68</v>
      </c>
      <c r="C19" s="10">
        <v>49</v>
      </c>
      <c r="D19" s="10">
        <v>117</v>
      </c>
      <c r="E19" s="3"/>
      <c r="F19" s="7">
        <v>43</v>
      </c>
      <c r="G19" s="10">
        <v>83</v>
      </c>
      <c r="H19" s="10">
        <v>88</v>
      </c>
      <c r="I19" s="10">
        <v>171</v>
      </c>
      <c r="J19" s="3"/>
      <c r="K19" s="7">
        <v>73</v>
      </c>
      <c r="L19" s="10">
        <v>189</v>
      </c>
      <c r="M19" s="10">
        <v>194</v>
      </c>
      <c r="N19" s="10">
        <v>383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81</v>
      </c>
      <c r="W19" s="15">
        <f>SUM(R15,R21,R27,R33,R39)</f>
        <v>303</v>
      </c>
      <c r="X19" s="18">
        <f t="shared" si="0"/>
        <v>384</v>
      </c>
      <c r="Z19" s="4" t="s">
        <v>25</v>
      </c>
      <c r="AA19" s="10">
        <v>113</v>
      </c>
      <c r="AB19" s="10">
        <v>101</v>
      </c>
      <c r="AC19" s="10">
        <v>214</v>
      </c>
    </row>
    <row r="20" spans="1:29" ht="15" customHeight="1" x14ac:dyDescent="0.15">
      <c r="A20" s="7">
        <v>14</v>
      </c>
      <c r="B20" s="10">
        <v>73</v>
      </c>
      <c r="C20" s="10">
        <v>63</v>
      </c>
      <c r="D20" s="10">
        <v>136</v>
      </c>
      <c r="E20" s="3"/>
      <c r="F20" s="7">
        <v>44</v>
      </c>
      <c r="G20" s="10">
        <v>82</v>
      </c>
      <c r="H20" s="10">
        <v>78</v>
      </c>
      <c r="I20" s="10">
        <v>160</v>
      </c>
      <c r="J20" s="3"/>
      <c r="K20" s="7">
        <v>74</v>
      </c>
      <c r="L20" s="10">
        <v>217</v>
      </c>
      <c r="M20" s="10">
        <v>196</v>
      </c>
      <c r="N20" s="10">
        <v>413</v>
      </c>
      <c r="O20" s="3"/>
      <c r="P20" s="7">
        <v>104</v>
      </c>
      <c r="Q20" s="10">
        <v>0</v>
      </c>
      <c r="R20" s="10">
        <v>5</v>
      </c>
      <c r="S20" s="10">
        <v>5</v>
      </c>
      <c r="U20" s="4" t="s">
        <v>19</v>
      </c>
      <c r="V20" s="15">
        <f>SUM(Q21,Q27,Q33,Q39)</f>
        <v>6</v>
      </c>
      <c r="W20" s="15">
        <f>SUM(R21,R27,R33,R39)</f>
        <v>52</v>
      </c>
      <c r="X20" s="18">
        <f t="shared" si="0"/>
        <v>58</v>
      </c>
      <c r="Z20" s="25" t="s">
        <v>26</v>
      </c>
      <c r="AA20" s="10">
        <v>787</v>
      </c>
      <c r="AB20" s="10">
        <v>639</v>
      </c>
      <c r="AC20" s="10">
        <v>1426</v>
      </c>
    </row>
    <row r="21" spans="1:29" ht="15" customHeight="1" x14ac:dyDescent="0.15">
      <c r="A21" s="7"/>
      <c r="B21" s="11">
        <v>321</v>
      </c>
      <c r="C21" s="11">
        <v>292</v>
      </c>
      <c r="D21" s="11">
        <v>613</v>
      </c>
      <c r="E21" s="3"/>
      <c r="F21" s="7"/>
      <c r="G21" s="11">
        <v>436</v>
      </c>
      <c r="H21" s="11">
        <v>424</v>
      </c>
      <c r="I21" s="11">
        <v>860</v>
      </c>
      <c r="J21" s="3"/>
      <c r="K21" s="7"/>
      <c r="L21" s="12">
        <v>986</v>
      </c>
      <c r="M21" s="12">
        <v>936</v>
      </c>
      <c r="N21" s="12">
        <v>1922</v>
      </c>
      <c r="O21" s="23"/>
      <c r="P21" s="7"/>
      <c r="Q21" s="11">
        <v>6</v>
      </c>
      <c r="R21" s="11">
        <v>51</v>
      </c>
      <c r="S21" s="11">
        <v>57</v>
      </c>
      <c r="Z21" s="4" t="s">
        <v>31</v>
      </c>
      <c r="AA21" s="10">
        <v>319</v>
      </c>
      <c r="AB21" s="10">
        <v>313</v>
      </c>
      <c r="AC21" s="10">
        <v>632</v>
      </c>
    </row>
    <row r="22" spans="1:29" ht="15" customHeight="1" x14ac:dyDescent="0.15">
      <c r="A22" s="7">
        <v>15</v>
      </c>
      <c r="B22" s="10">
        <v>75</v>
      </c>
      <c r="C22" s="10">
        <v>71</v>
      </c>
      <c r="D22" s="10">
        <v>146</v>
      </c>
      <c r="E22" s="3"/>
      <c r="F22" s="7">
        <v>45</v>
      </c>
      <c r="G22" s="10">
        <v>90</v>
      </c>
      <c r="H22" s="10">
        <v>90</v>
      </c>
      <c r="I22" s="10">
        <v>180</v>
      </c>
      <c r="J22" s="3"/>
      <c r="K22" s="7">
        <v>75</v>
      </c>
      <c r="L22" s="10">
        <v>219</v>
      </c>
      <c r="M22" s="10">
        <v>218</v>
      </c>
      <c r="N22" s="10">
        <v>437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379</v>
      </c>
      <c r="AB22" s="10">
        <v>601</v>
      </c>
      <c r="AC22" s="10">
        <v>980</v>
      </c>
    </row>
    <row r="23" spans="1:29" ht="15" customHeight="1" x14ac:dyDescent="0.15">
      <c r="A23" s="7">
        <v>16</v>
      </c>
      <c r="B23" s="10">
        <v>85</v>
      </c>
      <c r="C23" s="10">
        <v>68</v>
      </c>
      <c r="D23" s="10">
        <v>153</v>
      </c>
      <c r="E23" s="3"/>
      <c r="F23" s="7">
        <v>46</v>
      </c>
      <c r="G23" s="10">
        <v>94</v>
      </c>
      <c r="H23" s="10">
        <v>81</v>
      </c>
      <c r="I23" s="10">
        <v>175</v>
      </c>
      <c r="J23" s="3"/>
      <c r="K23" s="7">
        <v>76</v>
      </c>
      <c r="L23" s="10">
        <v>251</v>
      </c>
      <c r="M23" s="10">
        <v>239</v>
      </c>
      <c r="N23" s="10">
        <v>490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8.6320326678765884</v>
      </c>
      <c r="W23" s="19">
        <f>W4/$W$8*100</f>
        <v>6.6225165562913908</v>
      </c>
      <c r="X23" s="19">
        <f>X4/$X$8*100</f>
        <v>7.5733991734206434</v>
      </c>
      <c r="Z23" s="9" t="s">
        <v>24</v>
      </c>
      <c r="AA23" s="11">
        <f t="shared" ref="AA23:AB23" si="3">SUM(AA19:AA22)</f>
        <v>1598</v>
      </c>
      <c r="AB23" s="11">
        <f t="shared" si="3"/>
        <v>1654</v>
      </c>
      <c r="AC23" s="11">
        <f>SUM(AC19:AC22)</f>
        <v>3252</v>
      </c>
    </row>
    <row r="24" spans="1:29" ht="15" customHeight="1" x14ac:dyDescent="0.15">
      <c r="A24" s="7">
        <v>17</v>
      </c>
      <c r="B24" s="10">
        <v>76</v>
      </c>
      <c r="C24" s="10">
        <v>81</v>
      </c>
      <c r="D24" s="10">
        <v>157</v>
      </c>
      <c r="E24" s="3"/>
      <c r="F24" s="7">
        <v>47</v>
      </c>
      <c r="G24" s="10">
        <v>104</v>
      </c>
      <c r="H24" s="10">
        <v>94</v>
      </c>
      <c r="I24" s="10">
        <v>198</v>
      </c>
      <c r="J24" s="3"/>
      <c r="K24" s="7">
        <v>77</v>
      </c>
      <c r="L24" s="10">
        <v>210</v>
      </c>
      <c r="M24" s="10">
        <v>230</v>
      </c>
      <c r="N24" s="10">
        <v>440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46.132032667876587</v>
      </c>
      <c r="W24" s="19">
        <f>W5/$W$8*100</f>
        <v>39.633214467651555</v>
      </c>
      <c r="X24" s="19">
        <f>X5/$X$8*100</f>
        <v>42.708389243733563</v>
      </c>
      <c r="Z24" s="6" t="s">
        <v>30</v>
      </c>
    </row>
    <row r="25" spans="1:29" ht="15" customHeight="1" x14ac:dyDescent="0.15">
      <c r="A25" s="7">
        <v>18</v>
      </c>
      <c r="B25" s="10">
        <v>74</v>
      </c>
      <c r="C25" s="10">
        <v>66</v>
      </c>
      <c r="D25" s="10">
        <v>140</v>
      </c>
      <c r="E25" s="3"/>
      <c r="F25" s="7">
        <v>48</v>
      </c>
      <c r="G25" s="10">
        <v>109</v>
      </c>
      <c r="H25" s="10">
        <v>91</v>
      </c>
      <c r="I25" s="10">
        <v>200</v>
      </c>
      <c r="J25" s="3"/>
      <c r="K25" s="7">
        <v>78</v>
      </c>
      <c r="L25" s="10">
        <v>202</v>
      </c>
      <c r="M25" s="10">
        <v>196</v>
      </c>
      <c r="N25" s="10">
        <v>398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20.054446460980035</v>
      </c>
      <c r="W25" s="19">
        <f>W6/$W$8*100</f>
        <v>17.982679572083544</v>
      </c>
      <c r="X25" s="19">
        <f>X6/$X$8*100</f>
        <v>18.963018624872525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60</v>
      </c>
      <c r="C26" s="10">
        <v>78</v>
      </c>
      <c r="D26" s="10">
        <v>138</v>
      </c>
      <c r="E26" s="3"/>
      <c r="F26" s="7">
        <v>49</v>
      </c>
      <c r="G26" s="10">
        <v>110</v>
      </c>
      <c r="H26" s="10">
        <v>84</v>
      </c>
      <c r="I26" s="10">
        <v>194</v>
      </c>
      <c r="J26" s="3"/>
      <c r="K26" s="7">
        <v>79</v>
      </c>
      <c r="L26" s="10">
        <v>75</v>
      </c>
      <c r="M26" s="10">
        <v>102</v>
      </c>
      <c r="N26" s="10">
        <v>177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25.181488203266788</v>
      </c>
      <c r="W26" s="19">
        <f>W7/$W$8*100</f>
        <v>35.76158940397351</v>
      </c>
      <c r="X26" s="19">
        <f>X7/$X$8*100</f>
        <v>30.755192957973271</v>
      </c>
      <c r="Z26" s="4" t="s">
        <v>25</v>
      </c>
      <c r="AA26" s="10">
        <v>66</v>
      </c>
      <c r="AB26" s="10">
        <v>65</v>
      </c>
      <c r="AC26" s="10">
        <v>131</v>
      </c>
    </row>
    <row r="27" spans="1:29" ht="15" customHeight="1" x14ac:dyDescent="0.15">
      <c r="A27" s="7"/>
      <c r="B27" s="11">
        <v>370</v>
      </c>
      <c r="C27" s="11">
        <v>364</v>
      </c>
      <c r="D27" s="11">
        <v>734</v>
      </c>
      <c r="E27" s="3"/>
      <c r="F27" s="7"/>
      <c r="G27" s="11">
        <v>507</v>
      </c>
      <c r="H27" s="11">
        <v>440</v>
      </c>
      <c r="I27" s="11">
        <v>947</v>
      </c>
      <c r="J27" s="3"/>
      <c r="K27" s="7"/>
      <c r="L27" s="11">
        <v>957</v>
      </c>
      <c r="M27" s="11">
        <v>985</v>
      </c>
      <c r="N27" s="11">
        <v>1942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367</v>
      </c>
      <c r="AB27" s="10">
        <v>349</v>
      </c>
      <c r="AC27" s="10">
        <v>716</v>
      </c>
    </row>
    <row r="28" spans="1:29" ht="15" customHeight="1" x14ac:dyDescent="0.15">
      <c r="A28" s="7">
        <v>20</v>
      </c>
      <c r="B28" s="10">
        <v>55</v>
      </c>
      <c r="C28" s="10">
        <v>61</v>
      </c>
      <c r="D28" s="10">
        <v>116</v>
      </c>
      <c r="E28" s="3"/>
      <c r="F28" s="7">
        <v>50</v>
      </c>
      <c r="G28" s="10">
        <v>103</v>
      </c>
      <c r="H28" s="10">
        <v>90</v>
      </c>
      <c r="I28" s="10">
        <v>193</v>
      </c>
      <c r="J28" s="3"/>
      <c r="K28" s="7">
        <v>80</v>
      </c>
      <c r="L28" s="10">
        <v>108</v>
      </c>
      <c r="M28" s="10">
        <v>139</v>
      </c>
      <c r="N28" s="10">
        <v>247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28.527676950998188</v>
      </c>
      <c r="W28" s="19">
        <f t="shared" ref="W28:W39" si="5">W9/$W$8*100</f>
        <v>24.921039225674988</v>
      </c>
      <c r="X28" s="19">
        <f t="shared" ref="X28:X39" si="6">X9/$X$8*100</f>
        <v>26.627663571466908</v>
      </c>
      <c r="Z28" s="4" t="s">
        <v>31</v>
      </c>
      <c r="AA28" s="10">
        <v>210</v>
      </c>
      <c r="AB28" s="10">
        <v>189</v>
      </c>
      <c r="AC28" s="10">
        <v>399</v>
      </c>
    </row>
    <row r="29" spans="1:29" ht="15" customHeight="1" x14ac:dyDescent="0.15">
      <c r="A29" s="7">
        <v>21</v>
      </c>
      <c r="B29" s="10">
        <v>65</v>
      </c>
      <c r="C29" s="10">
        <v>52</v>
      </c>
      <c r="D29" s="10">
        <v>117</v>
      </c>
      <c r="E29" s="3"/>
      <c r="F29" s="7">
        <v>51</v>
      </c>
      <c r="G29" s="10">
        <v>103</v>
      </c>
      <c r="H29" s="10">
        <v>109</v>
      </c>
      <c r="I29" s="10">
        <v>212</v>
      </c>
      <c r="J29" s="3"/>
      <c r="K29" s="7">
        <v>81</v>
      </c>
      <c r="L29" s="10">
        <v>106</v>
      </c>
      <c r="M29" s="10">
        <v>174</v>
      </c>
      <c r="N29" s="10">
        <v>280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73.763611615245011</v>
      </c>
      <c r="W29" s="19">
        <f t="shared" si="5"/>
        <v>78.665308201732046</v>
      </c>
      <c r="X29" s="19">
        <f t="shared" si="6"/>
        <v>76.345875154312708</v>
      </c>
      <c r="Z29" s="4" t="s">
        <v>7</v>
      </c>
      <c r="AA29" s="10">
        <v>217</v>
      </c>
      <c r="AB29" s="10">
        <v>361</v>
      </c>
      <c r="AC29" s="10">
        <v>578</v>
      </c>
    </row>
    <row r="30" spans="1:29" ht="15" customHeight="1" x14ac:dyDescent="0.15">
      <c r="A30" s="7">
        <v>22</v>
      </c>
      <c r="B30" s="10">
        <v>55</v>
      </c>
      <c r="C30" s="10">
        <v>57</v>
      </c>
      <c r="D30" s="10">
        <v>112</v>
      </c>
      <c r="E30" s="3"/>
      <c r="F30" s="7">
        <v>52</v>
      </c>
      <c r="G30" s="10">
        <v>102</v>
      </c>
      <c r="H30" s="10">
        <v>87</v>
      </c>
      <c r="I30" s="10">
        <v>189</v>
      </c>
      <c r="J30" s="3"/>
      <c r="K30" s="7">
        <v>82</v>
      </c>
      <c r="L30" s="10">
        <v>107</v>
      </c>
      <c r="M30" s="10">
        <v>163</v>
      </c>
      <c r="N30" s="10">
        <v>270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63.067150635208712</v>
      </c>
      <c r="W30" s="19">
        <f t="shared" si="5"/>
        <v>69.862455425369333</v>
      </c>
      <c r="X30" s="19">
        <f t="shared" si="6"/>
        <v>66.64698620578605</v>
      </c>
      <c r="Z30" s="9" t="s">
        <v>24</v>
      </c>
      <c r="AA30" s="11">
        <f t="shared" ref="AA30:AB30" si="7">SUM(AA26:AA29)</f>
        <v>860</v>
      </c>
      <c r="AB30" s="11">
        <f t="shared" si="7"/>
        <v>964</v>
      </c>
      <c r="AC30" s="11">
        <f>SUM(AC26:AC29)</f>
        <v>1824</v>
      </c>
    </row>
    <row r="31" spans="1:29" ht="15" customHeight="1" x14ac:dyDescent="0.15">
      <c r="A31" s="7">
        <v>23</v>
      </c>
      <c r="B31" s="10">
        <v>45</v>
      </c>
      <c r="C31" s="10">
        <v>54</v>
      </c>
      <c r="D31" s="10">
        <v>99</v>
      </c>
      <c r="E31" s="3"/>
      <c r="F31" s="7">
        <v>53</v>
      </c>
      <c r="G31" s="10">
        <v>107</v>
      </c>
      <c r="H31" s="10">
        <v>104</v>
      </c>
      <c r="I31" s="10">
        <v>211</v>
      </c>
      <c r="J31" s="3"/>
      <c r="K31" s="7">
        <v>83</v>
      </c>
      <c r="L31" s="10">
        <v>105</v>
      </c>
      <c r="M31" s="10">
        <v>172</v>
      </c>
      <c r="N31" s="10">
        <v>277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52.08711433756806</v>
      </c>
      <c r="W31" s="19">
        <f t="shared" si="5"/>
        <v>60.061130922058069</v>
      </c>
      <c r="X31" s="19">
        <f t="shared" si="6"/>
        <v>56.287907251355271</v>
      </c>
      <c r="Z31" s="6"/>
    </row>
    <row r="32" spans="1:29" ht="15" customHeight="1" x14ac:dyDescent="0.15">
      <c r="A32" s="7">
        <v>24</v>
      </c>
      <c r="B32" s="10">
        <v>67</v>
      </c>
      <c r="C32" s="10">
        <v>51</v>
      </c>
      <c r="D32" s="10">
        <v>118</v>
      </c>
      <c r="E32" s="3"/>
      <c r="F32" s="7">
        <v>54</v>
      </c>
      <c r="G32" s="10">
        <v>92</v>
      </c>
      <c r="H32" s="10">
        <v>86</v>
      </c>
      <c r="I32" s="10">
        <v>178</v>
      </c>
      <c r="J32" s="3"/>
      <c r="K32" s="7">
        <v>84</v>
      </c>
      <c r="L32" s="10">
        <v>96</v>
      </c>
      <c r="M32" s="10">
        <v>181</v>
      </c>
      <c r="N32" s="10">
        <v>277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45.235934664246827</v>
      </c>
      <c r="W32" s="20">
        <f t="shared" si="5"/>
        <v>53.74426897605705</v>
      </c>
      <c r="X32" s="20">
        <f t="shared" si="6"/>
        <v>49.718211582845797</v>
      </c>
      <c r="Z32" s="6"/>
      <c r="AA32" s="27"/>
      <c r="AB32" s="26"/>
      <c r="AC32" s="26"/>
    </row>
    <row r="33" spans="1:29" ht="15" customHeight="1" x14ac:dyDescent="0.15">
      <c r="A33" s="7"/>
      <c r="B33" s="11">
        <v>287</v>
      </c>
      <c r="C33" s="11">
        <v>275</v>
      </c>
      <c r="D33" s="11">
        <v>562</v>
      </c>
      <c r="E33" s="3"/>
      <c r="F33" s="7"/>
      <c r="G33" s="11">
        <v>507</v>
      </c>
      <c r="H33" s="11">
        <v>476</v>
      </c>
      <c r="I33" s="11">
        <v>983</v>
      </c>
      <c r="J33" s="3"/>
      <c r="K33" s="7"/>
      <c r="L33" s="11">
        <v>522</v>
      </c>
      <c r="M33" s="11">
        <v>829</v>
      </c>
      <c r="N33" s="11">
        <v>1351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36.365698729582583</v>
      </c>
      <c r="W33" s="19">
        <f t="shared" si="5"/>
        <v>45.298013245033111</v>
      </c>
      <c r="X33" s="19">
        <f t="shared" si="6"/>
        <v>41.071332725028178</v>
      </c>
      <c r="Z33" s="6" t="s">
        <v>3</v>
      </c>
    </row>
    <row r="34" spans="1:29" ht="15" customHeight="1" x14ac:dyDescent="0.15">
      <c r="A34" s="7">
        <v>25</v>
      </c>
      <c r="B34" s="10">
        <v>58</v>
      </c>
      <c r="C34" s="10">
        <v>49</v>
      </c>
      <c r="D34" s="10">
        <v>107</v>
      </c>
      <c r="E34" s="3"/>
      <c r="F34" s="7">
        <v>55</v>
      </c>
      <c r="G34" s="10">
        <v>101</v>
      </c>
      <c r="H34" s="10">
        <v>90</v>
      </c>
      <c r="I34" s="10">
        <v>191</v>
      </c>
      <c r="J34" s="3"/>
      <c r="K34" s="7">
        <v>85</v>
      </c>
      <c r="L34" s="10">
        <v>88</v>
      </c>
      <c r="M34" s="10">
        <v>153</v>
      </c>
      <c r="N34" s="10">
        <v>241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25.181488203266788</v>
      </c>
      <c r="W34" s="19">
        <f t="shared" si="5"/>
        <v>35.76158940397351</v>
      </c>
      <c r="X34" s="19">
        <f t="shared" si="6"/>
        <v>30.755192957973271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53</v>
      </c>
      <c r="C35" s="10">
        <v>49</v>
      </c>
      <c r="D35" s="10">
        <v>102</v>
      </c>
      <c r="E35" s="3"/>
      <c r="F35" s="7">
        <v>56</v>
      </c>
      <c r="G35" s="10">
        <v>88</v>
      </c>
      <c r="H35" s="10">
        <v>90</v>
      </c>
      <c r="I35" s="10">
        <v>178</v>
      </c>
      <c r="J35" s="3"/>
      <c r="K35" s="7">
        <v>86</v>
      </c>
      <c r="L35" s="10">
        <v>85</v>
      </c>
      <c r="M35" s="10">
        <v>160</v>
      </c>
      <c r="N35" s="10">
        <v>245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14.326225045372052</v>
      </c>
      <c r="W35" s="19">
        <f t="shared" si="5"/>
        <v>25.725929699439632</v>
      </c>
      <c r="X35" s="19">
        <f t="shared" si="6"/>
        <v>20.331705222478664</v>
      </c>
      <c r="Z35" s="4" t="s">
        <v>25</v>
      </c>
      <c r="AA35" s="10">
        <f>SUM(AA5,AA12,AA19,AA26)</f>
        <v>761</v>
      </c>
      <c r="AB35" s="10">
        <f t="shared" ref="AA35:AB38" si="8">SUM(AB5,AB12,AB19,AB26)</f>
        <v>650</v>
      </c>
      <c r="AC35" s="10">
        <f>SUM(AA35:AB35)</f>
        <v>1411</v>
      </c>
    </row>
    <row r="36" spans="1:29" ht="15" customHeight="1" x14ac:dyDescent="0.15">
      <c r="A36" s="7">
        <v>27</v>
      </c>
      <c r="B36" s="10">
        <v>56</v>
      </c>
      <c r="C36" s="10">
        <v>51</v>
      </c>
      <c r="D36" s="10">
        <v>107</v>
      </c>
      <c r="E36" s="3"/>
      <c r="F36" s="7">
        <v>57</v>
      </c>
      <c r="G36" s="10">
        <v>88</v>
      </c>
      <c r="H36" s="10">
        <v>108</v>
      </c>
      <c r="I36" s="10">
        <v>196</v>
      </c>
      <c r="J36" s="3"/>
      <c r="K36" s="7">
        <v>87</v>
      </c>
      <c r="L36" s="10">
        <v>80</v>
      </c>
      <c r="M36" s="10">
        <v>159</v>
      </c>
      <c r="N36" s="10">
        <v>239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8.4051724137931032</v>
      </c>
      <c r="W36" s="19">
        <f t="shared" si="5"/>
        <v>17.27967396841569</v>
      </c>
      <c r="X36" s="19">
        <f t="shared" si="6"/>
        <v>13.080349954377112</v>
      </c>
      <c r="Z36" s="25" t="s">
        <v>26</v>
      </c>
      <c r="AA36" s="10">
        <f t="shared" si="8"/>
        <v>4067</v>
      </c>
      <c r="AB36" s="10">
        <f t="shared" si="8"/>
        <v>3890</v>
      </c>
      <c r="AC36" s="13">
        <f>SUM(AA36:AB36)</f>
        <v>7957</v>
      </c>
    </row>
    <row r="37" spans="1:29" ht="15" customHeight="1" x14ac:dyDescent="0.15">
      <c r="A37" s="7">
        <v>28</v>
      </c>
      <c r="B37" s="10">
        <v>54</v>
      </c>
      <c r="C37" s="10">
        <v>46</v>
      </c>
      <c r="D37" s="10">
        <v>100</v>
      </c>
      <c r="E37" s="3"/>
      <c r="F37" s="7">
        <v>58</v>
      </c>
      <c r="G37" s="10">
        <v>92</v>
      </c>
      <c r="H37" s="10">
        <v>125</v>
      </c>
      <c r="I37" s="10">
        <v>217</v>
      </c>
      <c r="J37" s="3"/>
      <c r="K37" s="7">
        <v>88</v>
      </c>
      <c r="L37" s="10">
        <v>95</v>
      </c>
      <c r="M37" s="10">
        <v>174</v>
      </c>
      <c r="N37" s="10">
        <v>269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3.5617059891107075</v>
      </c>
      <c r="W37" s="19">
        <f t="shared" si="5"/>
        <v>9.1492613346917988</v>
      </c>
      <c r="X37" s="19">
        <f t="shared" si="6"/>
        <v>6.5052868874456546</v>
      </c>
      <c r="Z37" s="4" t="s">
        <v>31</v>
      </c>
      <c r="AA37" s="10">
        <f t="shared" si="8"/>
        <v>1768</v>
      </c>
      <c r="AB37" s="10">
        <f t="shared" si="8"/>
        <v>1765</v>
      </c>
      <c r="AC37" s="13">
        <f>SUM(AA37:AB37)</f>
        <v>3533</v>
      </c>
    </row>
    <row r="38" spans="1:29" ht="15" customHeight="1" x14ac:dyDescent="0.15">
      <c r="A38" s="7">
        <v>29</v>
      </c>
      <c r="B38" s="10">
        <v>46</v>
      </c>
      <c r="C38" s="10">
        <v>47</v>
      </c>
      <c r="D38" s="10">
        <v>93</v>
      </c>
      <c r="E38" s="3"/>
      <c r="F38" s="7">
        <v>59</v>
      </c>
      <c r="G38" s="10">
        <v>92</v>
      </c>
      <c r="H38" s="10">
        <v>73</v>
      </c>
      <c r="I38" s="10">
        <v>165</v>
      </c>
      <c r="J38" s="3"/>
      <c r="K38" s="7">
        <v>89</v>
      </c>
      <c r="L38" s="10">
        <v>79</v>
      </c>
      <c r="M38" s="10">
        <v>152</v>
      </c>
      <c r="N38" s="10">
        <v>231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0.9187840290381124</v>
      </c>
      <c r="W38" s="19">
        <f t="shared" si="5"/>
        <v>3.0871115639327562</v>
      </c>
      <c r="X38" s="19">
        <f t="shared" si="6"/>
        <v>2.0610809940421877</v>
      </c>
      <c r="Z38" s="4" t="s">
        <v>7</v>
      </c>
      <c r="AA38" s="10">
        <f t="shared" si="8"/>
        <v>2220</v>
      </c>
      <c r="AB38" s="10">
        <f t="shared" si="8"/>
        <v>3510</v>
      </c>
      <c r="AC38" s="13">
        <f>SUM(AA38:AB38)</f>
        <v>5730</v>
      </c>
    </row>
    <row r="39" spans="1:29" ht="15" customHeight="1" x14ac:dyDescent="0.15">
      <c r="A39" s="7"/>
      <c r="B39" s="11">
        <v>267</v>
      </c>
      <c r="C39" s="11">
        <v>242</v>
      </c>
      <c r="D39" s="11">
        <v>509</v>
      </c>
      <c r="E39" s="3"/>
      <c r="F39" s="7"/>
      <c r="G39" s="11">
        <v>461</v>
      </c>
      <c r="H39" s="11">
        <v>486</v>
      </c>
      <c r="I39" s="11">
        <v>947</v>
      </c>
      <c r="J39" s="3"/>
      <c r="K39" s="7"/>
      <c r="L39" s="11">
        <v>427</v>
      </c>
      <c r="M39" s="11">
        <v>798</v>
      </c>
      <c r="N39" s="11">
        <v>1225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6.8058076225045366E-2</v>
      </c>
      <c r="W39" s="19">
        <f t="shared" si="5"/>
        <v>0.5298013245033113</v>
      </c>
      <c r="X39" s="19">
        <f t="shared" si="6"/>
        <v>0.31130910847512211</v>
      </c>
      <c r="Z39" s="9" t="s">
        <v>24</v>
      </c>
      <c r="AA39" s="11">
        <f>SUM(AA35:AA38)</f>
        <v>8816</v>
      </c>
      <c r="AB39" s="11">
        <f>SUM(AB35:AB38)</f>
        <v>9815</v>
      </c>
      <c r="AC39" s="11">
        <f>SUM(AC35:AC38)</f>
        <v>18631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45930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45961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45991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C112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46022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72" spans="7:9" x14ac:dyDescent="0.15">
      <c r="G72" s="22"/>
      <c r="H72" s="22"/>
      <c r="I72" s="22"/>
    </row>
    <row r="84" spans="7:9" x14ac:dyDescent="0.15">
      <c r="G84" s="22"/>
      <c r="H84" s="22"/>
      <c r="I84" s="22"/>
    </row>
    <row r="110" spans="10:10" x14ac:dyDescent="0.15">
      <c r="J110" s="1"/>
    </row>
    <row r="111" spans="10:10" x14ac:dyDescent="0.15">
      <c r="J111" s="1"/>
    </row>
    <row r="112" spans="10:10" x14ac:dyDescent="0.15">
      <c r="J112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</vt:vector>
  </TitlesOfParts>
  <Company>竹田市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2025_R7年度_年齢別人口集計表</dc:title>
  <dc:creator>竹田市役所</dc:creator>
  <cp:lastModifiedBy>2081386</cp:lastModifiedBy>
  <cp:lastPrinted>2025-09-05T05:23:38Z</cp:lastPrinted>
  <dcterms:created xsi:type="dcterms:W3CDTF">2005-05-02T01:20:17Z</dcterms:created>
  <dcterms:modified xsi:type="dcterms:W3CDTF">2025-09-05T05:24:06Z</dcterms:modified>
</cp:coreProperties>
</file>