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275" windowHeight="11850" tabRatio="766" activeTab="11"/>
  </bookViews>
  <sheets>
    <sheet name="４月" sheetId="34" r:id="rId1"/>
    <sheet name="５月" sheetId="35" r:id="rId2"/>
    <sheet name="６月" sheetId="36" r:id="rId3"/>
    <sheet name="７月" sheetId="37" r:id="rId4"/>
    <sheet name="８月" sheetId="38" r:id="rId5"/>
    <sheet name="９月" sheetId="39" r:id="rId6"/>
    <sheet name="10月" sheetId="40" r:id="rId7"/>
    <sheet name="11月" sheetId="41" r:id="rId8"/>
    <sheet name="12月" sheetId="42" r:id="rId9"/>
    <sheet name="1月" sheetId="43" r:id="rId10"/>
    <sheet name="2月" sheetId="44" r:id="rId11"/>
    <sheet name="3月" sheetId="45" r:id="rId12"/>
  </sheets>
  <definedNames>
    <definedName name="_A600000">#REF!</definedName>
    <definedName name="_A655555">#REF!</definedName>
    <definedName name="_xlnm.Print_Area" localSheetId="8">'12月'!$A$1:$AC$39</definedName>
  </definedNames>
  <calcPr calcId="152511"/>
</workbook>
</file>

<file path=xl/calcChain.xml><?xml version="1.0" encoding="utf-8"?>
<calcChain xmlns="http://schemas.openxmlformats.org/spreadsheetml/2006/main">
  <c r="AB38" i="45" l="1"/>
  <c r="AA38" i="45"/>
  <c r="AB37" i="45"/>
  <c r="AA37" i="45"/>
  <c r="AC37" i="45" s="1"/>
  <c r="AB36" i="45"/>
  <c r="AA36" i="45"/>
  <c r="AB35" i="45"/>
  <c r="AA35" i="45"/>
  <c r="AC35" i="45" s="1"/>
  <c r="AC30" i="45"/>
  <c r="AB30" i="45"/>
  <c r="AA30" i="45"/>
  <c r="AC23" i="45"/>
  <c r="AB23" i="45"/>
  <c r="AA23" i="45"/>
  <c r="W20" i="45"/>
  <c r="V20" i="45"/>
  <c r="X20" i="45" s="1"/>
  <c r="W19" i="45"/>
  <c r="V19" i="45"/>
  <c r="W18" i="45"/>
  <c r="V18" i="45"/>
  <c r="W17" i="45"/>
  <c r="V17" i="45"/>
  <c r="AC16" i="45"/>
  <c r="AB16" i="45"/>
  <c r="AA16" i="45"/>
  <c r="W16" i="45"/>
  <c r="V16" i="45"/>
  <c r="X16" i="45" s="1"/>
  <c r="W15" i="45"/>
  <c r="V15" i="45"/>
  <c r="W14" i="45"/>
  <c r="V14" i="45"/>
  <c r="W13" i="45"/>
  <c r="V13" i="45"/>
  <c r="W12" i="45"/>
  <c r="V12" i="45"/>
  <c r="W11" i="45"/>
  <c r="V11" i="45"/>
  <c r="W10" i="45"/>
  <c r="V10" i="45"/>
  <c r="AC9" i="45"/>
  <c r="AB9" i="45"/>
  <c r="AA9" i="45"/>
  <c r="W9" i="45"/>
  <c r="V9" i="45"/>
  <c r="W7" i="45"/>
  <c r="V7" i="45"/>
  <c r="W6" i="45"/>
  <c r="V6" i="45"/>
  <c r="W5" i="45"/>
  <c r="V5" i="45"/>
  <c r="W4" i="45"/>
  <c r="V4" i="45"/>
  <c r="X14" i="45" l="1"/>
  <c r="X13" i="45"/>
  <c r="X5" i="45"/>
  <c r="X17" i="45"/>
  <c r="X19" i="45"/>
  <c r="X12" i="45"/>
  <c r="V8" i="45"/>
  <c r="V29" i="45" s="1"/>
  <c r="X6" i="45"/>
  <c r="AC36" i="45"/>
  <c r="AC38" i="45"/>
  <c r="AB39" i="45"/>
  <c r="X7" i="45"/>
  <c r="X9" i="45"/>
  <c r="X10" i="45"/>
  <c r="X15" i="45"/>
  <c r="V35" i="45"/>
  <c r="W8" i="45"/>
  <c r="W38" i="45" s="1"/>
  <c r="X4" i="45"/>
  <c r="X11" i="45"/>
  <c r="X18" i="45"/>
  <c r="V25" i="45"/>
  <c r="AA39" i="45"/>
  <c r="V23" i="45" l="1"/>
  <c r="V30" i="45"/>
  <c r="V28" i="45"/>
  <c r="V38" i="45"/>
  <c r="V34" i="45"/>
  <c r="V39" i="45"/>
  <c r="V36" i="45"/>
  <c r="V37" i="45"/>
  <c r="V24" i="45"/>
  <c r="V33" i="45"/>
  <c r="V32" i="45"/>
  <c r="V26" i="45"/>
  <c r="V27" i="45" s="1"/>
  <c r="V31" i="45"/>
  <c r="W30" i="45"/>
  <c r="AC39" i="45"/>
  <c r="W26" i="45"/>
  <c r="W32" i="45"/>
  <c r="W25" i="45"/>
  <c r="W34" i="45"/>
  <c r="W24" i="45"/>
  <c r="W37" i="45"/>
  <c r="W29" i="45"/>
  <c r="W39" i="45"/>
  <c r="W33" i="45"/>
  <c r="X8" i="45"/>
  <c r="W31" i="45"/>
  <c r="W36" i="45"/>
  <c r="W28" i="45"/>
  <c r="W35" i="45"/>
  <c r="W23" i="45"/>
  <c r="W27" i="45" l="1"/>
  <c r="X36" i="45"/>
  <c r="X28" i="45"/>
  <c r="X25" i="45"/>
  <c r="X29" i="45"/>
  <c r="X24" i="45"/>
  <c r="X33" i="45"/>
  <c r="X31" i="45"/>
  <c r="X39" i="45"/>
  <c r="X32" i="45"/>
  <c r="X35" i="45"/>
  <c r="X26" i="45"/>
  <c r="X34" i="45"/>
  <c r="X38" i="45"/>
  <c r="X23" i="45"/>
  <c r="X30" i="45"/>
  <c r="X37" i="45"/>
  <c r="X27" i="45" l="1"/>
  <c r="AB38" i="44" l="1"/>
  <c r="AA38" i="44"/>
  <c r="AB37" i="44"/>
  <c r="AA37" i="44"/>
  <c r="AC37" i="44" s="1"/>
  <c r="AB36" i="44"/>
  <c r="AA36" i="44"/>
  <c r="AB35" i="44"/>
  <c r="AA35" i="44"/>
  <c r="AC35" i="44" s="1"/>
  <c r="AC30" i="44"/>
  <c r="AB30" i="44"/>
  <c r="AA30" i="44"/>
  <c r="AC23" i="44"/>
  <c r="AB23" i="44"/>
  <c r="AA23" i="44"/>
  <c r="W20" i="44"/>
  <c r="V20" i="44"/>
  <c r="X20" i="44" s="1"/>
  <c r="W19" i="44"/>
  <c r="V19" i="44"/>
  <c r="X19" i="44" s="1"/>
  <c r="W18" i="44"/>
  <c r="V18" i="44"/>
  <c r="W17" i="44"/>
  <c r="V17" i="44"/>
  <c r="X17" i="44" s="1"/>
  <c r="AC16" i="44"/>
  <c r="AB16" i="44"/>
  <c r="AA16" i="44"/>
  <c r="W16" i="44"/>
  <c r="V16" i="44"/>
  <c r="W15" i="44"/>
  <c r="V15" i="44"/>
  <c r="W14" i="44"/>
  <c r="V14" i="44"/>
  <c r="W13" i="44"/>
  <c r="V13" i="44"/>
  <c r="W12" i="44"/>
  <c r="V12" i="44"/>
  <c r="X12" i="44" s="1"/>
  <c r="W11" i="44"/>
  <c r="V11" i="44"/>
  <c r="W10" i="44"/>
  <c r="V10" i="44"/>
  <c r="X10" i="44" s="1"/>
  <c r="AC9" i="44"/>
  <c r="AB9" i="44"/>
  <c r="AA9" i="44"/>
  <c r="W9" i="44"/>
  <c r="V9" i="44"/>
  <c r="W7" i="44"/>
  <c r="V7" i="44"/>
  <c r="X7" i="44" s="1"/>
  <c r="W6" i="44"/>
  <c r="V6" i="44"/>
  <c r="W5" i="44"/>
  <c r="V5" i="44"/>
  <c r="W4" i="44"/>
  <c r="V4" i="44"/>
  <c r="X16" i="44" l="1"/>
  <c r="X6" i="44"/>
  <c r="X13" i="44"/>
  <c r="AB39" i="44"/>
  <c r="AC36" i="44"/>
  <c r="AC38" i="44"/>
  <c r="X9" i="44"/>
  <c r="X15" i="44"/>
  <c r="V8" i="44"/>
  <c r="V28" i="44" s="1"/>
  <c r="X5" i="44"/>
  <c r="X14" i="44"/>
  <c r="V30" i="44"/>
  <c r="V23" i="44"/>
  <c r="W8" i="44"/>
  <c r="W38" i="44" s="1"/>
  <c r="V36" i="44"/>
  <c r="X4" i="44"/>
  <c r="X11" i="44"/>
  <c r="X18" i="44"/>
  <c r="V25" i="44"/>
  <c r="AA39" i="44"/>
  <c r="V39" i="44" l="1"/>
  <c r="V35" i="44"/>
  <c r="AC39" i="44"/>
  <c r="W32" i="44"/>
  <c r="W25" i="44"/>
  <c r="W34" i="44"/>
  <c r="W24" i="44"/>
  <c r="W37" i="44"/>
  <c r="V34" i="44"/>
  <c r="V32" i="44"/>
  <c r="V33" i="44"/>
  <c r="W29" i="44"/>
  <c r="V38" i="44"/>
  <c r="W39" i="44"/>
  <c r="W33" i="44"/>
  <c r="V24" i="44"/>
  <c r="V29" i="44"/>
  <c r="V26" i="44"/>
  <c r="W26" i="44"/>
  <c r="V37" i="44"/>
  <c r="W30" i="44"/>
  <c r="V31" i="44"/>
  <c r="X8" i="44"/>
  <c r="W31" i="44"/>
  <c r="W36" i="44"/>
  <c r="W28" i="44"/>
  <c r="W35" i="44"/>
  <c r="W23" i="44"/>
  <c r="V27" i="44" l="1"/>
  <c r="W27" i="44"/>
  <c r="X36" i="44"/>
  <c r="X28" i="44"/>
  <c r="X25" i="44"/>
  <c r="X29" i="44"/>
  <c r="X24" i="44"/>
  <c r="X33" i="44"/>
  <c r="X31" i="44"/>
  <c r="X39" i="44"/>
  <c r="X32" i="44"/>
  <c r="X35" i="44"/>
  <c r="X26" i="44"/>
  <c r="X34" i="44"/>
  <c r="X38" i="44"/>
  <c r="X23" i="44"/>
  <c r="X30" i="44"/>
  <c r="X37" i="44"/>
  <c r="X27" i="44" l="1"/>
  <c r="AB38" i="43" l="1"/>
  <c r="AA38" i="43"/>
  <c r="AB37" i="43"/>
  <c r="AA37" i="43"/>
  <c r="AB36" i="43"/>
  <c r="AA36" i="43"/>
  <c r="AB35" i="43"/>
  <c r="AA35" i="43"/>
  <c r="AC30" i="43"/>
  <c r="AB30" i="43"/>
  <c r="AA30" i="43"/>
  <c r="AC23" i="43"/>
  <c r="AB23" i="43"/>
  <c r="AA23" i="43"/>
  <c r="W20" i="43"/>
  <c r="V20" i="43"/>
  <c r="X20" i="43" s="1"/>
  <c r="W19" i="43"/>
  <c r="V19" i="43"/>
  <c r="W18" i="43"/>
  <c r="V18" i="43"/>
  <c r="W17" i="43"/>
  <c r="V17" i="43"/>
  <c r="AC16" i="43"/>
  <c r="AB16" i="43"/>
  <c r="AA16" i="43"/>
  <c r="W16" i="43"/>
  <c r="V16" i="43"/>
  <c r="W15" i="43"/>
  <c r="V15" i="43"/>
  <c r="W14" i="43"/>
  <c r="V14" i="43"/>
  <c r="W13" i="43"/>
  <c r="X13" i="43" s="1"/>
  <c r="V13" i="43"/>
  <c r="W12" i="43"/>
  <c r="V12" i="43"/>
  <c r="W11" i="43"/>
  <c r="V11" i="43"/>
  <c r="W10" i="43"/>
  <c r="V10" i="43"/>
  <c r="X10" i="43" s="1"/>
  <c r="AC9" i="43"/>
  <c r="AB9" i="43"/>
  <c r="AA9" i="43"/>
  <c r="W9" i="43"/>
  <c r="V9" i="43"/>
  <c r="W7" i="43"/>
  <c r="V7" i="43"/>
  <c r="W6" i="43"/>
  <c r="V6" i="43"/>
  <c r="W5" i="43"/>
  <c r="V5" i="43"/>
  <c r="W4" i="43"/>
  <c r="V4" i="43"/>
  <c r="AC36" i="43" l="1"/>
  <c r="AC38" i="43"/>
  <c r="X6" i="43"/>
  <c r="X16" i="43"/>
  <c r="X15" i="43"/>
  <c r="AC35" i="43"/>
  <c r="AC37" i="43"/>
  <c r="AA39" i="43"/>
  <c r="AB39" i="43"/>
  <c r="X5" i="43"/>
  <c r="X7" i="43"/>
  <c r="X12" i="43"/>
  <c r="X14" i="43"/>
  <c r="X9" i="43"/>
  <c r="X4" i="43"/>
  <c r="X8" i="43" s="1"/>
  <c r="X11" i="43"/>
  <c r="X17" i="43"/>
  <c r="V8" i="43"/>
  <c r="V38" i="43" s="1"/>
  <c r="W8" i="43"/>
  <c r="W34" i="43" s="1"/>
  <c r="X19" i="43"/>
  <c r="X18" i="43"/>
  <c r="X35" i="43" l="1"/>
  <c r="X26" i="43"/>
  <c r="X25" i="43"/>
  <c r="X23" i="43"/>
  <c r="X24" i="43"/>
  <c r="X28" i="43"/>
  <c r="X29" i="43"/>
  <c r="X39" i="43"/>
  <c r="X32" i="43"/>
  <c r="X31" i="43"/>
  <c r="X37" i="43"/>
  <c r="X30" i="43"/>
  <c r="X38" i="43"/>
  <c r="X36" i="43"/>
  <c r="X33" i="43"/>
  <c r="X34" i="43"/>
  <c r="AC39" i="43"/>
  <c r="V33" i="43"/>
  <c r="V28" i="43"/>
  <c r="V24" i="43"/>
  <c r="V26" i="43"/>
  <c r="V34" i="43"/>
  <c r="V39" i="43"/>
  <c r="W36" i="43"/>
  <c r="V29" i="43"/>
  <c r="V30" i="43"/>
  <c r="V35" i="43"/>
  <c r="V31" i="43"/>
  <c r="V25" i="43"/>
  <c r="V36" i="43"/>
  <c r="V23" i="43"/>
  <c r="W31" i="43"/>
  <c r="W39" i="43"/>
  <c r="W37" i="43"/>
  <c r="W28" i="43"/>
  <c r="W25" i="43"/>
  <c r="W26" i="43"/>
  <c r="W35" i="43"/>
  <c r="W24" i="43"/>
  <c r="W32" i="43"/>
  <c r="W23" i="43"/>
  <c r="W33" i="43"/>
  <c r="W29" i="43"/>
  <c r="V37" i="43"/>
  <c r="W38" i="43"/>
  <c r="W30" i="43"/>
  <c r="V32" i="43"/>
  <c r="X27" i="43" l="1"/>
  <c r="V27" i="43"/>
  <c r="W27" i="43"/>
  <c r="AB38" i="42" l="1"/>
  <c r="AA38" i="42"/>
  <c r="AB37" i="42"/>
  <c r="AA37" i="42"/>
  <c r="AB36" i="42"/>
  <c r="AA36" i="42"/>
  <c r="AB35" i="42"/>
  <c r="AA35" i="42"/>
  <c r="AC35" i="42" s="1"/>
  <c r="AC30" i="42"/>
  <c r="AB30" i="42"/>
  <c r="AA30" i="42"/>
  <c r="AC23" i="42"/>
  <c r="AB23" i="42"/>
  <c r="AA23" i="42"/>
  <c r="W20" i="42"/>
  <c r="V20" i="42"/>
  <c r="X20" i="42" s="1"/>
  <c r="W19" i="42"/>
  <c r="V19" i="42"/>
  <c r="W18" i="42"/>
  <c r="V18" i="42"/>
  <c r="W17" i="42"/>
  <c r="V17" i="42"/>
  <c r="AC16" i="42"/>
  <c r="AB16" i="42"/>
  <c r="AA16" i="42"/>
  <c r="W16" i="42"/>
  <c r="V16" i="42"/>
  <c r="W15" i="42"/>
  <c r="V15" i="42"/>
  <c r="W14" i="42"/>
  <c r="V14" i="42"/>
  <c r="W13" i="42"/>
  <c r="V13" i="42"/>
  <c r="W12" i="42"/>
  <c r="V12" i="42"/>
  <c r="W11" i="42"/>
  <c r="V11" i="42"/>
  <c r="W10" i="42"/>
  <c r="V10" i="42"/>
  <c r="AC9" i="42"/>
  <c r="AB9" i="42"/>
  <c r="AA9" i="42"/>
  <c r="W9" i="42"/>
  <c r="V9" i="42"/>
  <c r="W7" i="42"/>
  <c r="V7" i="42"/>
  <c r="W6" i="42"/>
  <c r="V6" i="42"/>
  <c r="W5" i="42"/>
  <c r="V5" i="42"/>
  <c r="W4" i="42"/>
  <c r="V4" i="42"/>
  <c r="X13" i="42" l="1"/>
  <c r="X7" i="42"/>
  <c r="X10" i="42"/>
  <c r="X14" i="42"/>
  <c r="X6" i="42"/>
  <c r="X15" i="42"/>
  <c r="AC37" i="42"/>
  <c r="AC36" i="42"/>
  <c r="AC38" i="42"/>
  <c r="AA39" i="42"/>
  <c r="AB39" i="42"/>
  <c r="X9" i="42"/>
  <c r="X5" i="42"/>
  <c r="X12" i="42"/>
  <c r="X4" i="42"/>
  <c r="X11" i="42"/>
  <c r="X16" i="42"/>
  <c r="X17" i="42"/>
  <c r="V8" i="42"/>
  <c r="V38" i="42" s="1"/>
  <c r="W8" i="42"/>
  <c r="W36" i="42" s="1"/>
  <c r="X19" i="42"/>
  <c r="X18" i="42"/>
  <c r="AB38" i="41"/>
  <c r="AA38" i="41"/>
  <c r="AB37" i="41"/>
  <c r="AA37" i="41"/>
  <c r="AB36" i="41"/>
  <c r="AA36" i="41"/>
  <c r="AC36" i="41" s="1"/>
  <c r="AB35" i="41"/>
  <c r="AA35" i="41"/>
  <c r="AC30" i="41"/>
  <c r="AB30" i="41"/>
  <c r="AA30" i="41"/>
  <c r="AC23" i="41"/>
  <c r="AB23" i="41"/>
  <c r="AA23" i="41"/>
  <c r="W20" i="41"/>
  <c r="V20" i="41"/>
  <c r="W19" i="41"/>
  <c r="V19" i="41"/>
  <c r="W18" i="41"/>
  <c r="V18" i="41"/>
  <c r="W17" i="41"/>
  <c r="V17" i="41"/>
  <c r="AC16" i="41"/>
  <c r="AB16" i="41"/>
  <c r="AA16" i="41"/>
  <c r="W16" i="41"/>
  <c r="V16" i="41"/>
  <c r="W15" i="41"/>
  <c r="V15" i="41"/>
  <c r="W14" i="41"/>
  <c r="V14" i="41"/>
  <c r="W13" i="41"/>
  <c r="V13" i="41"/>
  <c r="W12" i="41"/>
  <c r="V12" i="41"/>
  <c r="W11" i="41"/>
  <c r="V11" i="41"/>
  <c r="X11" i="41" s="1"/>
  <c r="W10" i="41"/>
  <c r="V10" i="41"/>
  <c r="AC9" i="41"/>
  <c r="AB9" i="41"/>
  <c r="AA9" i="41"/>
  <c r="W9" i="41"/>
  <c r="V9" i="41"/>
  <c r="W7" i="41"/>
  <c r="V7" i="41"/>
  <c r="W6" i="41"/>
  <c r="V6" i="41"/>
  <c r="W5" i="41"/>
  <c r="V5" i="41"/>
  <c r="W4" i="41"/>
  <c r="V4" i="41"/>
  <c r="V23" i="42" l="1"/>
  <c r="X13" i="41"/>
  <c r="X20" i="41"/>
  <c r="X17" i="41"/>
  <c r="AC38" i="41"/>
  <c r="W34" i="42"/>
  <c r="X8" i="42"/>
  <c r="X39" i="42" s="1"/>
  <c r="X37" i="42"/>
  <c r="X29" i="42"/>
  <c r="V36" i="42"/>
  <c r="W31" i="42"/>
  <c r="X16" i="41"/>
  <c r="X4" i="41"/>
  <c r="V33" i="42"/>
  <c r="X33" i="42"/>
  <c r="V26" i="42"/>
  <c r="V34" i="42"/>
  <c r="V39" i="42"/>
  <c r="X6" i="41"/>
  <c r="X10" i="41"/>
  <c r="AC39" i="42"/>
  <c r="X31" i="42"/>
  <c r="X32" i="42"/>
  <c r="X25" i="42"/>
  <c r="V28" i="42"/>
  <c r="V29" i="42"/>
  <c r="V30" i="42"/>
  <c r="V35" i="42"/>
  <c r="V31" i="42"/>
  <c r="V24" i="42"/>
  <c r="V25" i="42"/>
  <c r="W39" i="42"/>
  <c r="W37" i="42"/>
  <c r="W28" i="42"/>
  <c r="W25" i="42"/>
  <c r="W26" i="42"/>
  <c r="W35" i="42"/>
  <c r="W24" i="42"/>
  <c r="W32" i="42"/>
  <c r="W23" i="42"/>
  <c r="W33" i="42"/>
  <c r="W29" i="42"/>
  <c r="V37" i="42"/>
  <c r="W38" i="42"/>
  <c r="W30" i="42"/>
  <c r="V32" i="42"/>
  <c r="AC35" i="41"/>
  <c r="AC37" i="41"/>
  <c r="AA39" i="41"/>
  <c r="AB39" i="41"/>
  <c r="X9" i="41"/>
  <c r="X5" i="41"/>
  <c r="X7" i="41"/>
  <c r="X12" i="41"/>
  <c r="X14" i="41"/>
  <c r="V8" i="41"/>
  <c r="V38" i="41" s="1"/>
  <c r="W8" i="41"/>
  <c r="W28" i="41" s="1"/>
  <c r="X19" i="41"/>
  <c r="X15" i="41"/>
  <c r="X18" i="41"/>
  <c r="AB38" i="40"/>
  <c r="AA38" i="40"/>
  <c r="AB37" i="40"/>
  <c r="AA37" i="40"/>
  <c r="AB36" i="40"/>
  <c r="AA36" i="40"/>
  <c r="AB35" i="40"/>
  <c r="AA35" i="40"/>
  <c r="AC30" i="40"/>
  <c r="AB30" i="40"/>
  <c r="AA30" i="40"/>
  <c r="AC23" i="40"/>
  <c r="AB23" i="40"/>
  <c r="AA23" i="40"/>
  <c r="W20" i="40"/>
  <c r="V20" i="40"/>
  <c r="W19" i="40"/>
  <c r="V19" i="40"/>
  <c r="W18" i="40"/>
  <c r="V18" i="40"/>
  <c r="W17" i="40"/>
  <c r="V17" i="40"/>
  <c r="AC16" i="40"/>
  <c r="AB16" i="40"/>
  <c r="AA16" i="40"/>
  <c r="W16" i="40"/>
  <c r="V16" i="40"/>
  <c r="W15" i="40"/>
  <c r="V15" i="40"/>
  <c r="W14" i="40"/>
  <c r="V14" i="40"/>
  <c r="W13" i="40"/>
  <c r="V13" i="40"/>
  <c r="W12" i="40"/>
  <c r="V12" i="40"/>
  <c r="W11" i="40"/>
  <c r="V11" i="40"/>
  <c r="W10" i="40"/>
  <c r="V10" i="40"/>
  <c r="X10" i="40" s="1"/>
  <c r="AC9" i="40"/>
  <c r="AB9" i="40"/>
  <c r="AA9" i="40"/>
  <c r="W9" i="40"/>
  <c r="V9" i="40"/>
  <c r="W7" i="40"/>
  <c r="V7" i="40"/>
  <c r="W6" i="40"/>
  <c r="V6" i="40"/>
  <c r="W5" i="40"/>
  <c r="V5" i="40"/>
  <c r="W4" i="40"/>
  <c r="V4" i="40"/>
  <c r="X26" i="42" l="1"/>
  <c r="X24" i="42"/>
  <c r="X38" i="42"/>
  <c r="X28" i="42"/>
  <c r="X23" i="42"/>
  <c r="X27" i="42" s="1"/>
  <c r="X30" i="42"/>
  <c r="X36" i="42"/>
  <c r="X35" i="42"/>
  <c r="X34" i="42"/>
  <c r="V27" i="42"/>
  <c r="X8" i="41"/>
  <c r="X25" i="41" s="1"/>
  <c r="X6" i="40"/>
  <c r="AC39" i="41"/>
  <c r="X39" i="41"/>
  <c r="X38" i="41"/>
  <c r="W38" i="41"/>
  <c r="V26" i="41"/>
  <c r="W29" i="41"/>
  <c r="X16" i="40"/>
  <c r="X20" i="40"/>
  <c r="W27" i="42"/>
  <c r="V37" i="41"/>
  <c r="V33" i="41"/>
  <c r="W30" i="41"/>
  <c r="V29" i="41"/>
  <c r="V30" i="41"/>
  <c r="X35" i="41"/>
  <c r="V35" i="41"/>
  <c r="V28" i="41"/>
  <c r="W39" i="41"/>
  <c r="W37" i="41"/>
  <c r="W24" i="41"/>
  <c r="W26" i="41"/>
  <c r="W34" i="41"/>
  <c r="W36" i="41"/>
  <c r="W35" i="41"/>
  <c r="W33" i="41"/>
  <c r="V25" i="41"/>
  <c r="V34" i="41"/>
  <c r="W25" i="41"/>
  <c r="V36" i="41"/>
  <c r="V23" i="41"/>
  <c r="W31" i="41"/>
  <c r="V32" i="41"/>
  <c r="V39" i="41"/>
  <c r="V31" i="41"/>
  <c r="V24" i="41"/>
  <c r="W32" i="41"/>
  <c r="W23" i="41"/>
  <c r="X15" i="40"/>
  <c r="X13" i="40"/>
  <c r="AC35" i="40"/>
  <c r="AC36" i="40"/>
  <c r="AC38" i="40"/>
  <c r="AC37" i="40"/>
  <c r="AA39" i="40"/>
  <c r="AB39" i="40"/>
  <c r="X9" i="40"/>
  <c r="X5" i="40"/>
  <c r="X7" i="40"/>
  <c r="X12" i="40"/>
  <c r="X14" i="40"/>
  <c r="X4" i="40"/>
  <c r="X11" i="40"/>
  <c r="X17" i="40"/>
  <c r="V8" i="40"/>
  <c r="V38" i="40" s="1"/>
  <c r="W8" i="40"/>
  <c r="W34" i="40" s="1"/>
  <c r="X19" i="40"/>
  <c r="X18" i="40"/>
  <c r="AA35" i="39"/>
  <c r="AB35" i="39"/>
  <c r="AA36" i="39"/>
  <c r="AB36" i="39"/>
  <c r="AA37" i="39"/>
  <c r="AB37" i="39"/>
  <c r="AA38" i="39"/>
  <c r="AB38" i="39"/>
  <c r="X29" i="41" l="1"/>
  <c r="X34" i="41"/>
  <c r="X26" i="41"/>
  <c r="X32" i="41"/>
  <c r="X28" i="41"/>
  <c r="X33" i="41"/>
  <c r="X31" i="41"/>
  <c r="X24" i="41"/>
  <c r="X23" i="41"/>
  <c r="X30" i="41"/>
  <c r="X36" i="41"/>
  <c r="X37" i="41"/>
  <c r="X8" i="40"/>
  <c r="X35" i="40" s="1"/>
  <c r="AC39" i="40"/>
  <c r="AC36" i="39"/>
  <c r="W27" i="41"/>
  <c r="V27" i="41"/>
  <c r="V33" i="40"/>
  <c r="X23" i="40"/>
  <c r="V28" i="40"/>
  <c r="V29" i="40"/>
  <c r="V30" i="40"/>
  <c r="V35" i="40"/>
  <c r="V31" i="40"/>
  <c r="V39" i="40"/>
  <c r="W36" i="40"/>
  <c r="V24" i="40"/>
  <c r="V25" i="40"/>
  <c r="V26" i="40"/>
  <c r="V27" i="40" s="1"/>
  <c r="V34" i="40"/>
  <c r="V36" i="40"/>
  <c r="V23" i="40"/>
  <c r="W31" i="40"/>
  <c r="W39" i="40"/>
  <c r="W37" i="40"/>
  <c r="W28" i="40"/>
  <c r="W25" i="40"/>
  <c r="W26" i="40"/>
  <c r="W35" i="40"/>
  <c r="W24" i="40"/>
  <c r="W32" i="40"/>
  <c r="W23" i="40"/>
  <c r="W33" i="40"/>
  <c r="W29" i="40"/>
  <c r="V37" i="40"/>
  <c r="W38" i="40"/>
  <c r="W30" i="40"/>
  <c r="V32" i="40"/>
  <c r="AC38" i="39"/>
  <c r="AC37" i="39"/>
  <c r="AC35" i="39"/>
  <c r="AA39" i="39"/>
  <c r="AC30" i="39"/>
  <c r="AB30" i="39"/>
  <c r="AA30" i="39"/>
  <c r="AC23" i="39"/>
  <c r="AB23" i="39"/>
  <c r="AA23" i="39"/>
  <c r="W20" i="39"/>
  <c r="V20" i="39"/>
  <c r="W19" i="39"/>
  <c r="V19" i="39"/>
  <c r="W18" i="39"/>
  <c r="V18" i="39"/>
  <c r="W17" i="39"/>
  <c r="V17" i="39"/>
  <c r="AC16" i="39"/>
  <c r="AB16" i="39"/>
  <c r="AA16" i="39"/>
  <c r="W16" i="39"/>
  <c r="V16" i="39"/>
  <c r="W15" i="39"/>
  <c r="V15" i="39"/>
  <c r="W14" i="39"/>
  <c r="V14" i="39"/>
  <c r="W13" i="39"/>
  <c r="V13" i="39"/>
  <c r="W12" i="39"/>
  <c r="V12" i="39"/>
  <c r="W11" i="39"/>
  <c r="V11" i="39"/>
  <c r="W10" i="39"/>
  <c r="V10" i="39"/>
  <c r="AC9" i="39"/>
  <c r="AB9" i="39"/>
  <c r="AA9" i="39"/>
  <c r="W9" i="39"/>
  <c r="V9" i="39"/>
  <c r="W7" i="39"/>
  <c r="V7" i="39"/>
  <c r="W6" i="39"/>
  <c r="V6" i="39"/>
  <c r="W5" i="39"/>
  <c r="V5" i="39"/>
  <c r="W4" i="39"/>
  <c r="V4" i="39"/>
  <c r="X25" i="40" l="1"/>
  <c r="X29" i="40"/>
  <c r="X27" i="41"/>
  <c r="X32" i="40"/>
  <c r="X30" i="40"/>
  <c r="X28" i="40"/>
  <c r="X31" i="40"/>
  <c r="X37" i="40"/>
  <c r="X39" i="40"/>
  <c r="X24" i="40"/>
  <c r="X34" i="40"/>
  <c r="X36" i="40"/>
  <c r="X38" i="40"/>
  <c r="X26" i="40"/>
  <c r="X33" i="40"/>
  <c r="X6" i="39"/>
  <c r="X10" i="39"/>
  <c r="X14" i="39"/>
  <c r="W27" i="40"/>
  <c r="X11" i="39"/>
  <c r="X13" i="39"/>
  <c r="X17" i="39"/>
  <c r="V8" i="39"/>
  <c r="V26" i="39" s="1"/>
  <c r="X7" i="39"/>
  <c r="X18" i="39"/>
  <c r="X20" i="39"/>
  <c r="V30" i="39"/>
  <c r="V23" i="39"/>
  <c r="X5" i="39"/>
  <c r="W8" i="39"/>
  <c r="W29" i="39" s="1"/>
  <c r="X9" i="39"/>
  <c r="X12" i="39"/>
  <c r="X16" i="39"/>
  <c r="X19" i="39"/>
  <c r="X4" i="39"/>
  <c r="X15" i="39"/>
  <c r="AB39" i="39"/>
  <c r="AB38" i="38"/>
  <c r="AA38" i="38"/>
  <c r="AB37" i="38"/>
  <c r="AA37" i="38"/>
  <c r="AB36" i="38"/>
  <c r="AA36" i="38"/>
  <c r="AB35" i="38"/>
  <c r="AA35" i="38"/>
  <c r="AC30" i="38"/>
  <c r="AB30" i="38"/>
  <c r="AA30" i="38"/>
  <c r="AC23" i="38"/>
  <c r="AB23" i="38"/>
  <c r="AA23" i="38"/>
  <c r="W20" i="38"/>
  <c r="V20" i="38"/>
  <c r="X20" i="38" s="1"/>
  <c r="W19" i="38"/>
  <c r="V19" i="38"/>
  <c r="W18" i="38"/>
  <c r="V18" i="38"/>
  <c r="X18" i="38" s="1"/>
  <c r="W17" i="38"/>
  <c r="V17" i="38"/>
  <c r="AC16" i="38"/>
  <c r="AB16" i="38"/>
  <c r="AA16" i="38"/>
  <c r="W16" i="38"/>
  <c r="V16" i="38"/>
  <c r="W15" i="38"/>
  <c r="V15" i="38"/>
  <c r="W14" i="38"/>
  <c r="V14" i="38"/>
  <c r="W13" i="38"/>
  <c r="V13" i="38"/>
  <c r="X13" i="38" s="1"/>
  <c r="W12" i="38"/>
  <c r="V12" i="38"/>
  <c r="W11" i="38"/>
  <c r="V11" i="38"/>
  <c r="X11" i="38" s="1"/>
  <c r="W10" i="38"/>
  <c r="V10" i="38"/>
  <c r="AC9" i="38"/>
  <c r="AB9" i="38"/>
  <c r="AA9" i="38"/>
  <c r="W9" i="38"/>
  <c r="V9" i="38"/>
  <c r="W7" i="38"/>
  <c r="V7" i="38"/>
  <c r="W6" i="38"/>
  <c r="V6" i="38"/>
  <c r="W5" i="38"/>
  <c r="V5" i="38"/>
  <c r="W4" i="38"/>
  <c r="V4" i="38"/>
  <c r="V33" i="39" l="1"/>
  <c r="V31" i="39"/>
  <c r="V34" i="39"/>
  <c r="V29" i="39"/>
  <c r="V36" i="39"/>
  <c r="X27" i="40"/>
  <c r="V28" i="39"/>
  <c r="W25" i="39"/>
  <c r="X6" i="38"/>
  <c r="V35" i="39"/>
  <c r="V37" i="39"/>
  <c r="V24" i="39"/>
  <c r="X7" i="38"/>
  <c r="X14" i="38"/>
  <c r="X17" i="38"/>
  <c r="AC36" i="38"/>
  <c r="AC38" i="38"/>
  <c r="V32" i="39"/>
  <c r="V25" i="39"/>
  <c r="V39" i="39"/>
  <c r="V38" i="39"/>
  <c r="AC39" i="39"/>
  <c r="W32" i="39"/>
  <c r="W38" i="39"/>
  <c r="W28" i="39"/>
  <c r="W31" i="39"/>
  <c r="X8" i="39"/>
  <c r="X34" i="39" s="1"/>
  <c r="W36" i="39"/>
  <c r="W35" i="39"/>
  <c r="W34" i="39"/>
  <c r="W39" i="39"/>
  <c r="W26" i="39"/>
  <c r="W30" i="39"/>
  <c r="W37" i="39"/>
  <c r="W23" i="39"/>
  <c r="W33" i="39"/>
  <c r="W24" i="39"/>
  <c r="AA39" i="38"/>
  <c r="AC35" i="38"/>
  <c r="AC37" i="38"/>
  <c r="V8" i="38"/>
  <c r="V39" i="38" s="1"/>
  <c r="X10" i="38"/>
  <c r="V34" i="38"/>
  <c r="V31" i="38"/>
  <c r="X5" i="38"/>
  <c r="W8" i="38"/>
  <c r="W29" i="38" s="1"/>
  <c r="X9" i="38"/>
  <c r="X12" i="38"/>
  <c r="X16" i="38"/>
  <c r="X19" i="38"/>
  <c r="X4" i="38"/>
  <c r="X15" i="38"/>
  <c r="AB39" i="38"/>
  <c r="AB38" i="37"/>
  <c r="AA38" i="37"/>
  <c r="AB37" i="37"/>
  <c r="AA37" i="37"/>
  <c r="AB36" i="37"/>
  <c r="AA36" i="37"/>
  <c r="AB35" i="37"/>
  <c r="AA35" i="37"/>
  <c r="AC30" i="37"/>
  <c r="AB30" i="37"/>
  <c r="AA30" i="37"/>
  <c r="AC23" i="37"/>
  <c r="AB23" i="37"/>
  <c r="AA23" i="37"/>
  <c r="W20" i="37"/>
  <c r="V20" i="37"/>
  <c r="X20" i="37" s="1"/>
  <c r="W19" i="37"/>
  <c r="V19" i="37"/>
  <c r="W18" i="37"/>
  <c r="V18" i="37"/>
  <c r="W17" i="37"/>
  <c r="V17" i="37"/>
  <c r="AC16" i="37"/>
  <c r="AB16" i="37"/>
  <c r="AA16" i="37"/>
  <c r="W16" i="37"/>
  <c r="V16" i="37"/>
  <c r="W15" i="37"/>
  <c r="V15" i="37"/>
  <c r="W14" i="37"/>
  <c r="V14" i="37"/>
  <c r="W13" i="37"/>
  <c r="V13" i="37"/>
  <c r="W12" i="37"/>
  <c r="V12" i="37"/>
  <c r="X12" i="37" s="1"/>
  <c r="W11" i="37"/>
  <c r="V11" i="37"/>
  <c r="W10" i="37"/>
  <c r="V10" i="37"/>
  <c r="AC9" i="37"/>
  <c r="AB9" i="37"/>
  <c r="AA9" i="37"/>
  <c r="W9" i="37"/>
  <c r="V9" i="37"/>
  <c r="W7" i="37"/>
  <c r="V7" i="37"/>
  <c r="W6" i="37"/>
  <c r="V6" i="37"/>
  <c r="X6" i="37" s="1"/>
  <c r="W5" i="37"/>
  <c r="V5" i="37"/>
  <c r="W4" i="37"/>
  <c r="V4" i="37"/>
  <c r="X9" i="37" l="1"/>
  <c r="X35" i="39"/>
  <c r="V32" i="38"/>
  <c r="V26" i="38"/>
  <c r="V36" i="38"/>
  <c r="V23" i="38"/>
  <c r="V29" i="38"/>
  <c r="V35" i="38"/>
  <c r="V30" i="38"/>
  <c r="V33" i="38"/>
  <c r="X5" i="37"/>
  <c r="X24" i="39"/>
  <c r="X23" i="39"/>
  <c r="X31" i="39"/>
  <c r="V27" i="39"/>
  <c r="AC35" i="37"/>
  <c r="AC37" i="37"/>
  <c r="X13" i="37"/>
  <c r="W37" i="38"/>
  <c r="W34" i="38"/>
  <c r="AC39" i="38"/>
  <c r="W25" i="38"/>
  <c r="W38" i="38"/>
  <c r="W26" i="38"/>
  <c r="W36" i="38"/>
  <c r="X16" i="37"/>
  <c r="X17" i="37"/>
  <c r="X19" i="37"/>
  <c r="X28" i="39"/>
  <c r="W27" i="39"/>
  <c r="X32" i="39"/>
  <c r="X29" i="39"/>
  <c r="X37" i="39"/>
  <c r="X36" i="39"/>
  <c r="X39" i="39"/>
  <c r="X30" i="39"/>
  <c r="X26" i="39"/>
  <c r="X25" i="39"/>
  <c r="X33" i="39"/>
  <c r="X38" i="39"/>
  <c r="W32" i="38"/>
  <c r="W31" i="38"/>
  <c r="W23" i="38"/>
  <c r="W30" i="38"/>
  <c r="V37" i="38"/>
  <c r="V25" i="38"/>
  <c r="W35" i="38"/>
  <c r="V24" i="38"/>
  <c r="V38" i="38"/>
  <c r="V28" i="38"/>
  <c r="W39" i="38"/>
  <c r="W24" i="38"/>
  <c r="W33" i="38"/>
  <c r="W28" i="38"/>
  <c r="X8" i="38"/>
  <c r="X35" i="38" s="1"/>
  <c r="AB39" i="37"/>
  <c r="AC36" i="37"/>
  <c r="AC38" i="37"/>
  <c r="X7" i="37"/>
  <c r="X10" i="37"/>
  <c r="X15" i="37"/>
  <c r="V8" i="37"/>
  <c r="V38" i="37" s="1"/>
  <c r="W8" i="37"/>
  <c r="W38" i="37" s="1"/>
  <c r="X11" i="37"/>
  <c r="AA39" i="37"/>
  <c r="X14" i="37"/>
  <c r="X4" i="37"/>
  <c r="X18" i="37"/>
  <c r="AB38" i="36"/>
  <c r="AA38" i="36"/>
  <c r="AB37" i="36"/>
  <c r="AA37" i="36"/>
  <c r="AB36" i="36"/>
  <c r="AA36" i="36"/>
  <c r="AB35" i="36"/>
  <c r="AA35" i="36"/>
  <c r="AC30" i="36"/>
  <c r="AB30" i="36"/>
  <c r="AA30" i="36"/>
  <c r="AC23" i="36"/>
  <c r="AB23" i="36"/>
  <c r="AA23" i="36"/>
  <c r="W20" i="36"/>
  <c r="V20" i="36"/>
  <c r="X20" i="36" s="1"/>
  <c r="W19" i="36"/>
  <c r="V19" i="36"/>
  <c r="W18" i="36"/>
  <c r="V18" i="36"/>
  <c r="W17" i="36"/>
  <c r="V17" i="36"/>
  <c r="AC16" i="36"/>
  <c r="AB16" i="36"/>
  <c r="AA16" i="36"/>
  <c r="W16" i="36"/>
  <c r="V16" i="36"/>
  <c r="W15" i="36"/>
  <c r="V15" i="36"/>
  <c r="W14" i="36"/>
  <c r="V14" i="36"/>
  <c r="X14" i="36" s="1"/>
  <c r="W13" i="36"/>
  <c r="V13" i="36"/>
  <c r="W12" i="36"/>
  <c r="V12" i="36"/>
  <c r="W11" i="36"/>
  <c r="V11" i="36"/>
  <c r="W10" i="36"/>
  <c r="V10" i="36"/>
  <c r="X10" i="36" s="1"/>
  <c r="AC9" i="36"/>
  <c r="AB9" i="36"/>
  <c r="AA9" i="36"/>
  <c r="W9" i="36"/>
  <c r="V9" i="36"/>
  <c r="W7" i="36"/>
  <c r="V7" i="36"/>
  <c r="W6" i="36"/>
  <c r="V6" i="36"/>
  <c r="W5" i="36"/>
  <c r="V5" i="36"/>
  <c r="W4" i="36"/>
  <c r="V4" i="36"/>
  <c r="W34" i="37" l="1"/>
  <c r="X18" i="36"/>
  <c r="X27" i="39"/>
  <c r="V27" i="38"/>
  <c r="W29" i="37"/>
  <c r="W36" i="37"/>
  <c r="V32" i="37"/>
  <c r="V35" i="37"/>
  <c r="W23" i="37"/>
  <c r="X17" i="36"/>
  <c r="W30" i="37"/>
  <c r="W27" i="38"/>
  <c r="X31" i="38"/>
  <c r="X24" i="38"/>
  <c r="X38" i="38"/>
  <c r="X23" i="38"/>
  <c r="X28" i="38"/>
  <c r="X26" i="38"/>
  <c r="X37" i="38"/>
  <c r="X30" i="38"/>
  <c r="X32" i="38"/>
  <c r="X36" i="38"/>
  <c r="X33" i="38"/>
  <c r="X25" i="38"/>
  <c r="X29" i="38"/>
  <c r="X39" i="38"/>
  <c r="X34" i="38"/>
  <c r="AC39" i="37"/>
  <c r="V39" i="37"/>
  <c r="V29" i="37"/>
  <c r="V26" i="37"/>
  <c r="V33" i="37"/>
  <c r="V31" i="37"/>
  <c r="V24" i="37"/>
  <c r="V23" i="37"/>
  <c r="V25" i="37"/>
  <c r="W31" i="37"/>
  <c r="W39" i="37"/>
  <c r="W33" i="37"/>
  <c r="V30" i="37"/>
  <c r="V36" i="37"/>
  <c r="V37" i="37"/>
  <c r="V34" i="37"/>
  <c r="V28" i="37"/>
  <c r="X8" i="37"/>
  <c r="X23" i="37" s="1"/>
  <c r="W26" i="37"/>
  <c r="W32" i="37"/>
  <c r="W28" i="37"/>
  <c r="W37" i="37"/>
  <c r="W24" i="37"/>
  <c r="W25" i="37"/>
  <c r="W35" i="37"/>
  <c r="AA39" i="36"/>
  <c r="AC35" i="36"/>
  <c r="AC37" i="36"/>
  <c r="AC36" i="36"/>
  <c r="AC38" i="36"/>
  <c r="V8" i="36"/>
  <c r="V26" i="36" s="1"/>
  <c r="X7" i="36"/>
  <c r="X6" i="36"/>
  <c r="X11" i="36"/>
  <c r="X13" i="36"/>
  <c r="X5" i="36"/>
  <c r="W8" i="36"/>
  <c r="W29" i="36" s="1"/>
  <c r="X9" i="36"/>
  <c r="X12" i="36"/>
  <c r="X16" i="36"/>
  <c r="X19" i="36"/>
  <c r="X4" i="36"/>
  <c r="X15" i="36"/>
  <c r="AB39" i="36"/>
  <c r="AB38" i="35"/>
  <c r="AA38" i="35"/>
  <c r="AB37" i="35"/>
  <c r="AA37" i="35"/>
  <c r="AB36" i="35"/>
  <c r="AA36" i="35"/>
  <c r="AB35" i="35"/>
  <c r="AA35" i="35"/>
  <c r="AC30" i="35"/>
  <c r="AB30" i="35"/>
  <c r="AA30" i="35"/>
  <c r="AC23" i="35"/>
  <c r="AB23" i="35"/>
  <c r="AA23" i="35"/>
  <c r="W20" i="35"/>
  <c r="V20" i="35"/>
  <c r="W19" i="35"/>
  <c r="V19" i="35"/>
  <c r="W18" i="35"/>
  <c r="V18" i="35"/>
  <c r="W17" i="35"/>
  <c r="V17" i="35"/>
  <c r="AC16" i="35"/>
  <c r="AB16" i="35"/>
  <c r="AA16" i="35"/>
  <c r="W16" i="35"/>
  <c r="V16" i="35"/>
  <c r="W15" i="35"/>
  <c r="V15" i="35"/>
  <c r="W14" i="35"/>
  <c r="V14" i="35"/>
  <c r="W13" i="35"/>
  <c r="V13" i="35"/>
  <c r="W12" i="35"/>
  <c r="V12" i="35"/>
  <c r="W11" i="35"/>
  <c r="V11" i="35"/>
  <c r="W10" i="35"/>
  <c r="V10" i="35"/>
  <c r="AC9" i="35"/>
  <c r="AB9" i="35"/>
  <c r="AA9" i="35"/>
  <c r="W9" i="35"/>
  <c r="V9" i="35"/>
  <c r="W7" i="35"/>
  <c r="V7" i="35"/>
  <c r="W6" i="35"/>
  <c r="V6" i="35"/>
  <c r="W5" i="35"/>
  <c r="V5" i="35"/>
  <c r="W4" i="35"/>
  <c r="V4" i="35"/>
  <c r="V31" i="36" l="1"/>
  <c r="V38" i="36"/>
  <c r="AC36" i="35"/>
  <c r="X37" i="37"/>
  <c r="W25" i="36"/>
  <c r="X17" i="35"/>
  <c r="V28" i="36"/>
  <c r="X30" i="37"/>
  <c r="X20" i="35"/>
  <c r="V30" i="36"/>
  <c r="X33" i="37"/>
  <c r="V27" i="37"/>
  <c r="X27" i="38"/>
  <c r="W27" i="37"/>
  <c r="X25" i="37"/>
  <c r="X24" i="37"/>
  <c r="X35" i="37"/>
  <c r="X26" i="37"/>
  <c r="X31" i="37"/>
  <c r="X39" i="37"/>
  <c r="X36" i="37"/>
  <c r="X28" i="37"/>
  <c r="X34" i="37"/>
  <c r="X32" i="37"/>
  <c r="X29" i="37"/>
  <c r="X38" i="37"/>
  <c r="AC39" i="36"/>
  <c r="W38" i="36"/>
  <c r="V36" i="36"/>
  <c r="V25" i="36"/>
  <c r="V39" i="36"/>
  <c r="V29" i="36"/>
  <c r="V33" i="36"/>
  <c r="W35" i="36"/>
  <c r="V23" i="36"/>
  <c r="W30" i="36"/>
  <c r="V24" i="36"/>
  <c r="V32" i="36"/>
  <c r="V35" i="36"/>
  <c r="V37" i="36"/>
  <c r="V34" i="36"/>
  <c r="W34" i="36"/>
  <c r="W24" i="36"/>
  <c r="W37" i="36"/>
  <c r="W23" i="36"/>
  <c r="W33" i="36"/>
  <c r="W36" i="36"/>
  <c r="W31" i="36"/>
  <c r="W32" i="36"/>
  <c r="X8" i="36"/>
  <c r="X38" i="36" s="1"/>
  <c r="W26" i="36"/>
  <c r="W39" i="36"/>
  <c r="W28" i="36"/>
  <c r="AC38" i="35"/>
  <c r="X18" i="35"/>
  <c r="X10" i="35"/>
  <c r="X14" i="35"/>
  <c r="AA39" i="35"/>
  <c r="AC35" i="35"/>
  <c r="AC37" i="35"/>
  <c r="V8" i="35"/>
  <c r="V26" i="35" s="1"/>
  <c r="X7" i="35"/>
  <c r="X6" i="35"/>
  <c r="X11" i="35"/>
  <c r="X13" i="35"/>
  <c r="X5" i="35"/>
  <c r="W8" i="35"/>
  <c r="W29" i="35" s="1"/>
  <c r="X9" i="35"/>
  <c r="X12" i="35"/>
  <c r="X16" i="35"/>
  <c r="X19" i="35"/>
  <c r="X4" i="35"/>
  <c r="X15" i="35"/>
  <c r="AB39" i="35"/>
  <c r="W17" i="34"/>
  <c r="W20" i="34"/>
  <c r="W19" i="34"/>
  <c r="W18" i="34"/>
  <c r="W4" i="34"/>
  <c r="AB38" i="34"/>
  <c r="AA38" i="34"/>
  <c r="AB37" i="34"/>
  <c r="AA37" i="34"/>
  <c r="AB36" i="34"/>
  <c r="AA36" i="34"/>
  <c r="AB35" i="34"/>
  <c r="AA35" i="34"/>
  <c r="AC30" i="34"/>
  <c r="AB30" i="34"/>
  <c r="AA30" i="34"/>
  <c r="AC23" i="34"/>
  <c r="AB23" i="34"/>
  <c r="AA23" i="34"/>
  <c r="AC16" i="34"/>
  <c r="AB16" i="34"/>
  <c r="AA16" i="34"/>
  <c r="AC9" i="34"/>
  <c r="AB9" i="34"/>
  <c r="AA9" i="34"/>
  <c r="W6" i="34"/>
  <c r="W25" i="35" l="1"/>
  <c r="V32" i="35"/>
  <c r="V38" i="35"/>
  <c r="V36" i="35"/>
  <c r="V37" i="35"/>
  <c r="V27" i="36"/>
  <c r="X27" i="37"/>
  <c r="X34" i="36"/>
  <c r="W27" i="36"/>
  <c r="X26" i="36"/>
  <c r="X25" i="36"/>
  <c r="X33" i="36"/>
  <c r="X36" i="36"/>
  <c r="X29" i="36"/>
  <c r="X39" i="36"/>
  <c r="X30" i="36"/>
  <c r="X32" i="36"/>
  <c r="X37" i="36"/>
  <c r="X35" i="36"/>
  <c r="X23" i="36"/>
  <c r="X28" i="36"/>
  <c r="X24" i="36"/>
  <c r="X31" i="36"/>
  <c r="W30" i="35"/>
  <c r="W38" i="35"/>
  <c r="W35" i="35"/>
  <c r="W24" i="35"/>
  <c r="W31" i="35"/>
  <c r="W32" i="35"/>
  <c r="AC39" i="35"/>
  <c r="V25" i="35"/>
  <c r="V33" i="35"/>
  <c r="V28" i="35"/>
  <c r="V23" i="35"/>
  <c r="V29" i="35"/>
  <c r="W26" i="35"/>
  <c r="W39" i="35"/>
  <c r="V35" i="35"/>
  <c r="V30" i="35"/>
  <c r="V31" i="35"/>
  <c r="V24" i="35"/>
  <c r="V39" i="35"/>
  <c r="V34" i="35"/>
  <c r="X8" i="35"/>
  <c r="X23" i="35" s="1"/>
  <c r="W34" i="35"/>
  <c r="W36" i="35"/>
  <c r="W37" i="35"/>
  <c r="W23" i="35"/>
  <c r="W33" i="35"/>
  <c r="W28" i="35"/>
  <c r="AC37" i="34"/>
  <c r="AC35" i="34"/>
  <c r="AC36" i="34"/>
  <c r="AC38" i="34"/>
  <c r="AA39" i="34"/>
  <c r="AB39" i="34"/>
  <c r="W13" i="34"/>
  <c r="W12" i="34"/>
  <c r="W7" i="34"/>
  <c r="W15" i="34"/>
  <c r="W16" i="34"/>
  <c r="W5" i="34"/>
  <c r="V6" i="34"/>
  <c r="X6" i="34" s="1"/>
  <c r="W14" i="34"/>
  <c r="V5" i="34"/>
  <c r="V9" i="34"/>
  <c r="V19" i="34"/>
  <c r="X19" i="34" s="1"/>
  <c r="X27" i="36" l="1"/>
  <c r="X31" i="35"/>
  <c r="W27" i="35"/>
  <c r="X35" i="35"/>
  <c r="X38" i="35"/>
  <c r="X34" i="35"/>
  <c r="X28" i="35"/>
  <c r="X24" i="35"/>
  <c r="V27" i="35"/>
  <c r="X29" i="35"/>
  <c r="X37" i="35"/>
  <c r="X32" i="35"/>
  <c r="X26" i="35"/>
  <c r="X25" i="35"/>
  <c r="X33" i="35"/>
  <c r="X36" i="35"/>
  <c r="X39" i="35"/>
  <c r="X30" i="35"/>
  <c r="AC39" i="34"/>
  <c r="X5" i="34"/>
  <c r="W8" i="34"/>
  <c r="W25" i="34" s="1"/>
  <c r="V16" i="34"/>
  <c r="V15" i="34"/>
  <c r="V18" i="34"/>
  <c r="X18" i="34" s="1"/>
  <c r="V14" i="34"/>
  <c r="V10" i="34"/>
  <c r="V11" i="34"/>
  <c r="V7" i="34"/>
  <c r="W10" i="34"/>
  <c r="W29" i="34" s="1"/>
  <c r="W9" i="34"/>
  <c r="X9" i="34" s="1"/>
  <c r="W11" i="34"/>
  <c r="V20" i="34"/>
  <c r="V17" i="34"/>
  <c r="V13" i="34"/>
  <c r="X13" i="34" s="1"/>
  <c r="V4" i="34"/>
  <c r="V12" i="34"/>
  <c r="X12" i="34" s="1"/>
  <c r="W39" i="34"/>
  <c r="X27" i="35" l="1"/>
  <c r="W23" i="34"/>
  <c r="W30" i="34"/>
  <c r="W26" i="34"/>
  <c r="W28" i="34"/>
  <c r="W24" i="34"/>
  <c r="X10" i="34"/>
  <c r="W32" i="34"/>
  <c r="X17" i="34"/>
  <c r="X7" i="34"/>
  <c r="X14" i="34"/>
  <c r="X20" i="34"/>
  <c r="X16" i="34"/>
  <c r="W34" i="34"/>
  <c r="W36" i="34"/>
  <c r="W38" i="34"/>
  <c r="W33" i="34"/>
  <c r="W35" i="34"/>
  <c r="W37" i="34"/>
  <c r="X4" i="34"/>
  <c r="V8" i="34"/>
  <c r="V29" i="34" s="1"/>
  <c r="W31" i="34"/>
  <c r="X11" i="34"/>
  <c r="X15" i="34"/>
  <c r="W27" i="34" l="1"/>
  <c r="V36" i="34"/>
  <c r="V30" i="34"/>
  <c r="V23" i="34"/>
  <c r="V38" i="34"/>
  <c r="V25" i="34"/>
  <c r="V28" i="34"/>
  <c r="V37" i="34"/>
  <c r="V24" i="34"/>
  <c r="V39" i="34"/>
  <c r="V33" i="34"/>
  <c r="V35" i="34"/>
  <c r="X8" i="34"/>
  <c r="X30" i="34" s="1"/>
  <c r="V31" i="34"/>
  <c r="V26" i="34"/>
  <c r="V34" i="34"/>
  <c r="V32" i="34"/>
  <c r="X29" i="34" l="1"/>
  <c r="X36" i="34"/>
  <c r="X35" i="34"/>
  <c r="X26" i="34"/>
  <c r="V27" i="34"/>
  <c r="X25" i="34"/>
  <c r="X38" i="34"/>
  <c r="X31" i="34"/>
  <c r="X32" i="34"/>
  <c r="X28" i="34"/>
  <c r="X24" i="34"/>
  <c r="X37" i="34"/>
  <c r="X33" i="34"/>
  <c r="X23" i="34"/>
  <c r="X39" i="34"/>
  <c r="X34" i="34"/>
  <c r="X27" i="34" l="1"/>
</calcChain>
</file>

<file path=xl/sharedStrings.xml><?xml version="1.0" encoding="utf-8"?>
<sst xmlns="http://schemas.openxmlformats.org/spreadsheetml/2006/main" count="1344" uniqueCount="46">
  <si>
    <t>年齢</t>
    <rPh sb="0" eb="2">
      <t>ネンレイ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</si>
  <si>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</si>
  <si>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</si>
  <si>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</si>
  <si>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</si>
  <si>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</si>
  <si>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65～74歳</t>
    <rPh sb="5" eb="6">
      <t>サイ</t>
    </rPh>
    <phoneticPr fontId="2"/>
  </si>
  <si>
    <t>75歳～</t>
    <rPh sb="2" eb="3">
      <t>サイ</t>
    </rPh>
    <phoneticPr fontId="2"/>
  </si>
  <si>
    <t>40～64歳</t>
    <rPh sb="5" eb="6">
      <t>サイ</t>
    </rPh>
    <phoneticPr fontId="2"/>
  </si>
  <si>
    <t>40歳以上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</si>
  <si>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</si>
  <si>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</si>
  <si>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</si>
  <si>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</si>
  <si>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</si>
  <si>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80歳以上</t>
    <rPh sb="2" eb="3">
      <t>サイ</t>
    </rPh>
    <rPh sb="3" eb="5">
      <t>イジョウ</t>
    </rPh>
    <phoneticPr fontId="2"/>
  </si>
  <si>
    <t>85歳以上</t>
    <rPh sb="2" eb="3">
      <t>サイ</t>
    </rPh>
    <rPh sb="3" eb="5">
      <t>イジョウ</t>
    </rPh>
    <phoneticPr fontId="2"/>
  </si>
  <si>
    <t>90歳以上</t>
    <rPh sb="2" eb="3">
      <t>サイ</t>
    </rPh>
    <rPh sb="3" eb="5">
      <t>イジョウ</t>
    </rPh>
    <phoneticPr fontId="2"/>
  </si>
  <si>
    <t>95歳以上</t>
    <rPh sb="2" eb="3">
      <t>サイ</t>
    </rPh>
    <rPh sb="3" eb="5">
      <t>イジョウ</t>
    </rPh>
    <phoneticPr fontId="2"/>
  </si>
  <si>
    <t>100歳以上</t>
    <rPh sb="3" eb="4">
      <t>サイ</t>
    </rPh>
    <rPh sb="4" eb="6">
      <t>イジョウ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</si>
  <si>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</si>
  <si>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</si>
  <si>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</si>
  <si>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</si>
  <si>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</si>
  <si>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</si>
  <si>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</si>
  <si>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2"/>
  </si>
  <si>
    <t>荻地区</t>
    <rPh sb="0" eb="1">
      <t>オギ</t>
    </rPh>
    <rPh sb="1" eb="3">
      <t>チク</t>
    </rPh>
    <phoneticPr fontId="2"/>
  </si>
  <si>
    <t>久住地区</t>
    <rPh sb="0" eb="2">
      <t>クジュウ</t>
    </rPh>
    <rPh sb="2" eb="4">
      <t>チク</t>
    </rPh>
    <phoneticPr fontId="2"/>
  </si>
  <si>
    <t>直入地区</t>
    <rPh sb="0" eb="2">
      <t>ナオイリ</t>
    </rPh>
    <rPh sb="2" eb="4">
      <t>チク</t>
    </rPh>
    <phoneticPr fontId="2"/>
  </si>
  <si>
    <t>65～74歳</t>
    <phoneticPr fontId="2"/>
  </si>
  <si>
    <t>（注）平成２４年７月分の集計値から外国人住民を含む値となっています。</t>
    <rPh sb="1" eb="2">
      <t>チュウ</t>
    </rPh>
    <rPh sb="3" eb="5">
      <t>ヘイセイ</t>
    </rPh>
    <rPh sb="7" eb="8">
      <t>ネン</t>
    </rPh>
    <rPh sb="9" eb="10">
      <t>ガツ</t>
    </rPh>
    <rPh sb="10" eb="11">
      <t>ブン</t>
    </rPh>
    <rPh sb="12" eb="14">
      <t>シュウケイ</t>
    </rPh>
    <rPh sb="14" eb="15">
      <t>チ</t>
    </rPh>
    <rPh sb="17" eb="19">
      <t>ガイコク</t>
    </rPh>
    <rPh sb="19" eb="20">
      <t>ジン</t>
    </rPh>
    <rPh sb="20" eb="22">
      <t>ジュウミン</t>
    </rPh>
    <rPh sb="23" eb="24">
      <t>フク</t>
    </rPh>
    <rPh sb="25" eb="26">
      <t>アタイ</t>
    </rPh>
    <phoneticPr fontId="2"/>
  </si>
  <si>
    <t>全住民</t>
    <rPh sb="0" eb="1">
      <t>ゼン</t>
    </rPh>
    <rPh sb="1" eb="3">
      <t>ジュウミン</t>
    </rPh>
    <phoneticPr fontId="2"/>
  </si>
  <si>
    <t>平成29年4月30日現在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</si>
  <si>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平成29年5月31日現在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</si>
  <si>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平成29年6月30日現在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</si>
  <si>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平成29年7月31日現在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</si>
  <si>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平成29年8月31日現在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</si>
  <si>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平成29年9月30日現在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</si>
  <si>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平成29年10月31日現在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</si>
  <si>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平成29年11月30日現在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</si>
  <si>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平成29年12月31日現在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</si>
  <si>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平成30年1月31日現在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</si>
  <si>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平成30年2月28日現在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</si>
  <si>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平成30年3月31日現在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</si>
</sst>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38" fontId="3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8" fontId="4" fillId="0" borderId="1" xfId="1" applyFont="1" applyBorder="1"/>
    <xf numFmtId="38" fontId="4" fillId="4" borderId="1" xfId="1" applyFont="1" applyFill="1" applyBorder="1"/>
    <xf numFmtId="38" fontId="4" fillId="4" borderId="1" xfId="0" applyNumberFormat="1" applyFont="1" applyFill="1" applyBorder="1"/>
    <xf numFmtId="38" fontId="4" fillId="0" borderId="1" xfId="1" applyFont="1" applyFill="1" applyBorder="1"/>
    <xf numFmtId="0" fontId="4" fillId="0" borderId="1" xfId="0" applyFont="1" applyBorder="1"/>
    <xf numFmtId="38" fontId="4" fillId="0" borderId="1" xfId="0" applyNumberFormat="1" applyFont="1" applyBorder="1"/>
    <xf numFmtId="0" fontId="4" fillId="4" borderId="1" xfId="0" applyFont="1" applyFill="1" applyBorder="1"/>
    <xf numFmtId="0" fontId="3" fillId="4" borderId="2" xfId="0" applyFont="1" applyFill="1" applyBorder="1" applyAlignment="1">
      <alignment horizontal="center"/>
    </xf>
    <xf numFmtId="38" fontId="4" fillId="0" borderId="1" xfId="0" applyNumberFormat="1" applyFont="1" applyFill="1" applyBorder="1"/>
    <xf numFmtId="40" fontId="4" fillId="0" borderId="1" xfId="0" applyNumberFormat="1" applyFont="1" applyBorder="1"/>
    <xf numFmtId="40" fontId="4" fillId="4" borderId="1" xfId="0" applyNumberFormat="1" applyFont="1" applyFill="1" applyBorder="1"/>
    <xf numFmtId="0" fontId="6" fillId="0" borderId="0" xfId="0" applyFont="1"/>
    <xf numFmtId="0" fontId="5" fillId="0" borderId="0" xfId="0" applyFont="1" applyAlignment="1">
      <alignment horizontal="right"/>
    </xf>
    <xf numFmtId="38" fontId="1" fillId="0" borderId="0" xfId="1"/>
    <xf numFmtId="0" fontId="0" fillId="0" borderId="1" xfId="0" applyFill="1" applyBorder="1"/>
    <xf numFmtId="0" fontId="3" fillId="0" borderId="1" xfId="0" applyFont="1" applyFill="1" applyBorder="1"/>
    <xf numFmtId="38" fontId="3" fillId="2" borderId="1" xfId="0" applyNumberFormat="1" applyFont="1" applyFill="1" applyBorder="1" applyAlignment="1">
      <alignment horizontal="center"/>
    </xf>
    <xf numFmtId="38" fontId="8" fillId="0" borderId="0" xfId="1" applyFont="1"/>
    <xf numFmtId="38" fontId="7" fillId="0" borderId="0" xfId="1" applyFont="1" applyFill="1" applyBorder="1"/>
    <xf numFmtId="0" fontId="9" fillId="0" borderId="0" xfId="0" applyFo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55</v>
      </c>
      <c r="C4" s="10">
        <v>58</v>
      </c>
      <c r="D4" s="10">
        <v>113</v>
      </c>
      <c r="E4" s="3"/>
      <c r="F4" s="7">
        <v>30</v>
      </c>
      <c r="G4" s="10">
        <v>79</v>
      </c>
      <c r="H4" s="10">
        <v>88</v>
      </c>
      <c r="I4" s="10">
        <v>167</v>
      </c>
      <c r="J4" s="3"/>
      <c r="K4" s="7">
        <v>60</v>
      </c>
      <c r="L4" s="10">
        <v>180</v>
      </c>
      <c r="M4" s="10">
        <v>176</v>
      </c>
      <c r="N4" s="10">
        <v>356</v>
      </c>
      <c r="O4" s="3"/>
      <c r="P4" s="7">
        <v>90</v>
      </c>
      <c r="Q4" s="10">
        <v>62</v>
      </c>
      <c r="R4" s="10">
        <v>134</v>
      </c>
      <c r="S4" s="10">
        <v>196</v>
      </c>
      <c r="U4" s="4" t="s">
        <v>4</v>
      </c>
      <c r="V4" s="15">
        <f>SUM(B9,B15,B21)</f>
        <v>1036</v>
      </c>
      <c r="W4" s="15">
        <f>SUM(C9,C15,C21)</f>
        <v>985</v>
      </c>
      <c r="X4" s="15">
        <f>SUM(V4:W4)</f>
        <v>2021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58</v>
      </c>
      <c r="C5" s="10">
        <v>48</v>
      </c>
      <c r="D5" s="10">
        <v>106</v>
      </c>
      <c r="E5" s="3"/>
      <c r="F5" s="7">
        <v>31</v>
      </c>
      <c r="G5" s="10">
        <v>77</v>
      </c>
      <c r="H5" s="10">
        <v>89</v>
      </c>
      <c r="I5" s="10">
        <v>166</v>
      </c>
      <c r="J5" s="3"/>
      <c r="K5" s="7">
        <v>61</v>
      </c>
      <c r="L5" s="10">
        <v>170</v>
      </c>
      <c r="M5" s="10">
        <v>190</v>
      </c>
      <c r="N5" s="10">
        <v>360</v>
      </c>
      <c r="O5" s="3"/>
      <c r="P5" s="7">
        <v>91</v>
      </c>
      <c r="Q5" s="10">
        <v>54</v>
      </c>
      <c r="R5" s="10">
        <v>135</v>
      </c>
      <c r="S5" s="10">
        <v>189</v>
      </c>
      <c r="U5" s="4" t="s">
        <v>5</v>
      </c>
      <c r="V5" s="15">
        <f>SUM(B27,B33,B39,G9,G15,G21,G27,G33,G39,L9)</f>
        <v>5367</v>
      </c>
      <c r="W5" s="15">
        <f>SUM(C27,C33,C39,H9,H15,H21,H27,H33,H39,M9)</f>
        <v>5229</v>
      </c>
      <c r="X5" s="15">
        <f>SUM(V5:W5)</f>
        <v>10596</v>
      </c>
      <c r="Y5" s="2"/>
      <c r="Z5" s="4" t="s">
        <v>25</v>
      </c>
      <c r="AA5" s="10">
        <v>601</v>
      </c>
      <c r="AB5" s="10">
        <v>574</v>
      </c>
      <c r="AC5" s="10">
        <v>1175</v>
      </c>
    </row>
    <row r="6" spans="1:29" ht="15" customHeight="1" x14ac:dyDescent="0.15">
      <c r="A6" s="7">
        <v>2</v>
      </c>
      <c r="B6" s="10">
        <v>70</v>
      </c>
      <c r="C6" s="10">
        <v>61</v>
      </c>
      <c r="D6" s="10">
        <v>131</v>
      </c>
      <c r="E6" s="3"/>
      <c r="F6" s="7">
        <v>32</v>
      </c>
      <c r="G6" s="10">
        <v>105</v>
      </c>
      <c r="H6" s="10">
        <v>82</v>
      </c>
      <c r="I6" s="10">
        <v>187</v>
      </c>
      <c r="J6" s="3"/>
      <c r="K6" s="7">
        <v>62</v>
      </c>
      <c r="L6" s="10">
        <v>189</v>
      </c>
      <c r="M6" s="10">
        <v>191</v>
      </c>
      <c r="N6" s="10">
        <v>380</v>
      </c>
      <c r="O6" s="3"/>
      <c r="P6" s="7">
        <v>92</v>
      </c>
      <c r="Q6" s="10">
        <v>34</v>
      </c>
      <c r="R6" s="10">
        <v>114</v>
      </c>
      <c r="S6" s="10">
        <v>148</v>
      </c>
      <c r="U6" s="8" t="s">
        <v>6</v>
      </c>
      <c r="V6" s="15">
        <f>SUM(L15,L21)</f>
        <v>1967</v>
      </c>
      <c r="W6" s="15">
        <f>SUM(M15,M21)</f>
        <v>1992</v>
      </c>
      <c r="X6" s="15">
        <f>SUM(V6:W6)</f>
        <v>3959</v>
      </c>
      <c r="Z6" s="26" t="s">
        <v>26</v>
      </c>
      <c r="AA6" s="10">
        <v>3114</v>
      </c>
      <c r="AB6" s="10">
        <v>3078</v>
      </c>
      <c r="AC6" s="10">
        <v>6192</v>
      </c>
    </row>
    <row r="7" spans="1:29" ht="15" customHeight="1" x14ac:dyDescent="0.15">
      <c r="A7" s="7">
        <v>3</v>
      </c>
      <c r="B7" s="10">
        <v>62</v>
      </c>
      <c r="C7" s="10">
        <v>61</v>
      </c>
      <c r="D7" s="10">
        <v>123</v>
      </c>
      <c r="E7" s="3"/>
      <c r="F7" s="7">
        <v>33</v>
      </c>
      <c r="G7" s="10">
        <v>93</v>
      </c>
      <c r="H7" s="10">
        <v>105</v>
      </c>
      <c r="I7" s="10">
        <v>198</v>
      </c>
      <c r="J7" s="3"/>
      <c r="K7" s="7">
        <v>63</v>
      </c>
      <c r="L7" s="10">
        <v>230</v>
      </c>
      <c r="M7" s="10">
        <v>169</v>
      </c>
      <c r="N7" s="10">
        <v>399</v>
      </c>
      <c r="O7" s="3"/>
      <c r="P7" s="7">
        <v>93</v>
      </c>
      <c r="Q7" s="10">
        <v>23</v>
      </c>
      <c r="R7" s="10">
        <v>73</v>
      </c>
      <c r="S7" s="10">
        <v>96</v>
      </c>
      <c r="U7" s="4" t="s">
        <v>7</v>
      </c>
      <c r="V7" s="15">
        <f>SUM(L27,L33,L39,Q9,Q15,Q21,Q27,Q33,Q39)</f>
        <v>2216</v>
      </c>
      <c r="W7" s="15">
        <f>SUM(M27,M33,M39,R9,R15,R21,R27,R33,R39)</f>
        <v>3865</v>
      </c>
      <c r="X7" s="15">
        <f>SUM(V7:W7)</f>
        <v>6081</v>
      </c>
      <c r="Z7" s="4" t="s">
        <v>31</v>
      </c>
      <c r="AA7" s="10">
        <v>1197</v>
      </c>
      <c r="AB7" s="10">
        <v>1227</v>
      </c>
      <c r="AC7" s="10">
        <v>2424</v>
      </c>
    </row>
    <row r="8" spans="1:29" ht="15" customHeight="1" x14ac:dyDescent="0.15">
      <c r="A8" s="7">
        <v>4</v>
      </c>
      <c r="B8" s="10">
        <v>66</v>
      </c>
      <c r="C8" s="10">
        <v>63</v>
      </c>
      <c r="D8" s="10">
        <v>129</v>
      </c>
      <c r="E8" s="3"/>
      <c r="F8" s="7">
        <v>34</v>
      </c>
      <c r="G8" s="10">
        <v>75</v>
      </c>
      <c r="H8" s="10">
        <v>87</v>
      </c>
      <c r="I8" s="10">
        <v>162</v>
      </c>
      <c r="J8" s="3"/>
      <c r="K8" s="7">
        <v>64</v>
      </c>
      <c r="L8" s="10">
        <v>196</v>
      </c>
      <c r="M8" s="10">
        <v>212</v>
      </c>
      <c r="N8" s="10">
        <v>408</v>
      </c>
      <c r="O8" s="3"/>
      <c r="P8" s="7">
        <v>94</v>
      </c>
      <c r="Q8" s="10">
        <v>17</v>
      </c>
      <c r="R8" s="10">
        <v>75</v>
      </c>
      <c r="S8" s="10">
        <v>92</v>
      </c>
      <c r="U8" s="17" t="s">
        <v>3</v>
      </c>
      <c r="V8" s="12">
        <f>SUM(V4:V7)</f>
        <v>10586</v>
      </c>
      <c r="W8" s="12">
        <f>SUM(W4:W7)</f>
        <v>12071</v>
      </c>
      <c r="X8" s="12">
        <f>SUM(X4:X7)</f>
        <v>22657</v>
      </c>
      <c r="Z8" s="4" t="s">
        <v>7</v>
      </c>
      <c r="AA8" s="10">
        <v>1320</v>
      </c>
      <c r="AB8" s="10">
        <v>2335</v>
      </c>
      <c r="AC8" s="10">
        <v>3655</v>
      </c>
    </row>
    <row r="9" spans="1:29" ht="15" customHeight="1" x14ac:dyDescent="0.15">
      <c r="A9" s="7"/>
      <c r="B9" s="11">
        <v>311</v>
      </c>
      <c r="C9" s="11">
        <v>291</v>
      </c>
      <c r="D9" s="11">
        <v>602</v>
      </c>
      <c r="E9" s="3"/>
      <c r="F9" s="7"/>
      <c r="G9" s="11">
        <v>429</v>
      </c>
      <c r="H9" s="11">
        <v>451</v>
      </c>
      <c r="I9" s="11">
        <v>880</v>
      </c>
      <c r="J9" s="3"/>
      <c r="K9" s="7"/>
      <c r="L9" s="12">
        <v>965</v>
      </c>
      <c r="M9" s="12">
        <v>938</v>
      </c>
      <c r="N9" s="12">
        <v>1903</v>
      </c>
      <c r="O9" s="3"/>
      <c r="P9" s="7"/>
      <c r="Q9" s="11">
        <v>190</v>
      </c>
      <c r="R9" s="11">
        <v>531</v>
      </c>
      <c r="S9" s="11">
        <v>721</v>
      </c>
      <c r="U9" s="4" t="s">
        <v>8</v>
      </c>
      <c r="V9" s="15">
        <f>SUM(G21,G27,G33,G39,L9)</f>
        <v>3276</v>
      </c>
      <c r="W9" s="15">
        <f>SUM(H21,H27,H33,H39,M9)</f>
        <v>3224</v>
      </c>
      <c r="X9" s="18">
        <f t="shared" ref="X9:X20" si="0">SUM(V9:W9)</f>
        <v>6500</v>
      </c>
      <c r="Z9" s="9" t="s">
        <v>24</v>
      </c>
      <c r="AA9" s="11">
        <f t="shared" ref="AA9:AB9" si="1">SUM(AA5:AA8)</f>
        <v>6232</v>
      </c>
      <c r="AB9" s="11">
        <f t="shared" si="1"/>
        <v>7214</v>
      </c>
      <c r="AC9" s="11">
        <f>SUM(AC5:AC8)</f>
        <v>13446</v>
      </c>
    </row>
    <row r="10" spans="1:29" ht="15" customHeight="1" x14ac:dyDescent="0.15">
      <c r="A10" s="7">
        <v>5</v>
      </c>
      <c r="B10" s="10">
        <v>69</v>
      </c>
      <c r="C10" s="10">
        <v>54</v>
      </c>
      <c r="D10" s="10">
        <v>123</v>
      </c>
      <c r="E10" s="3"/>
      <c r="F10" s="7">
        <v>35</v>
      </c>
      <c r="G10" s="10">
        <v>101</v>
      </c>
      <c r="H10" s="10">
        <v>83</v>
      </c>
      <c r="I10" s="10">
        <v>184</v>
      </c>
      <c r="J10" s="3"/>
      <c r="K10" s="7">
        <v>65</v>
      </c>
      <c r="L10" s="10">
        <v>221</v>
      </c>
      <c r="M10" s="10">
        <v>200</v>
      </c>
      <c r="N10" s="10">
        <v>421</v>
      </c>
      <c r="O10" s="3"/>
      <c r="P10" s="7">
        <v>95</v>
      </c>
      <c r="Q10" s="10">
        <v>9</v>
      </c>
      <c r="R10" s="10">
        <v>58</v>
      </c>
      <c r="S10" s="10">
        <v>67</v>
      </c>
      <c r="U10" s="4" t="s">
        <v>9</v>
      </c>
      <c r="V10" s="15">
        <f>SUM(G21,G27,G33,G39,L9,L15,L21,L27,L33,L39,Q9,Q15,Q21,Q27,Q33,Q39)</f>
        <v>7459</v>
      </c>
      <c r="W10" s="15">
        <f>SUM(H21,H27,H33,H39,M9,M15,M21,M27,M33,M39,R9,R15,R21,R27,R33,R39)</f>
        <v>9081</v>
      </c>
      <c r="X10" s="18">
        <f t="shared" si="0"/>
        <v>16540</v>
      </c>
      <c r="Z10" s="6" t="s">
        <v>28</v>
      </c>
    </row>
    <row r="11" spans="1:29" ht="15" customHeight="1" x14ac:dyDescent="0.15">
      <c r="A11" s="7">
        <v>6</v>
      </c>
      <c r="B11" s="10">
        <v>70</v>
      </c>
      <c r="C11" s="10">
        <v>69</v>
      </c>
      <c r="D11" s="10">
        <v>139</v>
      </c>
      <c r="E11" s="3"/>
      <c r="F11" s="7">
        <v>36</v>
      </c>
      <c r="G11" s="10">
        <v>86</v>
      </c>
      <c r="H11" s="10">
        <v>97</v>
      </c>
      <c r="I11" s="10">
        <v>183</v>
      </c>
      <c r="J11" s="3"/>
      <c r="K11" s="7">
        <v>66</v>
      </c>
      <c r="L11" s="10">
        <v>249</v>
      </c>
      <c r="M11" s="10">
        <v>199</v>
      </c>
      <c r="N11" s="10">
        <v>448</v>
      </c>
      <c r="O11" s="3"/>
      <c r="P11" s="7">
        <v>96</v>
      </c>
      <c r="Q11" s="10">
        <v>12</v>
      </c>
      <c r="R11" s="10">
        <v>43</v>
      </c>
      <c r="S11" s="10">
        <v>55</v>
      </c>
      <c r="U11" s="4" t="s">
        <v>10</v>
      </c>
      <c r="V11" s="15">
        <f>SUM(,G33,G39,L9,L15,L21,L27,L33,L39,Q9,Q15,Q21,Q27,Q33,Q39)</f>
        <v>6433</v>
      </c>
      <c r="W11" s="15">
        <f>SUM(,H33,H39,M9,M15,M21,M27,M33,M39,R9,R15,R21,R27,R33,R39)</f>
        <v>8100</v>
      </c>
      <c r="X11" s="18">
        <f t="shared" si="0"/>
        <v>14533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80</v>
      </c>
      <c r="C12" s="10">
        <v>61</v>
      </c>
      <c r="D12" s="10">
        <v>141</v>
      </c>
      <c r="E12" s="3"/>
      <c r="F12" s="7">
        <v>37</v>
      </c>
      <c r="G12" s="10">
        <v>86</v>
      </c>
      <c r="H12" s="10">
        <v>82</v>
      </c>
      <c r="I12" s="10">
        <v>168</v>
      </c>
      <c r="J12" s="3"/>
      <c r="K12" s="7">
        <v>67</v>
      </c>
      <c r="L12" s="10">
        <v>258</v>
      </c>
      <c r="M12" s="10">
        <v>259</v>
      </c>
      <c r="N12" s="10">
        <v>517</v>
      </c>
      <c r="O12" s="3"/>
      <c r="P12" s="7">
        <v>97</v>
      </c>
      <c r="Q12" s="10">
        <v>9</v>
      </c>
      <c r="R12" s="10">
        <v>21</v>
      </c>
      <c r="S12" s="10">
        <v>30</v>
      </c>
      <c r="U12" s="4" t="s">
        <v>11</v>
      </c>
      <c r="V12" s="15">
        <f>SUM(L9,L15,L21,L27,L33,L39,Q9,Q15,Q21,Q27,Q33,Q39)</f>
        <v>5148</v>
      </c>
      <c r="W12" s="15">
        <f>SUM(M9,M15,M21,M27,M33,M39,R9,R15,R21,R27,R33,R39)</f>
        <v>6795</v>
      </c>
      <c r="X12" s="18">
        <f t="shared" si="0"/>
        <v>11943</v>
      </c>
      <c r="Z12" s="4" t="s">
        <v>25</v>
      </c>
      <c r="AA12" s="10">
        <v>165</v>
      </c>
      <c r="AB12" s="10">
        <v>144</v>
      </c>
      <c r="AC12" s="10">
        <v>309</v>
      </c>
    </row>
    <row r="13" spans="1:29" ht="15" customHeight="1" x14ac:dyDescent="0.15">
      <c r="A13" s="7">
        <v>8</v>
      </c>
      <c r="B13" s="10">
        <v>70</v>
      </c>
      <c r="C13" s="10">
        <v>68</v>
      </c>
      <c r="D13" s="10">
        <v>138</v>
      </c>
      <c r="E13" s="3"/>
      <c r="F13" s="7">
        <v>38</v>
      </c>
      <c r="G13" s="10">
        <v>104</v>
      </c>
      <c r="H13" s="10">
        <v>101</v>
      </c>
      <c r="I13" s="10">
        <v>205</v>
      </c>
      <c r="J13" s="3"/>
      <c r="K13" s="7">
        <v>68</v>
      </c>
      <c r="L13" s="10">
        <v>276</v>
      </c>
      <c r="M13" s="10">
        <v>242</v>
      </c>
      <c r="N13" s="10">
        <v>518</v>
      </c>
      <c r="O13" s="3"/>
      <c r="P13" s="7">
        <v>98</v>
      </c>
      <c r="Q13" s="10">
        <v>12</v>
      </c>
      <c r="R13" s="10">
        <v>23</v>
      </c>
      <c r="S13" s="10">
        <v>35</v>
      </c>
      <c r="U13" s="9" t="s">
        <v>12</v>
      </c>
      <c r="V13" s="12">
        <f>SUM(L15,L21,L27,L33,L39,Q9,Q15,Q21,Q27,Q33,Q39)</f>
        <v>4183</v>
      </c>
      <c r="W13" s="12">
        <f>SUM(M15,M21,M27,M33,M39,R9,R15,R21,R27,R33,R39)</f>
        <v>5857</v>
      </c>
      <c r="X13" s="12">
        <f t="shared" si="0"/>
        <v>10040</v>
      </c>
      <c r="Z13" s="26" t="s">
        <v>26</v>
      </c>
      <c r="AA13" s="10">
        <v>673</v>
      </c>
      <c r="AB13" s="10">
        <v>706</v>
      </c>
      <c r="AC13" s="10">
        <v>1379</v>
      </c>
    </row>
    <row r="14" spans="1:29" ht="15" customHeight="1" x14ac:dyDescent="0.15">
      <c r="A14" s="7">
        <v>9</v>
      </c>
      <c r="B14" s="10">
        <v>67</v>
      </c>
      <c r="C14" s="10">
        <v>83</v>
      </c>
      <c r="D14" s="10">
        <v>150</v>
      </c>
      <c r="E14" s="3"/>
      <c r="F14" s="7">
        <v>39</v>
      </c>
      <c r="G14" s="10">
        <v>120</v>
      </c>
      <c r="H14" s="10">
        <v>94</v>
      </c>
      <c r="I14" s="10">
        <v>214</v>
      </c>
      <c r="J14" s="3"/>
      <c r="K14" s="7">
        <v>69</v>
      </c>
      <c r="L14" s="10">
        <v>259</v>
      </c>
      <c r="M14" s="10">
        <v>252</v>
      </c>
      <c r="N14" s="10">
        <v>511</v>
      </c>
      <c r="O14" s="3"/>
      <c r="P14" s="7">
        <v>99</v>
      </c>
      <c r="Q14" s="10">
        <v>5</v>
      </c>
      <c r="R14" s="10">
        <v>14</v>
      </c>
      <c r="S14" s="10">
        <v>19</v>
      </c>
      <c r="U14" s="4" t="s">
        <v>13</v>
      </c>
      <c r="V14" s="15">
        <f>SUM(L21,L27,L33,L39,Q9,Q15,Q21,Q27,Q33,Q39)</f>
        <v>2920</v>
      </c>
      <c r="W14" s="15">
        <f>SUM(M21,M27,M33,M39,R9,R15,R21,R27,R33,R39)</f>
        <v>4705</v>
      </c>
      <c r="X14" s="18">
        <f t="shared" si="0"/>
        <v>7625</v>
      </c>
      <c r="Z14" s="4" t="s">
        <v>31</v>
      </c>
      <c r="AA14" s="10">
        <v>247</v>
      </c>
      <c r="AB14" s="10">
        <v>275</v>
      </c>
      <c r="AC14" s="10">
        <v>522</v>
      </c>
    </row>
    <row r="15" spans="1:29" ht="15" customHeight="1" x14ac:dyDescent="0.15">
      <c r="A15" s="7"/>
      <c r="B15" s="11">
        <v>356</v>
      </c>
      <c r="C15" s="11">
        <v>335</v>
      </c>
      <c r="D15" s="11">
        <v>691</v>
      </c>
      <c r="E15" s="3"/>
      <c r="F15" s="7"/>
      <c r="G15" s="11">
        <v>497</v>
      </c>
      <c r="H15" s="11">
        <v>457</v>
      </c>
      <c r="I15" s="11">
        <v>954</v>
      </c>
      <c r="J15" s="3"/>
      <c r="K15" s="7"/>
      <c r="L15" s="11">
        <v>1263</v>
      </c>
      <c r="M15" s="11">
        <v>1152</v>
      </c>
      <c r="N15" s="11">
        <v>2415</v>
      </c>
      <c r="O15" s="3"/>
      <c r="P15" s="7"/>
      <c r="Q15" s="11">
        <v>47</v>
      </c>
      <c r="R15" s="11">
        <v>159</v>
      </c>
      <c r="S15" s="11">
        <v>206</v>
      </c>
      <c r="U15" s="4" t="s">
        <v>14</v>
      </c>
      <c r="V15" s="15">
        <f>SUM(L27,L33,L39,Q9,Q15,Q21,Q27,Q33,Q39)</f>
        <v>2216</v>
      </c>
      <c r="W15" s="15">
        <f>SUM(M27,M33,M39,R9,R15,R21,R27,R33,R39)</f>
        <v>3865</v>
      </c>
      <c r="X15" s="18">
        <f t="shared" si="0"/>
        <v>6081</v>
      </c>
      <c r="Z15" s="4" t="s">
        <v>7</v>
      </c>
      <c r="AA15" s="10">
        <v>284</v>
      </c>
      <c r="AB15" s="10">
        <v>444</v>
      </c>
      <c r="AC15" s="10">
        <v>728</v>
      </c>
    </row>
    <row r="16" spans="1:29" ht="15" customHeight="1" x14ac:dyDescent="0.15">
      <c r="A16" s="7">
        <v>10</v>
      </c>
      <c r="B16" s="10">
        <v>78</v>
      </c>
      <c r="C16" s="10">
        <v>69</v>
      </c>
      <c r="D16" s="10">
        <v>147</v>
      </c>
      <c r="E16" s="3"/>
      <c r="F16" s="7">
        <v>40</v>
      </c>
      <c r="G16" s="10">
        <v>127</v>
      </c>
      <c r="H16" s="10">
        <v>92</v>
      </c>
      <c r="I16" s="10">
        <v>219</v>
      </c>
      <c r="J16" s="3"/>
      <c r="K16" s="7">
        <v>70</v>
      </c>
      <c r="L16" s="10">
        <v>201</v>
      </c>
      <c r="M16" s="10">
        <v>177</v>
      </c>
      <c r="N16" s="10">
        <v>378</v>
      </c>
      <c r="O16" s="3"/>
      <c r="P16" s="7">
        <v>100</v>
      </c>
      <c r="Q16" s="10">
        <v>2</v>
      </c>
      <c r="R16" s="10">
        <v>8</v>
      </c>
      <c r="S16" s="10">
        <v>10</v>
      </c>
      <c r="U16" s="4" t="s">
        <v>15</v>
      </c>
      <c r="V16" s="15">
        <f>SUM(L33,L39,Q9,Q15,Q21,Q27,Q33,Q39)</f>
        <v>1498</v>
      </c>
      <c r="W16" s="15">
        <f>SUM(M33,M39,R9,R15,R21,R27,R33,R39)</f>
        <v>2824</v>
      </c>
      <c r="X16" s="18">
        <f t="shared" si="0"/>
        <v>4322</v>
      </c>
      <c r="Z16" s="9" t="s">
        <v>24</v>
      </c>
      <c r="AA16" s="11">
        <f t="shared" ref="AA16:AB16" si="2">SUM(AA12:AA15)</f>
        <v>1369</v>
      </c>
      <c r="AB16" s="11">
        <f t="shared" si="2"/>
        <v>1569</v>
      </c>
      <c r="AC16" s="11">
        <f>SUM(AC12:AC15)</f>
        <v>2938</v>
      </c>
    </row>
    <row r="17" spans="1:29" ht="15" customHeight="1" x14ac:dyDescent="0.15">
      <c r="A17" s="7">
        <v>11</v>
      </c>
      <c r="B17" s="10">
        <v>73</v>
      </c>
      <c r="C17" s="10">
        <v>79</v>
      </c>
      <c r="D17" s="10">
        <v>152</v>
      </c>
      <c r="E17" s="3"/>
      <c r="F17" s="7">
        <v>41</v>
      </c>
      <c r="G17" s="10">
        <v>103</v>
      </c>
      <c r="H17" s="10">
        <v>94</v>
      </c>
      <c r="I17" s="10">
        <v>197</v>
      </c>
      <c r="J17" s="3"/>
      <c r="K17" s="7">
        <v>71</v>
      </c>
      <c r="L17" s="10">
        <v>83</v>
      </c>
      <c r="M17" s="10">
        <v>120</v>
      </c>
      <c r="N17" s="10">
        <v>203</v>
      </c>
      <c r="O17" s="3"/>
      <c r="P17" s="7">
        <v>101</v>
      </c>
      <c r="Q17" s="10">
        <v>1</v>
      </c>
      <c r="R17" s="10">
        <v>14</v>
      </c>
      <c r="S17" s="10">
        <v>15</v>
      </c>
      <c r="U17" s="4" t="s">
        <v>16</v>
      </c>
      <c r="V17" s="15">
        <f>SUM(L39,Q9,Q15,Q21,Q27,Q33,Q39)</f>
        <v>756</v>
      </c>
      <c r="W17" s="15">
        <f>SUM(M39,R9,R15,R21,R27,R33,R39)</f>
        <v>1700</v>
      </c>
      <c r="X17" s="18">
        <f t="shared" si="0"/>
        <v>2456</v>
      </c>
      <c r="Z17" s="6" t="s">
        <v>29</v>
      </c>
    </row>
    <row r="18" spans="1:29" ht="15" customHeight="1" x14ac:dyDescent="0.15">
      <c r="A18" s="7">
        <v>12</v>
      </c>
      <c r="B18" s="10">
        <v>68</v>
      </c>
      <c r="C18" s="10">
        <v>57</v>
      </c>
      <c r="D18" s="10">
        <v>125</v>
      </c>
      <c r="E18" s="3"/>
      <c r="F18" s="7">
        <v>42</v>
      </c>
      <c r="G18" s="10">
        <v>111</v>
      </c>
      <c r="H18" s="10">
        <v>89</v>
      </c>
      <c r="I18" s="10">
        <v>200</v>
      </c>
      <c r="J18" s="3"/>
      <c r="K18" s="7">
        <v>72</v>
      </c>
      <c r="L18" s="10">
        <v>124</v>
      </c>
      <c r="M18" s="10">
        <v>166</v>
      </c>
      <c r="N18" s="13">
        <v>290</v>
      </c>
      <c r="O18" s="3"/>
      <c r="P18" s="7">
        <v>102</v>
      </c>
      <c r="Q18" s="10">
        <v>2</v>
      </c>
      <c r="R18" s="10">
        <v>5</v>
      </c>
      <c r="S18" s="10">
        <v>7</v>
      </c>
      <c r="U18" s="4" t="s">
        <v>17</v>
      </c>
      <c r="V18" s="15">
        <f>SUM(Q9,Q15,Q21,Q27,Q33,Q39)</f>
        <v>243</v>
      </c>
      <c r="W18" s="15">
        <f>SUM(R9,R15,R21,R27,R33,R39)</f>
        <v>723</v>
      </c>
      <c r="X18" s="18">
        <f t="shared" si="0"/>
        <v>966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79</v>
      </c>
      <c r="C19" s="10">
        <v>73</v>
      </c>
      <c r="D19" s="10">
        <v>152</v>
      </c>
      <c r="E19" s="3"/>
      <c r="F19" s="7">
        <v>43</v>
      </c>
      <c r="G19" s="10">
        <v>102</v>
      </c>
      <c r="H19" s="10">
        <v>106</v>
      </c>
      <c r="I19" s="10">
        <v>208</v>
      </c>
      <c r="J19" s="3"/>
      <c r="K19" s="7">
        <v>73</v>
      </c>
      <c r="L19" s="10">
        <v>144</v>
      </c>
      <c r="M19" s="10">
        <v>198</v>
      </c>
      <c r="N19" s="10">
        <v>342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53</v>
      </c>
      <c r="W19" s="15">
        <f>SUM(R15,R21,R27,R33,R39)</f>
        <v>192</v>
      </c>
      <c r="X19" s="18">
        <f t="shared" si="0"/>
        <v>245</v>
      </c>
      <c r="Z19" s="4" t="s">
        <v>25</v>
      </c>
      <c r="AA19" s="10">
        <v>157</v>
      </c>
      <c r="AB19" s="10">
        <v>169</v>
      </c>
      <c r="AC19" s="10">
        <v>326</v>
      </c>
    </row>
    <row r="20" spans="1:29" ht="15" customHeight="1" x14ac:dyDescent="0.15">
      <c r="A20" s="7">
        <v>14</v>
      </c>
      <c r="B20" s="10">
        <v>71</v>
      </c>
      <c r="C20" s="10">
        <v>81</v>
      </c>
      <c r="D20" s="10">
        <v>152</v>
      </c>
      <c r="E20" s="3"/>
      <c r="F20" s="7">
        <v>44</v>
      </c>
      <c r="G20" s="10">
        <v>93</v>
      </c>
      <c r="H20" s="10">
        <v>105</v>
      </c>
      <c r="I20" s="10">
        <v>198</v>
      </c>
      <c r="J20" s="3"/>
      <c r="K20" s="7">
        <v>74</v>
      </c>
      <c r="L20" s="10">
        <v>152</v>
      </c>
      <c r="M20" s="10">
        <v>179</v>
      </c>
      <c r="N20" s="10">
        <v>331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6</v>
      </c>
      <c r="W20" s="15">
        <f>SUM(R21,R27,R33,R39)</f>
        <v>33</v>
      </c>
      <c r="X20" s="18">
        <f t="shared" si="0"/>
        <v>39</v>
      </c>
      <c r="Z20" s="26" t="s">
        <v>26</v>
      </c>
      <c r="AA20" s="10">
        <v>1029</v>
      </c>
      <c r="AB20" s="10">
        <v>926</v>
      </c>
      <c r="AC20" s="10">
        <v>1955</v>
      </c>
    </row>
    <row r="21" spans="1:29" ht="15" customHeight="1" x14ac:dyDescent="0.15">
      <c r="A21" s="7"/>
      <c r="B21" s="11">
        <v>369</v>
      </c>
      <c r="C21" s="11">
        <v>359</v>
      </c>
      <c r="D21" s="11">
        <v>728</v>
      </c>
      <c r="E21" s="3"/>
      <c r="F21" s="7"/>
      <c r="G21" s="11">
        <v>536</v>
      </c>
      <c r="H21" s="11">
        <v>486</v>
      </c>
      <c r="I21" s="11">
        <v>1022</v>
      </c>
      <c r="J21" s="3"/>
      <c r="K21" s="7"/>
      <c r="L21" s="12">
        <v>704</v>
      </c>
      <c r="M21" s="12">
        <v>840</v>
      </c>
      <c r="N21" s="12">
        <v>1544</v>
      </c>
      <c r="O21" s="24"/>
      <c r="P21" s="7"/>
      <c r="Q21" s="11">
        <v>5</v>
      </c>
      <c r="R21" s="11">
        <v>31</v>
      </c>
      <c r="S21" s="11">
        <v>36</v>
      </c>
      <c r="Z21" s="4" t="s">
        <v>31</v>
      </c>
      <c r="AA21" s="10">
        <v>333</v>
      </c>
      <c r="AB21" s="10">
        <v>294</v>
      </c>
      <c r="AC21" s="10">
        <v>627</v>
      </c>
    </row>
    <row r="22" spans="1:29" ht="15" customHeight="1" x14ac:dyDescent="0.15">
      <c r="A22" s="7">
        <v>15</v>
      </c>
      <c r="B22" s="10">
        <v>82</v>
      </c>
      <c r="C22" s="10">
        <v>79</v>
      </c>
      <c r="D22" s="10">
        <v>161</v>
      </c>
      <c r="E22" s="3"/>
      <c r="F22" s="7">
        <v>45</v>
      </c>
      <c r="G22" s="10">
        <v>105</v>
      </c>
      <c r="H22" s="10">
        <v>96</v>
      </c>
      <c r="I22" s="10">
        <v>201</v>
      </c>
      <c r="J22" s="3"/>
      <c r="K22" s="7">
        <v>75</v>
      </c>
      <c r="L22" s="10">
        <v>148</v>
      </c>
      <c r="M22" s="10">
        <v>225</v>
      </c>
      <c r="N22" s="10">
        <v>373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371</v>
      </c>
      <c r="AB22" s="10">
        <v>695</v>
      </c>
      <c r="AC22" s="10">
        <v>1066</v>
      </c>
    </row>
    <row r="23" spans="1:29" ht="15" customHeight="1" x14ac:dyDescent="0.15">
      <c r="A23" s="7">
        <v>16</v>
      </c>
      <c r="B23" s="10">
        <v>80</v>
      </c>
      <c r="C23" s="10">
        <v>94</v>
      </c>
      <c r="D23" s="10">
        <v>174</v>
      </c>
      <c r="E23" s="3"/>
      <c r="F23" s="7">
        <v>46</v>
      </c>
      <c r="G23" s="10">
        <v>101</v>
      </c>
      <c r="H23" s="10">
        <v>93</v>
      </c>
      <c r="I23" s="10">
        <v>194</v>
      </c>
      <c r="J23" s="3"/>
      <c r="K23" s="7">
        <v>76</v>
      </c>
      <c r="L23" s="10">
        <v>140</v>
      </c>
      <c r="M23" s="10">
        <v>210</v>
      </c>
      <c r="N23" s="10">
        <v>350</v>
      </c>
      <c r="O23" s="3"/>
      <c r="P23" s="7">
        <v>106</v>
      </c>
      <c r="Q23" s="10">
        <v>1</v>
      </c>
      <c r="R23" s="10">
        <v>1</v>
      </c>
      <c r="S23" s="10">
        <v>2</v>
      </c>
      <c r="U23" s="4" t="s">
        <v>4</v>
      </c>
      <c r="V23" s="19">
        <f>V4/$V$8*100</f>
        <v>9.7865104855469482</v>
      </c>
      <c r="W23" s="19">
        <f>W4/$W$8*100</f>
        <v>8.1600530196338319</v>
      </c>
      <c r="X23" s="19">
        <f>X4/$X$8*100</f>
        <v>8.919980579953215</v>
      </c>
      <c r="Z23" s="9" t="s">
        <v>24</v>
      </c>
      <c r="AA23" s="11">
        <f t="shared" ref="AA23:AB23" si="3">SUM(AA19:AA22)</f>
        <v>1890</v>
      </c>
      <c r="AB23" s="11">
        <f t="shared" si="3"/>
        <v>2084</v>
      </c>
      <c r="AC23" s="11">
        <f>SUM(AC19:AC22)</f>
        <v>3974</v>
      </c>
    </row>
    <row r="24" spans="1:29" ht="15" customHeight="1" x14ac:dyDescent="0.15">
      <c r="A24" s="7">
        <v>17</v>
      </c>
      <c r="B24" s="10">
        <v>99</v>
      </c>
      <c r="C24" s="10">
        <v>79</v>
      </c>
      <c r="D24" s="10">
        <v>178</v>
      </c>
      <c r="E24" s="3"/>
      <c r="F24" s="7">
        <v>47</v>
      </c>
      <c r="G24" s="10">
        <v>99</v>
      </c>
      <c r="H24" s="10">
        <v>94</v>
      </c>
      <c r="I24" s="10">
        <v>193</v>
      </c>
      <c r="J24" s="3"/>
      <c r="K24" s="7">
        <v>77</v>
      </c>
      <c r="L24" s="10">
        <v>137</v>
      </c>
      <c r="M24" s="10">
        <v>206</v>
      </c>
      <c r="N24" s="10">
        <v>343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50.699036463253357</v>
      </c>
      <c r="W24" s="19">
        <f>W5/$W$8*100</f>
        <v>43.318697705243977</v>
      </c>
      <c r="X24" s="19">
        <f>X5/$X$8*100</f>
        <v>46.767003575054069</v>
      </c>
      <c r="Z24" s="6" t="s">
        <v>30</v>
      </c>
    </row>
    <row r="25" spans="1:29" ht="15" customHeight="1" x14ac:dyDescent="0.15">
      <c r="A25" s="7">
        <v>18</v>
      </c>
      <c r="B25" s="10">
        <v>68</v>
      </c>
      <c r="C25" s="10">
        <v>60</v>
      </c>
      <c r="D25" s="10">
        <v>128</v>
      </c>
      <c r="E25" s="3"/>
      <c r="F25" s="7">
        <v>48</v>
      </c>
      <c r="G25" s="10">
        <v>90</v>
      </c>
      <c r="H25" s="10">
        <v>95</v>
      </c>
      <c r="I25" s="10">
        <v>185</v>
      </c>
      <c r="J25" s="3"/>
      <c r="K25" s="7">
        <v>78</v>
      </c>
      <c r="L25" s="10">
        <v>128</v>
      </c>
      <c r="M25" s="10">
        <v>190</v>
      </c>
      <c r="N25" s="10">
        <v>318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18.581144908369545</v>
      </c>
      <c r="W25" s="19">
        <f>W6/$W$8*100</f>
        <v>16.502361030569134</v>
      </c>
      <c r="X25" s="19">
        <f>X6/$X$8*100</f>
        <v>17.473628459195833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67</v>
      </c>
      <c r="C26" s="10">
        <v>79</v>
      </c>
      <c r="D26" s="10">
        <v>146</v>
      </c>
      <c r="E26" s="3"/>
      <c r="F26" s="7">
        <v>49</v>
      </c>
      <c r="G26" s="10">
        <v>95</v>
      </c>
      <c r="H26" s="10">
        <v>117</v>
      </c>
      <c r="I26" s="10">
        <v>212</v>
      </c>
      <c r="J26" s="3"/>
      <c r="K26" s="7">
        <v>79</v>
      </c>
      <c r="L26" s="10">
        <v>165</v>
      </c>
      <c r="M26" s="10">
        <v>210</v>
      </c>
      <c r="N26" s="10">
        <v>375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20.933308142830153</v>
      </c>
      <c r="W26" s="19">
        <f>W7/$W$8*100</f>
        <v>32.018888244553061</v>
      </c>
      <c r="X26" s="19">
        <f>X7/$X$8*100</f>
        <v>26.839387385796883</v>
      </c>
      <c r="Z26" s="4" t="s">
        <v>25</v>
      </c>
      <c r="AA26" s="10">
        <v>113</v>
      </c>
      <c r="AB26" s="10">
        <v>98</v>
      </c>
      <c r="AC26" s="10">
        <v>211</v>
      </c>
    </row>
    <row r="27" spans="1:29" ht="15" customHeight="1" x14ac:dyDescent="0.15">
      <c r="A27" s="7"/>
      <c r="B27" s="11">
        <v>396</v>
      </c>
      <c r="C27" s="11">
        <v>391</v>
      </c>
      <c r="D27" s="11">
        <v>787</v>
      </c>
      <c r="E27" s="3"/>
      <c r="F27" s="7"/>
      <c r="G27" s="11">
        <v>490</v>
      </c>
      <c r="H27" s="11">
        <v>495</v>
      </c>
      <c r="I27" s="11">
        <v>985</v>
      </c>
      <c r="J27" s="3"/>
      <c r="K27" s="7"/>
      <c r="L27" s="11">
        <v>718</v>
      </c>
      <c r="M27" s="11">
        <v>1041</v>
      </c>
      <c r="N27" s="11">
        <v>1759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551</v>
      </c>
      <c r="AB27" s="10">
        <v>519</v>
      </c>
      <c r="AC27" s="10">
        <v>1070</v>
      </c>
    </row>
    <row r="28" spans="1:29" ht="15" customHeight="1" x14ac:dyDescent="0.15">
      <c r="A28" s="7">
        <v>20</v>
      </c>
      <c r="B28" s="10">
        <v>82</v>
      </c>
      <c r="C28" s="10">
        <v>79</v>
      </c>
      <c r="D28" s="10">
        <v>161</v>
      </c>
      <c r="E28" s="3"/>
      <c r="F28" s="7">
        <v>50</v>
      </c>
      <c r="G28" s="10">
        <v>97</v>
      </c>
      <c r="H28" s="10">
        <v>99</v>
      </c>
      <c r="I28" s="10">
        <v>196</v>
      </c>
      <c r="J28" s="3"/>
      <c r="K28" s="7">
        <v>80</v>
      </c>
      <c r="L28" s="10">
        <v>142</v>
      </c>
      <c r="M28" s="10">
        <v>226</v>
      </c>
      <c r="N28" s="10">
        <v>368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30.946533156999813</v>
      </c>
      <c r="W28" s="19">
        <f t="shared" ref="W28:W39" si="5">W9/$W$8*100</f>
        <v>26.708640543451246</v>
      </c>
      <c r="X28" s="19">
        <f t="shared" ref="X28:X39" si="6">X9/$X$8*100</f>
        <v>28.688705477335922</v>
      </c>
      <c r="Z28" s="4" t="s">
        <v>31</v>
      </c>
      <c r="AA28" s="10">
        <v>190</v>
      </c>
      <c r="AB28" s="10">
        <v>196</v>
      </c>
      <c r="AC28" s="10">
        <v>386</v>
      </c>
    </row>
    <row r="29" spans="1:29" ht="15" customHeight="1" x14ac:dyDescent="0.15">
      <c r="A29" s="7">
        <v>21</v>
      </c>
      <c r="B29" s="10">
        <v>75</v>
      </c>
      <c r="C29" s="10">
        <v>84</v>
      </c>
      <c r="D29" s="10">
        <v>159</v>
      </c>
      <c r="E29" s="3"/>
      <c r="F29" s="7">
        <v>51</v>
      </c>
      <c r="G29" s="10">
        <v>96</v>
      </c>
      <c r="H29" s="10">
        <v>79</v>
      </c>
      <c r="I29" s="10">
        <v>175</v>
      </c>
      <c r="J29" s="3"/>
      <c r="K29" s="7">
        <v>81</v>
      </c>
      <c r="L29" s="10">
        <v>163</v>
      </c>
      <c r="M29" s="10">
        <v>224</v>
      </c>
      <c r="N29" s="10">
        <v>387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70.4609862081995</v>
      </c>
      <c r="W29" s="19">
        <f t="shared" si="5"/>
        <v>75.22988981857344</v>
      </c>
      <c r="X29" s="19">
        <f t="shared" si="6"/>
        <v>73.001721322328635</v>
      </c>
      <c r="Z29" s="4" t="s">
        <v>7</v>
      </c>
      <c r="AA29" s="10">
        <v>241</v>
      </c>
      <c r="AB29" s="10">
        <v>391</v>
      </c>
      <c r="AC29" s="10">
        <v>632</v>
      </c>
    </row>
    <row r="30" spans="1:29" ht="15" customHeight="1" x14ac:dyDescent="0.15">
      <c r="A30" s="7">
        <v>22</v>
      </c>
      <c r="B30" s="10">
        <v>83</v>
      </c>
      <c r="C30" s="10">
        <v>81</v>
      </c>
      <c r="D30" s="10">
        <v>164</v>
      </c>
      <c r="E30" s="3"/>
      <c r="F30" s="7">
        <v>52</v>
      </c>
      <c r="G30" s="10">
        <v>105</v>
      </c>
      <c r="H30" s="10">
        <v>117</v>
      </c>
      <c r="I30" s="10">
        <v>222</v>
      </c>
      <c r="J30" s="3"/>
      <c r="K30" s="7">
        <v>82</v>
      </c>
      <c r="L30" s="10">
        <v>136</v>
      </c>
      <c r="M30" s="10">
        <v>237</v>
      </c>
      <c r="N30" s="10">
        <v>373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60.768940109578686</v>
      </c>
      <c r="W30" s="19">
        <f t="shared" si="5"/>
        <v>67.102974070085324</v>
      </c>
      <c r="X30" s="19">
        <f t="shared" si="6"/>
        <v>64.143531800326613</v>
      </c>
      <c r="Z30" s="9" t="s">
        <v>24</v>
      </c>
      <c r="AA30" s="11">
        <f t="shared" ref="AA30:AB30" si="7">SUM(AA26:AA29)</f>
        <v>1095</v>
      </c>
      <c r="AB30" s="11">
        <f t="shared" si="7"/>
        <v>1204</v>
      </c>
      <c r="AC30" s="11">
        <f>SUM(AC26:AC29)</f>
        <v>2299</v>
      </c>
    </row>
    <row r="31" spans="1:29" ht="15" customHeight="1" x14ac:dyDescent="0.15">
      <c r="A31" s="7">
        <v>23</v>
      </c>
      <c r="B31" s="10">
        <v>104</v>
      </c>
      <c r="C31" s="10">
        <v>69</v>
      </c>
      <c r="D31" s="10">
        <v>173</v>
      </c>
      <c r="E31" s="3"/>
      <c r="F31" s="7">
        <v>53</v>
      </c>
      <c r="G31" s="10">
        <v>110</v>
      </c>
      <c r="H31" s="10">
        <v>122</v>
      </c>
      <c r="I31" s="10">
        <v>232</v>
      </c>
      <c r="J31" s="3"/>
      <c r="K31" s="7">
        <v>83</v>
      </c>
      <c r="L31" s="10">
        <v>147</v>
      </c>
      <c r="M31" s="10">
        <v>235</v>
      </c>
      <c r="N31" s="10">
        <v>382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48.630266389571133</v>
      </c>
      <c r="W31" s="19">
        <f t="shared" si="5"/>
        <v>56.291939358793805</v>
      </c>
      <c r="X31" s="19">
        <f t="shared" si="6"/>
        <v>52.712186079357373</v>
      </c>
      <c r="Z31" s="6"/>
    </row>
    <row r="32" spans="1:29" ht="15" customHeight="1" x14ac:dyDescent="0.15">
      <c r="A32" s="7">
        <v>24</v>
      </c>
      <c r="B32" s="10">
        <v>62</v>
      </c>
      <c r="C32" s="10">
        <v>71</v>
      </c>
      <c r="D32" s="10">
        <v>133</v>
      </c>
      <c r="E32" s="3"/>
      <c r="F32" s="7">
        <v>54</v>
      </c>
      <c r="G32" s="10">
        <v>126</v>
      </c>
      <c r="H32" s="10">
        <v>114</v>
      </c>
      <c r="I32" s="10">
        <v>240</v>
      </c>
      <c r="J32" s="3"/>
      <c r="K32" s="7">
        <v>84</v>
      </c>
      <c r="L32" s="10">
        <v>154</v>
      </c>
      <c r="M32" s="10">
        <v>202</v>
      </c>
      <c r="N32" s="10">
        <v>356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39.514453051199702</v>
      </c>
      <c r="W32" s="20">
        <f t="shared" si="5"/>
        <v>48.521249275122194</v>
      </c>
      <c r="X32" s="20">
        <f t="shared" si="6"/>
        <v>44.313015844992712</v>
      </c>
      <c r="Z32" s="6"/>
      <c r="AA32" s="28"/>
      <c r="AB32" s="27"/>
      <c r="AC32" s="27"/>
    </row>
    <row r="33" spans="1:29" ht="15" customHeight="1" x14ac:dyDescent="0.15">
      <c r="A33" s="7"/>
      <c r="B33" s="11">
        <v>406</v>
      </c>
      <c r="C33" s="11">
        <v>384</v>
      </c>
      <c r="D33" s="11">
        <v>790</v>
      </c>
      <c r="E33" s="3"/>
      <c r="F33" s="7"/>
      <c r="G33" s="11">
        <v>534</v>
      </c>
      <c r="H33" s="11">
        <v>531</v>
      </c>
      <c r="I33" s="11">
        <v>1065</v>
      </c>
      <c r="J33" s="3"/>
      <c r="K33" s="7"/>
      <c r="L33" s="11">
        <v>742</v>
      </c>
      <c r="M33" s="11">
        <v>1124</v>
      </c>
      <c r="N33" s="11">
        <v>1866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27.583600982429623</v>
      </c>
      <c r="W33" s="19">
        <f t="shared" si="5"/>
        <v>38.977715185154501</v>
      </c>
      <c r="X33" s="19">
        <f t="shared" si="6"/>
        <v>33.654058348413294</v>
      </c>
      <c r="Z33" s="6" t="s">
        <v>3</v>
      </c>
    </row>
    <row r="34" spans="1:29" ht="15" customHeight="1" x14ac:dyDescent="0.15">
      <c r="A34" s="7">
        <v>25</v>
      </c>
      <c r="B34" s="10">
        <v>73</v>
      </c>
      <c r="C34" s="10">
        <v>62</v>
      </c>
      <c r="D34" s="10">
        <v>135</v>
      </c>
      <c r="E34" s="3"/>
      <c r="F34" s="7">
        <v>55</v>
      </c>
      <c r="G34" s="10">
        <v>121</v>
      </c>
      <c r="H34" s="10">
        <v>135</v>
      </c>
      <c r="I34" s="10">
        <v>256</v>
      </c>
      <c r="J34" s="3"/>
      <c r="K34" s="7">
        <v>85</v>
      </c>
      <c r="L34" s="10">
        <v>123</v>
      </c>
      <c r="M34" s="10">
        <v>216</v>
      </c>
      <c r="N34" s="10">
        <v>339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20.933308142830153</v>
      </c>
      <c r="W34" s="19">
        <f t="shared" si="5"/>
        <v>32.018888244553061</v>
      </c>
      <c r="X34" s="19">
        <f t="shared" si="6"/>
        <v>26.839387385796883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72</v>
      </c>
      <c r="C35" s="10">
        <v>59</v>
      </c>
      <c r="D35" s="10">
        <v>131</v>
      </c>
      <c r="E35" s="3"/>
      <c r="F35" s="7">
        <v>56</v>
      </c>
      <c r="G35" s="10">
        <v>138</v>
      </c>
      <c r="H35" s="10">
        <v>152</v>
      </c>
      <c r="I35" s="10">
        <v>290</v>
      </c>
      <c r="J35" s="3"/>
      <c r="K35" s="7">
        <v>86</v>
      </c>
      <c r="L35" s="10">
        <v>138</v>
      </c>
      <c r="M35" s="10">
        <v>231</v>
      </c>
      <c r="N35" s="10">
        <v>369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14.150765161534101</v>
      </c>
      <c r="W35" s="19">
        <f t="shared" si="5"/>
        <v>23.394913428879132</v>
      </c>
      <c r="X35" s="19">
        <f t="shared" si="6"/>
        <v>19.075782318930131</v>
      </c>
      <c r="Z35" s="4" t="s">
        <v>25</v>
      </c>
      <c r="AA35" s="10">
        <f>SUM(AA5,AA12,AA19,AA26)</f>
        <v>1036</v>
      </c>
      <c r="AB35" s="10">
        <f t="shared" ref="AA35:AB38" si="8">SUM(AB5,AB12,AB19,AB26)</f>
        <v>985</v>
      </c>
      <c r="AC35" s="10">
        <f>SUM(AA35:AB35)</f>
        <v>2021</v>
      </c>
    </row>
    <row r="36" spans="1:29" ht="15" customHeight="1" x14ac:dyDescent="0.15">
      <c r="A36" s="7">
        <v>27</v>
      </c>
      <c r="B36" s="10">
        <v>67</v>
      </c>
      <c r="C36" s="10">
        <v>42</v>
      </c>
      <c r="D36" s="10">
        <v>109</v>
      </c>
      <c r="E36" s="3"/>
      <c r="F36" s="7">
        <v>57</v>
      </c>
      <c r="G36" s="10">
        <v>156</v>
      </c>
      <c r="H36" s="10">
        <v>146</v>
      </c>
      <c r="I36" s="10">
        <v>302</v>
      </c>
      <c r="J36" s="3"/>
      <c r="K36" s="7">
        <v>87</v>
      </c>
      <c r="L36" s="10">
        <v>96</v>
      </c>
      <c r="M36" s="10">
        <v>182</v>
      </c>
      <c r="N36" s="10">
        <v>278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7.1415076516153402</v>
      </c>
      <c r="W36" s="19">
        <f t="shared" si="5"/>
        <v>14.083340236931488</v>
      </c>
      <c r="X36" s="19">
        <f t="shared" si="6"/>
        <v>10.839917023436465</v>
      </c>
      <c r="Z36" s="26" t="s">
        <v>26</v>
      </c>
      <c r="AA36" s="10">
        <f t="shared" si="8"/>
        <v>5367</v>
      </c>
      <c r="AB36" s="10">
        <f t="shared" si="8"/>
        <v>5229</v>
      </c>
      <c r="AC36" s="13">
        <f>SUM(AA36:AB36)</f>
        <v>10596</v>
      </c>
    </row>
    <row r="37" spans="1:29" ht="15" customHeight="1" x14ac:dyDescent="0.15">
      <c r="A37" s="7">
        <v>28</v>
      </c>
      <c r="B37" s="10">
        <v>63</v>
      </c>
      <c r="C37" s="10">
        <v>64</v>
      </c>
      <c r="D37" s="10">
        <v>127</v>
      </c>
      <c r="E37" s="3"/>
      <c r="F37" s="7">
        <v>58</v>
      </c>
      <c r="G37" s="10">
        <v>182</v>
      </c>
      <c r="H37" s="10">
        <v>169</v>
      </c>
      <c r="I37" s="10">
        <v>351</v>
      </c>
      <c r="J37" s="3"/>
      <c r="K37" s="7">
        <v>88</v>
      </c>
      <c r="L37" s="10">
        <v>93</v>
      </c>
      <c r="M37" s="10">
        <v>187</v>
      </c>
      <c r="N37" s="10">
        <v>280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2.2954846023049309</v>
      </c>
      <c r="W37" s="19">
        <f t="shared" si="5"/>
        <v>5.9895617595890984</v>
      </c>
      <c r="X37" s="19">
        <f t="shared" si="6"/>
        <v>4.2635829986317697</v>
      </c>
      <c r="Z37" s="4" t="s">
        <v>31</v>
      </c>
      <c r="AA37" s="10">
        <f t="shared" si="8"/>
        <v>1967</v>
      </c>
      <c r="AB37" s="10">
        <f t="shared" si="8"/>
        <v>1992</v>
      </c>
      <c r="AC37" s="13">
        <f>SUM(AA37:AB37)</f>
        <v>3959</v>
      </c>
    </row>
    <row r="38" spans="1:29" ht="15" customHeight="1" x14ac:dyDescent="0.15">
      <c r="A38" s="7">
        <v>29</v>
      </c>
      <c r="B38" s="10">
        <v>88</v>
      </c>
      <c r="C38" s="10">
        <v>95</v>
      </c>
      <c r="D38" s="10">
        <v>183</v>
      </c>
      <c r="E38" s="3"/>
      <c r="F38" s="7">
        <v>59</v>
      </c>
      <c r="G38" s="10">
        <v>154</v>
      </c>
      <c r="H38" s="10">
        <v>172</v>
      </c>
      <c r="I38" s="10">
        <v>326</v>
      </c>
      <c r="J38" s="3"/>
      <c r="K38" s="7">
        <v>89</v>
      </c>
      <c r="L38" s="10">
        <v>63</v>
      </c>
      <c r="M38" s="10">
        <v>161</v>
      </c>
      <c r="N38" s="10">
        <v>224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0.50066125070848289</v>
      </c>
      <c r="W38" s="19">
        <f t="shared" si="5"/>
        <v>1.5905890149946151</v>
      </c>
      <c r="X38" s="19">
        <f t="shared" si="6"/>
        <v>1.0813435141457386</v>
      </c>
      <c r="Z38" s="4" t="s">
        <v>7</v>
      </c>
      <c r="AA38" s="10">
        <f t="shared" si="8"/>
        <v>2216</v>
      </c>
      <c r="AB38" s="10">
        <f t="shared" si="8"/>
        <v>3865</v>
      </c>
      <c r="AC38" s="13">
        <f>SUM(AA38:AB38)</f>
        <v>6081</v>
      </c>
    </row>
    <row r="39" spans="1:29" ht="15" customHeight="1" x14ac:dyDescent="0.15">
      <c r="A39" s="7"/>
      <c r="B39" s="11">
        <v>363</v>
      </c>
      <c r="C39" s="11">
        <v>322</v>
      </c>
      <c r="D39" s="11">
        <v>685</v>
      </c>
      <c r="E39" s="3"/>
      <c r="F39" s="7"/>
      <c r="G39" s="11">
        <v>751</v>
      </c>
      <c r="H39" s="11">
        <v>774</v>
      </c>
      <c r="I39" s="11">
        <v>1525</v>
      </c>
      <c r="J39" s="3"/>
      <c r="K39" s="7"/>
      <c r="L39" s="11">
        <v>513</v>
      </c>
      <c r="M39" s="11">
        <v>977</v>
      </c>
      <c r="N39" s="11">
        <v>1490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5.6678632155677311E-2</v>
      </c>
      <c r="W39" s="19">
        <f t="shared" si="5"/>
        <v>0.27338248695219947</v>
      </c>
      <c r="X39" s="19">
        <f t="shared" si="6"/>
        <v>0.17213223286401555</v>
      </c>
      <c r="Z39" s="9" t="s">
        <v>24</v>
      </c>
      <c r="AA39" s="11">
        <f>SUM(AA35:AA38)</f>
        <v>10586</v>
      </c>
      <c r="AB39" s="11">
        <f>SUM(AB35:AB38)</f>
        <v>12071</v>
      </c>
      <c r="AC39" s="11">
        <f>SUM(AC35:AC38)</f>
        <v>22657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61</v>
      </c>
      <c r="C4" s="10">
        <v>55</v>
      </c>
      <c r="D4" s="10">
        <v>116</v>
      </c>
      <c r="E4" s="3"/>
      <c r="F4" s="7">
        <v>30</v>
      </c>
      <c r="G4" s="10">
        <v>90</v>
      </c>
      <c r="H4" s="10">
        <v>97</v>
      </c>
      <c r="I4" s="10">
        <v>187</v>
      </c>
      <c r="J4" s="3"/>
      <c r="K4" s="7">
        <v>60</v>
      </c>
      <c r="L4" s="10">
        <v>163</v>
      </c>
      <c r="M4" s="10">
        <v>161</v>
      </c>
      <c r="N4" s="10">
        <v>324</v>
      </c>
      <c r="O4" s="3"/>
      <c r="P4" s="7">
        <v>90</v>
      </c>
      <c r="Q4" s="10">
        <v>60</v>
      </c>
      <c r="R4" s="10">
        <v>149</v>
      </c>
      <c r="S4" s="10">
        <v>209</v>
      </c>
      <c r="U4" s="4" t="s">
        <v>4</v>
      </c>
      <c r="V4" s="15">
        <f>SUM(B9,B15,B21)</f>
        <v>1019</v>
      </c>
      <c r="W4" s="15">
        <f>SUM(C9,C15,C21)</f>
        <v>965</v>
      </c>
      <c r="X4" s="15">
        <f>SUM(V4:W4)</f>
        <v>1984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53</v>
      </c>
      <c r="C5" s="10">
        <v>49</v>
      </c>
      <c r="D5" s="10">
        <v>102</v>
      </c>
      <c r="E5" s="3"/>
      <c r="F5" s="7">
        <v>31</v>
      </c>
      <c r="G5" s="10">
        <v>76</v>
      </c>
      <c r="H5" s="10">
        <v>82</v>
      </c>
      <c r="I5" s="10">
        <v>158</v>
      </c>
      <c r="J5" s="3"/>
      <c r="K5" s="7">
        <v>61</v>
      </c>
      <c r="L5" s="10">
        <v>179</v>
      </c>
      <c r="M5" s="10">
        <v>183</v>
      </c>
      <c r="N5" s="10">
        <v>362</v>
      </c>
      <c r="O5" s="3"/>
      <c r="P5" s="7">
        <v>91</v>
      </c>
      <c r="Q5" s="10">
        <v>48</v>
      </c>
      <c r="R5" s="10">
        <v>125</v>
      </c>
      <c r="S5" s="10">
        <v>173</v>
      </c>
      <c r="U5" s="4" t="s">
        <v>5</v>
      </c>
      <c r="V5" s="15">
        <f>SUM(B27,B33,B39,G9,G15,G21,G27,G33,G39,L9)</f>
        <v>5245</v>
      </c>
      <c r="W5" s="15">
        <f>SUM(C27,C33,C39,H9,H15,H21,H27,H33,H39,M9)</f>
        <v>5108</v>
      </c>
      <c r="X5" s="15">
        <f>SUM(V5:W5)</f>
        <v>10353</v>
      </c>
      <c r="Y5" s="2"/>
      <c r="Z5" s="4" t="s">
        <v>25</v>
      </c>
      <c r="AA5" s="10">
        <v>581</v>
      </c>
      <c r="AB5" s="10">
        <v>565</v>
      </c>
      <c r="AC5" s="10">
        <v>1146</v>
      </c>
    </row>
    <row r="6" spans="1:29" ht="15" customHeight="1" x14ac:dyDescent="0.15">
      <c r="A6" s="7">
        <v>2</v>
      </c>
      <c r="B6" s="10">
        <v>55</v>
      </c>
      <c r="C6" s="10">
        <v>55</v>
      </c>
      <c r="D6" s="10">
        <v>110</v>
      </c>
      <c r="E6" s="3"/>
      <c r="F6" s="7">
        <v>32</v>
      </c>
      <c r="G6" s="10">
        <v>79</v>
      </c>
      <c r="H6" s="10">
        <v>96</v>
      </c>
      <c r="I6" s="10">
        <v>175</v>
      </c>
      <c r="J6" s="3"/>
      <c r="K6" s="7">
        <v>62</v>
      </c>
      <c r="L6" s="10">
        <v>172</v>
      </c>
      <c r="M6" s="10">
        <v>189</v>
      </c>
      <c r="N6" s="10">
        <v>361</v>
      </c>
      <c r="O6" s="3"/>
      <c r="P6" s="7">
        <v>92</v>
      </c>
      <c r="Q6" s="10">
        <v>47</v>
      </c>
      <c r="R6" s="10">
        <v>130</v>
      </c>
      <c r="S6" s="10">
        <v>177</v>
      </c>
      <c r="U6" s="8" t="s">
        <v>6</v>
      </c>
      <c r="V6" s="15">
        <f>SUM(L15,L21)</f>
        <v>1997</v>
      </c>
      <c r="W6" s="15">
        <f>SUM(M15,M21)</f>
        <v>2018</v>
      </c>
      <c r="X6" s="15">
        <f>SUM(V6:W6)</f>
        <v>4015</v>
      </c>
      <c r="Z6" s="26" t="s">
        <v>26</v>
      </c>
      <c r="AA6" s="10">
        <v>3057</v>
      </c>
      <c r="AB6" s="10">
        <v>3028</v>
      </c>
      <c r="AC6" s="10">
        <v>6085</v>
      </c>
    </row>
    <row r="7" spans="1:29" ht="15" customHeight="1" x14ac:dyDescent="0.15">
      <c r="A7" s="7">
        <v>3</v>
      </c>
      <c r="B7" s="10">
        <v>69</v>
      </c>
      <c r="C7" s="10">
        <v>57</v>
      </c>
      <c r="D7" s="10">
        <v>126</v>
      </c>
      <c r="E7" s="3"/>
      <c r="F7" s="7">
        <v>33</v>
      </c>
      <c r="G7" s="10">
        <v>106</v>
      </c>
      <c r="H7" s="10">
        <v>81</v>
      </c>
      <c r="I7" s="10">
        <v>187</v>
      </c>
      <c r="J7" s="3"/>
      <c r="K7" s="7">
        <v>63</v>
      </c>
      <c r="L7" s="10">
        <v>199</v>
      </c>
      <c r="M7" s="10">
        <v>180</v>
      </c>
      <c r="N7" s="10">
        <v>379</v>
      </c>
      <c r="O7" s="3"/>
      <c r="P7" s="7">
        <v>93</v>
      </c>
      <c r="Q7" s="10">
        <v>28</v>
      </c>
      <c r="R7" s="10">
        <v>81</v>
      </c>
      <c r="S7" s="10">
        <v>109</v>
      </c>
      <c r="U7" s="4" t="s">
        <v>7</v>
      </c>
      <c r="V7" s="15">
        <f>SUM(L27,L33,L39,Q9,Q15,Q21,Q27,Q33,Q39)</f>
        <v>2182</v>
      </c>
      <c r="W7" s="15">
        <f>SUM(M27,M33,M39,R9,R15,R21,R27,R33,R39)</f>
        <v>3831</v>
      </c>
      <c r="X7" s="15">
        <f>SUM(V7:W7)</f>
        <v>6013</v>
      </c>
      <c r="Z7" s="4" t="s">
        <v>31</v>
      </c>
      <c r="AA7" s="10">
        <v>1195</v>
      </c>
      <c r="AB7" s="10">
        <v>1235</v>
      </c>
      <c r="AC7" s="10">
        <v>2430</v>
      </c>
    </row>
    <row r="8" spans="1:29" ht="15" customHeight="1" x14ac:dyDescent="0.15">
      <c r="A8" s="7">
        <v>4</v>
      </c>
      <c r="B8" s="10">
        <v>61</v>
      </c>
      <c r="C8" s="10">
        <v>66</v>
      </c>
      <c r="D8" s="10">
        <v>127</v>
      </c>
      <c r="E8" s="3"/>
      <c r="F8" s="7">
        <v>34</v>
      </c>
      <c r="G8" s="10">
        <v>84</v>
      </c>
      <c r="H8" s="10">
        <v>103</v>
      </c>
      <c r="I8" s="10">
        <v>187</v>
      </c>
      <c r="J8" s="3"/>
      <c r="K8" s="7">
        <v>64</v>
      </c>
      <c r="L8" s="10">
        <v>219</v>
      </c>
      <c r="M8" s="10">
        <v>183</v>
      </c>
      <c r="N8" s="10">
        <v>402</v>
      </c>
      <c r="O8" s="3"/>
      <c r="P8" s="7">
        <v>94</v>
      </c>
      <c r="Q8" s="10">
        <v>16</v>
      </c>
      <c r="R8" s="10">
        <v>68</v>
      </c>
      <c r="S8" s="10">
        <v>84</v>
      </c>
      <c r="U8" s="17" t="s">
        <v>3</v>
      </c>
      <c r="V8" s="12">
        <f>SUM(V4:V7)</f>
        <v>10443</v>
      </c>
      <c r="W8" s="12">
        <f>SUM(W4:W7)</f>
        <v>11922</v>
      </c>
      <c r="X8" s="12">
        <f>SUM(X4:X7)</f>
        <v>22365</v>
      </c>
      <c r="Z8" s="4" t="s">
        <v>7</v>
      </c>
      <c r="AA8" s="10">
        <v>1301</v>
      </c>
      <c r="AB8" s="10">
        <v>2304</v>
      </c>
      <c r="AC8" s="10">
        <v>3605</v>
      </c>
    </row>
    <row r="9" spans="1:29" ht="15" customHeight="1" x14ac:dyDescent="0.15">
      <c r="A9" s="7"/>
      <c r="B9" s="11">
        <v>299</v>
      </c>
      <c r="C9" s="11">
        <v>282</v>
      </c>
      <c r="D9" s="11">
        <v>581</v>
      </c>
      <c r="E9" s="3"/>
      <c r="F9" s="7"/>
      <c r="G9" s="11">
        <v>435</v>
      </c>
      <c r="H9" s="11">
        <v>459</v>
      </c>
      <c r="I9" s="11">
        <v>894</v>
      </c>
      <c r="J9" s="3"/>
      <c r="K9" s="7"/>
      <c r="L9" s="12">
        <v>932</v>
      </c>
      <c r="M9" s="12">
        <v>896</v>
      </c>
      <c r="N9" s="12">
        <v>1828</v>
      </c>
      <c r="O9" s="3"/>
      <c r="P9" s="7"/>
      <c r="Q9" s="11">
        <v>199</v>
      </c>
      <c r="R9" s="11">
        <v>553</v>
      </c>
      <c r="S9" s="11">
        <v>752</v>
      </c>
      <c r="U9" s="4" t="s">
        <v>8</v>
      </c>
      <c r="V9" s="15">
        <f>SUM(G21,G27,G33,G39,L9)</f>
        <v>3214</v>
      </c>
      <c r="W9" s="15">
        <f>SUM(H21,H27,H33,H39,M9)</f>
        <v>3136</v>
      </c>
      <c r="X9" s="18">
        <f t="shared" ref="X9:X20" si="0">SUM(V9:W9)</f>
        <v>6350</v>
      </c>
      <c r="Z9" s="9" t="s">
        <v>24</v>
      </c>
      <c r="AA9" s="11">
        <f t="shared" ref="AA9:AB9" si="1">SUM(AA5:AA8)</f>
        <v>6134</v>
      </c>
      <c r="AB9" s="11">
        <f t="shared" si="1"/>
        <v>7132</v>
      </c>
      <c r="AC9" s="11">
        <f>SUM(AC5:AC8)</f>
        <v>13266</v>
      </c>
    </row>
    <row r="10" spans="1:29" ht="15" customHeight="1" x14ac:dyDescent="0.15">
      <c r="A10" s="7">
        <v>5</v>
      </c>
      <c r="B10" s="10">
        <v>68</v>
      </c>
      <c r="C10" s="10">
        <v>59</v>
      </c>
      <c r="D10" s="10">
        <v>127</v>
      </c>
      <c r="E10" s="3"/>
      <c r="F10" s="7">
        <v>35</v>
      </c>
      <c r="G10" s="10">
        <v>76</v>
      </c>
      <c r="H10" s="10">
        <v>85</v>
      </c>
      <c r="I10" s="10">
        <v>161</v>
      </c>
      <c r="J10" s="3"/>
      <c r="K10" s="7">
        <v>65</v>
      </c>
      <c r="L10" s="10">
        <v>216</v>
      </c>
      <c r="M10" s="10">
        <v>217</v>
      </c>
      <c r="N10" s="10">
        <v>433</v>
      </c>
      <c r="O10" s="3"/>
      <c r="P10" s="7">
        <v>95</v>
      </c>
      <c r="Q10" s="10">
        <v>11</v>
      </c>
      <c r="R10" s="10">
        <v>56</v>
      </c>
      <c r="S10" s="10">
        <v>67</v>
      </c>
      <c r="U10" s="4" t="s">
        <v>9</v>
      </c>
      <c r="V10" s="15">
        <f>SUM(G21,G27,G33,G39,L9,L15,L21,L27,L33,L39,Q9,Q15,Q21,Q27,Q33,Q39)</f>
        <v>7393</v>
      </c>
      <c r="W10" s="15">
        <f>SUM(H21,H27,H33,H39,M9,M15,M21,M27,M33,M39,R9,R15,R21,R27,R33,R39)</f>
        <v>8985</v>
      </c>
      <c r="X10" s="18">
        <f t="shared" si="0"/>
        <v>16378</v>
      </c>
      <c r="Z10" s="6" t="s">
        <v>28</v>
      </c>
    </row>
    <row r="11" spans="1:29" ht="15" customHeight="1" x14ac:dyDescent="0.15">
      <c r="A11" s="7">
        <v>6</v>
      </c>
      <c r="B11" s="10">
        <v>65</v>
      </c>
      <c r="C11" s="10">
        <v>58</v>
      </c>
      <c r="D11" s="10">
        <v>123</v>
      </c>
      <c r="E11" s="3"/>
      <c r="F11" s="7">
        <v>36</v>
      </c>
      <c r="G11" s="10">
        <v>93</v>
      </c>
      <c r="H11" s="10">
        <v>71</v>
      </c>
      <c r="I11" s="10">
        <v>164</v>
      </c>
      <c r="J11" s="3"/>
      <c r="K11" s="7">
        <v>66</v>
      </c>
      <c r="L11" s="10">
        <v>223</v>
      </c>
      <c r="M11" s="10">
        <v>185</v>
      </c>
      <c r="N11" s="10">
        <v>408</v>
      </c>
      <c r="O11" s="3"/>
      <c r="P11" s="7">
        <v>96</v>
      </c>
      <c r="Q11" s="10">
        <v>6</v>
      </c>
      <c r="R11" s="10">
        <v>50</v>
      </c>
      <c r="S11" s="10">
        <v>56</v>
      </c>
      <c r="U11" s="4" t="s">
        <v>10</v>
      </c>
      <c r="V11" s="15">
        <f>SUM(,G33,G39,L9,L15,L21,L27,L33,L39,Q9,Q15,Q21,Q27,Q33,Q39)</f>
        <v>6344</v>
      </c>
      <c r="W11" s="15">
        <f>SUM(,H33,H39,M9,M15,M21,M27,M33,M39,R9,R15,R21,R27,R33,R39)</f>
        <v>8025</v>
      </c>
      <c r="X11" s="18">
        <f t="shared" si="0"/>
        <v>14369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76</v>
      </c>
      <c r="C12" s="10">
        <v>73</v>
      </c>
      <c r="D12" s="10">
        <v>149</v>
      </c>
      <c r="E12" s="3"/>
      <c r="F12" s="7">
        <v>37</v>
      </c>
      <c r="G12" s="10">
        <v>88</v>
      </c>
      <c r="H12" s="10">
        <v>107</v>
      </c>
      <c r="I12" s="10">
        <v>195</v>
      </c>
      <c r="J12" s="3"/>
      <c r="K12" s="7">
        <v>67</v>
      </c>
      <c r="L12" s="10">
        <v>243</v>
      </c>
      <c r="M12" s="10">
        <v>222</v>
      </c>
      <c r="N12" s="10">
        <v>465</v>
      </c>
      <c r="O12" s="3"/>
      <c r="P12" s="7">
        <v>97</v>
      </c>
      <c r="Q12" s="10">
        <v>9</v>
      </c>
      <c r="R12" s="10">
        <v>24</v>
      </c>
      <c r="S12" s="10">
        <v>33</v>
      </c>
      <c r="U12" s="4" t="s">
        <v>11</v>
      </c>
      <c r="V12" s="15">
        <f>SUM(L9,L15,L21,L27,L33,L39,Q9,Q15,Q21,Q27,Q33,Q39)</f>
        <v>5111</v>
      </c>
      <c r="W12" s="15">
        <f>SUM(M9,M15,M21,M27,M33,M39,R9,R15,R21,R27,R33,R39)</f>
        <v>6745</v>
      </c>
      <c r="X12" s="18">
        <f t="shared" si="0"/>
        <v>11856</v>
      </c>
      <c r="Z12" s="4" t="s">
        <v>25</v>
      </c>
      <c r="AA12" s="10">
        <v>172</v>
      </c>
      <c r="AB12" s="10">
        <v>138</v>
      </c>
      <c r="AC12" s="10">
        <v>310</v>
      </c>
    </row>
    <row r="13" spans="1:29" ht="15" customHeight="1" x14ac:dyDescent="0.15">
      <c r="A13" s="7">
        <v>8</v>
      </c>
      <c r="B13" s="10">
        <v>80</v>
      </c>
      <c r="C13" s="10">
        <v>65</v>
      </c>
      <c r="D13" s="10">
        <v>145</v>
      </c>
      <c r="E13" s="3"/>
      <c r="F13" s="7">
        <v>38</v>
      </c>
      <c r="G13" s="10">
        <v>94</v>
      </c>
      <c r="H13" s="10">
        <v>83</v>
      </c>
      <c r="I13" s="10">
        <v>177</v>
      </c>
      <c r="J13" s="3"/>
      <c r="K13" s="7">
        <v>68</v>
      </c>
      <c r="L13" s="10">
        <v>266</v>
      </c>
      <c r="M13" s="10">
        <v>275</v>
      </c>
      <c r="N13" s="10">
        <v>541</v>
      </c>
      <c r="O13" s="3"/>
      <c r="P13" s="7">
        <v>98</v>
      </c>
      <c r="Q13" s="10">
        <v>9</v>
      </c>
      <c r="R13" s="10">
        <v>20</v>
      </c>
      <c r="S13" s="10">
        <v>29</v>
      </c>
      <c r="U13" s="9" t="s">
        <v>12</v>
      </c>
      <c r="V13" s="12">
        <f>SUM(L15,L21,L27,L33,L39,Q9,Q15,Q21,Q27,Q33,Q39)</f>
        <v>4179</v>
      </c>
      <c r="W13" s="12">
        <f>SUM(M15,M21,M27,M33,M39,R9,R15,R21,R27,R33,R39)</f>
        <v>5849</v>
      </c>
      <c r="X13" s="12">
        <f t="shared" si="0"/>
        <v>10028</v>
      </c>
      <c r="Z13" s="26" t="s">
        <v>26</v>
      </c>
      <c r="AA13" s="10">
        <v>662</v>
      </c>
      <c r="AB13" s="10">
        <v>685</v>
      </c>
      <c r="AC13" s="10">
        <v>1347</v>
      </c>
    </row>
    <row r="14" spans="1:29" ht="15" customHeight="1" x14ac:dyDescent="0.15">
      <c r="A14" s="7">
        <v>9</v>
      </c>
      <c r="B14" s="10">
        <v>66</v>
      </c>
      <c r="C14" s="10">
        <v>75</v>
      </c>
      <c r="D14" s="10">
        <v>141</v>
      </c>
      <c r="E14" s="3"/>
      <c r="F14" s="7">
        <v>39</v>
      </c>
      <c r="G14" s="10">
        <v>96</v>
      </c>
      <c r="H14" s="10">
        <v>101</v>
      </c>
      <c r="I14" s="10">
        <v>197</v>
      </c>
      <c r="J14" s="3"/>
      <c r="K14" s="7">
        <v>69</v>
      </c>
      <c r="L14" s="10">
        <v>266</v>
      </c>
      <c r="M14" s="10">
        <v>223</v>
      </c>
      <c r="N14" s="10">
        <v>489</v>
      </c>
      <c r="O14" s="3"/>
      <c r="P14" s="7">
        <v>99</v>
      </c>
      <c r="Q14" s="10">
        <v>5</v>
      </c>
      <c r="R14" s="10">
        <v>18</v>
      </c>
      <c r="S14" s="10">
        <v>23</v>
      </c>
      <c r="U14" s="4" t="s">
        <v>13</v>
      </c>
      <c r="V14" s="15">
        <f>SUM(L21,L27,L33,L39,Q9,Q15,Q21,Q27,Q33,Q39)</f>
        <v>2965</v>
      </c>
      <c r="W14" s="15">
        <f>SUM(M21,M27,M33,M39,R9,R15,R21,R27,R33,R39)</f>
        <v>4727</v>
      </c>
      <c r="X14" s="18">
        <f t="shared" si="0"/>
        <v>7692</v>
      </c>
      <c r="Z14" s="4" t="s">
        <v>31</v>
      </c>
      <c r="AA14" s="10">
        <v>259</v>
      </c>
      <c r="AB14" s="10">
        <v>279</v>
      </c>
      <c r="AC14" s="10">
        <v>538</v>
      </c>
    </row>
    <row r="15" spans="1:29" ht="15" customHeight="1" x14ac:dyDescent="0.15">
      <c r="A15" s="7"/>
      <c r="B15" s="11">
        <v>355</v>
      </c>
      <c r="C15" s="11">
        <v>330</v>
      </c>
      <c r="D15" s="11">
        <v>685</v>
      </c>
      <c r="E15" s="3"/>
      <c r="F15" s="7"/>
      <c r="G15" s="11">
        <v>447</v>
      </c>
      <c r="H15" s="11">
        <v>447</v>
      </c>
      <c r="I15" s="11">
        <v>894</v>
      </c>
      <c r="J15" s="3"/>
      <c r="K15" s="7"/>
      <c r="L15" s="11">
        <v>1214</v>
      </c>
      <c r="M15" s="11">
        <v>1122</v>
      </c>
      <c r="N15" s="11">
        <v>2336</v>
      </c>
      <c r="O15" s="3"/>
      <c r="P15" s="7"/>
      <c r="Q15" s="11">
        <v>40</v>
      </c>
      <c r="R15" s="11">
        <v>168</v>
      </c>
      <c r="S15" s="11">
        <v>208</v>
      </c>
      <c r="U15" s="4" t="s">
        <v>14</v>
      </c>
      <c r="V15" s="15">
        <f>SUM(L27,L33,L39,Q9,Q15,Q21,Q27,Q33,Q39)</f>
        <v>2182</v>
      </c>
      <c r="W15" s="15">
        <f>SUM(M27,M33,M39,R9,R15,R21,R27,R33,R39)</f>
        <v>3831</v>
      </c>
      <c r="X15" s="18">
        <f t="shared" si="0"/>
        <v>6013</v>
      </c>
      <c r="Z15" s="4" t="s">
        <v>7</v>
      </c>
      <c r="AA15" s="10">
        <v>273</v>
      </c>
      <c r="AB15" s="10">
        <v>441</v>
      </c>
      <c r="AC15" s="10">
        <v>714</v>
      </c>
    </row>
    <row r="16" spans="1:29" ht="15" customHeight="1" x14ac:dyDescent="0.15">
      <c r="A16" s="7">
        <v>10</v>
      </c>
      <c r="B16" s="10">
        <v>75</v>
      </c>
      <c r="C16" s="10">
        <v>73</v>
      </c>
      <c r="D16" s="10">
        <v>148</v>
      </c>
      <c r="E16" s="3"/>
      <c r="F16" s="7">
        <v>40</v>
      </c>
      <c r="G16" s="10">
        <v>120</v>
      </c>
      <c r="H16" s="10">
        <v>90</v>
      </c>
      <c r="I16" s="10">
        <v>210</v>
      </c>
      <c r="J16" s="3"/>
      <c r="K16" s="7">
        <v>70</v>
      </c>
      <c r="L16" s="10">
        <v>259</v>
      </c>
      <c r="M16" s="10">
        <v>247</v>
      </c>
      <c r="N16" s="10">
        <v>506</v>
      </c>
      <c r="O16" s="3"/>
      <c r="P16" s="7">
        <v>100</v>
      </c>
      <c r="Q16" s="10">
        <v>2</v>
      </c>
      <c r="R16" s="10">
        <v>8</v>
      </c>
      <c r="S16" s="10">
        <v>10</v>
      </c>
      <c r="U16" s="4" t="s">
        <v>15</v>
      </c>
      <c r="V16" s="15">
        <f>SUM(L33,L39,Q9,Q15,Q21,Q27,Q33,Q39)</f>
        <v>1494</v>
      </c>
      <c r="W16" s="15">
        <f>SUM(M33,M39,R9,R15,R21,R27,R33,R39)</f>
        <v>2828</v>
      </c>
      <c r="X16" s="18">
        <f t="shared" si="0"/>
        <v>4322</v>
      </c>
      <c r="Z16" s="9" t="s">
        <v>24</v>
      </c>
      <c r="AA16" s="11">
        <f t="shared" ref="AA16:AB16" si="2">SUM(AA12:AA15)</f>
        <v>1366</v>
      </c>
      <c r="AB16" s="11">
        <f t="shared" si="2"/>
        <v>1543</v>
      </c>
      <c r="AC16" s="11">
        <f>SUM(AC12:AC15)</f>
        <v>2909</v>
      </c>
    </row>
    <row r="17" spans="1:29" ht="15" customHeight="1" x14ac:dyDescent="0.15">
      <c r="A17" s="7">
        <v>11</v>
      </c>
      <c r="B17" s="10">
        <v>68</v>
      </c>
      <c r="C17" s="10">
        <v>82</v>
      </c>
      <c r="D17" s="10">
        <v>150</v>
      </c>
      <c r="E17" s="3"/>
      <c r="F17" s="7">
        <v>41</v>
      </c>
      <c r="G17" s="10">
        <v>126</v>
      </c>
      <c r="H17" s="10">
        <v>90</v>
      </c>
      <c r="I17" s="10">
        <v>216</v>
      </c>
      <c r="J17" s="3"/>
      <c r="K17" s="7">
        <v>71</v>
      </c>
      <c r="L17" s="10">
        <v>149</v>
      </c>
      <c r="M17" s="10">
        <v>136</v>
      </c>
      <c r="N17" s="10">
        <v>285</v>
      </c>
      <c r="O17" s="3"/>
      <c r="P17" s="7">
        <v>101</v>
      </c>
      <c r="Q17" s="10">
        <v>0</v>
      </c>
      <c r="R17" s="10">
        <v>10</v>
      </c>
      <c r="S17" s="10">
        <v>10</v>
      </c>
      <c r="U17" s="4" t="s">
        <v>16</v>
      </c>
      <c r="V17" s="15">
        <f>SUM(L39,Q9,Q15,Q21,Q27,Q33,Q39)</f>
        <v>769</v>
      </c>
      <c r="W17" s="15">
        <f>SUM(M39,R9,R15,R21,R27,R33,R39)</f>
        <v>1714</v>
      </c>
      <c r="X17" s="18">
        <f t="shared" si="0"/>
        <v>2483</v>
      </c>
      <c r="Z17" s="6" t="s">
        <v>29</v>
      </c>
    </row>
    <row r="18" spans="1:29" ht="15" customHeight="1" x14ac:dyDescent="0.15">
      <c r="A18" s="7">
        <v>12</v>
      </c>
      <c r="B18" s="10">
        <v>76</v>
      </c>
      <c r="C18" s="10">
        <v>59</v>
      </c>
      <c r="D18" s="10">
        <v>135</v>
      </c>
      <c r="E18" s="3"/>
      <c r="F18" s="7">
        <v>42</v>
      </c>
      <c r="G18" s="10">
        <v>104</v>
      </c>
      <c r="H18" s="10">
        <v>94</v>
      </c>
      <c r="I18" s="10">
        <v>198</v>
      </c>
      <c r="J18" s="3"/>
      <c r="K18" s="7">
        <v>72</v>
      </c>
      <c r="L18" s="10">
        <v>96</v>
      </c>
      <c r="M18" s="10">
        <v>137</v>
      </c>
      <c r="N18" s="13">
        <v>233</v>
      </c>
      <c r="O18" s="3"/>
      <c r="P18" s="7">
        <v>102</v>
      </c>
      <c r="Q18" s="10">
        <v>0</v>
      </c>
      <c r="R18" s="10">
        <v>10</v>
      </c>
      <c r="S18" s="10">
        <v>10</v>
      </c>
      <c r="U18" s="4" t="s">
        <v>17</v>
      </c>
      <c r="V18" s="15">
        <f>SUM(Q9,Q15,Q21,Q27,Q33,Q39)</f>
        <v>243</v>
      </c>
      <c r="W18" s="15">
        <f>SUM(R9,R15,R21,R27,R33,R39)</f>
        <v>755</v>
      </c>
      <c r="X18" s="18">
        <f t="shared" si="0"/>
        <v>998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80</v>
      </c>
      <c r="C19" s="10">
        <v>64</v>
      </c>
      <c r="D19" s="10">
        <v>144</v>
      </c>
      <c r="E19" s="3"/>
      <c r="F19" s="7">
        <v>43</v>
      </c>
      <c r="G19" s="10">
        <v>113</v>
      </c>
      <c r="H19" s="10">
        <v>102</v>
      </c>
      <c r="I19" s="10">
        <v>215</v>
      </c>
      <c r="J19" s="3"/>
      <c r="K19" s="7">
        <v>73</v>
      </c>
      <c r="L19" s="10">
        <v>132</v>
      </c>
      <c r="M19" s="10">
        <v>183</v>
      </c>
      <c r="N19" s="10">
        <v>315</v>
      </c>
      <c r="O19" s="3"/>
      <c r="P19" s="7">
        <v>103</v>
      </c>
      <c r="Q19" s="10">
        <v>1</v>
      </c>
      <c r="R19" s="10">
        <v>2</v>
      </c>
      <c r="S19" s="10">
        <v>3</v>
      </c>
      <c r="U19" s="4" t="s">
        <v>18</v>
      </c>
      <c r="V19" s="15">
        <f>SUM(Q15,Q21,Q27,Q33,Q39)</f>
        <v>44</v>
      </c>
      <c r="W19" s="15">
        <f>SUM(R15,R21,R27,R33,R39)</f>
        <v>202</v>
      </c>
      <c r="X19" s="18">
        <f t="shared" si="0"/>
        <v>246</v>
      </c>
      <c r="Z19" s="4" t="s">
        <v>25</v>
      </c>
      <c r="AA19" s="10">
        <v>159</v>
      </c>
      <c r="AB19" s="10">
        <v>168</v>
      </c>
      <c r="AC19" s="10">
        <v>327</v>
      </c>
    </row>
    <row r="20" spans="1:29" ht="15" customHeight="1" x14ac:dyDescent="0.15">
      <c r="A20" s="7">
        <v>14</v>
      </c>
      <c r="B20" s="10">
        <v>66</v>
      </c>
      <c r="C20" s="10">
        <v>75</v>
      </c>
      <c r="D20" s="10">
        <v>141</v>
      </c>
      <c r="E20" s="3"/>
      <c r="F20" s="7">
        <v>44</v>
      </c>
      <c r="G20" s="10">
        <v>91</v>
      </c>
      <c r="H20" s="10">
        <v>103</v>
      </c>
      <c r="I20" s="10">
        <v>194</v>
      </c>
      <c r="J20" s="3"/>
      <c r="K20" s="7">
        <v>74</v>
      </c>
      <c r="L20" s="10">
        <v>147</v>
      </c>
      <c r="M20" s="10">
        <v>193</v>
      </c>
      <c r="N20" s="10">
        <v>340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4</v>
      </c>
      <c r="W20" s="15">
        <f>SUM(R21,R27,R33,R39)</f>
        <v>34</v>
      </c>
      <c r="X20" s="18">
        <f t="shared" si="0"/>
        <v>38</v>
      </c>
      <c r="Z20" s="26" t="s">
        <v>26</v>
      </c>
      <c r="AA20" s="10">
        <v>998</v>
      </c>
      <c r="AB20" s="10">
        <v>892</v>
      </c>
      <c r="AC20" s="10">
        <v>1890</v>
      </c>
    </row>
    <row r="21" spans="1:29" ht="15" customHeight="1" x14ac:dyDescent="0.15">
      <c r="A21" s="7"/>
      <c r="B21" s="11">
        <v>365</v>
      </c>
      <c r="C21" s="11">
        <v>353</v>
      </c>
      <c r="D21" s="11">
        <v>718</v>
      </c>
      <c r="E21" s="3"/>
      <c r="F21" s="7"/>
      <c r="G21" s="11">
        <v>554</v>
      </c>
      <c r="H21" s="11">
        <v>479</v>
      </c>
      <c r="I21" s="11">
        <v>1033</v>
      </c>
      <c r="J21" s="3"/>
      <c r="K21" s="7"/>
      <c r="L21" s="12">
        <v>783</v>
      </c>
      <c r="M21" s="12">
        <v>896</v>
      </c>
      <c r="N21" s="12">
        <v>1679</v>
      </c>
      <c r="O21" s="24"/>
      <c r="P21" s="7"/>
      <c r="Q21" s="11">
        <v>3</v>
      </c>
      <c r="R21" s="11">
        <v>31</v>
      </c>
      <c r="S21" s="11">
        <v>34</v>
      </c>
      <c r="Z21" s="4" t="s">
        <v>31</v>
      </c>
      <c r="AA21" s="10">
        <v>345</v>
      </c>
      <c r="AB21" s="10">
        <v>308</v>
      </c>
      <c r="AC21" s="10">
        <v>653</v>
      </c>
    </row>
    <row r="22" spans="1:29" ht="15" customHeight="1" x14ac:dyDescent="0.15">
      <c r="A22" s="7">
        <v>15</v>
      </c>
      <c r="B22" s="10">
        <v>71</v>
      </c>
      <c r="C22" s="10">
        <v>82</v>
      </c>
      <c r="D22" s="10">
        <v>153</v>
      </c>
      <c r="E22" s="3"/>
      <c r="F22" s="7">
        <v>45</v>
      </c>
      <c r="G22" s="10">
        <v>98</v>
      </c>
      <c r="H22" s="10">
        <v>104</v>
      </c>
      <c r="I22" s="10">
        <v>202</v>
      </c>
      <c r="J22" s="3"/>
      <c r="K22" s="7">
        <v>75</v>
      </c>
      <c r="L22" s="10">
        <v>146</v>
      </c>
      <c r="M22" s="10">
        <v>187</v>
      </c>
      <c r="N22" s="10">
        <v>333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371</v>
      </c>
      <c r="AB22" s="10">
        <v>693</v>
      </c>
      <c r="AC22" s="10">
        <v>1064</v>
      </c>
    </row>
    <row r="23" spans="1:29" ht="15" customHeight="1" x14ac:dyDescent="0.15">
      <c r="A23" s="7">
        <v>16</v>
      </c>
      <c r="B23" s="10">
        <v>86</v>
      </c>
      <c r="C23" s="10">
        <v>80</v>
      </c>
      <c r="D23" s="10">
        <v>166</v>
      </c>
      <c r="E23" s="3"/>
      <c r="F23" s="7">
        <v>46</v>
      </c>
      <c r="G23" s="10">
        <v>107</v>
      </c>
      <c r="H23" s="10">
        <v>85</v>
      </c>
      <c r="I23" s="10">
        <v>192</v>
      </c>
      <c r="J23" s="3"/>
      <c r="K23" s="7">
        <v>76</v>
      </c>
      <c r="L23" s="10">
        <v>131</v>
      </c>
      <c r="M23" s="10">
        <v>209</v>
      </c>
      <c r="N23" s="10">
        <v>340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9.7577324523604325</v>
      </c>
      <c r="W23" s="19">
        <f>W4/$W$8*100</f>
        <v>8.0942794833081706</v>
      </c>
      <c r="X23" s="19">
        <f>X4/$X$8*100</f>
        <v>8.8710038005812653</v>
      </c>
      <c r="Z23" s="9" t="s">
        <v>24</v>
      </c>
      <c r="AA23" s="11">
        <f t="shared" ref="AA23:AB23" si="3">SUM(AA19:AA22)</f>
        <v>1873</v>
      </c>
      <c r="AB23" s="11">
        <f t="shared" si="3"/>
        <v>2061</v>
      </c>
      <c r="AC23" s="11">
        <f>SUM(AC19:AC22)</f>
        <v>3934</v>
      </c>
    </row>
    <row r="24" spans="1:29" ht="15" customHeight="1" x14ac:dyDescent="0.15">
      <c r="A24" s="7">
        <v>17</v>
      </c>
      <c r="B24" s="10">
        <v>94</v>
      </c>
      <c r="C24" s="10">
        <v>89</v>
      </c>
      <c r="D24" s="10">
        <v>183</v>
      </c>
      <c r="E24" s="3"/>
      <c r="F24" s="7">
        <v>47</v>
      </c>
      <c r="G24" s="10">
        <v>93</v>
      </c>
      <c r="H24" s="10">
        <v>96</v>
      </c>
      <c r="I24" s="10">
        <v>189</v>
      </c>
      <c r="J24" s="3"/>
      <c r="K24" s="7">
        <v>77</v>
      </c>
      <c r="L24" s="10">
        <v>152</v>
      </c>
      <c r="M24" s="10">
        <v>218</v>
      </c>
      <c r="N24" s="10">
        <v>370</v>
      </c>
      <c r="O24" s="3"/>
      <c r="P24" s="7">
        <v>107</v>
      </c>
      <c r="Q24" s="10">
        <v>1</v>
      </c>
      <c r="R24" s="10">
        <v>1</v>
      </c>
      <c r="S24" s="10">
        <v>2</v>
      </c>
      <c r="U24" s="4" t="s">
        <v>5</v>
      </c>
      <c r="V24" s="19">
        <f>V5/$V$8*100</f>
        <v>50.225031121325294</v>
      </c>
      <c r="W24" s="19">
        <f>W5/$W$8*100</f>
        <v>42.84516020801879</v>
      </c>
      <c r="X24" s="19">
        <f>X5/$X$8*100</f>
        <v>46.291079812206569</v>
      </c>
      <c r="Z24" s="6" t="s">
        <v>30</v>
      </c>
    </row>
    <row r="25" spans="1:29" ht="15" customHeight="1" x14ac:dyDescent="0.15">
      <c r="A25" s="7">
        <v>18</v>
      </c>
      <c r="B25" s="10">
        <v>82</v>
      </c>
      <c r="C25" s="10">
        <v>80</v>
      </c>
      <c r="D25" s="10">
        <v>162</v>
      </c>
      <c r="E25" s="3"/>
      <c r="F25" s="7">
        <v>48</v>
      </c>
      <c r="G25" s="10">
        <v>100</v>
      </c>
      <c r="H25" s="10">
        <v>100</v>
      </c>
      <c r="I25" s="10">
        <v>200</v>
      </c>
      <c r="J25" s="3"/>
      <c r="K25" s="7">
        <v>78</v>
      </c>
      <c r="L25" s="10">
        <v>128</v>
      </c>
      <c r="M25" s="10">
        <v>197</v>
      </c>
      <c r="N25" s="10">
        <v>325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19.122857416451211</v>
      </c>
      <c r="W25" s="19">
        <f>W6/$W$8*100</f>
        <v>16.926690152658949</v>
      </c>
      <c r="X25" s="19">
        <f>X6/$X$8*100</f>
        <v>17.952157388777106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68</v>
      </c>
      <c r="C26" s="10">
        <v>72</v>
      </c>
      <c r="D26" s="10">
        <v>140</v>
      </c>
      <c r="E26" s="3"/>
      <c r="F26" s="7">
        <v>49</v>
      </c>
      <c r="G26" s="10">
        <v>97</v>
      </c>
      <c r="H26" s="10">
        <v>96</v>
      </c>
      <c r="I26" s="10">
        <v>193</v>
      </c>
      <c r="J26" s="3"/>
      <c r="K26" s="7">
        <v>79</v>
      </c>
      <c r="L26" s="10">
        <v>131</v>
      </c>
      <c r="M26" s="10">
        <v>192</v>
      </c>
      <c r="N26" s="10">
        <v>323</v>
      </c>
      <c r="O26" s="3"/>
      <c r="P26" s="7">
        <v>109</v>
      </c>
      <c r="Q26" s="10">
        <v>0</v>
      </c>
      <c r="R26" s="10">
        <v>1</v>
      </c>
      <c r="S26" s="10">
        <v>1</v>
      </c>
      <c r="U26" s="4" t="s">
        <v>7</v>
      </c>
      <c r="V26" s="19">
        <f>V7/$V$8*100</f>
        <v>20.894379009863066</v>
      </c>
      <c r="W26" s="19">
        <f>W7/$W$8*100</f>
        <v>32.13387015601409</v>
      </c>
      <c r="X26" s="19">
        <f>X7/$X$8*100</f>
        <v>26.885758998435055</v>
      </c>
      <c r="Z26" s="4" t="s">
        <v>25</v>
      </c>
      <c r="AA26" s="10">
        <v>107</v>
      </c>
      <c r="AB26" s="10">
        <v>94</v>
      </c>
      <c r="AC26" s="10">
        <v>201</v>
      </c>
    </row>
    <row r="27" spans="1:29" ht="15" customHeight="1" x14ac:dyDescent="0.15">
      <c r="A27" s="7"/>
      <c r="B27" s="11">
        <v>401</v>
      </c>
      <c r="C27" s="11">
        <v>403</v>
      </c>
      <c r="D27" s="11">
        <v>804</v>
      </c>
      <c r="E27" s="3"/>
      <c r="F27" s="7"/>
      <c r="G27" s="11">
        <v>495</v>
      </c>
      <c r="H27" s="11">
        <v>481</v>
      </c>
      <c r="I27" s="11">
        <v>976</v>
      </c>
      <c r="J27" s="3"/>
      <c r="K27" s="7"/>
      <c r="L27" s="11">
        <v>688</v>
      </c>
      <c r="M27" s="11">
        <v>1003</v>
      </c>
      <c r="N27" s="11">
        <v>1691</v>
      </c>
      <c r="O27" s="3"/>
      <c r="P27" s="7"/>
      <c r="Q27" s="12">
        <v>1</v>
      </c>
      <c r="R27" s="12">
        <v>3</v>
      </c>
      <c r="S27" s="12">
        <v>4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528</v>
      </c>
      <c r="AB27" s="10">
        <v>503</v>
      </c>
      <c r="AC27" s="10">
        <v>1031</v>
      </c>
    </row>
    <row r="28" spans="1:29" ht="15" customHeight="1" x14ac:dyDescent="0.15">
      <c r="A28" s="7">
        <v>20</v>
      </c>
      <c r="B28" s="10">
        <v>81</v>
      </c>
      <c r="C28" s="10">
        <v>77</v>
      </c>
      <c r="D28" s="10">
        <v>158</v>
      </c>
      <c r="E28" s="3"/>
      <c r="F28" s="7">
        <v>50</v>
      </c>
      <c r="G28" s="10">
        <v>95</v>
      </c>
      <c r="H28" s="10">
        <v>122</v>
      </c>
      <c r="I28" s="10">
        <v>217</v>
      </c>
      <c r="J28" s="3"/>
      <c r="K28" s="7">
        <v>80</v>
      </c>
      <c r="L28" s="10">
        <v>172</v>
      </c>
      <c r="M28" s="10">
        <v>226</v>
      </c>
      <c r="N28" s="10">
        <v>398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30.77659676338217</v>
      </c>
      <c r="W28" s="19">
        <f t="shared" ref="W28:W39" si="5">W9/$W$8*100</f>
        <v>26.304311357154841</v>
      </c>
      <c r="X28" s="19">
        <f t="shared" ref="X28:X39" si="6">X9/$X$8*100</f>
        <v>28.39257768835234</v>
      </c>
      <c r="Z28" s="4" t="s">
        <v>31</v>
      </c>
      <c r="AA28" s="10">
        <v>198</v>
      </c>
      <c r="AB28" s="10">
        <v>196</v>
      </c>
      <c r="AC28" s="10">
        <v>394</v>
      </c>
    </row>
    <row r="29" spans="1:29" ht="15" customHeight="1" x14ac:dyDescent="0.15">
      <c r="A29" s="7">
        <v>21</v>
      </c>
      <c r="B29" s="10">
        <v>73</v>
      </c>
      <c r="C29" s="10">
        <v>78</v>
      </c>
      <c r="D29" s="10">
        <v>151</v>
      </c>
      <c r="E29" s="3"/>
      <c r="F29" s="7">
        <v>51</v>
      </c>
      <c r="G29" s="10">
        <v>93</v>
      </c>
      <c r="H29" s="10">
        <v>92</v>
      </c>
      <c r="I29" s="10">
        <v>185</v>
      </c>
      <c r="J29" s="3"/>
      <c r="K29" s="7">
        <v>81</v>
      </c>
      <c r="L29" s="10">
        <v>125</v>
      </c>
      <c r="M29" s="10">
        <v>212</v>
      </c>
      <c r="N29" s="10">
        <v>337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70.793833189696443</v>
      </c>
      <c r="W29" s="19">
        <f t="shared" si="5"/>
        <v>75.364871665827877</v>
      </c>
      <c r="X29" s="19">
        <f t="shared" si="6"/>
        <v>73.230494075564508</v>
      </c>
      <c r="Z29" s="4" t="s">
        <v>7</v>
      </c>
      <c r="AA29" s="10">
        <v>237</v>
      </c>
      <c r="AB29" s="10">
        <v>393</v>
      </c>
      <c r="AC29" s="10">
        <v>630</v>
      </c>
    </row>
    <row r="30" spans="1:29" ht="15" customHeight="1" x14ac:dyDescent="0.15">
      <c r="A30" s="7">
        <v>22</v>
      </c>
      <c r="B30" s="10">
        <v>77</v>
      </c>
      <c r="C30" s="10">
        <v>71</v>
      </c>
      <c r="D30" s="10">
        <v>148</v>
      </c>
      <c r="E30" s="3"/>
      <c r="F30" s="7">
        <v>52</v>
      </c>
      <c r="G30" s="10">
        <v>104</v>
      </c>
      <c r="H30" s="10">
        <v>81</v>
      </c>
      <c r="I30" s="10">
        <v>185</v>
      </c>
      <c r="J30" s="3"/>
      <c r="K30" s="7">
        <v>82</v>
      </c>
      <c r="L30" s="10">
        <v>159</v>
      </c>
      <c r="M30" s="10">
        <v>237</v>
      </c>
      <c r="N30" s="10">
        <v>396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60.748826965431391</v>
      </c>
      <c r="W30" s="19">
        <f t="shared" si="5"/>
        <v>67.312531454453946</v>
      </c>
      <c r="X30" s="19">
        <f t="shared" si="6"/>
        <v>64.247708473060584</v>
      </c>
      <c r="Z30" s="9" t="s">
        <v>24</v>
      </c>
      <c r="AA30" s="11">
        <f t="shared" ref="AA30:AB30" si="7">SUM(AA26:AA29)</f>
        <v>1070</v>
      </c>
      <c r="AB30" s="11">
        <f t="shared" si="7"/>
        <v>1186</v>
      </c>
      <c r="AC30" s="11">
        <f>SUM(AC26:AC29)</f>
        <v>2256</v>
      </c>
    </row>
    <row r="31" spans="1:29" ht="15" customHeight="1" x14ac:dyDescent="0.15">
      <c r="A31" s="7">
        <v>23</v>
      </c>
      <c r="B31" s="10">
        <v>88</v>
      </c>
      <c r="C31" s="10">
        <v>85</v>
      </c>
      <c r="D31" s="10">
        <v>173</v>
      </c>
      <c r="E31" s="3"/>
      <c r="F31" s="7">
        <v>53</v>
      </c>
      <c r="G31" s="10">
        <v>102</v>
      </c>
      <c r="H31" s="10">
        <v>133</v>
      </c>
      <c r="I31" s="10">
        <v>235</v>
      </c>
      <c r="J31" s="3"/>
      <c r="K31" s="7">
        <v>83</v>
      </c>
      <c r="L31" s="10">
        <v>125</v>
      </c>
      <c r="M31" s="10">
        <v>227</v>
      </c>
      <c r="N31" s="10">
        <v>352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48.941874940151294</v>
      </c>
      <c r="W31" s="19">
        <f t="shared" si="5"/>
        <v>56.576077839288708</v>
      </c>
      <c r="X31" s="19">
        <f t="shared" si="6"/>
        <v>53.011401743796107</v>
      </c>
      <c r="Z31" s="6"/>
    </row>
    <row r="32" spans="1:29" ht="15" customHeight="1" x14ac:dyDescent="0.15">
      <c r="A32" s="7">
        <v>24</v>
      </c>
      <c r="B32" s="10">
        <v>91</v>
      </c>
      <c r="C32" s="10">
        <v>62</v>
      </c>
      <c r="D32" s="10">
        <v>153</v>
      </c>
      <c r="E32" s="3"/>
      <c r="F32" s="7">
        <v>54</v>
      </c>
      <c r="G32" s="10">
        <v>115</v>
      </c>
      <c r="H32" s="10">
        <v>117</v>
      </c>
      <c r="I32" s="10">
        <v>232</v>
      </c>
      <c r="J32" s="3"/>
      <c r="K32" s="7">
        <v>84</v>
      </c>
      <c r="L32" s="10">
        <v>144</v>
      </c>
      <c r="M32" s="10">
        <v>212</v>
      </c>
      <c r="N32" s="10">
        <v>356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40.017236426314277</v>
      </c>
      <c r="W32" s="20">
        <f t="shared" si="5"/>
        <v>49.06056030867304</v>
      </c>
      <c r="X32" s="20">
        <f t="shared" si="6"/>
        <v>44.837916387212161</v>
      </c>
      <c r="Z32" s="6"/>
      <c r="AA32" s="28"/>
      <c r="AB32" s="27"/>
      <c r="AC32" s="27"/>
    </row>
    <row r="33" spans="1:29" ht="15" customHeight="1" x14ac:dyDescent="0.15">
      <c r="A33" s="7"/>
      <c r="B33" s="11">
        <v>410</v>
      </c>
      <c r="C33" s="11">
        <v>373</v>
      </c>
      <c r="D33" s="11">
        <v>783</v>
      </c>
      <c r="E33" s="3"/>
      <c r="F33" s="7"/>
      <c r="G33" s="11">
        <v>509</v>
      </c>
      <c r="H33" s="11">
        <v>545</v>
      </c>
      <c r="I33" s="11">
        <v>1054</v>
      </c>
      <c r="J33" s="3"/>
      <c r="K33" s="7"/>
      <c r="L33" s="11">
        <v>725</v>
      </c>
      <c r="M33" s="11">
        <v>1114</v>
      </c>
      <c r="N33" s="11">
        <v>1839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28.392224456573782</v>
      </c>
      <c r="W33" s="19">
        <f t="shared" si="5"/>
        <v>39.649387686629758</v>
      </c>
      <c r="X33" s="19">
        <f t="shared" si="6"/>
        <v>34.393024815560025</v>
      </c>
      <c r="Z33" s="6" t="s">
        <v>3</v>
      </c>
    </row>
    <row r="34" spans="1:29" ht="15" customHeight="1" x14ac:dyDescent="0.15">
      <c r="A34" s="7">
        <v>25</v>
      </c>
      <c r="B34" s="10">
        <v>65</v>
      </c>
      <c r="C34" s="10">
        <v>63</v>
      </c>
      <c r="D34" s="10">
        <v>128</v>
      </c>
      <c r="E34" s="3"/>
      <c r="F34" s="7">
        <v>55</v>
      </c>
      <c r="G34" s="10">
        <v>120</v>
      </c>
      <c r="H34" s="10">
        <v>100</v>
      </c>
      <c r="I34" s="10">
        <v>220</v>
      </c>
      <c r="J34" s="3"/>
      <c r="K34" s="7">
        <v>85</v>
      </c>
      <c r="L34" s="10">
        <v>120</v>
      </c>
      <c r="M34" s="10">
        <v>203</v>
      </c>
      <c r="N34" s="10">
        <v>323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20.894379009863066</v>
      </c>
      <c r="W34" s="19">
        <f t="shared" si="5"/>
        <v>32.13387015601409</v>
      </c>
      <c r="X34" s="19">
        <f t="shared" si="6"/>
        <v>26.885758998435055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71</v>
      </c>
      <c r="C35" s="10">
        <v>62</v>
      </c>
      <c r="D35" s="10">
        <v>133</v>
      </c>
      <c r="E35" s="3"/>
      <c r="F35" s="7">
        <v>56</v>
      </c>
      <c r="G35" s="10">
        <v>130</v>
      </c>
      <c r="H35" s="10">
        <v>157</v>
      </c>
      <c r="I35" s="10">
        <v>287</v>
      </c>
      <c r="J35" s="3"/>
      <c r="K35" s="7">
        <v>86</v>
      </c>
      <c r="L35" s="10">
        <v>119</v>
      </c>
      <c r="M35" s="10">
        <v>201</v>
      </c>
      <c r="N35" s="10">
        <v>320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14.30623384085033</v>
      </c>
      <c r="W35" s="19">
        <f t="shared" si="5"/>
        <v>23.720852206005706</v>
      </c>
      <c r="X35" s="19">
        <f t="shared" si="6"/>
        <v>19.32483791638721</v>
      </c>
      <c r="Z35" s="4" t="s">
        <v>25</v>
      </c>
      <c r="AA35" s="10">
        <f>SUM(AA5,AA12,AA19,AA26)</f>
        <v>1019</v>
      </c>
      <c r="AB35" s="10">
        <f t="shared" ref="AA35:AB38" si="8">SUM(AB5,AB12,AB19,AB26)</f>
        <v>965</v>
      </c>
      <c r="AC35" s="10">
        <f>SUM(AA35:AB35)</f>
        <v>1984</v>
      </c>
    </row>
    <row r="36" spans="1:29" ht="15" customHeight="1" x14ac:dyDescent="0.15">
      <c r="A36" s="7">
        <v>27</v>
      </c>
      <c r="B36" s="10">
        <v>69</v>
      </c>
      <c r="C36" s="10">
        <v>53</v>
      </c>
      <c r="D36" s="10">
        <v>122</v>
      </c>
      <c r="E36" s="3"/>
      <c r="F36" s="7">
        <v>57</v>
      </c>
      <c r="G36" s="10">
        <v>145</v>
      </c>
      <c r="H36" s="10">
        <v>141</v>
      </c>
      <c r="I36" s="10">
        <v>286</v>
      </c>
      <c r="J36" s="3"/>
      <c r="K36" s="7">
        <v>87</v>
      </c>
      <c r="L36" s="10">
        <v>130</v>
      </c>
      <c r="M36" s="10">
        <v>215</v>
      </c>
      <c r="N36" s="10">
        <v>345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7.3637843531552241</v>
      </c>
      <c r="W36" s="19">
        <f t="shared" si="5"/>
        <v>14.376782419057205</v>
      </c>
      <c r="X36" s="19">
        <f t="shared" si="6"/>
        <v>11.1021685669573</v>
      </c>
      <c r="Z36" s="26" t="s">
        <v>26</v>
      </c>
      <c r="AA36" s="10">
        <f t="shared" si="8"/>
        <v>5245</v>
      </c>
      <c r="AB36" s="10">
        <f t="shared" si="8"/>
        <v>5108</v>
      </c>
      <c r="AC36" s="13">
        <f>SUM(AA36:AB36)</f>
        <v>10353</v>
      </c>
    </row>
    <row r="37" spans="1:29" ht="15" customHeight="1" x14ac:dyDescent="0.15">
      <c r="A37" s="7">
        <v>28</v>
      </c>
      <c r="B37" s="10">
        <v>65</v>
      </c>
      <c r="C37" s="10">
        <v>50</v>
      </c>
      <c r="D37" s="10">
        <v>115</v>
      </c>
      <c r="E37" s="3"/>
      <c r="F37" s="7">
        <v>58</v>
      </c>
      <c r="G37" s="10">
        <v>161</v>
      </c>
      <c r="H37" s="10">
        <v>157</v>
      </c>
      <c r="I37" s="10">
        <v>318</v>
      </c>
      <c r="J37" s="3"/>
      <c r="K37" s="7">
        <v>88</v>
      </c>
      <c r="L37" s="10">
        <v>95</v>
      </c>
      <c r="M37" s="10">
        <v>180</v>
      </c>
      <c r="N37" s="10">
        <v>275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2.3269175524274632</v>
      </c>
      <c r="W37" s="19">
        <f t="shared" si="5"/>
        <v>6.3328300620701228</v>
      </c>
      <c r="X37" s="19">
        <f t="shared" si="6"/>
        <v>4.4623295327520678</v>
      </c>
      <c r="Z37" s="4" t="s">
        <v>31</v>
      </c>
      <c r="AA37" s="10">
        <f t="shared" si="8"/>
        <v>1997</v>
      </c>
      <c r="AB37" s="10">
        <f t="shared" si="8"/>
        <v>2018</v>
      </c>
      <c r="AC37" s="13">
        <f>SUM(AA37:AB37)</f>
        <v>4015</v>
      </c>
    </row>
    <row r="38" spans="1:29" ht="15" customHeight="1" x14ac:dyDescent="0.15">
      <c r="A38" s="7">
        <v>29</v>
      </c>
      <c r="B38" s="10">
        <v>68</v>
      </c>
      <c r="C38" s="10">
        <v>62</v>
      </c>
      <c r="D38" s="10">
        <v>130</v>
      </c>
      <c r="E38" s="3"/>
      <c r="F38" s="7">
        <v>59</v>
      </c>
      <c r="G38" s="10">
        <v>168</v>
      </c>
      <c r="H38" s="10">
        <v>180</v>
      </c>
      <c r="I38" s="10">
        <v>348</v>
      </c>
      <c r="J38" s="3"/>
      <c r="K38" s="7">
        <v>89</v>
      </c>
      <c r="L38" s="10">
        <v>62</v>
      </c>
      <c r="M38" s="10">
        <v>160</v>
      </c>
      <c r="N38" s="10">
        <v>222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0.42133486546011678</v>
      </c>
      <c r="W38" s="19">
        <f t="shared" si="5"/>
        <v>1.6943465861432645</v>
      </c>
      <c r="X38" s="19">
        <f t="shared" si="6"/>
        <v>1.0999329309188464</v>
      </c>
      <c r="Z38" s="4" t="s">
        <v>7</v>
      </c>
      <c r="AA38" s="10">
        <f t="shared" si="8"/>
        <v>2182</v>
      </c>
      <c r="AB38" s="10">
        <f t="shared" si="8"/>
        <v>3831</v>
      </c>
      <c r="AC38" s="13">
        <f>SUM(AA38:AB38)</f>
        <v>6013</v>
      </c>
    </row>
    <row r="39" spans="1:29" ht="15" customHeight="1" x14ac:dyDescent="0.15">
      <c r="A39" s="7"/>
      <c r="B39" s="11">
        <v>338</v>
      </c>
      <c r="C39" s="11">
        <v>290</v>
      </c>
      <c r="D39" s="11">
        <v>628</v>
      </c>
      <c r="E39" s="3"/>
      <c r="F39" s="7"/>
      <c r="G39" s="11">
        <v>724</v>
      </c>
      <c r="H39" s="11">
        <v>735</v>
      </c>
      <c r="I39" s="11">
        <v>1459</v>
      </c>
      <c r="J39" s="3"/>
      <c r="K39" s="7"/>
      <c r="L39" s="11">
        <v>526</v>
      </c>
      <c r="M39" s="11">
        <v>959</v>
      </c>
      <c r="N39" s="11">
        <v>1485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3.8303169587283345E-2</v>
      </c>
      <c r="W39" s="19">
        <f t="shared" si="5"/>
        <v>0.28518704915282672</v>
      </c>
      <c r="X39" s="19">
        <f t="shared" si="6"/>
        <v>0.16990833892242344</v>
      </c>
      <c r="Z39" s="9" t="s">
        <v>24</v>
      </c>
      <c r="AA39" s="11">
        <f>SUM(AA35:AA38)</f>
        <v>10443</v>
      </c>
      <c r="AB39" s="11">
        <f>SUM(AB35:AB38)</f>
        <v>11922</v>
      </c>
      <c r="AC39" s="11">
        <f>SUM(AC35:AC38)</f>
        <v>22365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61</v>
      </c>
      <c r="C4" s="10">
        <v>53</v>
      </c>
      <c r="D4" s="10">
        <v>114</v>
      </c>
      <c r="E4" s="3"/>
      <c r="F4" s="7">
        <v>30</v>
      </c>
      <c r="G4" s="10">
        <v>83</v>
      </c>
      <c r="H4" s="10">
        <v>104</v>
      </c>
      <c r="I4" s="10">
        <v>187</v>
      </c>
      <c r="J4" s="3"/>
      <c r="K4" s="7">
        <v>60</v>
      </c>
      <c r="L4" s="10">
        <v>163</v>
      </c>
      <c r="M4" s="10">
        <v>168</v>
      </c>
      <c r="N4" s="10">
        <v>331</v>
      </c>
      <c r="O4" s="3"/>
      <c r="P4" s="7">
        <v>90</v>
      </c>
      <c r="Q4" s="10">
        <v>60</v>
      </c>
      <c r="R4" s="10">
        <v>147</v>
      </c>
      <c r="S4" s="10">
        <v>207</v>
      </c>
      <c r="U4" s="4" t="s">
        <v>4</v>
      </c>
      <c r="V4" s="15">
        <f>SUM(B9,B15,B21)</f>
        <v>1020</v>
      </c>
      <c r="W4" s="15">
        <f>SUM(C9,C15,C21)</f>
        <v>963</v>
      </c>
      <c r="X4" s="15">
        <f>SUM(V4:W4)</f>
        <v>1983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53</v>
      </c>
      <c r="C5" s="10">
        <v>54</v>
      </c>
      <c r="D5" s="10">
        <v>107</v>
      </c>
      <c r="E5" s="3"/>
      <c r="F5" s="7">
        <v>31</v>
      </c>
      <c r="G5" s="10">
        <v>79</v>
      </c>
      <c r="H5" s="10">
        <v>83</v>
      </c>
      <c r="I5" s="10">
        <v>162</v>
      </c>
      <c r="J5" s="3"/>
      <c r="K5" s="7">
        <v>61</v>
      </c>
      <c r="L5" s="10">
        <v>185</v>
      </c>
      <c r="M5" s="10">
        <v>178</v>
      </c>
      <c r="N5" s="10">
        <v>363</v>
      </c>
      <c r="O5" s="3"/>
      <c r="P5" s="7">
        <v>91</v>
      </c>
      <c r="Q5" s="10">
        <v>52</v>
      </c>
      <c r="R5" s="10">
        <v>123</v>
      </c>
      <c r="S5" s="10">
        <v>175</v>
      </c>
      <c r="U5" s="4" t="s">
        <v>5</v>
      </c>
      <c r="V5" s="15">
        <f>SUM(B27,B33,B39,G9,G15,G21,G27,G33,G39,L9)</f>
        <v>5236</v>
      </c>
      <c r="W5" s="15">
        <f>SUM(C27,C33,C39,H9,H15,H21,H27,H33,H39,M9)</f>
        <v>5090</v>
      </c>
      <c r="X5" s="15">
        <f>SUM(V5:W5)</f>
        <v>10326</v>
      </c>
      <c r="Y5" s="2"/>
      <c r="Z5" s="4" t="s">
        <v>25</v>
      </c>
      <c r="AA5" s="10">
        <v>584</v>
      </c>
      <c r="AB5" s="10">
        <v>564</v>
      </c>
      <c r="AC5" s="10">
        <v>1148</v>
      </c>
    </row>
    <row r="6" spans="1:29" ht="15" customHeight="1" x14ac:dyDescent="0.15">
      <c r="A6" s="7">
        <v>2</v>
      </c>
      <c r="B6" s="10">
        <v>56</v>
      </c>
      <c r="C6" s="10">
        <v>50</v>
      </c>
      <c r="D6" s="10">
        <v>106</v>
      </c>
      <c r="E6" s="3"/>
      <c r="F6" s="7">
        <v>32</v>
      </c>
      <c r="G6" s="10">
        <v>75</v>
      </c>
      <c r="H6" s="10">
        <v>94</v>
      </c>
      <c r="I6" s="10">
        <v>169</v>
      </c>
      <c r="J6" s="3"/>
      <c r="K6" s="7">
        <v>62</v>
      </c>
      <c r="L6" s="10">
        <v>164</v>
      </c>
      <c r="M6" s="10">
        <v>191</v>
      </c>
      <c r="N6" s="10">
        <v>355</v>
      </c>
      <c r="O6" s="3"/>
      <c r="P6" s="7">
        <v>92</v>
      </c>
      <c r="Q6" s="10">
        <v>48</v>
      </c>
      <c r="R6" s="10">
        <v>131</v>
      </c>
      <c r="S6" s="10">
        <v>179</v>
      </c>
      <c r="U6" s="8" t="s">
        <v>6</v>
      </c>
      <c r="V6" s="15">
        <f>SUM(L15,L21)</f>
        <v>1993</v>
      </c>
      <c r="W6" s="15">
        <f>SUM(M15,M21)</f>
        <v>2019</v>
      </c>
      <c r="X6" s="15">
        <f>SUM(V6:W6)</f>
        <v>4012</v>
      </c>
      <c r="Z6" s="26" t="s">
        <v>26</v>
      </c>
      <c r="AA6" s="10">
        <v>3054</v>
      </c>
      <c r="AB6" s="10">
        <v>3021</v>
      </c>
      <c r="AC6" s="10">
        <v>6075</v>
      </c>
    </row>
    <row r="7" spans="1:29" ht="15" customHeight="1" x14ac:dyDescent="0.15">
      <c r="A7" s="7">
        <v>3</v>
      </c>
      <c r="B7" s="10">
        <v>73</v>
      </c>
      <c r="C7" s="10">
        <v>56</v>
      </c>
      <c r="D7" s="10">
        <v>129</v>
      </c>
      <c r="E7" s="3"/>
      <c r="F7" s="7">
        <v>33</v>
      </c>
      <c r="G7" s="10">
        <v>108</v>
      </c>
      <c r="H7" s="10">
        <v>74</v>
      </c>
      <c r="I7" s="10">
        <v>182</v>
      </c>
      <c r="J7" s="3"/>
      <c r="K7" s="7">
        <v>63</v>
      </c>
      <c r="L7" s="10">
        <v>197</v>
      </c>
      <c r="M7" s="10">
        <v>187</v>
      </c>
      <c r="N7" s="10">
        <v>384</v>
      </c>
      <c r="O7" s="3"/>
      <c r="P7" s="7">
        <v>93</v>
      </c>
      <c r="Q7" s="10">
        <v>27</v>
      </c>
      <c r="R7" s="10">
        <v>88</v>
      </c>
      <c r="S7" s="10">
        <v>115</v>
      </c>
      <c r="U7" s="4" t="s">
        <v>7</v>
      </c>
      <c r="V7" s="15">
        <f>SUM(L27,L33,L39,Q9,Q15,Q21,Q27,Q33,Q39)</f>
        <v>2178</v>
      </c>
      <c r="W7" s="15">
        <f>SUM(M27,M33,M39,R9,R15,R21,R27,R33,R39)</f>
        <v>3830</v>
      </c>
      <c r="X7" s="15">
        <f>SUM(V7:W7)</f>
        <v>6008</v>
      </c>
      <c r="Z7" s="4" t="s">
        <v>31</v>
      </c>
      <c r="AA7" s="10">
        <v>1191</v>
      </c>
      <c r="AB7" s="10">
        <v>1237</v>
      </c>
      <c r="AC7" s="10">
        <v>2428</v>
      </c>
    </row>
    <row r="8" spans="1:29" ht="15" customHeight="1" x14ac:dyDescent="0.15">
      <c r="A8" s="7">
        <v>4</v>
      </c>
      <c r="B8" s="10">
        <v>56</v>
      </c>
      <c r="C8" s="10">
        <v>69</v>
      </c>
      <c r="D8" s="10">
        <v>125</v>
      </c>
      <c r="E8" s="3"/>
      <c r="F8" s="7">
        <v>34</v>
      </c>
      <c r="G8" s="10">
        <v>86</v>
      </c>
      <c r="H8" s="10">
        <v>111</v>
      </c>
      <c r="I8" s="10">
        <v>197</v>
      </c>
      <c r="J8" s="3"/>
      <c r="K8" s="7">
        <v>64</v>
      </c>
      <c r="L8" s="10">
        <v>224</v>
      </c>
      <c r="M8" s="10">
        <v>173</v>
      </c>
      <c r="N8" s="10">
        <v>397</v>
      </c>
      <c r="O8" s="3"/>
      <c r="P8" s="7">
        <v>94</v>
      </c>
      <c r="Q8" s="10">
        <v>18</v>
      </c>
      <c r="R8" s="10">
        <v>65</v>
      </c>
      <c r="S8" s="10">
        <v>83</v>
      </c>
      <c r="U8" s="17" t="s">
        <v>3</v>
      </c>
      <c r="V8" s="12">
        <f>SUM(V4:V7)</f>
        <v>10427</v>
      </c>
      <c r="W8" s="12">
        <f>SUM(W4:W7)</f>
        <v>11902</v>
      </c>
      <c r="X8" s="12">
        <f>SUM(X4:X7)</f>
        <v>22329</v>
      </c>
      <c r="Z8" s="4" t="s">
        <v>7</v>
      </c>
      <c r="AA8" s="10">
        <v>1302</v>
      </c>
      <c r="AB8" s="10">
        <v>2303</v>
      </c>
      <c r="AC8" s="10">
        <v>3605</v>
      </c>
    </row>
    <row r="9" spans="1:29" ht="15" customHeight="1" x14ac:dyDescent="0.15">
      <c r="A9" s="7"/>
      <c r="B9" s="11">
        <v>299</v>
      </c>
      <c r="C9" s="11">
        <v>282</v>
      </c>
      <c r="D9" s="11">
        <v>581</v>
      </c>
      <c r="E9" s="3"/>
      <c r="F9" s="7"/>
      <c r="G9" s="11">
        <v>431</v>
      </c>
      <c r="H9" s="11">
        <v>466</v>
      </c>
      <c r="I9" s="11">
        <v>897</v>
      </c>
      <c r="J9" s="3"/>
      <c r="K9" s="7"/>
      <c r="L9" s="12">
        <v>933</v>
      </c>
      <c r="M9" s="12">
        <v>897</v>
      </c>
      <c r="N9" s="12">
        <v>1830</v>
      </c>
      <c r="O9" s="3"/>
      <c r="P9" s="7"/>
      <c r="Q9" s="11">
        <v>205</v>
      </c>
      <c r="R9" s="11">
        <v>554</v>
      </c>
      <c r="S9" s="11">
        <v>759</v>
      </c>
      <c r="U9" s="4" t="s">
        <v>8</v>
      </c>
      <c r="V9" s="15">
        <f>SUM(G21,G27,G33,G39,L9)</f>
        <v>3206</v>
      </c>
      <c r="W9" s="15">
        <f>SUM(H21,H27,H33,H39,M9)</f>
        <v>3120</v>
      </c>
      <c r="X9" s="18">
        <f t="shared" ref="X9:X20" si="0">SUM(V9:W9)</f>
        <v>6326</v>
      </c>
      <c r="Z9" s="9" t="s">
        <v>24</v>
      </c>
      <c r="AA9" s="11">
        <f t="shared" ref="AA9:AB9" si="1">SUM(AA5:AA8)</f>
        <v>6131</v>
      </c>
      <c r="AB9" s="11">
        <f t="shared" si="1"/>
        <v>7125</v>
      </c>
      <c r="AC9" s="11">
        <f>SUM(AC5:AC8)</f>
        <v>13256</v>
      </c>
    </row>
    <row r="10" spans="1:29" ht="15" customHeight="1" x14ac:dyDescent="0.15">
      <c r="A10" s="7">
        <v>5</v>
      </c>
      <c r="B10" s="10">
        <v>72</v>
      </c>
      <c r="C10" s="10">
        <v>60</v>
      </c>
      <c r="D10" s="10">
        <v>132</v>
      </c>
      <c r="E10" s="3"/>
      <c r="F10" s="7">
        <v>35</v>
      </c>
      <c r="G10" s="10">
        <v>76</v>
      </c>
      <c r="H10" s="10">
        <v>77</v>
      </c>
      <c r="I10" s="10">
        <v>153</v>
      </c>
      <c r="J10" s="3"/>
      <c r="K10" s="7">
        <v>65</v>
      </c>
      <c r="L10" s="10">
        <v>202</v>
      </c>
      <c r="M10" s="10">
        <v>213</v>
      </c>
      <c r="N10" s="10">
        <v>415</v>
      </c>
      <c r="O10" s="3"/>
      <c r="P10" s="7">
        <v>95</v>
      </c>
      <c r="Q10" s="10">
        <v>11</v>
      </c>
      <c r="R10" s="10">
        <v>62</v>
      </c>
      <c r="S10" s="10">
        <v>73</v>
      </c>
      <c r="U10" s="4" t="s">
        <v>9</v>
      </c>
      <c r="V10" s="15">
        <f>SUM(G21,G27,G33,G39,L9,L15,L21,L27,L33,L39,Q9,Q15,Q21,Q27,Q33,Q39)</f>
        <v>7377</v>
      </c>
      <c r="W10" s="15">
        <f>SUM(H21,H27,H33,H39,M9,M15,M21,M27,M33,M39,R9,R15,R21,R27,R33,R39)</f>
        <v>8969</v>
      </c>
      <c r="X10" s="18">
        <f t="shared" si="0"/>
        <v>16346</v>
      </c>
      <c r="Z10" s="6" t="s">
        <v>28</v>
      </c>
    </row>
    <row r="11" spans="1:29" ht="15" customHeight="1" x14ac:dyDescent="0.15">
      <c r="A11" s="7">
        <v>6</v>
      </c>
      <c r="B11" s="10">
        <v>61</v>
      </c>
      <c r="C11" s="10">
        <v>57</v>
      </c>
      <c r="D11" s="10">
        <v>118</v>
      </c>
      <c r="E11" s="3"/>
      <c r="F11" s="7">
        <v>36</v>
      </c>
      <c r="G11" s="10">
        <v>92</v>
      </c>
      <c r="H11" s="10">
        <v>82</v>
      </c>
      <c r="I11" s="10">
        <v>174</v>
      </c>
      <c r="J11" s="3"/>
      <c r="K11" s="7">
        <v>66</v>
      </c>
      <c r="L11" s="10">
        <v>221</v>
      </c>
      <c r="M11" s="10">
        <v>196</v>
      </c>
      <c r="N11" s="10">
        <v>417</v>
      </c>
      <c r="O11" s="3"/>
      <c r="P11" s="7">
        <v>96</v>
      </c>
      <c r="Q11" s="10">
        <v>4</v>
      </c>
      <c r="R11" s="10">
        <v>47</v>
      </c>
      <c r="S11" s="10">
        <v>51</v>
      </c>
      <c r="U11" s="4" t="s">
        <v>10</v>
      </c>
      <c r="V11" s="15">
        <f>SUM(,G33,G39,L9,L15,L21,L27,L33,L39,Q9,Q15,Q21,Q27,Q33,Q39)</f>
        <v>6328</v>
      </c>
      <c r="W11" s="15">
        <f>SUM(,H33,H39,M9,M15,M21,M27,M33,M39,R9,R15,R21,R27,R33,R39)</f>
        <v>8010</v>
      </c>
      <c r="X11" s="18">
        <f t="shared" si="0"/>
        <v>14338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77</v>
      </c>
      <c r="C12" s="10">
        <v>72</v>
      </c>
      <c r="D12" s="10">
        <v>149</v>
      </c>
      <c r="E12" s="3"/>
      <c r="F12" s="7">
        <v>37</v>
      </c>
      <c r="G12" s="10">
        <v>84</v>
      </c>
      <c r="H12" s="10">
        <v>106</v>
      </c>
      <c r="I12" s="10">
        <v>190</v>
      </c>
      <c r="J12" s="3"/>
      <c r="K12" s="7">
        <v>67</v>
      </c>
      <c r="L12" s="10">
        <v>244</v>
      </c>
      <c r="M12" s="10">
        <v>211</v>
      </c>
      <c r="N12" s="10">
        <v>455</v>
      </c>
      <c r="O12" s="3"/>
      <c r="P12" s="7">
        <v>97</v>
      </c>
      <c r="Q12" s="10">
        <v>9</v>
      </c>
      <c r="R12" s="10">
        <v>27</v>
      </c>
      <c r="S12" s="10">
        <v>36</v>
      </c>
      <c r="U12" s="4" t="s">
        <v>11</v>
      </c>
      <c r="V12" s="15">
        <f>SUM(L9,L15,L21,L27,L33,L39,Q9,Q15,Q21,Q27,Q33,Q39)</f>
        <v>5104</v>
      </c>
      <c r="W12" s="15">
        <f>SUM(M9,M15,M21,M27,M33,M39,R9,R15,R21,R27,R33,R39)</f>
        <v>6746</v>
      </c>
      <c r="X12" s="18">
        <f t="shared" si="0"/>
        <v>11850</v>
      </c>
      <c r="Z12" s="4" t="s">
        <v>25</v>
      </c>
      <c r="AA12" s="10">
        <v>173</v>
      </c>
      <c r="AB12" s="10">
        <v>140</v>
      </c>
      <c r="AC12" s="10">
        <v>313</v>
      </c>
    </row>
    <row r="13" spans="1:29" ht="15" customHeight="1" x14ac:dyDescent="0.15">
      <c r="A13" s="7">
        <v>8</v>
      </c>
      <c r="B13" s="10">
        <v>82</v>
      </c>
      <c r="C13" s="10">
        <v>64</v>
      </c>
      <c r="D13" s="10">
        <v>146</v>
      </c>
      <c r="E13" s="3"/>
      <c r="F13" s="7">
        <v>38</v>
      </c>
      <c r="G13" s="10">
        <v>88</v>
      </c>
      <c r="H13" s="10">
        <v>81</v>
      </c>
      <c r="I13" s="10">
        <v>169</v>
      </c>
      <c r="J13" s="3"/>
      <c r="K13" s="7">
        <v>68</v>
      </c>
      <c r="L13" s="10">
        <v>267</v>
      </c>
      <c r="M13" s="10">
        <v>278</v>
      </c>
      <c r="N13" s="10">
        <v>545</v>
      </c>
      <c r="O13" s="3"/>
      <c r="P13" s="7">
        <v>98</v>
      </c>
      <c r="Q13" s="10">
        <v>8</v>
      </c>
      <c r="R13" s="10">
        <v>18</v>
      </c>
      <c r="S13" s="10">
        <v>26</v>
      </c>
      <c r="U13" s="9" t="s">
        <v>12</v>
      </c>
      <c r="V13" s="12">
        <f>SUM(L15,L21,L27,L33,L39,Q9,Q15,Q21,Q27,Q33,Q39)</f>
        <v>4171</v>
      </c>
      <c r="W13" s="12">
        <f>SUM(M15,M21,M27,M33,M39,R9,R15,R21,R27,R33,R39)</f>
        <v>5849</v>
      </c>
      <c r="X13" s="12">
        <f t="shared" si="0"/>
        <v>10020</v>
      </c>
      <c r="Z13" s="26" t="s">
        <v>26</v>
      </c>
      <c r="AA13" s="10">
        <v>661</v>
      </c>
      <c r="AB13" s="10">
        <v>679</v>
      </c>
      <c r="AC13" s="10">
        <v>1340</v>
      </c>
    </row>
    <row r="14" spans="1:29" ht="15" customHeight="1" x14ac:dyDescent="0.15">
      <c r="A14" s="7">
        <v>9</v>
      </c>
      <c r="B14" s="10">
        <v>66</v>
      </c>
      <c r="C14" s="10">
        <v>69</v>
      </c>
      <c r="D14" s="10">
        <v>135</v>
      </c>
      <c r="E14" s="3"/>
      <c r="F14" s="7">
        <v>39</v>
      </c>
      <c r="G14" s="10">
        <v>108</v>
      </c>
      <c r="H14" s="10">
        <v>102</v>
      </c>
      <c r="I14" s="10">
        <v>210</v>
      </c>
      <c r="J14" s="3"/>
      <c r="K14" s="7">
        <v>69</v>
      </c>
      <c r="L14" s="10">
        <v>269</v>
      </c>
      <c r="M14" s="10">
        <v>222</v>
      </c>
      <c r="N14" s="10">
        <v>491</v>
      </c>
      <c r="O14" s="3"/>
      <c r="P14" s="7">
        <v>99</v>
      </c>
      <c r="Q14" s="10">
        <v>4</v>
      </c>
      <c r="R14" s="10">
        <v>17</v>
      </c>
      <c r="S14" s="10">
        <v>21</v>
      </c>
      <c r="U14" s="4" t="s">
        <v>13</v>
      </c>
      <c r="V14" s="15">
        <f>SUM(L21,L27,L33,L39,Q9,Q15,Q21,Q27,Q33,Q39)</f>
        <v>2968</v>
      </c>
      <c r="W14" s="15">
        <f>SUM(M21,M27,M33,M39,R9,R15,R21,R27,R33,R39)</f>
        <v>4729</v>
      </c>
      <c r="X14" s="18">
        <f t="shared" si="0"/>
        <v>7697</v>
      </c>
      <c r="Z14" s="4" t="s">
        <v>31</v>
      </c>
      <c r="AA14" s="10">
        <v>259</v>
      </c>
      <c r="AB14" s="10">
        <v>279</v>
      </c>
      <c r="AC14" s="10">
        <v>538</v>
      </c>
    </row>
    <row r="15" spans="1:29" ht="15" customHeight="1" x14ac:dyDescent="0.15">
      <c r="A15" s="7"/>
      <c r="B15" s="11">
        <v>358</v>
      </c>
      <c r="C15" s="11">
        <v>322</v>
      </c>
      <c r="D15" s="11">
        <v>680</v>
      </c>
      <c r="E15" s="3"/>
      <c r="F15" s="7"/>
      <c r="G15" s="11">
        <v>448</v>
      </c>
      <c r="H15" s="11">
        <v>448</v>
      </c>
      <c r="I15" s="11">
        <v>896</v>
      </c>
      <c r="J15" s="3"/>
      <c r="K15" s="7"/>
      <c r="L15" s="11">
        <v>1203</v>
      </c>
      <c r="M15" s="11">
        <v>1120</v>
      </c>
      <c r="N15" s="11">
        <v>2323</v>
      </c>
      <c r="O15" s="3"/>
      <c r="P15" s="7"/>
      <c r="Q15" s="11">
        <v>36</v>
      </c>
      <c r="R15" s="11">
        <v>171</v>
      </c>
      <c r="S15" s="11">
        <v>207</v>
      </c>
      <c r="U15" s="4" t="s">
        <v>14</v>
      </c>
      <c r="V15" s="15">
        <f>SUM(L27,L33,L39,Q9,Q15,Q21,Q27,Q33,Q39)</f>
        <v>2178</v>
      </c>
      <c r="W15" s="15">
        <f>SUM(M27,M33,M39,R9,R15,R21,R27,R33,R39)</f>
        <v>3830</v>
      </c>
      <c r="X15" s="18">
        <f t="shared" si="0"/>
        <v>6008</v>
      </c>
      <c r="Z15" s="4" t="s">
        <v>7</v>
      </c>
      <c r="AA15" s="10">
        <v>275</v>
      </c>
      <c r="AB15" s="10">
        <v>441</v>
      </c>
      <c r="AC15" s="10">
        <v>716</v>
      </c>
    </row>
    <row r="16" spans="1:29" ht="15" customHeight="1" x14ac:dyDescent="0.15">
      <c r="A16" s="7">
        <v>10</v>
      </c>
      <c r="B16" s="10">
        <v>72</v>
      </c>
      <c r="C16" s="10">
        <v>81</v>
      </c>
      <c r="D16" s="10">
        <v>153</v>
      </c>
      <c r="E16" s="3"/>
      <c r="F16" s="7">
        <v>40</v>
      </c>
      <c r="G16" s="10">
        <v>122</v>
      </c>
      <c r="H16" s="10">
        <v>85</v>
      </c>
      <c r="I16" s="10">
        <v>207</v>
      </c>
      <c r="J16" s="3"/>
      <c r="K16" s="7">
        <v>70</v>
      </c>
      <c r="L16" s="10">
        <v>261</v>
      </c>
      <c r="M16" s="10">
        <v>255</v>
      </c>
      <c r="N16" s="10">
        <v>516</v>
      </c>
      <c r="O16" s="3"/>
      <c r="P16" s="7">
        <v>100</v>
      </c>
      <c r="Q16" s="10">
        <v>4</v>
      </c>
      <c r="R16" s="10">
        <v>12</v>
      </c>
      <c r="S16" s="10">
        <v>16</v>
      </c>
      <c r="U16" s="4" t="s">
        <v>15</v>
      </c>
      <c r="V16" s="15">
        <f>SUM(L33,L39,Q9,Q15,Q21,Q27,Q33,Q39)</f>
        <v>1490</v>
      </c>
      <c r="W16" s="15">
        <f>SUM(M33,M39,R9,R15,R21,R27,R33,R39)</f>
        <v>2826</v>
      </c>
      <c r="X16" s="18">
        <f t="shared" si="0"/>
        <v>4316</v>
      </c>
      <c r="Z16" s="9" t="s">
        <v>24</v>
      </c>
      <c r="AA16" s="11">
        <f t="shared" ref="AA16:AB16" si="2">SUM(AA12:AA15)</f>
        <v>1368</v>
      </c>
      <c r="AB16" s="11">
        <f t="shared" si="2"/>
        <v>1539</v>
      </c>
      <c r="AC16" s="11">
        <f>SUM(AC12:AC15)</f>
        <v>2907</v>
      </c>
    </row>
    <row r="17" spans="1:29" ht="15" customHeight="1" x14ac:dyDescent="0.15">
      <c r="A17" s="7">
        <v>11</v>
      </c>
      <c r="B17" s="10">
        <v>72</v>
      </c>
      <c r="C17" s="10">
        <v>75</v>
      </c>
      <c r="D17" s="10">
        <v>147</v>
      </c>
      <c r="E17" s="3"/>
      <c r="F17" s="7">
        <v>41</v>
      </c>
      <c r="G17" s="10">
        <v>128</v>
      </c>
      <c r="H17" s="10">
        <v>93</v>
      </c>
      <c r="I17" s="10">
        <v>221</v>
      </c>
      <c r="J17" s="3"/>
      <c r="K17" s="7">
        <v>71</v>
      </c>
      <c r="L17" s="10">
        <v>163</v>
      </c>
      <c r="M17" s="10">
        <v>139</v>
      </c>
      <c r="N17" s="10">
        <v>302</v>
      </c>
      <c r="O17" s="3"/>
      <c r="P17" s="7">
        <v>101</v>
      </c>
      <c r="Q17" s="10">
        <v>0</v>
      </c>
      <c r="R17" s="10">
        <v>9</v>
      </c>
      <c r="S17" s="10">
        <v>9</v>
      </c>
      <c r="U17" s="4" t="s">
        <v>16</v>
      </c>
      <c r="V17" s="15">
        <f>SUM(L39,Q9,Q15,Q21,Q27,Q33,Q39)</f>
        <v>774</v>
      </c>
      <c r="W17" s="15">
        <f>SUM(M39,R9,R15,R21,R27,R33,R39)</f>
        <v>1725</v>
      </c>
      <c r="X17" s="18">
        <f t="shared" si="0"/>
        <v>2499</v>
      </c>
      <c r="Z17" s="6" t="s">
        <v>29</v>
      </c>
    </row>
    <row r="18" spans="1:29" ht="15" customHeight="1" x14ac:dyDescent="0.15">
      <c r="A18" s="7">
        <v>12</v>
      </c>
      <c r="B18" s="10">
        <v>74</v>
      </c>
      <c r="C18" s="10">
        <v>63</v>
      </c>
      <c r="D18" s="10">
        <v>137</v>
      </c>
      <c r="E18" s="3"/>
      <c r="F18" s="7">
        <v>42</v>
      </c>
      <c r="G18" s="10">
        <v>100</v>
      </c>
      <c r="H18" s="10">
        <v>98</v>
      </c>
      <c r="I18" s="10">
        <v>198</v>
      </c>
      <c r="J18" s="3"/>
      <c r="K18" s="7">
        <v>72</v>
      </c>
      <c r="L18" s="10">
        <v>89</v>
      </c>
      <c r="M18" s="10">
        <v>139</v>
      </c>
      <c r="N18" s="13">
        <v>228</v>
      </c>
      <c r="O18" s="3"/>
      <c r="P18" s="7">
        <v>102</v>
      </c>
      <c r="Q18" s="10">
        <v>0</v>
      </c>
      <c r="R18" s="10">
        <v>9</v>
      </c>
      <c r="S18" s="10">
        <v>9</v>
      </c>
      <c r="U18" s="4" t="s">
        <v>17</v>
      </c>
      <c r="V18" s="15">
        <f>SUM(Q9,Q15,Q21,Q27,Q33,Q39)</f>
        <v>247</v>
      </c>
      <c r="W18" s="15">
        <f>SUM(R9,R15,R21,R27,R33,R39)</f>
        <v>761</v>
      </c>
      <c r="X18" s="18">
        <f t="shared" si="0"/>
        <v>1008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79</v>
      </c>
      <c r="C19" s="10">
        <v>67</v>
      </c>
      <c r="D19" s="10">
        <v>146</v>
      </c>
      <c r="E19" s="3"/>
      <c r="F19" s="7">
        <v>43</v>
      </c>
      <c r="G19" s="10">
        <v>111</v>
      </c>
      <c r="H19" s="10">
        <v>99</v>
      </c>
      <c r="I19" s="10">
        <v>210</v>
      </c>
      <c r="J19" s="3"/>
      <c r="K19" s="7">
        <v>73</v>
      </c>
      <c r="L19" s="10">
        <v>128</v>
      </c>
      <c r="M19" s="10">
        <v>172</v>
      </c>
      <c r="N19" s="10">
        <v>300</v>
      </c>
      <c r="O19" s="3"/>
      <c r="P19" s="7">
        <v>103</v>
      </c>
      <c r="Q19" s="10">
        <v>1</v>
      </c>
      <c r="R19" s="10">
        <v>3</v>
      </c>
      <c r="S19" s="10">
        <v>4</v>
      </c>
      <c r="U19" s="4" t="s">
        <v>18</v>
      </c>
      <c r="V19" s="15">
        <f>SUM(Q15,Q21,Q27,Q33,Q39)</f>
        <v>42</v>
      </c>
      <c r="W19" s="15">
        <f>SUM(R15,R21,R27,R33,R39)</f>
        <v>207</v>
      </c>
      <c r="X19" s="18">
        <f t="shared" si="0"/>
        <v>249</v>
      </c>
      <c r="Z19" s="4" t="s">
        <v>25</v>
      </c>
      <c r="AA19" s="10">
        <v>157</v>
      </c>
      <c r="AB19" s="10">
        <v>167</v>
      </c>
      <c r="AC19" s="10">
        <v>324</v>
      </c>
    </row>
    <row r="20" spans="1:29" ht="15" customHeight="1" x14ac:dyDescent="0.15">
      <c r="A20" s="7">
        <v>14</v>
      </c>
      <c r="B20" s="10">
        <v>66</v>
      </c>
      <c r="C20" s="10">
        <v>73</v>
      </c>
      <c r="D20" s="10">
        <v>139</v>
      </c>
      <c r="E20" s="3"/>
      <c r="F20" s="7">
        <v>44</v>
      </c>
      <c r="G20" s="10">
        <v>92</v>
      </c>
      <c r="H20" s="10">
        <v>100</v>
      </c>
      <c r="I20" s="10">
        <v>192</v>
      </c>
      <c r="J20" s="3"/>
      <c r="K20" s="7">
        <v>74</v>
      </c>
      <c r="L20" s="10">
        <v>149</v>
      </c>
      <c r="M20" s="10">
        <v>194</v>
      </c>
      <c r="N20" s="10">
        <v>343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6</v>
      </c>
      <c r="W20" s="15">
        <f>SUM(R21,R27,R33,R39)</f>
        <v>36</v>
      </c>
      <c r="X20" s="18">
        <f t="shared" si="0"/>
        <v>42</v>
      </c>
      <c r="Z20" s="26" t="s">
        <v>26</v>
      </c>
      <c r="AA20" s="10">
        <v>993</v>
      </c>
      <c r="AB20" s="10">
        <v>887</v>
      </c>
      <c r="AC20" s="10">
        <v>1880</v>
      </c>
    </row>
    <row r="21" spans="1:29" ht="15" customHeight="1" x14ac:dyDescent="0.15">
      <c r="A21" s="7"/>
      <c r="B21" s="11">
        <v>363</v>
      </c>
      <c r="C21" s="11">
        <v>359</v>
      </c>
      <c r="D21" s="11">
        <v>722</v>
      </c>
      <c r="E21" s="3"/>
      <c r="F21" s="7"/>
      <c r="G21" s="11">
        <v>553</v>
      </c>
      <c r="H21" s="11">
        <v>475</v>
      </c>
      <c r="I21" s="11">
        <v>1028</v>
      </c>
      <c r="J21" s="3"/>
      <c r="K21" s="7"/>
      <c r="L21" s="12">
        <v>790</v>
      </c>
      <c r="M21" s="12">
        <v>899</v>
      </c>
      <c r="N21" s="12">
        <v>1689</v>
      </c>
      <c r="O21" s="24"/>
      <c r="P21" s="7"/>
      <c r="Q21" s="11">
        <v>5</v>
      </c>
      <c r="R21" s="11">
        <v>34</v>
      </c>
      <c r="S21" s="11">
        <v>39</v>
      </c>
      <c r="Z21" s="4" t="s">
        <v>31</v>
      </c>
      <c r="AA21" s="10">
        <v>344</v>
      </c>
      <c r="AB21" s="10">
        <v>306</v>
      </c>
      <c r="AC21" s="10">
        <v>650</v>
      </c>
    </row>
    <row r="22" spans="1:29" ht="15" customHeight="1" x14ac:dyDescent="0.15">
      <c r="A22" s="7">
        <v>15</v>
      </c>
      <c r="B22" s="10">
        <v>73</v>
      </c>
      <c r="C22" s="10">
        <v>78</v>
      </c>
      <c r="D22" s="10">
        <v>151</v>
      </c>
      <c r="E22" s="3"/>
      <c r="F22" s="7">
        <v>45</v>
      </c>
      <c r="G22" s="10">
        <v>97</v>
      </c>
      <c r="H22" s="10">
        <v>107</v>
      </c>
      <c r="I22" s="10">
        <v>204</v>
      </c>
      <c r="J22" s="3"/>
      <c r="K22" s="7">
        <v>75</v>
      </c>
      <c r="L22" s="10">
        <v>147</v>
      </c>
      <c r="M22" s="10">
        <v>177</v>
      </c>
      <c r="N22" s="10">
        <v>324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367</v>
      </c>
      <c r="AB22" s="10">
        <v>695</v>
      </c>
      <c r="AC22" s="10">
        <v>1062</v>
      </c>
    </row>
    <row r="23" spans="1:29" ht="15" customHeight="1" x14ac:dyDescent="0.15">
      <c r="A23" s="7">
        <v>16</v>
      </c>
      <c r="B23" s="10">
        <v>88</v>
      </c>
      <c r="C23" s="10">
        <v>81</v>
      </c>
      <c r="D23" s="10">
        <v>169</v>
      </c>
      <c r="E23" s="3"/>
      <c r="F23" s="7">
        <v>46</v>
      </c>
      <c r="G23" s="10">
        <v>105</v>
      </c>
      <c r="H23" s="10">
        <v>86</v>
      </c>
      <c r="I23" s="10">
        <v>191</v>
      </c>
      <c r="J23" s="3"/>
      <c r="K23" s="7">
        <v>76</v>
      </c>
      <c r="L23" s="10">
        <v>136</v>
      </c>
      <c r="M23" s="10">
        <v>220</v>
      </c>
      <c r="N23" s="10">
        <v>356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9.7822959624052928</v>
      </c>
      <c r="W23" s="19">
        <f>W4/$W$8*100</f>
        <v>8.0910771298941349</v>
      </c>
      <c r="X23" s="19">
        <f>X4/$X$8*100</f>
        <v>8.8808276232701857</v>
      </c>
      <c r="Z23" s="9" t="s">
        <v>24</v>
      </c>
      <c r="AA23" s="11">
        <f t="shared" ref="AA23:AB23" si="3">SUM(AA19:AA22)</f>
        <v>1861</v>
      </c>
      <c r="AB23" s="11">
        <f t="shared" si="3"/>
        <v>2055</v>
      </c>
      <c r="AC23" s="11">
        <f>SUM(AC19:AC22)</f>
        <v>3916</v>
      </c>
    </row>
    <row r="24" spans="1:29" ht="15" customHeight="1" x14ac:dyDescent="0.15">
      <c r="A24" s="7">
        <v>17</v>
      </c>
      <c r="B24" s="10">
        <v>88</v>
      </c>
      <c r="C24" s="10">
        <v>91</v>
      </c>
      <c r="D24" s="10">
        <v>179</v>
      </c>
      <c r="E24" s="3"/>
      <c r="F24" s="7">
        <v>47</v>
      </c>
      <c r="G24" s="10">
        <v>98</v>
      </c>
      <c r="H24" s="10">
        <v>95</v>
      </c>
      <c r="I24" s="10">
        <v>193</v>
      </c>
      <c r="J24" s="3"/>
      <c r="K24" s="7">
        <v>77</v>
      </c>
      <c r="L24" s="10">
        <v>137</v>
      </c>
      <c r="M24" s="10">
        <v>215</v>
      </c>
      <c r="N24" s="10">
        <v>352</v>
      </c>
      <c r="O24" s="3"/>
      <c r="P24" s="7">
        <v>107</v>
      </c>
      <c r="Q24" s="10">
        <v>1</v>
      </c>
      <c r="R24" s="10">
        <v>0</v>
      </c>
      <c r="S24" s="10">
        <v>1</v>
      </c>
      <c r="U24" s="4" t="s">
        <v>5</v>
      </c>
      <c r="V24" s="19">
        <f>V5/$V$8*100</f>
        <v>50.215785940347182</v>
      </c>
      <c r="W24" s="19">
        <f>W5/$W$8*100</f>
        <v>42.765921693832972</v>
      </c>
      <c r="X24" s="19">
        <f>X5/$X$8*100</f>
        <v>46.24479376595459</v>
      </c>
      <c r="Z24" s="6" t="s">
        <v>30</v>
      </c>
    </row>
    <row r="25" spans="1:29" ht="15" customHeight="1" x14ac:dyDescent="0.15">
      <c r="A25" s="7">
        <v>18</v>
      </c>
      <c r="B25" s="10">
        <v>84</v>
      </c>
      <c r="C25" s="10">
        <v>82</v>
      </c>
      <c r="D25" s="10">
        <v>166</v>
      </c>
      <c r="E25" s="3"/>
      <c r="F25" s="7">
        <v>48</v>
      </c>
      <c r="G25" s="10">
        <v>101</v>
      </c>
      <c r="H25" s="10">
        <v>94</v>
      </c>
      <c r="I25" s="10">
        <v>195</v>
      </c>
      <c r="J25" s="3"/>
      <c r="K25" s="7">
        <v>78</v>
      </c>
      <c r="L25" s="10">
        <v>136</v>
      </c>
      <c r="M25" s="10">
        <v>194</v>
      </c>
      <c r="N25" s="10">
        <v>330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19.113839071640932</v>
      </c>
      <c r="W25" s="19">
        <f>W6/$W$8*100</f>
        <v>16.963535540245335</v>
      </c>
      <c r="X25" s="19">
        <f>X6/$X$8*100</f>
        <v>17.967665367907205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66</v>
      </c>
      <c r="C26" s="10">
        <v>69</v>
      </c>
      <c r="D26" s="10">
        <v>135</v>
      </c>
      <c r="E26" s="3"/>
      <c r="F26" s="7">
        <v>49</v>
      </c>
      <c r="G26" s="10">
        <v>95</v>
      </c>
      <c r="H26" s="10">
        <v>102</v>
      </c>
      <c r="I26" s="10">
        <v>197</v>
      </c>
      <c r="J26" s="3"/>
      <c r="K26" s="7">
        <v>79</v>
      </c>
      <c r="L26" s="10">
        <v>132</v>
      </c>
      <c r="M26" s="10">
        <v>198</v>
      </c>
      <c r="N26" s="10">
        <v>330</v>
      </c>
      <c r="O26" s="3"/>
      <c r="P26" s="7">
        <v>109</v>
      </c>
      <c r="Q26" s="10">
        <v>0</v>
      </c>
      <c r="R26" s="10">
        <v>1</v>
      </c>
      <c r="S26" s="10">
        <v>1</v>
      </c>
      <c r="U26" s="4" t="s">
        <v>7</v>
      </c>
      <c r="V26" s="19">
        <f>V7/$V$8*100</f>
        <v>20.888079025606597</v>
      </c>
      <c r="W26" s="19">
        <f>W7/$W$8*100</f>
        <v>32.179465636027558</v>
      </c>
      <c r="X26" s="19">
        <f>X7/$X$8*100</f>
        <v>26.906713242868019</v>
      </c>
      <c r="Z26" s="4" t="s">
        <v>25</v>
      </c>
      <c r="AA26" s="10">
        <v>106</v>
      </c>
      <c r="AB26" s="10">
        <v>92</v>
      </c>
      <c r="AC26" s="10">
        <v>198</v>
      </c>
    </row>
    <row r="27" spans="1:29" ht="15" customHeight="1" x14ac:dyDescent="0.15">
      <c r="A27" s="7"/>
      <c r="B27" s="11">
        <v>399</v>
      </c>
      <c r="C27" s="11">
        <v>401</v>
      </c>
      <c r="D27" s="11">
        <v>800</v>
      </c>
      <c r="E27" s="3"/>
      <c r="F27" s="7"/>
      <c r="G27" s="11">
        <v>496</v>
      </c>
      <c r="H27" s="11">
        <v>484</v>
      </c>
      <c r="I27" s="11">
        <v>980</v>
      </c>
      <c r="J27" s="3"/>
      <c r="K27" s="7"/>
      <c r="L27" s="11">
        <v>688</v>
      </c>
      <c r="M27" s="11">
        <v>1004</v>
      </c>
      <c r="N27" s="11">
        <v>1692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528</v>
      </c>
      <c r="AB27" s="10">
        <v>503</v>
      </c>
      <c r="AC27" s="10">
        <v>1031</v>
      </c>
    </row>
    <row r="28" spans="1:29" ht="15" customHeight="1" x14ac:dyDescent="0.15">
      <c r="A28" s="7">
        <v>20</v>
      </c>
      <c r="B28" s="10">
        <v>81</v>
      </c>
      <c r="C28" s="10">
        <v>78</v>
      </c>
      <c r="D28" s="10">
        <v>159</v>
      </c>
      <c r="E28" s="3"/>
      <c r="F28" s="7">
        <v>50</v>
      </c>
      <c r="G28" s="10">
        <v>95</v>
      </c>
      <c r="H28" s="10">
        <v>120</v>
      </c>
      <c r="I28" s="10">
        <v>215</v>
      </c>
      <c r="J28" s="3"/>
      <c r="K28" s="7">
        <v>80</v>
      </c>
      <c r="L28" s="10">
        <v>165</v>
      </c>
      <c r="M28" s="10">
        <v>217</v>
      </c>
      <c r="N28" s="10">
        <v>382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30.74709887791311</v>
      </c>
      <c r="W28" s="19">
        <f t="shared" ref="W28:W39" si="5">W9/$W$8*100</f>
        <v>26.214081666946733</v>
      </c>
      <c r="X28" s="19">
        <f t="shared" ref="X28:X39" si="6">X9/$X$8*100</f>
        <v>28.330870168838729</v>
      </c>
      <c r="Z28" s="4" t="s">
        <v>31</v>
      </c>
      <c r="AA28" s="10">
        <v>199</v>
      </c>
      <c r="AB28" s="10">
        <v>197</v>
      </c>
      <c r="AC28" s="10">
        <v>396</v>
      </c>
    </row>
    <row r="29" spans="1:29" ht="15" customHeight="1" x14ac:dyDescent="0.15">
      <c r="A29" s="7">
        <v>21</v>
      </c>
      <c r="B29" s="10">
        <v>75</v>
      </c>
      <c r="C29" s="10">
        <v>75</v>
      </c>
      <c r="D29" s="10">
        <v>150</v>
      </c>
      <c r="E29" s="3"/>
      <c r="F29" s="7">
        <v>51</v>
      </c>
      <c r="G29" s="10">
        <v>96</v>
      </c>
      <c r="H29" s="10">
        <v>94</v>
      </c>
      <c r="I29" s="10">
        <v>190</v>
      </c>
      <c r="J29" s="3"/>
      <c r="K29" s="7">
        <v>81</v>
      </c>
      <c r="L29" s="10">
        <v>127</v>
      </c>
      <c r="M29" s="10">
        <v>219</v>
      </c>
      <c r="N29" s="10">
        <v>346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70.749016975160643</v>
      </c>
      <c r="W29" s="19">
        <f t="shared" si="5"/>
        <v>75.357082843219629</v>
      </c>
      <c r="X29" s="19">
        <f t="shared" si="6"/>
        <v>73.205248779613953</v>
      </c>
      <c r="Z29" s="4" t="s">
        <v>7</v>
      </c>
      <c r="AA29" s="10">
        <v>234</v>
      </c>
      <c r="AB29" s="10">
        <v>391</v>
      </c>
      <c r="AC29" s="10">
        <v>625</v>
      </c>
    </row>
    <row r="30" spans="1:29" ht="15" customHeight="1" x14ac:dyDescent="0.15">
      <c r="A30" s="7">
        <v>22</v>
      </c>
      <c r="B30" s="10">
        <v>78</v>
      </c>
      <c r="C30" s="10">
        <v>77</v>
      </c>
      <c r="D30" s="10">
        <v>155</v>
      </c>
      <c r="E30" s="3"/>
      <c r="F30" s="7">
        <v>52</v>
      </c>
      <c r="G30" s="10">
        <v>97</v>
      </c>
      <c r="H30" s="10">
        <v>74</v>
      </c>
      <c r="I30" s="10">
        <v>171</v>
      </c>
      <c r="J30" s="3"/>
      <c r="K30" s="7">
        <v>82</v>
      </c>
      <c r="L30" s="10">
        <v>158</v>
      </c>
      <c r="M30" s="10">
        <v>223</v>
      </c>
      <c r="N30" s="10">
        <v>381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60.688596911863435</v>
      </c>
      <c r="W30" s="19">
        <f t="shared" si="5"/>
        <v>67.299613510334396</v>
      </c>
      <c r="X30" s="19">
        <f t="shared" si="6"/>
        <v>64.212459133861799</v>
      </c>
      <c r="Z30" s="9" t="s">
        <v>24</v>
      </c>
      <c r="AA30" s="11">
        <f t="shared" ref="AA30:AB30" si="7">SUM(AA26:AA29)</f>
        <v>1067</v>
      </c>
      <c r="AB30" s="11">
        <f t="shared" si="7"/>
        <v>1183</v>
      </c>
      <c r="AC30" s="11">
        <f>SUM(AC26:AC29)</f>
        <v>2250</v>
      </c>
    </row>
    <row r="31" spans="1:29" ht="15" customHeight="1" x14ac:dyDescent="0.15">
      <c r="A31" s="7">
        <v>23</v>
      </c>
      <c r="B31" s="10">
        <v>83</v>
      </c>
      <c r="C31" s="10">
        <v>83</v>
      </c>
      <c r="D31" s="10">
        <v>166</v>
      </c>
      <c r="E31" s="3"/>
      <c r="F31" s="7">
        <v>53</v>
      </c>
      <c r="G31" s="10">
        <v>107</v>
      </c>
      <c r="H31" s="10">
        <v>128</v>
      </c>
      <c r="I31" s="10">
        <v>235</v>
      </c>
      <c r="J31" s="3"/>
      <c r="K31" s="7">
        <v>83</v>
      </c>
      <c r="L31" s="10">
        <v>129</v>
      </c>
      <c r="M31" s="10">
        <v>231</v>
      </c>
      <c r="N31" s="10">
        <v>360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48.949841756977079</v>
      </c>
      <c r="W31" s="19">
        <f t="shared" si="5"/>
        <v>56.679549655520077</v>
      </c>
      <c r="X31" s="19">
        <f t="shared" si="6"/>
        <v>53.069998656455731</v>
      </c>
      <c r="Z31" s="6"/>
    </row>
    <row r="32" spans="1:29" ht="15" customHeight="1" x14ac:dyDescent="0.15">
      <c r="A32" s="7">
        <v>24</v>
      </c>
      <c r="B32" s="10">
        <v>94</v>
      </c>
      <c r="C32" s="10">
        <v>61</v>
      </c>
      <c r="D32" s="10">
        <v>155</v>
      </c>
      <c r="E32" s="3"/>
      <c r="F32" s="7">
        <v>54</v>
      </c>
      <c r="G32" s="10">
        <v>108</v>
      </c>
      <c r="H32" s="10">
        <v>129</v>
      </c>
      <c r="I32" s="10">
        <v>237</v>
      </c>
      <c r="J32" s="3"/>
      <c r="K32" s="7">
        <v>84</v>
      </c>
      <c r="L32" s="10">
        <v>137</v>
      </c>
      <c r="M32" s="10">
        <v>211</v>
      </c>
      <c r="N32" s="10">
        <v>348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40.001918097247533</v>
      </c>
      <c r="W32" s="20">
        <f t="shared" si="5"/>
        <v>49.143001176272897</v>
      </c>
      <c r="X32" s="20">
        <f t="shared" si="6"/>
        <v>44.874378610775224</v>
      </c>
      <c r="Z32" s="6"/>
      <c r="AA32" s="28"/>
      <c r="AB32" s="27"/>
      <c r="AC32" s="27"/>
    </row>
    <row r="33" spans="1:29" ht="15" customHeight="1" x14ac:dyDescent="0.15">
      <c r="A33" s="7"/>
      <c r="B33" s="11">
        <v>411</v>
      </c>
      <c r="C33" s="11">
        <v>374</v>
      </c>
      <c r="D33" s="11">
        <v>785</v>
      </c>
      <c r="E33" s="3"/>
      <c r="F33" s="7"/>
      <c r="G33" s="11">
        <v>503</v>
      </c>
      <c r="H33" s="11">
        <v>545</v>
      </c>
      <c r="I33" s="11">
        <v>1048</v>
      </c>
      <c r="J33" s="3"/>
      <c r="K33" s="7"/>
      <c r="L33" s="11">
        <v>716</v>
      </c>
      <c r="M33" s="11">
        <v>1101</v>
      </c>
      <c r="N33" s="11">
        <v>1817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28.464563153351875</v>
      </c>
      <c r="W33" s="19">
        <f t="shared" si="5"/>
        <v>39.732818013779195</v>
      </c>
      <c r="X33" s="19">
        <f t="shared" si="6"/>
        <v>34.47086748175019</v>
      </c>
      <c r="Z33" s="6" t="s">
        <v>3</v>
      </c>
    </row>
    <row r="34" spans="1:29" ht="15" customHeight="1" x14ac:dyDescent="0.15">
      <c r="A34" s="7">
        <v>25</v>
      </c>
      <c r="B34" s="10">
        <v>71</v>
      </c>
      <c r="C34" s="10">
        <v>65</v>
      </c>
      <c r="D34" s="10">
        <v>136</v>
      </c>
      <c r="E34" s="3"/>
      <c r="F34" s="7">
        <v>55</v>
      </c>
      <c r="G34" s="10">
        <v>125</v>
      </c>
      <c r="H34" s="10">
        <v>97</v>
      </c>
      <c r="I34" s="10">
        <v>222</v>
      </c>
      <c r="J34" s="3"/>
      <c r="K34" s="7">
        <v>85</v>
      </c>
      <c r="L34" s="10">
        <v>125</v>
      </c>
      <c r="M34" s="10">
        <v>204</v>
      </c>
      <c r="N34" s="10">
        <v>329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20.888079025606597</v>
      </c>
      <c r="W34" s="19">
        <f t="shared" si="5"/>
        <v>32.179465636027558</v>
      </c>
      <c r="X34" s="19">
        <f t="shared" si="6"/>
        <v>26.906713242868019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69</v>
      </c>
      <c r="C35" s="10">
        <v>58</v>
      </c>
      <c r="D35" s="10">
        <v>127</v>
      </c>
      <c r="E35" s="3"/>
      <c r="F35" s="7">
        <v>56</v>
      </c>
      <c r="G35" s="10">
        <v>125</v>
      </c>
      <c r="H35" s="10">
        <v>152</v>
      </c>
      <c r="I35" s="10">
        <v>277</v>
      </c>
      <c r="J35" s="3"/>
      <c r="K35" s="7">
        <v>86</v>
      </c>
      <c r="L35" s="10">
        <v>119</v>
      </c>
      <c r="M35" s="10">
        <v>200</v>
      </c>
      <c r="N35" s="10">
        <v>319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14.289824494101852</v>
      </c>
      <c r="W35" s="19">
        <f t="shared" si="5"/>
        <v>23.743908586792138</v>
      </c>
      <c r="X35" s="19">
        <f t="shared" si="6"/>
        <v>19.329123561288011</v>
      </c>
      <c r="Z35" s="4" t="s">
        <v>25</v>
      </c>
      <c r="AA35" s="10">
        <f>SUM(AA5,AA12,AA19,AA26)</f>
        <v>1020</v>
      </c>
      <c r="AB35" s="10">
        <f t="shared" ref="AA35:AB38" si="8">SUM(AB5,AB12,AB19,AB26)</f>
        <v>963</v>
      </c>
      <c r="AC35" s="10">
        <f>SUM(AA35:AB35)</f>
        <v>1983</v>
      </c>
    </row>
    <row r="36" spans="1:29" ht="15" customHeight="1" x14ac:dyDescent="0.15">
      <c r="A36" s="7">
        <v>27</v>
      </c>
      <c r="B36" s="10">
        <v>67</v>
      </c>
      <c r="C36" s="10">
        <v>55</v>
      </c>
      <c r="D36" s="10">
        <v>122</v>
      </c>
      <c r="E36" s="3"/>
      <c r="F36" s="7">
        <v>57</v>
      </c>
      <c r="G36" s="10">
        <v>141</v>
      </c>
      <c r="H36" s="10">
        <v>143</v>
      </c>
      <c r="I36" s="10">
        <v>284</v>
      </c>
      <c r="J36" s="3"/>
      <c r="K36" s="7">
        <v>87</v>
      </c>
      <c r="L36" s="10">
        <v>129</v>
      </c>
      <c r="M36" s="10">
        <v>227</v>
      </c>
      <c r="N36" s="10">
        <v>356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7.4230363479428405</v>
      </c>
      <c r="W36" s="19">
        <f t="shared" si="5"/>
        <v>14.493362460090742</v>
      </c>
      <c r="X36" s="19">
        <f t="shared" si="6"/>
        <v>11.191723767298132</v>
      </c>
      <c r="Z36" s="26" t="s">
        <v>26</v>
      </c>
      <c r="AA36" s="10">
        <f t="shared" si="8"/>
        <v>5236</v>
      </c>
      <c r="AB36" s="10">
        <f t="shared" si="8"/>
        <v>5090</v>
      </c>
      <c r="AC36" s="13">
        <f>SUM(AA36:AB36)</f>
        <v>10326</v>
      </c>
    </row>
    <row r="37" spans="1:29" ht="15" customHeight="1" x14ac:dyDescent="0.15">
      <c r="A37" s="7">
        <v>28</v>
      </c>
      <c r="B37" s="10">
        <v>63</v>
      </c>
      <c r="C37" s="10">
        <v>44</v>
      </c>
      <c r="D37" s="10">
        <v>107</v>
      </c>
      <c r="E37" s="3"/>
      <c r="F37" s="7">
        <v>58</v>
      </c>
      <c r="G37" s="10">
        <v>166</v>
      </c>
      <c r="H37" s="10">
        <v>150</v>
      </c>
      <c r="I37" s="10">
        <v>316</v>
      </c>
      <c r="J37" s="3"/>
      <c r="K37" s="7">
        <v>88</v>
      </c>
      <c r="L37" s="10">
        <v>92</v>
      </c>
      <c r="M37" s="10">
        <v>170</v>
      </c>
      <c r="N37" s="10">
        <v>262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2.3688501007001057</v>
      </c>
      <c r="W37" s="19">
        <f t="shared" si="5"/>
        <v>6.3938833809443789</v>
      </c>
      <c r="X37" s="19">
        <f t="shared" si="6"/>
        <v>4.5143087464731959</v>
      </c>
      <c r="Z37" s="4" t="s">
        <v>31</v>
      </c>
      <c r="AA37" s="10">
        <f t="shared" si="8"/>
        <v>1993</v>
      </c>
      <c r="AB37" s="10">
        <f t="shared" si="8"/>
        <v>2019</v>
      </c>
      <c r="AC37" s="13">
        <f>SUM(AA37:AB37)</f>
        <v>4012</v>
      </c>
    </row>
    <row r="38" spans="1:29" ht="15" customHeight="1" x14ac:dyDescent="0.15">
      <c r="A38" s="7">
        <v>29</v>
      </c>
      <c r="B38" s="10">
        <v>71</v>
      </c>
      <c r="C38" s="10">
        <v>59</v>
      </c>
      <c r="D38" s="10">
        <v>130</v>
      </c>
      <c r="E38" s="3"/>
      <c r="F38" s="7">
        <v>59</v>
      </c>
      <c r="G38" s="10">
        <v>164</v>
      </c>
      <c r="H38" s="10">
        <v>177</v>
      </c>
      <c r="I38" s="10">
        <v>341</v>
      </c>
      <c r="J38" s="3"/>
      <c r="K38" s="7">
        <v>89</v>
      </c>
      <c r="L38" s="10">
        <v>62</v>
      </c>
      <c r="M38" s="10">
        <v>163</v>
      </c>
      <c r="N38" s="10">
        <v>225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0.40280042198139449</v>
      </c>
      <c r="W38" s="19">
        <f t="shared" si="5"/>
        <v>1.7392034952108888</v>
      </c>
      <c r="X38" s="19">
        <f t="shared" si="6"/>
        <v>1.1151417439204623</v>
      </c>
      <c r="Z38" s="4" t="s">
        <v>7</v>
      </c>
      <c r="AA38" s="10">
        <f t="shared" si="8"/>
        <v>2178</v>
      </c>
      <c r="AB38" s="10">
        <f t="shared" si="8"/>
        <v>3830</v>
      </c>
      <c r="AC38" s="13">
        <f>SUM(AA38:AB38)</f>
        <v>6008</v>
      </c>
    </row>
    <row r="39" spans="1:29" ht="15" customHeight="1" x14ac:dyDescent="0.15">
      <c r="A39" s="7"/>
      <c r="B39" s="11">
        <v>341</v>
      </c>
      <c r="C39" s="11">
        <v>281</v>
      </c>
      <c r="D39" s="11">
        <v>622</v>
      </c>
      <c r="E39" s="3"/>
      <c r="F39" s="7"/>
      <c r="G39" s="11">
        <v>721</v>
      </c>
      <c r="H39" s="11">
        <v>719</v>
      </c>
      <c r="I39" s="11">
        <v>1440</v>
      </c>
      <c r="J39" s="3"/>
      <c r="K39" s="7"/>
      <c r="L39" s="11">
        <v>527</v>
      </c>
      <c r="M39" s="11">
        <v>964</v>
      </c>
      <c r="N39" s="11">
        <v>1491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5.7542917425913491E-2</v>
      </c>
      <c r="W39" s="19">
        <f t="shared" si="5"/>
        <v>0.30247017308015461</v>
      </c>
      <c r="X39" s="19">
        <f t="shared" si="6"/>
        <v>0.18809619776971653</v>
      </c>
      <c r="Z39" s="9" t="s">
        <v>24</v>
      </c>
      <c r="AA39" s="11">
        <f>SUM(AA35:AA38)</f>
        <v>10427</v>
      </c>
      <c r="AB39" s="11">
        <f>SUM(AB35:AB38)</f>
        <v>11902</v>
      </c>
      <c r="AC39" s="11">
        <f>SUM(AC35:AC38)</f>
        <v>22329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tabSelected="1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58</v>
      </c>
      <c r="C4" s="10">
        <v>52</v>
      </c>
      <c r="D4" s="10">
        <v>110</v>
      </c>
      <c r="E4" s="3"/>
      <c r="F4" s="7">
        <v>30</v>
      </c>
      <c r="G4" s="10">
        <v>84</v>
      </c>
      <c r="H4" s="10">
        <v>102</v>
      </c>
      <c r="I4" s="10">
        <v>186</v>
      </c>
      <c r="J4" s="3"/>
      <c r="K4" s="7">
        <v>60</v>
      </c>
      <c r="L4" s="10">
        <v>162</v>
      </c>
      <c r="M4" s="10">
        <v>170</v>
      </c>
      <c r="N4" s="10">
        <v>332</v>
      </c>
      <c r="O4" s="3"/>
      <c r="P4" s="7">
        <v>90</v>
      </c>
      <c r="Q4" s="10">
        <v>56</v>
      </c>
      <c r="R4" s="10">
        <v>144</v>
      </c>
      <c r="S4" s="10">
        <v>200</v>
      </c>
      <c r="U4" s="4" t="s">
        <v>4</v>
      </c>
      <c r="V4" s="15">
        <f>SUM(B9,B15,B21)</f>
        <v>1024</v>
      </c>
      <c r="W4" s="15">
        <f>SUM(C9,C15,C21)</f>
        <v>958</v>
      </c>
      <c r="X4" s="15">
        <f>SUM(V4:W4)</f>
        <v>1982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57</v>
      </c>
      <c r="C5" s="10">
        <v>54</v>
      </c>
      <c r="D5" s="10">
        <v>111</v>
      </c>
      <c r="E5" s="3"/>
      <c r="F5" s="7">
        <v>31</v>
      </c>
      <c r="G5" s="10">
        <v>76</v>
      </c>
      <c r="H5" s="10">
        <v>80</v>
      </c>
      <c r="I5" s="10">
        <v>156</v>
      </c>
      <c r="J5" s="3"/>
      <c r="K5" s="7">
        <v>61</v>
      </c>
      <c r="L5" s="10">
        <v>181</v>
      </c>
      <c r="M5" s="10">
        <v>180</v>
      </c>
      <c r="N5" s="10">
        <v>361</v>
      </c>
      <c r="O5" s="3"/>
      <c r="P5" s="7">
        <v>91</v>
      </c>
      <c r="Q5" s="10">
        <v>53</v>
      </c>
      <c r="R5" s="10">
        <v>118</v>
      </c>
      <c r="S5" s="10">
        <v>171</v>
      </c>
      <c r="U5" s="4" t="s">
        <v>5</v>
      </c>
      <c r="V5" s="15">
        <f>SUM(B27,B33,B39,G9,G15,G21,G27,G33,G39,L9)</f>
        <v>5169</v>
      </c>
      <c r="W5" s="15">
        <f>SUM(C27,C33,C39,H9,H15,H21,H27,H33,H39,M9)</f>
        <v>5041</v>
      </c>
      <c r="X5" s="15">
        <f>SUM(V5:W5)</f>
        <v>10210</v>
      </c>
      <c r="Y5" s="2"/>
      <c r="Z5" s="4" t="s">
        <v>25</v>
      </c>
      <c r="AA5" s="10">
        <v>589</v>
      </c>
      <c r="AB5" s="10">
        <v>559</v>
      </c>
      <c r="AC5" s="10">
        <v>1148</v>
      </c>
    </row>
    <row r="6" spans="1:29" ht="15" customHeight="1" x14ac:dyDescent="0.15">
      <c r="A6" s="7">
        <v>2</v>
      </c>
      <c r="B6" s="10">
        <v>60</v>
      </c>
      <c r="C6" s="10">
        <v>46</v>
      </c>
      <c r="D6" s="10">
        <v>106</v>
      </c>
      <c r="E6" s="3"/>
      <c r="F6" s="7">
        <v>32</v>
      </c>
      <c r="G6" s="10">
        <v>76</v>
      </c>
      <c r="H6" s="10">
        <v>94</v>
      </c>
      <c r="I6" s="10">
        <v>170</v>
      </c>
      <c r="J6" s="3"/>
      <c r="K6" s="7">
        <v>62</v>
      </c>
      <c r="L6" s="10">
        <v>164</v>
      </c>
      <c r="M6" s="10">
        <v>194</v>
      </c>
      <c r="N6" s="10">
        <v>358</v>
      </c>
      <c r="O6" s="3"/>
      <c r="P6" s="7">
        <v>92</v>
      </c>
      <c r="Q6" s="10">
        <v>50</v>
      </c>
      <c r="R6" s="10">
        <v>134</v>
      </c>
      <c r="S6" s="10">
        <v>184</v>
      </c>
      <c r="U6" s="8" t="s">
        <v>6</v>
      </c>
      <c r="V6" s="15">
        <f>SUM(L15,L21)</f>
        <v>1990</v>
      </c>
      <c r="W6" s="15">
        <f>SUM(M15,M21)</f>
        <v>2018</v>
      </c>
      <c r="X6" s="15">
        <f>SUM(V6:W6)</f>
        <v>4008</v>
      </c>
      <c r="Z6" s="26" t="s">
        <v>26</v>
      </c>
      <c r="AA6" s="10">
        <v>3007</v>
      </c>
      <c r="AB6" s="10">
        <v>2993</v>
      </c>
      <c r="AC6" s="10">
        <v>6000</v>
      </c>
    </row>
    <row r="7" spans="1:29" ht="15" customHeight="1" x14ac:dyDescent="0.15">
      <c r="A7" s="7">
        <v>3</v>
      </c>
      <c r="B7" s="10">
        <v>68</v>
      </c>
      <c r="C7" s="10">
        <v>63</v>
      </c>
      <c r="D7" s="10">
        <v>131</v>
      </c>
      <c r="E7" s="3"/>
      <c r="F7" s="7">
        <v>33</v>
      </c>
      <c r="G7" s="10">
        <v>107</v>
      </c>
      <c r="H7" s="10">
        <v>74</v>
      </c>
      <c r="I7" s="10">
        <v>181</v>
      </c>
      <c r="J7" s="3"/>
      <c r="K7" s="7">
        <v>63</v>
      </c>
      <c r="L7" s="10">
        <v>192</v>
      </c>
      <c r="M7" s="10">
        <v>191</v>
      </c>
      <c r="N7" s="10">
        <v>383</v>
      </c>
      <c r="O7" s="3"/>
      <c r="P7" s="7">
        <v>93</v>
      </c>
      <c r="Q7" s="10">
        <v>27</v>
      </c>
      <c r="R7" s="10">
        <v>95</v>
      </c>
      <c r="S7" s="10">
        <v>122</v>
      </c>
      <c r="U7" s="4" t="s">
        <v>7</v>
      </c>
      <c r="V7" s="15">
        <f>SUM(L27,L33,L39,Q9,Q15,Q21,Q27,Q33,Q39)</f>
        <v>2181</v>
      </c>
      <c r="W7" s="15">
        <f>SUM(M27,M33,M39,R9,R15,R21,R27,R33,R39)</f>
        <v>3830</v>
      </c>
      <c r="X7" s="15">
        <f>SUM(V7:W7)</f>
        <v>6011</v>
      </c>
      <c r="Z7" s="4" t="s">
        <v>31</v>
      </c>
      <c r="AA7" s="10">
        <v>1190</v>
      </c>
      <c r="AB7" s="10">
        <v>1241</v>
      </c>
      <c r="AC7" s="10">
        <v>2431</v>
      </c>
    </row>
    <row r="8" spans="1:29" ht="15" customHeight="1" x14ac:dyDescent="0.15">
      <c r="A8" s="7">
        <v>4</v>
      </c>
      <c r="B8" s="10">
        <v>55</v>
      </c>
      <c r="C8" s="10">
        <v>66</v>
      </c>
      <c r="D8" s="10">
        <v>121</v>
      </c>
      <c r="E8" s="3"/>
      <c r="F8" s="7">
        <v>34</v>
      </c>
      <c r="G8" s="10">
        <v>86</v>
      </c>
      <c r="H8" s="10">
        <v>103</v>
      </c>
      <c r="I8" s="10">
        <v>189</v>
      </c>
      <c r="J8" s="3"/>
      <c r="K8" s="7">
        <v>64</v>
      </c>
      <c r="L8" s="10">
        <v>229</v>
      </c>
      <c r="M8" s="10">
        <v>164</v>
      </c>
      <c r="N8" s="10">
        <v>393</v>
      </c>
      <c r="O8" s="3"/>
      <c r="P8" s="7">
        <v>94</v>
      </c>
      <c r="Q8" s="10">
        <v>19</v>
      </c>
      <c r="R8" s="10">
        <v>63</v>
      </c>
      <c r="S8" s="10">
        <v>82</v>
      </c>
      <c r="U8" s="17" t="s">
        <v>3</v>
      </c>
      <c r="V8" s="12">
        <f>SUM(V4:V7)</f>
        <v>10364</v>
      </c>
      <c r="W8" s="12">
        <f>SUM(W4:W7)</f>
        <v>11847</v>
      </c>
      <c r="X8" s="12">
        <f>SUM(X4:X7)</f>
        <v>22211</v>
      </c>
      <c r="Z8" s="4" t="s">
        <v>7</v>
      </c>
      <c r="AA8" s="10">
        <v>1305</v>
      </c>
      <c r="AB8" s="10">
        <v>2300</v>
      </c>
      <c r="AC8" s="10">
        <v>3605</v>
      </c>
    </row>
    <row r="9" spans="1:29" ht="15" customHeight="1" x14ac:dyDescent="0.15">
      <c r="A9" s="7"/>
      <c r="B9" s="11">
        <v>298</v>
      </c>
      <c r="C9" s="11">
        <v>281</v>
      </c>
      <c r="D9" s="11">
        <v>579</v>
      </c>
      <c r="E9" s="3"/>
      <c r="F9" s="7"/>
      <c r="G9" s="11">
        <v>429</v>
      </c>
      <c r="H9" s="11">
        <v>453</v>
      </c>
      <c r="I9" s="11">
        <v>882</v>
      </c>
      <c r="J9" s="3"/>
      <c r="K9" s="7"/>
      <c r="L9" s="12">
        <v>928</v>
      </c>
      <c r="M9" s="12">
        <v>899</v>
      </c>
      <c r="N9" s="12">
        <v>1827</v>
      </c>
      <c r="O9" s="3"/>
      <c r="P9" s="7"/>
      <c r="Q9" s="11">
        <v>205</v>
      </c>
      <c r="R9" s="11">
        <v>554</v>
      </c>
      <c r="S9" s="11">
        <v>759</v>
      </c>
      <c r="U9" s="4" t="s">
        <v>8</v>
      </c>
      <c r="V9" s="15">
        <f>SUM(G21,G27,G33,G39,L9)</f>
        <v>3194</v>
      </c>
      <c r="W9" s="15">
        <f>SUM(H21,H27,H33,H39,M9)</f>
        <v>3103</v>
      </c>
      <c r="X9" s="18">
        <f t="shared" ref="X9:X20" si="0">SUM(V9:W9)</f>
        <v>6297</v>
      </c>
      <c r="Z9" s="9" t="s">
        <v>24</v>
      </c>
      <c r="AA9" s="11">
        <f t="shared" ref="AA9:AB9" si="1">SUM(AA5:AA8)</f>
        <v>6091</v>
      </c>
      <c r="AB9" s="11">
        <f t="shared" si="1"/>
        <v>7093</v>
      </c>
      <c r="AC9" s="11">
        <f>SUM(AC5:AC8)</f>
        <v>13184</v>
      </c>
    </row>
    <row r="10" spans="1:29" ht="15" customHeight="1" x14ac:dyDescent="0.15">
      <c r="A10" s="7">
        <v>5</v>
      </c>
      <c r="B10" s="10">
        <v>70</v>
      </c>
      <c r="C10" s="10">
        <v>65</v>
      </c>
      <c r="D10" s="10">
        <v>135</v>
      </c>
      <c r="E10" s="3"/>
      <c r="F10" s="7">
        <v>35</v>
      </c>
      <c r="G10" s="10">
        <v>74</v>
      </c>
      <c r="H10" s="10">
        <v>80</v>
      </c>
      <c r="I10" s="10">
        <v>154</v>
      </c>
      <c r="J10" s="3"/>
      <c r="K10" s="7">
        <v>65</v>
      </c>
      <c r="L10" s="10">
        <v>195</v>
      </c>
      <c r="M10" s="10">
        <v>215</v>
      </c>
      <c r="N10" s="10">
        <v>410</v>
      </c>
      <c r="O10" s="3"/>
      <c r="P10" s="7">
        <v>95</v>
      </c>
      <c r="Q10" s="10">
        <v>9</v>
      </c>
      <c r="R10" s="10">
        <v>63</v>
      </c>
      <c r="S10" s="10">
        <v>72</v>
      </c>
      <c r="U10" s="4" t="s">
        <v>9</v>
      </c>
      <c r="V10" s="15">
        <f>SUM(G21,G27,G33,G39,L9,L15,L21,L27,L33,L39,Q9,Q15,Q21,Q27,Q33,Q39)</f>
        <v>7365</v>
      </c>
      <c r="W10" s="15">
        <f>SUM(H21,H27,H33,H39,M9,M15,M21,M27,M33,M39,R9,R15,R21,R27,R33,R39)</f>
        <v>8951</v>
      </c>
      <c r="X10" s="18">
        <f t="shared" si="0"/>
        <v>16316</v>
      </c>
      <c r="Z10" s="6" t="s">
        <v>28</v>
      </c>
    </row>
    <row r="11" spans="1:29" ht="15" customHeight="1" x14ac:dyDescent="0.15">
      <c r="A11" s="7">
        <v>6</v>
      </c>
      <c r="B11" s="10">
        <v>67</v>
      </c>
      <c r="C11" s="10">
        <v>53</v>
      </c>
      <c r="D11" s="10">
        <v>120</v>
      </c>
      <c r="E11" s="3"/>
      <c r="F11" s="7">
        <v>36</v>
      </c>
      <c r="G11" s="10">
        <v>92</v>
      </c>
      <c r="H11" s="10">
        <v>86</v>
      </c>
      <c r="I11" s="10">
        <v>178</v>
      </c>
      <c r="J11" s="3"/>
      <c r="K11" s="7">
        <v>66</v>
      </c>
      <c r="L11" s="10">
        <v>223</v>
      </c>
      <c r="M11" s="10">
        <v>202</v>
      </c>
      <c r="N11" s="10">
        <v>425</v>
      </c>
      <c r="O11" s="3"/>
      <c r="P11" s="7">
        <v>96</v>
      </c>
      <c r="Q11" s="10">
        <v>5</v>
      </c>
      <c r="R11" s="10">
        <v>51</v>
      </c>
      <c r="S11" s="10">
        <v>56</v>
      </c>
      <c r="U11" s="4" t="s">
        <v>10</v>
      </c>
      <c r="V11" s="15">
        <f>SUM(,G33,G39,L9,L15,L21,L27,L33,L39,Q9,Q15,Q21,Q27,Q33,Q39)</f>
        <v>6318</v>
      </c>
      <c r="W11" s="15">
        <f>SUM(,H33,H39,M9,M15,M21,M27,M33,M39,R9,R15,R21,R27,R33,R39)</f>
        <v>7999</v>
      </c>
      <c r="X11" s="18">
        <f t="shared" si="0"/>
        <v>14317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78</v>
      </c>
      <c r="C12" s="10">
        <v>70</v>
      </c>
      <c r="D12" s="10">
        <v>148</v>
      </c>
      <c r="E12" s="3"/>
      <c r="F12" s="7">
        <v>37</v>
      </c>
      <c r="G12" s="10">
        <v>81</v>
      </c>
      <c r="H12" s="10">
        <v>103</v>
      </c>
      <c r="I12" s="10">
        <v>184</v>
      </c>
      <c r="J12" s="3"/>
      <c r="K12" s="7">
        <v>67</v>
      </c>
      <c r="L12" s="10">
        <v>241</v>
      </c>
      <c r="M12" s="10">
        <v>196</v>
      </c>
      <c r="N12" s="10">
        <v>437</v>
      </c>
      <c r="O12" s="3"/>
      <c r="P12" s="7">
        <v>97</v>
      </c>
      <c r="Q12" s="10">
        <v>7</v>
      </c>
      <c r="R12" s="10">
        <v>30</v>
      </c>
      <c r="S12" s="10">
        <v>37</v>
      </c>
      <c r="U12" s="4" t="s">
        <v>11</v>
      </c>
      <c r="V12" s="15">
        <f>SUM(L9,L15,L21,L27,L33,L39,Q9,Q15,Q21,Q27,Q33,Q39)</f>
        <v>5099</v>
      </c>
      <c r="W12" s="15">
        <f>SUM(M9,M15,M21,M27,M33,M39,R9,R15,R21,R27,R33,R39)</f>
        <v>6747</v>
      </c>
      <c r="X12" s="18">
        <f t="shared" si="0"/>
        <v>11846</v>
      </c>
      <c r="Z12" s="4" t="s">
        <v>25</v>
      </c>
      <c r="AA12" s="10">
        <v>171</v>
      </c>
      <c r="AB12" s="10">
        <v>139</v>
      </c>
      <c r="AC12" s="10">
        <v>310</v>
      </c>
    </row>
    <row r="13" spans="1:29" ht="15" customHeight="1" x14ac:dyDescent="0.15">
      <c r="A13" s="7">
        <v>8</v>
      </c>
      <c r="B13" s="10">
        <v>78</v>
      </c>
      <c r="C13" s="10">
        <v>63</v>
      </c>
      <c r="D13" s="10">
        <v>141</v>
      </c>
      <c r="E13" s="3"/>
      <c r="F13" s="7">
        <v>38</v>
      </c>
      <c r="G13" s="10">
        <v>89</v>
      </c>
      <c r="H13" s="10">
        <v>76</v>
      </c>
      <c r="I13" s="10">
        <v>165</v>
      </c>
      <c r="J13" s="3"/>
      <c r="K13" s="7">
        <v>68</v>
      </c>
      <c r="L13" s="10">
        <v>268</v>
      </c>
      <c r="M13" s="10">
        <v>268</v>
      </c>
      <c r="N13" s="10">
        <v>536</v>
      </c>
      <c r="O13" s="3"/>
      <c r="P13" s="7">
        <v>98</v>
      </c>
      <c r="Q13" s="10">
        <v>6</v>
      </c>
      <c r="R13" s="10">
        <v>14</v>
      </c>
      <c r="S13" s="10">
        <v>20</v>
      </c>
      <c r="U13" s="9" t="s">
        <v>12</v>
      </c>
      <c r="V13" s="12">
        <f>SUM(L15,L21,L27,L33,L39,Q9,Q15,Q21,Q27,Q33,Q39)</f>
        <v>4171</v>
      </c>
      <c r="W13" s="12">
        <f>SUM(M15,M21,M27,M33,M39,R9,R15,R21,R27,R33,R39)</f>
        <v>5848</v>
      </c>
      <c r="X13" s="12">
        <f t="shared" si="0"/>
        <v>10019</v>
      </c>
      <c r="Z13" s="26" t="s">
        <v>26</v>
      </c>
      <c r="AA13" s="10">
        <v>660</v>
      </c>
      <c r="AB13" s="10">
        <v>671</v>
      </c>
      <c r="AC13" s="10">
        <v>1331</v>
      </c>
    </row>
    <row r="14" spans="1:29" ht="15" customHeight="1" x14ac:dyDescent="0.15">
      <c r="A14" s="7">
        <v>9</v>
      </c>
      <c r="B14" s="10">
        <v>71</v>
      </c>
      <c r="C14" s="10">
        <v>68</v>
      </c>
      <c r="D14" s="10">
        <v>139</v>
      </c>
      <c r="E14" s="3"/>
      <c r="F14" s="7">
        <v>39</v>
      </c>
      <c r="G14" s="10">
        <v>107</v>
      </c>
      <c r="H14" s="10">
        <v>104</v>
      </c>
      <c r="I14" s="10">
        <v>211</v>
      </c>
      <c r="J14" s="3"/>
      <c r="K14" s="7">
        <v>69</v>
      </c>
      <c r="L14" s="10">
        <v>266</v>
      </c>
      <c r="M14" s="10">
        <v>232</v>
      </c>
      <c r="N14" s="10">
        <v>498</v>
      </c>
      <c r="O14" s="3"/>
      <c r="P14" s="7">
        <v>99</v>
      </c>
      <c r="Q14" s="10">
        <v>7</v>
      </c>
      <c r="R14" s="10">
        <v>20</v>
      </c>
      <c r="S14" s="10">
        <v>27</v>
      </c>
      <c r="U14" s="4" t="s">
        <v>13</v>
      </c>
      <c r="V14" s="15">
        <f>SUM(L21,L27,L33,L39,Q9,Q15,Q21,Q27,Q33,Q39)</f>
        <v>2978</v>
      </c>
      <c r="W14" s="15">
        <f>SUM(M21,M27,M33,M39,R9,R15,R21,R27,R33,R39)</f>
        <v>4735</v>
      </c>
      <c r="X14" s="18">
        <f t="shared" si="0"/>
        <v>7713</v>
      </c>
      <c r="Z14" s="4" t="s">
        <v>31</v>
      </c>
      <c r="AA14" s="10">
        <v>256</v>
      </c>
      <c r="AB14" s="10">
        <v>278</v>
      </c>
      <c r="AC14" s="10">
        <v>534</v>
      </c>
    </row>
    <row r="15" spans="1:29" ht="15" customHeight="1" x14ac:dyDescent="0.15">
      <c r="A15" s="7"/>
      <c r="B15" s="11">
        <v>364</v>
      </c>
      <c r="C15" s="11">
        <v>319</v>
      </c>
      <c r="D15" s="11">
        <v>683</v>
      </c>
      <c r="E15" s="3"/>
      <c r="F15" s="7"/>
      <c r="G15" s="11">
        <v>443</v>
      </c>
      <c r="H15" s="11">
        <v>449</v>
      </c>
      <c r="I15" s="11">
        <v>892</v>
      </c>
      <c r="J15" s="3"/>
      <c r="K15" s="7"/>
      <c r="L15" s="11">
        <v>1193</v>
      </c>
      <c r="M15" s="11">
        <v>1113</v>
      </c>
      <c r="N15" s="11">
        <v>2306</v>
      </c>
      <c r="O15" s="3"/>
      <c r="P15" s="7"/>
      <c r="Q15" s="11">
        <v>34</v>
      </c>
      <c r="R15" s="11">
        <v>178</v>
      </c>
      <c r="S15" s="11">
        <v>212</v>
      </c>
      <c r="U15" s="4" t="s">
        <v>14</v>
      </c>
      <c r="V15" s="15">
        <f>SUM(L27,L33,L39,Q9,Q15,Q21,Q27,Q33,Q39)</f>
        <v>2181</v>
      </c>
      <c r="W15" s="15">
        <f>SUM(M27,M33,M39,R9,R15,R21,R27,R33,R39)</f>
        <v>3830</v>
      </c>
      <c r="X15" s="18">
        <f t="shared" si="0"/>
        <v>6011</v>
      </c>
      <c r="Z15" s="4" t="s">
        <v>7</v>
      </c>
      <c r="AA15" s="10">
        <v>276</v>
      </c>
      <c r="AB15" s="10">
        <v>439</v>
      </c>
      <c r="AC15" s="10">
        <v>715</v>
      </c>
    </row>
    <row r="16" spans="1:29" ht="15" customHeight="1" x14ac:dyDescent="0.15">
      <c r="A16" s="7">
        <v>10</v>
      </c>
      <c r="B16" s="10">
        <v>69</v>
      </c>
      <c r="C16" s="10">
        <v>83</v>
      </c>
      <c r="D16" s="10">
        <v>152</v>
      </c>
      <c r="E16" s="3"/>
      <c r="F16" s="7">
        <v>40</v>
      </c>
      <c r="G16" s="10">
        <v>124</v>
      </c>
      <c r="H16" s="10">
        <v>93</v>
      </c>
      <c r="I16" s="10">
        <v>217</v>
      </c>
      <c r="J16" s="3"/>
      <c r="K16" s="7">
        <v>70</v>
      </c>
      <c r="L16" s="10">
        <v>255</v>
      </c>
      <c r="M16" s="10">
        <v>258</v>
      </c>
      <c r="N16" s="10">
        <v>513</v>
      </c>
      <c r="O16" s="3"/>
      <c r="P16" s="7">
        <v>100</v>
      </c>
      <c r="Q16" s="10">
        <v>4</v>
      </c>
      <c r="R16" s="10">
        <v>13</v>
      </c>
      <c r="S16" s="10">
        <v>17</v>
      </c>
      <c r="U16" s="4" t="s">
        <v>15</v>
      </c>
      <c r="V16" s="15">
        <f>SUM(L33,L39,Q9,Q15,Q21,Q27,Q33,Q39)</f>
        <v>1497</v>
      </c>
      <c r="W16" s="15">
        <f>SUM(M33,M39,R9,R15,R21,R27,R33,R39)</f>
        <v>2827</v>
      </c>
      <c r="X16" s="18">
        <f t="shared" si="0"/>
        <v>4324</v>
      </c>
      <c r="Z16" s="9" t="s">
        <v>24</v>
      </c>
      <c r="AA16" s="11">
        <f t="shared" ref="AA16:AB16" si="2">SUM(AA12:AA15)</f>
        <v>1363</v>
      </c>
      <c r="AB16" s="11">
        <f t="shared" si="2"/>
        <v>1527</v>
      </c>
      <c r="AC16" s="11">
        <f>SUM(AC12:AC15)</f>
        <v>2890</v>
      </c>
    </row>
    <row r="17" spans="1:29" ht="15" customHeight="1" x14ac:dyDescent="0.15">
      <c r="A17" s="7">
        <v>11</v>
      </c>
      <c r="B17" s="10">
        <v>75</v>
      </c>
      <c r="C17" s="10">
        <v>69</v>
      </c>
      <c r="D17" s="10">
        <v>144</v>
      </c>
      <c r="E17" s="3"/>
      <c r="F17" s="7">
        <v>41</v>
      </c>
      <c r="G17" s="10">
        <v>126</v>
      </c>
      <c r="H17" s="10">
        <v>88</v>
      </c>
      <c r="I17" s="10">
        <v>214</v>
      </c>
      <c r="J17" s="3"/>
      <c r="K17" s="7">
        <v>71</v>
      </c>
      <c r="L17" s="10">
        <v>189</v>
      </c>
      <c r="M17" s="10">
        <v>159</v>
      </c>
      <c r="N17" s="10">
        <v>348</v>
      </c>
      <c r="O17" s="3"/>
      <c r="P17" s="7">
        <v>101</v>
      </c>
      <c r="Q17" s="10">
        <v>0</v>
      </c>
      <c r="R17" s="10">
        <v>5</v>
      </c>
      <c r="S17" s="10">
        <v>5</v>
      </c>
      <c r="U17" s="4" t="s">
        <v>16</v>
      </c>
      <c r="V17" s="15">
        <f>SUM(L39,Q9,Q15,Q21,Q27,Q33,Q39)</f>
        <v>786</v>
      </c>
      <c r="W17" s="15">
        <f>SUM(M39,R9,R15,R21,R27,R33,R39)</f>
        <v>1728</v>
      </c>
      <c r="X17" s="18">
        <f t="shared" si="0"/>
        <v>2514</v>
      </c>
      <c r="Z17" s="6" t="s">
        <v>29</v>
      </c>
    </row>
    <row r="18" spans="1:29" ht="15" customHeight="1" x14ac:dyDescent="0.15">
      <c r="A18" s="7">
        <v>12</v>
      </c>
      <c r="B18" s="10">
        <v>74</v>
      </c>
      <c r="C18" s="10">
        <v>72</v>
      </c>
      <c r="D18" s="10">
        <v>146</v>
      </c>
      <c r="E18" s="3"/>
      <c r="F18" s="7">
        <v>42</v>
      </c>
      <c r="G18" s="10">
        <v>100</v>
      </c>
      <c r="H18" s="10">
        <v>98</v>
      </c>
      <c r="I18" s="10">
        <v>198</v>
      </c>
      <c r="J18" s="3"/>
      <c r="K18" s="7">
        <v>72</v>
      </c>
      <c r="L18" s="10">
        <v>84</v>
      </c>
      <c r="M18" s="10">
        <v>128</v>
      </c>
      <c r="N18" s="13">
        <v>212</v>
      </c>
      <c r="O18" s="3"/>
      <c r="P18" s="7">
        <v>102</v>
      </c>
      <c r="Q18" s="10">
        <v>0</v>
      </c>
      <c r="R18" s="10">
        <v>13</v>
      </c>
      <c r="S18" s="10">
        <v>13</v>
      </c>
      <c r="U18" s="4" t="s">
        <v>17</v>
      </c>
      <c r="V18" s="15">
        <f>SUM(Q9,Q15,Q21,Q27,Q33,Q39)</f>
        <v>245</v>
      </c>
      <c r="W18" s="15">
        <f>SUM(R9,R15,R21,R27,R33,R39)</f>
        <v>769</v>
      </c>
      <c r="X18" s="18">
        <f t="shared" si="0"/>
        <v>1014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69</v>
      </c>
      <c r="C19" s="10">
        <v>59</v>
      </c>
      <c r="D19" s="10">
        <v>128</v>
      </c>
      <c r="E19" s="3"/>
      <c r="F19" s="7">
        <v>43</v>
      </c>
      <c r="G19" s="10">
        <v>113</v>
      </c>
      <c r="H19" s="10">
        <v>89</v>
      </c>
      <c r="I19" s="10">
        <v>202</v>
      </c>
      <c r="J19" s="3"/>
      <c r="K19" s="7">
        <v>73</v>
      </c>
      <c r="L19" s="10">
        <v>121</v>
      </c>
      <c r="M19" s="10">
        <v>167</v>
      </c>
      <c r="N19" s="10">
        <v>288</v>
      </c>
      <c r="O19" s="3"/>
      <c r="P19" s="7">
        <v>103</v>
      </c>
      <c r="Q19" s="10">
        <v>1</v>
      </c>
      <c r="R19" s="10">
        <v>3</v>
      </c>
      <c r="S19" s="10">
        <v>4</v>
      </c>
      <c r="U19" s="4" t="s">
        <v>18</v>
      </c>
      <c r="V19" s="15">
        <f>SUM(Q15,Q21,Q27,Q33,Q39)</f>
        <v>40</v>
      </c>
      <c r="W19" s="15">
        <f>SUM(R15,R21,R27,R33,R39)</f>
        <v>215</v>
      </c>
      <c r="X19" s="18">
        <f t="shared" si="0"/>
        <v>255</v>
      </c>
      <c r="Z19" s="4" t="s">
        <v>25</v>
      </c>
      <c r="AA19" s="10">
        <v>155</v>
      </c>
      <c r="AB19" s="10">
        <v>167</v>
      </c>
      <c r="AC19" s="10">
        <v>322</v>
      </c>
    </row>
    <row r="20" spans="1:29" ht="15" customHeight="1" x14ac:dyDescent="0.15">
      <c r="A20" s="7">
        <v>14</v>
      </c>
      <c r="B20" s="10">
        <v>75</v>
      </c>
      <c r="C20" s="10">
        <v>75</v>
      </c>
      <c r="D20" s="10">
        <v>150</v>
      </c>
      <c r="E20" s="3"/>
      <c r="F20" s="7">
        <v>44</v>
      </c>
      <c r="G20" s="10">
        <v>93</v>
      </c>
      <c r="H20" s="10">
        <v>102</v>
      </c>
      <c r="I20" s="10">
        <v>195</v>
      </c>
      <c r="J20" s="3"/>
      <c r="K20" s="7">
        <v>74</v>
      </c>
      <c r="L20" s="10">
        <v>148</v>
      </c>
      <c r="M20" s="10">
        <v>193</v>
      </c>
      <c r="N20" s="10">
        <v>341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6</v>
      </c>
      <c r="W20" s="15">
        <f>SUM(R21,R27,R33,R39)</f>
        <v>37</v>
      </c>
      <c r="X20" s="18">
        <f t="shared" si="0"/>
        <v>43</v>
      </c>
      <c r="Z20" s="26" t="s">
        <v>26</v>
      </c>
      <c r="AA20" s="10">
        <v>981</v>
      </c>
      <c r="AB20" s="10">
        <v>879</v>
      </c>
      <c r="AC20" s="10">
        <v>1860</v>
      </c>
    </row>
    <row r="21" spans="1:29" ht="15" customHeight="1" x14ac:dyDescent="0.15">
      <c r="A21" s="7"/>
      <c r="B21" s="11">
        <v>362</v>
      </c>
      <c r="C21" s="11">
        <v>358</v>
      </c>
      <c r="D21" s="11">
        <v>720</v>
      </c>
      <c r="E21" s="3"/>
      <c r="F21" s="7"/>
      <c r="G21" s="11">
        <v>556</v>
      </c>
      <c r="H21" s="11">
        <v>470</v>
      </c>
      <c r="I21" s="11">
        <v>1026</v>
      </c>
      <c r="J21" s="3"/>
      <c r="K21" s="7"/>
      <c r="L21" s="12">
        <v>797</v>
      </c>
      <c r="M21" s="12">
        <v>905</v>
      </c>
      <c r="N21" s="12">
        <v>1702</v>
      </c>
      <c r="O21" s="24"/>
      <c r="P21" s="7"/>
      <c r="Q21" s="11">
        <v>5</v>
      </c>
      <c r="R21" s="11">
        <v>35</v>
      </c>
      <c r="S21" s="11">
        <v>40</v>
      </c>
      <c r="Z21" s="4" t="s">
        <v>31</v>
      </c>
      <c r="AA21" s="10">
        <v>343</v>
      </c>
      <c r="AB21" s="10">
        <v>305</v>
      </c>
      <c r="AC21" s="10">
        <v>648</v>
      </c>
    </row>
    <row r="22" spans="1:29" ht="15" customHeight="1" x14ac:dyDescent="0.15">
      <c r="A22" s="7">
        <v>15</v>
      </c>
      <c r="B22" s="10">
        <v>69</v>
      </c>
      <c r="C22" s="10">
        <v>76</v>
      </c>
      <c r="D22" s="10">
        <v>145</v>
      </c>
      <c r="E22" s="3"/>
      <c r="F22" s="7">
        <v>45</v>
      </c>
      <c r="G22" s="10">
        <v>94</v>
      </c>
      <c r="H22" s="10">
        <v>108</v>
      </c>
      <c r="I22" s="10">
        <v>202</v>
      </c>
      <c r="J22" s="3"/>
      <c r="K22" s="7">
        <v>75</v>
      </c>
      <c r="L22" s="10">
        <v>139</v>
      </c>
      <c r="M22" s="10">
        <v>179</v>
      </c>
      <c r="N22" s="10">
        <v>318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365</v>
      </c>
      <c r="AB22" s="10">
        <v>696</v>
      </c>
      <c r="AC22" s="10">
        <v>1061</v>
      </c>
    </row>
    <row r="23" spans="1:29" ht="15" customHeight="1" x14ac:dyDescent="0.15">
      <c r="A23" s="7">
        <v>16</v>
      </c>
      <c r="B23" s="10">
        <v>87</v>
      </c>
      <c r="C23" s="10">
        <v>78</v>
      </c>
      <c r="D23" s="10">
        <v>165</v>
      </c>
      <c r="E23" s="3"/>
      <c r="F23" s="7">
        <v>46</v>
      </c>
      <c r="G23" s="10">
        <v>104</v>
      </c>
      <c r="H23" s="10">
        <v>86</v>
      </c>
      <c r="I23" s="10">
        <v>190</v>
      </c>
      <c r="J23" s="3"/>
      <c r="K23" s="7">
        <v>76</v>
      </c>
      <c r="L23" s="10">
        <v>141</v>
      </c>
      <c r="M23" s="10">
        <v>213</v>
      </c>
      <c r="N23" s="10">
        <v>354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9.8803550752605176</v>
      </c>
      <c r="W23" s="19">
        <f>W4/$W$8*100</f>
        <v>8.0864353844855241</v>
      </c>
      <c r="X23" s="19">
        <f>X4/$X$8*100</f>
        <v>8.9235063707172113</v>
      </c>
      <c r="Z23" s="9" t="s">
        <v>24</v>
      </c>
      <c r="AA23" s="11">
        <f t="shared" ref="AA23:AB23" si="3">SUM(AA19:AA22)</f>
        <v>1844</v>
      </c>
      <c r="AB23" s="11">
        <f t="shared" si="3"/>
        <v>2047</v>
      </c>
      <c r="AC23" s="11">
        <f>SUM(AC19:AC22)</f>
        <v>3891</v>
      </c>
    </row>
    <row r="24" spans="1:29" ht="15" customHeight="1" x14ac:dyDescent="0.15">
      <c r="A24" s="7">
        <v>17</v>
      </c>
      <c r="B24" s="10">
        <v>78</v>
      </c>
      <c r="C24" s="10">
        <v>97</v>
      </c>
      <c r="D24" s="10">
        <v>175</v>
      </c>
      <c r="E24" s="3"/>
      <c r="F24" s="7">
        <v>47</v>
      </c>
      <c r="G24" s="10">
        <v>101</v>
      </c>
      <c r="H24" s="10">
        <v>96</v>
      </c>
      <c r="I24" s="10">
        <v>197</v>
      </c>
      <c r="J24" s="3"/>
      <c r="K24" s="7">
        <v>77</v>
      </c>
      <c r="L24" s="10">
        <v>144</v>
      </c>
      <c r="M24" s="10">
        <v>214</v>
      </c>
      <c r="N24" s="10">
        <v>358</v>
      </c>
      <c r="O24" s="3"/>
      <c r="P24" s="7">
        <v>107</v>
      </c>
      <c r="Q24" s="10">
        <v>1</v>
      </c>
      <c r="R24" s="10">
        <v>0</v>
      </c>
      <c r="S24" s="10">
        <v>1</v>
      </c>
      <c r="U24" s="4" t="s">
        <v>5</v>
      </c>
      <c r="V24" s="19">
        <f>V5/$V$8*100</f>
        <v>49.87456580470861</v>
      </c>
      <c r="W24" s="19">
        <f>W5/$W$8*100</f>
        <v>42.550856756984892</v>
      </c>
      <c r="X24" s="19">
        <f>X5/$X$8*100</f>
        <v>45.968213948043761</v>
      </c>
      <c r="Z24" s="6" t="s">
        <v>30</v>
      </c>
    </row>
    <row r="25" spans="1:29" ht="15" customHeight="1" x14ac:dyDescent="0.15">
      <c r="A25" s="7">
        <v>18</v>
      </c>
      <c r="B25" s="10">
        <v>75</v>
      </c>
      <c r="C25" s="10">
        <v>83</v>
      </c>
      <c r="D25" s="10">
        <v>158</v>
      </c>
      <c r="E25" s="3"/>
      <c r="F25" s="7">
        <v>48</v>
      </c>
      <c r="G25" s="10">
        <v>99</v>
      </c>
      <c r="H25" s="10">
        <v>94</v>
      </c>
      <c r="I25" s="10">
        <v>193</v>
      </c>
      <c r="J25" s="3"/>
      <c r="K25" s="7">
        <v>78</v>
      </c>
      <c r="L25" s="10">
        <v>134</v>
      </c>
      <c r="M25" s="10">
        <v>197</v>
      </c>
      <c r="N25" s="10">
        <v>331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19.201080663836358</v>
      </c>
      <c r="W25" s="19">
        <f>W6/$W$8*100</f>
        <v>17.033848231619821</v>
      </c>
      <c r="X25" s="19">
        <f>X6/$X$8*100</f>
        <v>18.045112781954884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69</v>
      </c>
      <c r="C26" s="10">
        <v>60</v>
      </c>
      <c r="D26" s="10">
        <v>129</v>
      </c>
      <c r="E26" s="3"/>
      <c r="F26" s="7">
        <v>49</v>
      </c>
      <c r="G26" s="10">
        <v>93</v>
      </c>
      <c r="H26" s="10">
        <v>98</v>
      </c>
      <c r="I26" s="10">
        <v>191</v>
      </c>
      <c r="J26" s="3"/>
      <c r="K26" s="7">
        <v>79</v>
      </c>
      <c r="L26" s="10">
        <v>126</v>
      </c>
      <c r="M26" s="10">
        <v>200</v>
      </c>
      <c r="N26" s="10">
        <v>326</v>
      </c>
      <c r="O26" s="3"/>
      <c r="P26" s="7">
        <v>109</v>
      </c>
      <c r="Q26" s="10">
        <v>0</v>
      </c>
      <c r="R26" s="10">
        <v>1</v>
      </c>
      <c r="S26" s="10">
        <v>1</v>
      </c>
      <c r="U26" s="4" t="s">
        <v>7</v>
      </c>
      <c r="V26" s="19">
        <f>V7/$V$8*100</f>
        <v>21.043998456194519</v>
      </c>
      <c r="W26" s="19">
        <f>W7/$W$8*100</f>
        <v>32.328859626909768</v>
      </c>
      <c r="X26" s="19">
        <f>X7/$X$8*100</f>
        <v>27.063166899284141</v>
      </c>
      <c r="Z26" s="4" t="s">
        <v>25</v>
      </c>
      <c r="AA26" s="10">
        <v>109</v>
      </c>
      <c r="AB26" s="10">
        <v>93</v>
      </c>
      <c r="AC26" s="10">
        <v>202</v>
      </c>
    </row>
    <row r="27" spans="1:29" ht="15" customHeight="1" x14ac:dyDescent="0.15">
      <c r="A27" s="7"/>
      <c r="B27" s="11">
        <v>378</v>
      </c>
      <c r="C27" s="11">
        <v>394</v>
      </c>
      <c r="D27" s="11">
        <v>772</v>
      </c>
      <c r="E27" s="3"/>
      <c r="F27" s="7"/>
      <c r="G27" s="11">
        <v>491</v>
      </c>
      <c r="H27" s="11">
        <v>482</v>
      </c>
      <c r="I27" s="11">
        <v>973</v>
      </c>
      <c r="J27" s="3"/>
      <c r="K27" s="7"/>
      <c r="L27" s="11">
        <v>684</v>
      </c>
      <c r="M27" s="11">
        <v>1003</v>
      </c>
      <c r="N27" s="11">
        <v>1687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521</v>
      </c>
      <c r="AB27" s="10">
        <v>498</v>
      </c>
      <c r="AC27" s="10">
        <v>1019</v>
      </c>
    </row>
    <row r="28" spans="1:29" ht="15" customHeight="1" x14ac:dyDescent="0.15">
      <c r="A28" s="7">
        <v>20</v>
      </c>
      <c r="B28" s="10">
        <v>76</v>
      </c>
      <c r="C28" s="10">
        <v>82</v>
      </c>
      <c r="D28" s="10">
        <v>158</v>
      </c>
      <c r="E28" s="3"/>
      <c r="F28" s="7">
        <v>50</v>
      </c>
      <c r="G28" s="10">
        <v>97</v>
      </c>
      <c r="H28" s="10">
        <v>120</v>
      </c>
      <c r="I28" s="10">
        <v>217</v>
      </c>
      <c r="J28" s="3"/>
      <c r="K28" s="7">
        <v>80</v>
      </c>
      <c r="L28" s="10">
        <v>166</v>
      </c>
      <c r="M28" s="10">
        <v>211</v>
      </c>
      <c r="N28" s="10">
        <v>377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30.81821690467001</v>
      </c>
      <c r="W28" s="19">
        <f t="shared" ref="W28:W39" si="5">W9/$W$8*100</f>
        <v>26.192284966658224</v>
      </c>
      <c r="X28" s="19">
        <f t="shared" ref="X28:X39" si="6">X9/$X$8*100</f>
        <v>28.350817162667148</v>
      </c>
      <c r="Z28" s="4" t="s">
        <v>31</v>
      </c>
      <c r="AA28" s="10">
        <v>201</v>
      </c>
      <c r="AB28" s="10">
        <v>194</v>
      </c>
      <c r="AC28" s="10">
        <v>395</v>
      </c>
    </row>
    <row r="29" spans="1:29" ht="15" customHeight="1" x14ac:dyDescent="0.15">
      <c r="A29" s="7">
        <v>21</v>
      </c>
      <c r="B29" s="10">
        <v>76</v>
      </c>
      <c r="C29" s="10">
        <v>72</v>
      </c>
      <c r="D29" s="10">
        <v>148</v>
      </c>
      <c r="E29" s="3"/>
      <c r="F29" s="7">
        <v>51</v>
      </c>
      <c r="G29" s="10">
        <v>94</v>
      </c>
      <c r="H29" s="10">
        <v>96</v>
      </c>
      <c r="I29" s="10">
        <v>190</v>
      </c>
      <c r="J29" s="3"/>
      <c r="K29" s="7">
        <v>81</v>
      </c>
      <c r="L29" s="10">
        <v>128</v>
      </c>
      <c r="M29" s="10">
        <v>222</v>
      </c>
      <c r="N29" s="10">
        <v>350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71.06329602470089</v>
      </c>
      <c r="W29" s="19">
        <f t="shared" si="5"/>
        <v>75.55499282518781</v>
      </c>
      <c r="X29" s="19">
        <f t="shared" si="6"/>
        <v>73.459096843906167</v>
      </c>
      <c r="Z29" s="4" t="s">
        <v>7</v>
      </c>
      <c r="AA29" s="10">
        <v>235</v>
      </c>
      <c r="AB29" s="10">
        <v>395</v>
      </c>
      <c r="AC29" s="10">
        <v>630</v>
      </c>
    </row>
    <row r="30" spans="1:29" ht="15" customHeight="1" x14ac:dyDescent="0.15">
      <c r="A30" s="7">
        <v>22</v>
      </c>
      <c r="B30" s="10">
        <v>73</v>
      </c>
      <c r="C30" s="10">
        <v>74</v>
      </c>
      <c r="D30" s="10">
        <v>147</v>
      </c>
      <c r="E30" s="3"/>
      <c r="F30" s="7">
        <v>52</v>
      </c>
      <c r="G30" s="10">
        <v>92</v>
      </c>
      <c r="H30" s="10">
        <v>74</v>
      </c>
      <c r="I30" s="10">
        <v>166</v>
      </c>
      <c r="J30" s="3"/>
      <c r="K30" s="7">
        <v>82</v>
      </c>
      <c r="L30" s="10">
        <v>155</v>
      </c>
      <c r="M30" s="10">
        <v>212</v>
      </c>
      <c r="N30" s="10">
        <v>367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60.961018911617138</v>
      </c>
      <c r="W30" s="19">
        <f t="shared" si="5"/>
        <v>67.519203173799269</v>
      </c>
      <c r="X30" s="19">
        <f t="shared" si="6"/>
        <v>64.459051821169695</v>
      </c>
      <c r="Z30" s="9" t="s">
        <v>24</v>
      </c>
      <c r="AA30" s="11">
        <f t="shared" ref="AA30:AB30" si="7">SUM(AA26:AA29)</f>
        <v>1066</v>
      </c>
      <c r="AB30" s="11">
        <f t="shared" si="7"/>
        <v>1180</v>
      </c>
      <c r="AC30" s="11">
        <f>SUM(AC26:AC29)</f>
        <v>2246</v>
      </c>
    </row>
    <row r="31" spans="1:29" ht="15" customHeight="1" x14ac:dyDescent="0.15">
      <c r="A31" s="7">
        <v>23</v>
      </c>
      <c r="B31" s="10">
        <v>73</v>
      </c>
      <c r="C31" s="10">
        <v>73</v>
      </c>
      <c r="D31" s="10">
        <v>146</v>
      </c>
      <c r="E31" s="3"/>
      <c r="F31" s="7">
        <v>53</v>
      </c>
      <c r="G31" s="10">
        <v>111</v>
      </c>
      <c r="H31" s="10">
        <v>127</v>
      </c>
      <c r="I31" s="10">
        <v>238</v>
      </c>
      <c r="J31" s="3"/>
      <c r="K31" s="7">
        <v>83</v>
      </c>
      <c r="L31" s="10">
        <v>130</v>
      </c>
      <c r="M31" s="10">
        <v>230</v>
      </c>
      <c r="N31" s="10">
        <v>360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49.199150906985722</v>
      </c>
      <c r="W31" s="19">
        <f t="shared" si="5"/>
        <v>56.951126867561406</v>
      </c>
      <c r="X31" s="19">
        <f t="shared" si="6"/>
        <v>53.333933636486428</v>
      </c>
      <c r="Z31" s="6"/>
    </row>
    <row r="32" spans="1:29" ht="15" customHeight="1" x14ac:dyDescent="0.15">
      <c r="A32" s="7">
        <v>24</v>
      </c>
      <c r="B32" s="10">
        <v>91</v>
      </c>
      <c r="C32" s="10">
        <v>67</v>
      </c>
      <c r="D32" s="10">
        <v>158</v>
      </c>
      <c r="E32" s="3"/>
      <c r="F32" s="7">
        <v>54</v>
      </c>
      <c r="G32" s="10">
        <v>111</v>
      </c>
      <c r="H32" s="10">
        <v>124</v>
      </c>
      <c r="I32" s="10">
        <v>235</v>
      </c>
      <c r="J32" s="3"/>
      <c r="K32" s="7">
        <v>84</v>
      </c>
      <c r="L32" s="10">
        <v>132</v>
      </c>
      <c r="M32" s="10">
        <v>224</v>
      </c>
      <c r="N32" s="10">
        <v>356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40.245079120030873</v>
      </c>
      <c r="W32" s="20">
        <f t="shared" si="5"/>
        <v>49.362707858529589</v>
      </c>
      <c r="X32" s="20">
        <f t="shared" si="6"/>
        <v>45.108279681239026</v>
      </c>
      <c r="Z32" s="6"/>
      <c r="AA32" s="28"/>
      <c r="AB32" s="27"/>
      <c r="AC32" s="27"/>
    </row>
    <row r="33" spans="1:29" ht="15" customHeight="1" x14ac:dyDescent="0.15">
      <c r="A33" s="7"/>
      <c r="B33" s="11">
        <v>389</v>
      </c>
      <c r="C33" s="11">
        <v>368</v>
      </c>
      <c r="D33" s="11">
        <v>757</v>
      </c>
      <c r="E33" s="3"/>
      <c r="F33" s="7"/>
      <c r="G33" s="11">
        <v>505</v>
      </c>
      <c r="H33" s="11">
        <v>541</v>
      </c>
      <c r="I33" s="11">
        <v>1046</v>
      </c>
      <c r="J33" s="3"/>
      <c r="K33" s="7"/>
      <c r="L33" s="11">
        <v>711</v>
      </c>
      <c r="M33" s="11">
        <v>1099</v>
      </c>
      <c r="N33" s="11">
        <v>1810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28.734079505982248</v>
      </c>
      <c r="W33" s="19">
        <f t="shared" si="5"/>
        <v>39.967924369038577</v>
      </c>
      <c r="X33" s="19">
        <f t="shared" si="6"/>
        <v>34.726036648507495</v>
      </c>
      <c r="Z33" s="6" t="s">
        <v>3</v>
      </c>
    </row>
    <row r="34" spans="1:29" ht="15" customHeight="1" x14ac:dyDescent="0.15">
      <c r="A34" s="7">
        <v>25</v>
      </c>
      <c r="B34" s="10">
        <v>68</v>
      </c>
      <c r="C34" s="10">
        <v>58</v>
      </c>
      <c r="D34" s="10">
        <v>126</v>
      </c>
      <c r="E34" s="3"/>
      <c r="F34" s="7">
        <v>55</v>
      </c>
      <c r="G34" s="10">
        <v>121</v>
      </c>
      <c r="H34" s="10">
        <v>105</v>
      </c>
      <c r="I34" s="10">
        <v>226</v>
      </c>
      <c r="J34" s="3"/>
      <c r="K34" s="7">
        <v>85</v>
      </c>
      <c r="L34" s="10">
        <v>133</v>
      </c>
      <c r="M34" s="10">
        <v>197</v>
      </c>
      <c r="N34" s="10">
        <v>330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21.043998456194519</v>
      </c>
      <c r="W34" s="19">
        <f t="shared" si="5"/>
        <v>32.328859626909768</v>
      </c>
      <c r="X34" s="19">
        <f t="shared" si="6"/>
        <v>27.063166899284141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72</v>
      </c>
      <c r="C35" s="10">
        <v>55</v>
      </c>
      <c r="D35" s="10">
        <v>127</v>
      </c>
      <c r="E35" s="3"/>
      <c r="F35" s="7">
        <v>56</v>
      </c>
      <c r="G35" s="10">
        <v>126</v>
      </c>
      <c r="H35" s="10">
        <v>145</v>
      </c>
      <c r="I35" s="10">
        <v>271</v>
      </c>
      <c r="J35" s="3"/>
      <c r="K35" s="7">
        <v>86</v>
      </c>
      <c r="L35" s="10">
        <v>122</v>
      </c>
      <c r="M35" s="10">
        <v>193</v>
      </c>
      <c r="N35" s="10">
        <v>315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14.444230027016596</v>
      </c>
      <c r="W35" s="19">
        <f t="shared" si="5"/>
        <v>23.862581244196843</v>
      </c>
      <c r="X35" s="19">
        <f t="shared" si="6"/>
        <v>19.467831254783665</v>
      </c>
      <c r="Z35" s="4" t="s">
        <v>25</v>
      </c>
      <c r="AA35" s="10">
        <f>SUM(AA5,AA12,AA19,AA26)</f>
        <v>1024</v>
      </c>
      <c r="AB35" s="10">
        <f t="shared" ref="AA35:AB38" si="8">SUM(AB5,AB12,AB19,AB26)</f>
        <v>958</v>
      </c>
      <c r="AC35" s="10">
        <f>SUM(AA35:AB35)</f>
        <v>1982</v>
      </c>
    </row>
    <row r="36" spans="1:29" ht="15" customHeight="1" x14ac:dyDescent="0.15">
      <c r="A36" s="7">
        <v>27</v>
      </c>
      <c r="B36" s="10">
        <v>64</v>
      </c>
      <c r="C36" s="10">
        <v>57</v>
      </c>
      <c r="D36" s="10">
        <v>121</v>
      </c>
      <c r="E36" s="3"/>
      <c r="F36" s="7">
        <v>57</v>
      </c>
      <c r="G36" s="10">
        <v>144</v>
      </c>
      <c r="H36" s="10">
        <v>147</v>
      </c>
      <c r="I36" s="10">
        <v>291</v>
      </c>
      <c r="J36" s="3"/>
      <c r="K36" s="7">
        <v>87</v>
      </c>
      <c r="L36" s="10">
        <v>131</v>
      </c>
      <c r="M36" s="10">
        <v>225</v>
      </c>
      <c r="N36" s="10">
        <v>356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7.583944423002702</v>
      </c>
      <c r="W36" s="19">
        <f t="shared" si="5"/>
        <v>14.585971131932135</v>
      </c>
      <c r="X36" s="19">
        <f t="shared" si="6"/>
        <v>11.318715951555536</v>
      </c>
      <c r="Z36" s="26" t="s">
        <v>26</v>
      </c>
      <c r="AA36" s="10">
        <f t="shared" si="8"/>
        <v>5169</v>
      </c>
      <c r="AB36" s="10">
        <f t="shared" si="8"/>
        <v>5041</v>
      </c>
      <c r="AC36" s="13">
        <f>SUM(AA36:AB36)</f>
        <v>10210</v>
      </c>
    </row>
    <row r="37" spans="1:29" ht="15" customHeight="1" x14ac:dyDescent="0.15">
      <c r="A37" s="7">
        <v>28</v>
      </c>
      <c r="B37" s="10">
        <v>67</v>
      </c>
      <c r="C37" s="10">
        <v>41</v>
      </c>
      <c r="D37" s="10">
        <v>108</v>
      </c>
      <c r="E37" s="3"/>
      <c r="F37" s="7">
        <v>58</v>
      </c>
      <c r="G37" s="10">
        <v>151</v>
      </c>
      <c r="H37" s="10">
        <v>145</v>
      </c>
      <c r="I37" s="10">
        <v>296</v>
      </c>
      <c r="J37" s="3"/>
      <c r="K37" s="7">
        <v>88</v>
      </c>
      <c r="L37" s="10">
        <v>87</v>
      </c>
      <c r="M37" s="10">
        <v>172</v>
      </c>
      <c r="N37" s="10">
        <v>259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2.363952142030104</v>
      </c>
      <c r="W37" s="19">
        <f t="shared" si="5"/>
        <v>6.491094791930446</v>
      </c>
      <c r="X37" s="19">
        <f t="shared" si="6"/>
        <v>4.56530547926703</v>
      </c>
      <c r="Z37" s="4" t="s">
        <v>31</v>
      </c>
      <c r="AA37" s="10">
        <f t="shared" si="8"/>
        <v>1990</v>
      </c>
      <c r="AB37" s="10">
        <f t="shared" si="8"/>
        <v>2018</v>
      </c>
      <c r="AC37" s="13">
        <f>SUM(AA37:AB37)</f>
        <v>4008</v>
      </c>
    </row>
    <row r="38" spans="1:29" ht="15" customHeight="1" x14ac:dyDescent="0.15">
      <c r="A38" s="7">
        <v>29</v>
      </c>
      <c r="B38" s="10">
        <v>65</v>
      </c>
      <c r="C38" s="10">
        <v>63</v>
      </c>
      <c r="D38" s="10">
        <v>128</v>
      </c>
      <c r="E38" s="3"/>
      <c r="F38" s="7">
        <v>59</v>
      </c>
      <c r="G38" s="10">
        <v>172</v>
      </c>
      <c r="H38" s="10">
        <v>169</v>
      </c>
      <c r="I38" s="10">
        <v>341</v>
      </c>
      <c r="J38" s="3"/>
      <c r="K38" s="7">
        <v>89</v>
      </c>
      <c r="L38" s="10">
        <v>68</v>
      </c>
      <c r="M38" s="10">
        <v>172</v>
      </c>
      <c r="N38" s="10">
        <v>240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0.38595137012736397</v>
      </c>
      <c r="W38" s="19">
        <f t="shared" si="5"/>
        <v>1.8148054359753523</v>
      </c>
      <c r="X38" s="19">
        <f t="shared" si="6"/>
        <v>1.1480797802890459</v>
      </c>
      <c r="Z38" s="4" t="s">
        <v>7</v>
      </c>
      <c r="AA38" s="10">
        <f t="shared" si="8"/>
        <v>2181</v>
      </c>
      <c r="AB38" s="10">
        <f t="shared" si="8"/>
        <v>3830</v>
      </c>
      <c r="AC38" s="13">
        <f>SUM(AA38:AB38)</f>
        <v>6011</v>
      </c>
    </row>
    <row r="39" spans="1:29" ht="15" customHeight="1" x14ac:dyDescent="0.15">
      <c r="A39" s="7"/>
      <c r="B39" s="11">
        <v>336</v>
      </c>
      <c r="C39" s="11">
        <v>274</v>
      </c>
      <c r="D39" s="11">
        <v>610</v>
      </c>
      <c r="E39" s="3"/>
      <c r="F39" s="7"/>
      <c r="G39" s="11">
        <v>714</v>
      </c>
      <c r="H39" s="11">
        <v>711</v>
      </c>
      <c r="I39" s="11">
        <v>1425</v>
      </c>
      <c r="J39" s="3"/>
      <c r="K39" s="7"/>
      <c r="L39" s="11">
        <v>541</v>
      </c>
      <c r="M39" s="11">
        <v>959</v>
      </c>
      <c r="N39" s="11">
        <v>1500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5.7892705519104588E-2</v>
      </c>
      <c r="W39" s="19">
        <f t="shared" si="5"/>
        <v>0.31231535409808392</v>
      </c>
      <c r="X39" s="19">
        <f t="shared" si="6"/>
        <v>0.19359776687227051</v>
      </c>
      <c r="Z39" s="9" t="s">
        <v>24</v>
      </c>
      <c r="AA39" s="11">
        <f>SUM(AA35:AA38)</f>
        <v>10364</v>
      </c>
      <c r="AB39" s="11">
        <f>SUM(AB35:AB38)</f>
        <v>11847</v>
      </c>
      <c r="AC39" s="11">
        <f>SUM(AC35:AC38)</f>
        <v>22211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60</v>
      </c>
      <c r="C4" s="10">
        <v>58</v>
      </c>
      <c r="D4" s="10">
        <v>118</v>
      </c>
      <c r="E4" s="3"/>
      <c r="F4" s="7">
        <v>30</v>
      </c>
      <c r="G4" s="10">
        <v>84</v>
      </c>
      <c r="H4" s="10">
        <v>85</v>
      </c>
      <c r="I4" s="10">
        <v>169</v>
      </c>
      <c r="J4" s="3"/>
      <c r="K4" s="7">
        <v>60</v>
      </c>
      <c r="L4" s="10">
        <v>170</v>
      </c>
      <c r="M4" s="10">
        <v>167</v>
      </c>
      <c r="N4" s="10">
        <v>337</v>
      </c>
      <c r="O4" s="3"/>
      <c r="P4" s="7">
        <v>90</v>
      </c>
      <c r="Q4" s="10">
        <v>65</v>
      </c>
      <c r="R4" s="10">
        <v>131</v>
      </c>
      <c r="S4" s="10">
        <v>196</v>
      </c>
      <c r="U4" s="4" t="s">
        <v>4</v>
      </c>
      <c r="V4" s="15">
        <f>SUM(B9,B15,B21)</f>
        <v>1036</v>
      </c>
      <c r="W4" s="15">
        <f>SUM(C9,C15,C21)</f>
        <v>987</v>
      </c>
      <c r="X4" s="15">
        <f>SUM(V4:W4)</f>
        <v>2023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55</v>
      </c>
      <c r="C5" s="10">
        <v>45</v>
      </c>
      <c r="D5" s="10">
        <v>100</v>
      </c>
      <c r="E5" s="3"/>
      <c r="F5" s="7">
        <v>31</v>
      </c>
      <c r="G5" s="10">
        <v>72</v>
      </c>
      <c r="H5" s="10">
        <v>86</v>
      </c>
      <c r="I5" s="10">
        <v>158</v>
      </c>
      <c r="J5" s="3"/>
      <c r="K5" s="7">
        <v>61</v>
      </c>
      <c r="L5" s="10">
        <v>180</v>
      </c>
      <c r="M5" s="10">
        <v>202</v>
      </c>
      <c r="N5" s="10">
        <v>382</v>
      </c>
      <c r="O5" s="3"/>
      <c r="P5" s="7">
        <v>91</v>
      </c>
      <c r="Q5" s="10">
        <v>54</v>
      </c>
      <c r="R5" s="10">
        <v>139</v>
      </c>
      <c r="S5" s="10">
        <v>193</v>
      </c>
      <c r="U5" s="4" t="s">
        <v>5</v>
      </c>
      <c r="V5" s="15">
        <f>SUM(B27,B33,B39,G9,G15,G21,G27,G33,G39,L9)</f>
        <v>5352</v>
      </c>
      <c r="W5" s="15">
        <f>SUM(C27,C33,C39,H9,H15,H21,H27,H33,H39,M9)</f>
        <v>5216</v>
      </c>
      <c r="X5" s="15">
        <f>SUM(V5:W5)</f>
        <v>10568</v>
      </c>
      <c r="Y5" s="2"/>
      <c r="Z5" s="4" t="s">
        <v>25</v>
      </c>
      <c r="AA5" s="10">
        <v>599</v>
      </c>
      <c r="AB5" s="10">
        <v>575</v>
      </c>
      <c r="AC5" s="10">
        <v>1174</v>
      </c>
    </row>
    <row r="6" spans="1:29" ht="15" customHeight="1" x14ac:dyDescent="0.15">
      <c r="A6" s="7">
        <v>2</v>
      </c>
      <c r="B6" s="10">
        <v>74</v>
      </c>
      <c r="C6" s="10">
        <v>64</v>
      </c>
      <c r="D6" s="10">
        <v>138</v>
      </c>
      <c r="E6" s="3"/>
      <c r="F6" s="7">
        <v>32</v>
      </c>
      <c r="G6" s="10">
        <v>99</v>
      </c>
      <c r="H6" s="10">
        <v>88</v>
      </c>
      <c r="I6" s="10">
        <v>187</v>
      </c>
      <c r="J6" s="3"/>
      <c r="K6" s="7">
        <v>62</v>
      </c>
      <c r="L6" s="10">
        <v>189</v>
      </c>
      <c r="M6" s="10">
        <v>188</v>
      </c>
      <c r="N6" s="10">
        <v>377</v>
      </c>
      <c r="O6" s="3"/>
      <c r="P6" s="7">
        <v>92</v>
      </c>
      <c r="Q6" s="10">
        <v>36</v>
      </c>
      <c r="R6" s="10">
        <v>117</v>
      </c>
      <c r="S6" s="10">
        <v>153</v>
      </c>
      <c r="U6" s="8" t="s">
        <v>6</v>
      </c>
      <c r="V6" s="15">
        <f>SUM(L15,L21)</f>
        <v>1969</v>
      </c>
      <c r="W6" s="15">
        <f>SUM(M15,M21)</f>
        <v>1994</v>
      </c>
      <c r="X6" s="15">
        <f>SUM(V6:W6)</f>
        <v>3963</v>
      </c>
      <c r="Z6" s="26" t="s">
        <v>26</v>
      </c>
      <c r="AA6" s="10">
        <v>3111</v>
      </c>
      <c r="AB6" s="10">
        <v>3083</v>
      </c>
      <c r="AC6" s="10">
        <v>6194</v>
      </c>
    </row>
    <row r="7" spans="1:29" ht="15" customHeight="1" x14ac:dyDescent="0.15">
      <c r="A7" s="7">
        <v>3</v>
      </c>
      <c r="B7" s="10">
        <v>59</v>
      </c>
      <c r="C7" s="10">
        <v>59</v>
      </c>
      <c r="D7" s="10">
        <v>118</v>
      </c>
      <c r="E7" s="3"/>
      <c r="F7" s="7">
        <v>33</v>
      </c>
      <c r="G7" s="10">
        <v>97</v>
      </c>
      <c r="H7" s="10">
        <v>99</v>
      </c>
      <c r="I7" s="10">
        <v>196</v>
      </c>
      <c r="J7" s="3"/>
      <c r="K7" s="7">
        <v>63</v>
      </c>
      <c r="L7" s="10">
        <v>223</v>
      </c>
      <c r="M7" s="10">
        <v>164</v>
      </c>
      <c r="N7" s="10">
        <v>387</v>
      </c>
      <c r="O7" s="3"/>
      <c r="P7" s="7">
        <v>93</v>
      </c>
      <c r="Q7" s="10">
        <v>24</v>
      </c>
      <c r="R7" s="10">
        <v>72</v>
      </c>
      <c r="S7" s="10">
        <v>96</v>
      </c>
      <c r="U7" s="4" t="s">
        <v>7</v>
      </c>
      <c r="V7" s="15">
        <f>SUM(L27,L33,L39,Q9,Q15,Q21,Q27,Q33,Q39)</f>
        <v>2217</v>
      </c>
      <c r="W7" s="15">
        <f>SUM(M27,M33,M39,R9,R15,R21,R27,R33,R39)</f>
        <v>3859</v>
      </c>
      <c r="X7" s="15">
        <f>SUM(V7:W7)</f>
        <v>6076</v>
      </c>
      <c r="Z7" s="4" t="s">
        <v>31</v>
      </c>
      <c r="AA7" s="10">
        <v>1198</v>
      </c>
      <c r="AB7" s="10">
        <v>1227</v>
      </c>
      <c r="AC7" s="10">
        <v>2425</v>
      </c>
    </row>
    <row r="8" spans="1:29" ht="15" customHeight="1" x14ac:dyDescent="0.15">
      <c r="A8" s="7">
        <v>4</v>
      </c>
      <c r="B8" s="10">
        <v>66</v>
      </c>
      <c r="C8" s="10">
        <v>65</v>
      </c>
      <c r="D8" s="10">
        <v>131</v>
      </c>
      <c r="E8" s="3"/>
      <c r="F8" s="7">
        <v>34</v>
      </c>
      <c r="G8" s="10">
        <v>75</v>
      </c>
      <c r="H8" s="10">
        <v>91</v>
      </c>
      <c r="I8" s="10">
        <v>166</v>
      </c>
      <c r="J8" s="3"/>
      <c r="K8" s="7">
        <v>64</v>
      </c>
      <c r="L8" s="10">
        <v>202</v>
      </c>
      <c r="M8" s="10">
        <v>218</v>
      </c>
      <c r="N8" s="10">
        <v>420</v>
      </c>
      <c r="O8" s="3"/>
      <c r="P8" s="7">
        <v>94</v>
      </c>
      <c r="Q8" s="10">
        <v>16</v>
      </c>
      <c r="R8" s="10">
        <v>74</v>
      </c>
      <c r="S8" s="10">
        <v>90</v>
      </c>
      <c r="U8" s="17" t="s">
        <v>3</v>
      </c>
      <c r="V8" s="12">
        <f>SUM(V4:V7)</f>
        <v>10574</v>
      </c>
      <c r="W8" s="12">
        <f>SUM(W4:W7)</f>
        <v>12056</v>
      </c>
      <c r="X8" s="12">
        <f>SUM(X4:X7)</f>
        <v>22630</v>
      </c>
      <c r="Z8" s="4" t="s">
        <v>7</v>
      </c>
      <c r="AA8" s="10">
        <v>1322</v>
      </c>
      <c r="AB8" s="10">
        <v>2331</v>
      </c>
      <c r="AC8" s="10">
        <v>3653</v>
      </c>
    </row>
    <row r="9" spans="1:29" ht="15" customHeight="1" x14ac:dyDescent="0.15">
      <c r="A9" s="7"/>
      <c r="B9" s="11">
        <v>314</v>
      </c>
      <c r="C9" s="11">
        <v>291</v>
      </c>
      <c r="D9" s="11">
        <v>605</v>
      </c>
      <c r="E9" s="3"/>
      <c r="F9" s="7"/>
      <c r="G9" s="11">
        <v>427</v>
      </c>
      <c r="H9" s="11">
        <v>449</v>
      </c>
      <c r="I9" s="11">
        <v>876</v>
      </c>
      <c r="J9" s="3"/>
      <c r="K9" s="7"/>
      <c r="L9" s="12">
        <v>964</v>
      </c>
      <c r="M9" s="12">
        <v>939</v>
      </c>
      <c r="N9" s="12">
        <v>1903</v>
      </c>
      <c r="O9" s="3"/>
      <c r="P9" s="7"/>
      <c r="Q9" s="11">
        <v>195</v>
      </c>
      <c r="R9" s="11">
        <v>533</v>
      </c>
      <c r="S9" s="11">
        <v>728</v>
      </c>
      <c r="U9" s="4" t="s">
        <v>8</v>
      </c>
      <c r="V9" s="15">
        <f>SUM(G21,G27,G33,G39,L9)</f>
        <v>3268</v>
      </c>
      <c r="W9" s="15">
        <f>SUM(H21,H27,H33,H39,M9)</f>
        <v>3217</v>
      </c>
      <c r="X9" s="18">
        <f t="shared" ref="X9:X20" si="0">SUM(V9:W9)</f>
        <v>6485</v>
      </c>
      <c r="Z9" s="9" t="s">
        <v>24</v>
      </c>
      <c r="AA9" s="11">
        <f t="shared" ref="AA9:AB9" si="1">SUM(AA5:AA8)</f>
        <v>6230</v>
      </c>
      <c r="AB9" s="11">
        <f t="shared" si="1"/>
        <v>7216</v>
      </c>
      <c r="AC9" s="11">
        <f>SUM(AC5:AC8)</f>
        <v>13446</v>
      </c>
    </row>
    <row r="10" spans="1:29" ht="15" customHeight="1" x14ac:dyDescent="0.15">
      <c r="A10" s="7">
        <v>5</v>
      </c>
      <c r="B10" s="10">
        <v>66</v>
      </c>
      <c r="C10" s="10">
        <v>50</v>
      </c>
      <c r="D10" s="10">
        <v>116</v>
      </c>
      <c r="E10" s="3"/>
      <c r="F10" s="7">
        <v>35</v>
      </c>
      <c r="G10" s="10">
        <v>103</v>
      </c>
      <c r="H10" s="10">
        <v>85</v>
      </c>
      <c r="I10" s="10">
        <v>188</v>
      </c>
      <c r="J10" s="3"/>
      <c r="K10" s="7">
        <v>65</v>
      </c>
      <c r="L10" s="10">
        <v>209</v>
      </c>
      <c r="M10" s="10">
        <v>195</v>
      </c>
      <c r="N10" s="10">
        <v>404</v>
      </c>
      <c r="O10" s="3"/>
      <c r="P10" s="7">
        <v>95</v>
      </c>
      <c r="Q10" s="10">
        <v>10</v>
      </c>
      <c r="R10" s="10">
        <v>60</v>
      </c>
      <c r="S10" s="10">
        <v>70</v>
      </c>
      <c r="U10" s="4" t="s">
        <v>9</v>
      </c>
      <c r="V10" s="15">
        <f>SUM(G21,G27,G33,G39,L9,L15,L21,L27,L33,L39,Q9,Q15,Q21,Q27,Q33,Q39)</f>
        <v>7454</v>
      </c>
      <c r="W10" s="15">
        <f>SUM(H21,H27,H33,H39,M9,M15,M21,M27,M33,M39,R9,R15,R21,R27,R33,R39)</f>
        <v>9070</v>
      </c>
      <c r="X10" s="18">
        <f t="shared" si="0"/>
        <v>16524</v>
      </c>
      <c r="Z10" s="6" t="s">
        <v>28</v>
      </c>
    </row>
    <row r="11" spans="1:29" ht="15" customHeight="1" x14ac:dyDescent="0.15">
      <c r="A11" s="7">
        <v>6</v>
      </c>
      <c r="B11" s="10">
        <v>70</v>
      </c>
      <c r="C11" s="10">
        <v>73</v>
      </c>
      <c r="D11" s="10">
        <v>143</v>
      </c>
      <c r="E11" s="3"/>
      <c r="F11" s="7">
        <v>36</v>
      </c>
      <c r="G11" s="10">
        <v>80</v>
      </c>
      <c r="H11" s="10">
        <v>92</v>
      </c>
      <c r="I11" s="10">
        <v>172</v>
      </c>
      <c r="J11" s="3"/>
      <c r="K11" s="7">
        <v>66</v>
      </c>
      <c r="L11" s="10">
        <v>262</v>
      </c>
      <c r="M11" s="10">
        <v>204</v>
      </c>
      <c r="N11" s="10">
        <v>466</v>
      </c>
      <c r="O11" s="3"/>
      <c r="P11" s="7">
        <v>96</v>
      </c>
      <c r="Q11" s="10">
        <v>10</v>
      </c>
      <c r="R11" s="10">
        <v>43</v>
      </c>
      <c r="S11" s="10">
        <v>53</v>
      </c>
      <c r="U11" s="4" t="s">
        <v>10</v>
      </c>
      <c r="V11" s="15">
        <f>SUM(,G33,G39,L9,L15,L21,L27,L33,L39,Q9,Q15,Q21,Q27,Q33,Q39)</f>
        <v>6425</v>
      </c>
      <c r="W11" s="15">
        <f>SUM(,H33,H39,M9,M15,M21,M27,M33,M39,R9,R15,R21,R27,R33,R39)</f>
        <v>8093</v>
      </c>
      <c r="X11" s="18">
        <f t="shared" si="0"/>
        <v>14518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80</v>
      </c>
      <c r="C12" s="10">
        <v>62</v>
      </c>
      <c r="D12" s="10">
        <v>142</v>
      </c>
      <c r="E12" s="3"/>
      <c r="F12" s="7">
        <v>37</v>
      </c>
      <c r="G12" s="10">
        <v>88</v>
      </c>
      <c r="H12" s="10">
        <v>89</v>
      </c>
      <c r="I12" s="10">
        <v>177</v>
      </c>
      <c r="J12" s="3"/>
      <c r="K12" s="7">
        <v>67</v>
      </c>
      <c r="L12" s="10">
        <v>252</v>
      </c>
      <c r="M12" s="10">
        <v>252</v>
      </c>
      <c r="N12" s="10">
        <v>504</v>
      </c>
      <c r="O12" s="3"/>
      <c r="P12" s="7">
        <v>97</v>
      </c>
      <c r="Q12" s="10">
        <v>9</v>
      </c>
      <c r="R12" s="10">
        <v>19</v>
      </c>
      <c r="S12" s="10">
        <v>28</v>
      </c>
      <c r="U12" s="4" t="s">
        <v>11</v>
      </c>
      <c r="V12" s="15">
        <f>SUM(L9,L15,L21,L27,L33,L39,Q9,Q15,Q21,Q27,Q33,Q39)</f>
        <v>5150</v>
      </c>
      <c r="W12" s="15">
        <f>SUM(M9,M15,M21,M27,M33,M39,R9,R15,R21,R27,R33,R39)</f>
        <v>6792</v>
      </c>
      <c r="X12" s="18">
        <f t="shared" si="0"/>
        <v>11942</v>
      </c>
      <c r="Z12" s="4" t="s">
        <v>25</v>
      </c>
      <c r="AA12" s="10">
        <v>166</v>
      </c>
      <c r="AB12" s="10">
        <v>143</v>
      </c>
      <c r="AC12" s="10">
        <v>309</v>
      </c>
    </row>
    <row r="13" spans="1:29" ht="15" customHeight="1" x14ac:dyDescent="0.15">
      <c r="A13" s="7">
        <v>8</v>
      </c>
      <c r="B13" s="10">
        <v>75</v>
      </c>
      <c r="C13" s="10">
        <v>68</v>
      </c>
      <c r="D13" s="10">
        <v>143</v>
      </c>
      <c r="E13" s="3"/>
      <c r="F13" s="7">
        <v>38</v>
      </c>
      <c r="G13" s="10">
        <v>107</v>
      </c>
      <c r="H13" s="10">
        <v>102</v>
      </c>
      <c r="I13" s="10">
        <v>209</v>
      </c>
      <c r="J13" s="3"/>
      <c r="K13" s="7">
        <v>68</v>
      </c>
      <c r="L13" s="10">
        <v>274</v>
      </c>
      <c r="M13" s="10">
        <v>247</v>
      </c>
      <c r="N13" s="10">
        <v>521</v>
      </c>
      <c r="O13" s="3"/>
      <c r="P13" s="7">
        <v>98</v>
      </c>
      <c r="Q13" s="10">
        <v>11</v>
      </c>
      <c r="R13" s="10">
        <v>23</v>
      </c>
      <c r="S13" s="10">
        <v>34</v>
      </c>
      <c r="U13" s="9" t="s">
        <v>12</v>
      </c>
      <c r="V13" s="12">
        <f>SUM(L15,L21,L27,L33,L39,Q9,Q15,Q21,Q27,Q33,Q39)</f>
        <v>4186</v>
      </c>
      <c r="W13" s="12">
        <f>SUM(M15,M21,M27,M33,M39,R9,R15,R21,R27,R33,R39)</f>
        <v>5853</v>
      </c>
      <c r="X13" s="12">
        <f t="shared" si="0"/>
        <v>10039</v>
      </c>
      <c r="Z13" s="26" t="s">
        <v>26</v>
      </c>
      <c r="AA13" s="10">
        <v>670</v>
      </c>
      <c r="AB13" s="10">
        <v>704</v>
      </c>
      <c r="AC13" s="10">
        <v>1374</v>
      </c>
    </row>
    <row r="14" spans="1:29" ht="15" customHeight="1" x14ac:dyDescent="0.15">
      <c r="A14" s="7">
        <v>9</v>
      </c>
      <c r="B14" s="10">
        <v>65</v>
      </c>
      <c r="C14" s="10">
        <v>83</v>
      </c>
      <c r="D14" s="10">
        <v>148</v>
      </c>
      <c r="E14" s="3"/>
      <c r="F14" s="7">
        <v>39</v>
      </c>
      <c r="G14" s="10">
        <v>118</v>
      </c>
      <c r="H14" s="10">
        <v>94</v>
      </c>
      <c r="I14" s="10">
        <v>212</v>
      </c>
      <c r="J14" s="3"/>
      <c r="K14" s="7">
        <v>69</v>
      </c>
      <c r="L14" s="10">
        <v>264</v>
      </c>
      <c r="M14" s="10">
        <v>252</v>
      </c>
      <c r="N14" s="10">
        <v>516</v>
      </c>
      <c r="O14" s="3"/>
      <c r="P14" s="7">
        <v>99</v>
      </c>
      <c r="Q14" s="10">
        <v>5</v>
      </c>
      <c r="R14" s="10">
        <v>13</v>
      </c>
      <c r="S14" s="10">
        <v>18</v>
      </c>
      <c r="U14" s="4" t="s">
        <v>13</v>
      </c>
      <c r="V14" s="15">
        <f>SUM(L21,L27,L33,L39,Q9,Q15,Q21,Q27,Q33,Q39)</f>
        <v>2925</v>
      </c>
      <c r="W14" s="15">
        <f>SUM(M21,M27,M33,M39,R9,R15,R21,R27,R33,R39)</f>
        <v>4703</v>
      </c>
      <c r="X14" s="18">
        <f t="shared" si="0"/>
        <v>7628</v>
      </c>
      <c r="Z14" s="4" t="s">
        <v>31</v>
      </c>
      <c r="AA14" s="10">
        <v>247</v>
      </c>
      <c r="AB14" s="10">
        <v>276</v>
      </c>
      <c r="AC14" s="10">
        <v>523</v>
      </c>
    </row>
    <row r="15" spans="1:29" ht="15" customHeight="1" x14ac:dyDescent="0.15">
      <c r="A15" s="7"/>
      <c r="B15" s="11">
        <v>356</v>
      </c>
      <c r="C15" s="11">
        <v>336</v>
      </c>
      <c r="D15" s="11">
        <v>692</v>
      </c>
      <c r="E15" s="3"/>
      <c r="F15" s="7"/>
      <c r="G15" s="11">
        <v>496</v>
      </c>
      <c r="H15" s="11">
        <v>462</v>
      </c>
      <c r="I15" s="11">
        <v>958</v>
      </c>
      <c r="J15" s="3"/>
      <c r="K15" s="7"/>
      <c r="L15" s="11">
        <v>1261</v>
      </c>
      <c r="M15" s="11">
        <v>1150</v>
      </c>
      <c r="N15" s="11">
        <v>2411</v>
      </c>
      <c r="O15" s="3"/>
      <c r="P15" s="7"/>
      <c r="Q15" s="11">
        <v>45</v>
      </c>
      <c r="R15" s="11">
        <v>158</v>
      </c>
      <c r="S15" s="11">
        <v>203</v>
      </c>
      <c r="U15" s="4" t="s">
        <v>14</v>
      </c>
      <c r="V15" s="15">
        <f>SUM(L27,L33,L39,Q9,Q15,Q21,Q27,Q33,Q39)</f>
        <v>2217</v>
      </c>
      <c r="W15" s="15">
        <f>SUM(M27,M33,M39,R9,R15,R21,R27,R33,R39)</f>
        <v>3859</v>
      </c>
      <c r="X15" s="18">
        <f t="shared" si="0"/>
        <v>6076</v>
      </c>
      <c r="Z15" s="4" t="s">
        <v>7</v>
      </c>
      <c r="AA15" s="10">
        <v>284</v>
      </c>
      <c r="AB15" s="10">
        <v>442</v>
      </c>
      <c r="AC15" s="10">
        <v>726</v>
      </c>
    </row>
    <row r="16" spans="1:29" ht="15" customHeight="1" x14ac:dyDescent="0.15">
      <c r="A16" s="7">
        <v>10</v>
      </c>
      <c r="B16" s="10">
        <v>77</v>
      </c>
      <c r="C16" s="10">
        <v>69</v>
      </c>
      <c r="D16" s="10">
        <v>146</v>
      </c>
      <c r="E16" s="3"/>
      <c r="F16" s="7">
        <v>40</v>
      </c>
      <c r="G16" s="10">
        <v>115</v>
      </c>
      <c r="H16" s="10">
        <v>94</v>
      </c>
      <c r="I16" s="10">
        <v>209</v>
      </c>
      <c r="J16" s="3"/>
      <c r="K16" s="7">
        <v>70</v>
      </c>
      <c r="L16" s="10">
        <v>207</v>
      </c>
      <c r="M16" s="10">
        <v>191</v>
      </c>
      <c r="N16" s="10">
        <v>398</v>
      </c>
      <c r="O16" s="3"/>
      <c r="P16" s="7">
        <v>100</v>
      </c>
      <c r="Q16" s="10">
        <v>1</v>
      </c>
      <c r="R16" s="10">
        <v>10</v>
      </c>
      <c r="S16" s="10">
        <v>11</v>
      </c>
      <c r="U16" s="4" t="s">
        <v>15</v>
      </c>
      <c r="V16" s="15">
        <f>SUM(L33,L39,Q9,Q15,Q21,Q27,Q33,Q39)</f>
        <v>1502</v>
      </c>
      <c r="W16" s="15">
        <f>SUM(M33,M39,R9,R15,R21,R27,R33,R39)</f>
        <v>2825</v>
      </c>
      <c r="X16" s="18">
        <f t="shared" si="0"/>
        <v>4327</v>
      </c>
      <c r="Z16" s="9" t="s">
        <v>24</v>
      </c>
      <c r="AA16" s="11">
        <f t="shared" ref="AA16:AB16" si="2">SUM(AA12:AA15)</f>
        <v>1367</v>
      </c>
      <c r="AB16" s="11">
        <f t="shared" si="2"/>
        <v>1565</v>
      </c>
      <c r="AC16" s="11">
        <f>SUM(AC12:AC15)</f>
        <v>2932</v>
      </c>
    </row>
    <row r="17" spans="1:29" ht="15" customHeight="1" x14ac:dyDescent="0.15">
      <c r="A17" s="7">
        <v>11</v>
      </c>
      <c r="B17" s="10">
        <v>70</v>
      </c>
      <c r="C17" s="10">
        <v>80</v>
      </c>
      <c r="D17" s="10">
        <v>150</v>
      </c>
      <c r="E17" s="3"/>
      <c r="F17" s="7">
        <v>41</v>
      </c>
      <c r="G17" s="10">
        <v>116</v>
      </c>
      <c r="H17" s="10">
        <v>87</v>
      </c>
      <c r="I17" s="10">
        <v>203</v>
      </c>
      <c r="J17" s="3"/>
      <c r="K17" s="7">
        <v>71</v>
      </c>
      <c r="L17" s="10">
        <v>85</v>
      </c>
      <c r="M17" s="10">
        <v>102</v>
      </c>
      <c r="N17" s="10">
        <v>187</v>
      </c>
      <c r="O17" s="3"/>
      <c r="P17" s="7">
        <v>101</v>
      </c>
      <c r="Q17" s="10">
        <v>2</v>
      </c>
      <c r="R17" s="10">
        <v>12</v>
      </c>
      <c r="S17" s="10">
        <v>14</v>
      </c>
      <c r="U17" s="4" t="s">
        <v>16</v>
      </c>
      <c r="V17" s="15">
        <f>SUM(L39,Q9,Q15,Q21,Q27,Q33,Q39)</f>
        <v>760</v>
      </c>
      <c r="W17" s="15">
        <f>SUM(M39,R9,R15,R21,R27,R33,R39)</f>
        <v>1691</v>
      </c>
      <c r="X17" s="18">
        <f t="shared" si="0"/>
        <v>2451</v>
      </c>
      <c r="Z17" s="6" t="s">
        <v>29</v>
      </c>
    </row>
    <row r="18" spans="1:29" ht="15" customHeight="1" x14ac:dyDescent="0.15">
      <c r="A18" s="7">
        <v>12</v>
      </c>
      <c r="B18" s="10">
        <v>72</v>
      </c>
      <c r="C18" s="10">
        <v>61</v>
      </c>
      <c r="D18" s="10">
        <v>133</v>
      </c>
      <c r="E18" s="3"/>
      <c r="F18" s="7">
        <v>42</v>
      </c>
      <c r="G18" s="10">
        <v>107</v>
      </c>
      <c r="H18" s="10">
        <v>92</v>
      </c>
      <c r="I18" s="10">
        <v>199</v>
      </c>
      <c r="J18" s="3"/>
      <c r="K18" s="7">
        <v>72</v>
      </c>
      <c r="L18" s="10">
        <v>121</v>
      </c>
      <c r="M18" s="10">
        <v>164</v>
      </c>
      <c r="N18" s="13">
        <v>285</v>
      </c>
      <c r="O18" s="3"/>
      <c r="P18" s="7">
        <v>102</v>
      </c>
      <c r="Q18" s="10">
        <v>1</v>
      </c>
      <c r="R18" s="10">
        <v>7</v>
      </c>
      <c r="S18" s="10">
        <v>8</v>
      </c>
      <c r="U18" s="4" t="s">
        <v>17</v>
      </c>
      <c r="V18" s="15">
        <f>SUM(Q9,Q15,Q21,Q27,Q33,Q39)</f>
        <v>246</v>
      </c>
      <c r="W18" s="15">
        <f>SUM(R9,R15,R21,R27,R33,R39)</f>
        <v>725</v>
      </c>
      <c r="X18" s="18">
        <f t="shared" si="0"/>
        <v>971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78</v>
      </c>
      <c r="C19" s="10">
        <v>71</v>
      </c>
      <c r="D19" s="10">
        <v>149</v>
      </c>
      <c r="E19" s="3"/>
      <c r="F19" s="7">
        <v>43</v>
      </c>
      <c r="G19" s="10">
        <v>101</v>
      </c>
      <c r="H19" s="10">
        <v>108</v>
      </c>
      <c r="I19" s="10">
        <v>209</v>
      </c>
      <c r="J19" s="3"/>
      <c r="K19" s="7">
        <v>73</v>
      </c>
      <c r="L19" s="10">
        <v>145</v>
      </c>
      <c r="M19" s="10">
        <v>208</v>
      </c>
      <c r="N19" s="10">
        <v>353</v>
      </c>
      <c r="O19" s="3"/>
      <c r="P19" s="7">
        <v>103</v>
      </c>
      <c r="Q19" s="10">
        <v>1</v>
      </c>
      <c r="R19" s="10">
        <v>1</v>
      </c>
      <c r="S19" s="10">
        <v>2</v>
      </c>
      <c r="U19" s="4" t="s">
        <v>18</v>
      </c>
      <c r="V19" s="15">
        <f>SUM(Q15,Q21,Q27,Q33,Q39)</f>
        <v>51</v>
      </c>
      <c r="W19" s="15">
        <f>SUM(R15,R21,R27,R33,R39)</f>
        <v>192</v>
      </c>
      <c r="X19" s="18">
        <f t="shared" si="0"/>
        <v>243</v>
      </c>
      <c r="Z19" s="4" t="s">
        <v>25</v>
      </c>
      <c r="AA19" s="10">
        <v>156</v>
      </c>
      <c r="AB19" s="10">
        <v>171</v>
      </c>
      <c r="AC19" s="10">
        <v>327</v>
      </c>
    </row>
    <row r="20" spans="1:29" ht="15" customHeight="1" x14ac:dyDescent="0.15">
      <c r="A20" s="7">
        <v>14</v>
      </c>
      <c r="B20" s="10">
        <v>69</v>
      </c>
      <c r="C20" s="10">
        <v>79</v>
      </c>
      <c r="D20" s="10">
        <v>148</v>
      </c>
      <c r="E20" s="3"/>
      <c r="F20" s="7">
        <v>44</v>
      </c>
      <c r="G20" s="10">
        <v>97</v>
      </c>
      <c r="H20" s="10">
        <v>100</v>
      </c>
      <c r="I20" s="10">
        <v>197</v>
      </c>
      <c r="J20" s="3"/>
      <c r="K20" s="7">
        <v>74</v>
      </c>
      <c r="L20" s="10">
        <v>150</v>
      </c>
      <c r="M20" s="10">
        <v>179</v>
      </c>
      <c r="N20" s="10">
        <v>329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6</v>
      </c>
      <c r="W20" s="15">
        <f>SUM(R21,R27,R33,R39)</f>
        <v>34</v>
      </c>
      <c r="X20" s="18">
        <f t="shared" si="0"/>
        <v>40</v>
      </c>
      <c r="Z20" s="26" t="s">
        <v>26</v>
      </c>
      <c r="AA20" s="10">
        <v>1026</v>
      </c>
      <c r="AB20" s="10">
        <v>917</v>
      </c>
      <c r="AC20" s="10">
        <v>1943</v>
      </c>
    </row>
    <row r="21" spans="1:29" ht="15" customHeight="1" x14ac:dyDescent="0.15">
      <c r="A21" s="7"/>
      <c r="B21" s="11">
        <v>366</v>
      </c>
      <c r="C21" s="11">
        <v>360</v>
      </c>
      <c r="D21" s="11">
        <v>726</v>
      </c>
      <c r="E21" s="3"/>
      <c r="F21" s="7"/>
      <c r="G21" s="11">
        <v>536</v>
      </c>
      <c r="H21" s="11">
        <v>481</v>
      </c>
      <c r="I21" s="11">
        <v>1017</v>
      </c>
      <c r="J21" s="3"/>
      <c r="K21" s="7"/>
      <c r="L21" s="12">
        <v>708</v>
      </c>
      <c r="M21" s="12">
        <v>844</v>
      </c>
      <c r="N21" s="12">
        <v>1552</v>
      </c>
      <c r="O21" s="24"/>
      <c r="P21" s="7"/>
      <c r="Q21" s="11">
        <v>5</v>
      </c>
      <c r="R21" s="11">
        <v>32</v>
      </c>
      <c r="S21" s="11">
        <v>37</v>
      </c>
      <c r="Z21" s="4" t="s">
        <v>31</v>
      </c>
      <c r="AA21" s="10">
        <v>331</v>
      </c>
      <c r="AB21" s="10">
        <v>295</v>
      </c>
      <c r="AC21" s="10">
        <v>626</v>
      </c>
    </row>
    <row r="22" spans="1:29" ht="15" customHeight="1" x14ac:dyDescent="0.15">
      <c r="A22" s="7">
        <v>15</v>
      </c>
      <c r="B22" s="10">
        <v>80</v>
      </c>
      <c r="C22" s="10">
        <v>75</v>
      </c>
      <c r="D22" s="10">
        <v>155</v>
      </c>
      <c r="E22" s="3"/>
      <c r="F22" s="7">
        <v>45</v>
      </c>
      <c r="G22" s="10">
        <v>104</v>
      </c>
      <c r="H22" s="10">
        <v>100</v>
      </c>
      <c r="I22" s="10">
        <v>204</v>
      </c>
      <c r="J22" s="3"/>
      <c r="K22" s="7">
        <v>75</v>
      </c>
      <c r="L22" s="10">
        <v>147</v>
      </c>
      <c r="M22" s="10">
        <v>224</v>
      </c>
      <c r="N22" s="10">
        <v>371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371</v>
      </c>
      <c r="AB22" s="10">
        <v>695</v>
      </c>
      <c r="AC22" s="10">
        <v>1066</v>
      </c>
    </row>
    <row r="23" spans="1:29" ht="15" customHeight="1" x14ac:dyDescent="0.15">
      <c r="A23" s="7">
        <v>16</v>
      </c>
      <c r="B23" s="10">
        <v>85</v>
      </c>
      <c r="C23" s="10">
        <v>95</v>
      </c>
      <c r="D23" s="10">
        <v>180</v>
      </c>
      <c r="E23" s="3"/>
      <c r="F23" s="7">
        <v>46</v>
      </c>
      <c r="G23" s="10">
        <v>100</v>
      </c>
      <c r="H23" s="10">
        <v>94</v>
      </c>
      <c r="I23" s="10">
        <v>194</v>
      </c>
      <c r="J23" s="3"/>
      <c r="K23" s="7">
        <v>76</v>
      </c>
      <c r="L23" s="10">
        <v>143</v>
      </c>
      <c r="M23" s="10">
        <v>207</v>
      </c>
      <c r="N23" s="10">
        <v>350</v>
      </c>
      <c r="O23" s="3"/>
      <c r="P23" s="7">
        <v>106</v>
      </c>
      <c r="Q23" s="10">
        <v>1</v>
      </c>
      <c r="R23" s="10">
        <v>1</v>
      </c>
      <c r="S23" s="10">
        <v>2</v>
      </c>
      <c r="U23" s="4" t="s">
        <v>4</v>
      </c>
      <c r="V23" s="19">
        <f>V4/$V$8*100</f>
        <v>9.7976167959145073</v>
      </c>
      <c r="W23" s="19">
        <f>W4/$W$8*100</f>
        <v>8.186794956867951</v>
      </c>
      <c r="X23" s="19">
        <f>X4/$X$8*100</f>
        <v>8.9394608926204153</v>
      </c>
      <c r="Z23" s="9" t="s">
        <v>24</v>
      </c>
      <c r="AA23" s="11">
        <f t="shared" ref="AA23:AB23" si="3">SUM(AA19:AA22)</f>
        <v>1884</v>
      </c>
      <c r="AB23" s="11">
        <f t="shared" si="3"/>
        <v>2078</v>
      </c>
      <c r="AC23" s="11">
        <f>SUM(AC19:AC22)</f>
        <v>3962</v>
      </c>
    </row>
    <row r="24" spans="1:29" ht="15" customHeight="1" x14ac:dyDescent="0.15">
      <c r="A24" s="7">
        <v>17</v>
      </c>
      <c r="B24" s="10">
        <v>97</v>
      </c>
      <c r="C24" s="10">
        <v>81</v>
      </c>
      <c r="D24" s="10">
        <v>178</v>
      </c>
      <c r="E24" s="3"/>
      <c r="F24" s="7">
        <v>47</v>
      </c>
      <c r="G24" s="10">
        <v>100</v>
      </c>
      <c r="H24" s="10">
        <v>95</v>
      </c>
      <c r="I24" s="10">
        <v>195</v>
      </c>
      <c r="J24" s="3"/>
      <c r="K24" s="7">
        <v>77</v>
      </c>
      <c r="L24" s="10">
        <v>136</v>
      </c>
      <c r="M24" s="10">
        <v>208</v>
      </c>
      <c r="N24" s="10">
        <v>344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50.614715339512003</v>
      </c>
      <c r="W24" s="19">
        <f>W5/$W$8*100</f>
        <v>43.264764432647645</v>
      </c>
      <c r="X24" s="19">
        <f>X5/$X$8*100</f>
        <v>46.699072028281044</v>
      </c>
      <c r="Z24" s="6" t="s">
        <v>30</v>
      </c>
    </row>
    <row r="25" spans="1:29" ht="15" customHeight="1" x14ac:dyDescent="0.15">
      <c r="A25" s="7">
        <v>18</v>
      </c>
      <c r="B25" s="10">
        <v>69</v>
      </c>
      <c r="C25" s="10">
        <v>62</v>
      </c>
      <c r="D25" s="10">
        <v>131</v>
      </c>
      <c r="E25" s="3"/>
      <c r="F25" s="7">
        <v>48</v>
      </c>
      <c r="G25" s="10">
        <v>92</v>
      </c>
      <c r="H25" s="10">
        <v>92</v>
      </c>
      <c r="I25" s="10">
        <v>184</v>
      </c>
      <c r="J25" s="3"/>
      <c r="K25" s="7">
        <v>78</v>
      </c>
      <c r="L25" s="10">
        <v>126</v>
      </c>
      <c r="M25" s="10">
        <v>188</v>
      </c>
      <c r="N25" s="10">
        <v>314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18.621146207679214</v>
      </c>
      <c r="W25" s="19">
        <f>W6/$W$8*100</f>
        <v>16.539482415394822</v>
      </c>
      <c r="X25" s="19">
        <f>X6/$X$8*100</f>
        <v>17.512152010605391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62</v>
      </c>
      <c r="C26" s="10">
        <v>77</v>
      </c>
      <c r="D26" s="10">
        <v>139</v>
      </c>
      <c r="E26" s="3"/>
      <c r="F26" s="7">
        <v>49</v>
      </c>
      <c r="G26" s="10">
        <v>97</v>
      </c>
      <c r="H26" s="10">
        <v>115</v>
      </c>
      <c r="I26" s="10">
        <v>212</v>
      </c>
      <c r="J26" s="3"/>
      <c r="K26" s="7">
        <v>79</v>
      </c>
      <c r="L26" s="10">
        <v>163</v>
      </c>
      <c r="M26" s="10">
        <v>207</v>
      </c>
      <c r="N26" s="10">
        <v>370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20.966521656894269</v>
      </c>
      <c r="W26" s="19">
        <f>W7/$W$8*100</f>
        <v>32.008958195089583</v>
      </c>
      <c r="X26" s="19">
        <f>X7/$X$8*100</f>
        <v>26.849315068493151</v>
      </c>
      <c r="Z26" s="4" t="s">
        <v>25</v>
      </c>
      <c r="AA26" s="10">
        <v>115</v>
      </c>
      <c r="AB26" s="10">
        <v>98</v>
      </c>
      <c r="AC26" s="10">
        <v>213</v>
      </c>
    </row>
    <row r="27" spans="1:29" ht="15" customHeight="1" x14ac:dyDescent="0.15">
      <c r="A27" s="7"/>
      <c r="B27" s="11">
        <v>393</v>
      </c>
      <c r="C27" s="11">
        <v>390</v>
      </c>
      <c r="D27" s="11">
        <v>783</v>
      </c>
      <c r="E27" s="3"/>
      <c r="F27" s="7"/>
      <c r="G27" s="11">
        <v>493</v>
      </c>
      <c r="H27" s="11">
        <v>496</v>
      </c>
      <c r="I27" s="11">
        <v>989</v>
      </c>
      <c r="J27" s="3"/>
      <c r="K27" s="7"/>
      <c r="L27" s="11">
        <v>715</v>
      </c>
      <c r="M27" s="11">
        <v>1034</v>
      </c>
      <c r="N27" s="11">
        <v>1749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545</v>
      </c>
      <c r="AB27" s="10">
        <v>512</v>
      </c>
      <c r="AC27" s="10">
        <v>1057</v>
      </c>
    </row>
    <row r="28" spans="1:29" ht="15" customHeight="1" x14ac:dyDescent="0.15">
      <c r="A28" s="7">
        <v>20</v>
      </c>
      <c r="B28" s="10">
        <v>78</v>
      </c>
      <c r="C28" s="10">
        <v>82</v>
      </c>
      <c r="D28" s="10">
        <v>160</v>
      </c>
      <c r="E28" s="3"/>
      <c r="F28" s="7">
        <v>50</v>
      </c>
      <c r="G28" s="10">
        <v>89</v>
      </c>
      <c r="H28" s="10">
        <v>105</v>
      </c>
      <c r="I28" s="10">
        <v>194</v>
      </c>
      <c r="J28" s="3"/>
      <c r="K28" s="7">
        <v>80</v>
      </c>
      <c r="L28" s="10">
        <v>145</v>
      </c>
      <c r="M28" s="10">
        <v>232</v>
      </c>
      <c r="N28" s="10">
        <v>377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30.905995838850011</v>
      </c>
      <c r="W28" s="19">
        <f t="shared" ref="W28:W39" si="5">W9/$W$8*100</f>
        <v>26.68380889183809</v>
      </c>
      <c r="X28" s="19">
        <f t="shared" ref="X28:X39" si="6">X9/$X$8*100</f>
        <v>28.656650463985862</v>
      </c>
      <c r="Z28" s="4" t="s">
        <v>31</v>
      </c>
      <c r="AA28" s="10">
        <v>193</v>
      </c>
      <c r="AB28" s="10">
        <v>196</v>
      </c>
      <c r="AC28" s="10">
        <v>389</v>
      </c>
    </row>
    <row r="29" spans="1:29" ht="15" customHeight="1" x14ac:dyDescent="0.15">
      <c r="A29" s="7">
        <v>21</v>
      </c>
      <c r="B29" s="10">
        <v>82</v>
      </c>
      <c r="C29" s="10">
        <v>80</v>
      </c>
      <c r="D29" s="10">
        <v>162</v>
      </c>
      <c r="E29" s="3"/>
      <c r="F29" s="7">
        <v>51</v>
      </c>
      <c r="G29" s="10">
        <v>98</v>
      </c>
      <c r="H29" s="10">
        <v>77</v>
      </c>
      <c r="I29" s="10">
        <v>175</v>
      </c>
      <c r="J29" s="3"/>
      <c r="K29" s="7">
        <v>81</v>
      </c>
      <c r="L29" s="10">
        <v>163</v>
      </c>
      <c r="M29" s="10">
        <v>222</v>
      </c>
      <c r="N29" s="10">
        <v>385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70.493663703423493</v>
      </c>
      <c r="W29" s="19">
        <f t="shared" si="5"/>
        <v>75.232249502322489</v>
      </c>
      <c r="X29" s="19">
        <f t="shared" si="6"/>
        <v>73.018117543084401</v>
      </c>
      <c r="Z29" s="4" t="s">
        <v>7</v>
      </c>
      <c r="AA29" s="10">
        <v>240</v>
      </c>
      <c r="AB29" s="10">
        <v>391</v>
      </c>
      <c r="AC29" s="10">
        <v>631</v>
      </c>
    </row>
    <row r="30" spans="1:29" ht="15" customHeight="1" x14ac:dyDescent="0.15">
      <c r="A30" s="7">
        <v>22</v>
      </c>
      <c r="B30" s="10">
        <v>85</v>
      </c>
      <c r="C30" s="10">
        <v>82</v>
      </c>
      <c r="D30" s="10">
        <v>167</v>
      </c>
      <c r="E30" s="3"/>
      <c r="F30" s="7">
        <v>52</v>
      </c>
      <c r="G30" s="10">
        <v>106</v>
      </c>
      <c r="H30" s="10">
        <v>115</v>
      </c>
      <c r="I30" s="10">
        <v>221</v>
      </c>
      <c r="J30" s="3"/>
      <c r="K30" s="7">
        <v>82</v>
      </c>
      <c r="L30" s="10">
        <v>140</v>
      </c>
      <c r="M30" s="10">
        <v>235</v>
      </c>
      <c r="N30" s="10">
        <v>375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60.762247020994899</v>
      </c>
      <c r="W30" s="19">
        <f t="shared" si="5"/>
        <v>67.128400796283998</v>
      </c>
      <c r="X30" s="19">
        <f t="shared" si="6"/>
        <v>64.153778170570035</v>
      </c>
      <c r="Z30" s="9" t="s">
        <v>24</v>
      </c>
      <c r="AA30" s="11">
        <f t="shared" ref="AA30:AB30" si="7">SUM(AA26:AA29)</f>
        <v>1093</v>
      </c>
      <c r="AB30" s="11">
        <f t="shared" si="7"/>
        <v>1197</v>
      </c>
      <c r="AC30" s="11">
        <f>SUM(AC26:AC29)</f>
        <v>2290</v>
      </c>
    </row>
    <row r="31" spans="1:29" ht="15" customHeight="1" x14ac:dyDescent="0.15">
      <c r="A31" s="7">
        <v>23</v>
      </c>
      <c r="B31" s="10">
        <v>99</v>
      </c>
      <c r="C31" s="10">
        <v>68</v>
      </c>
      <c r="D31" s="10">
        <v>167</v>
      </c>
      <c r="E31" s="3"/>
      <c r="F31" s="7">
        <v>53</v>
      </c>
      <c r="G31" s="10">
        <v>110</v>
      </c>
      <c r="H31" s="10">
        <v>119</v>
      </c>
      <c r="I31" s="10">
        <v>229</v>
      </c>
      <c r="J31" s="3"/>
      <c r="K31" s="7">
        <v>83</v>
      </c>
      <c r="L31" s="10">
        <v>138</v>
      </c>
      <c r="M31" s="10">
        <v>238</v>
      </c>
      <c r="N31" s="10">
        <v>376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48.704369207490075</v>
      </c>
      <c r="W31" s="19">
        <f t="shared" si="5"/>
        <v>56.337093563370935</v>
      </c>
      <c r="X31" s="19">
        <f t="shared" si="6"/>
        <v>52.770658418029157</v>
      </c>
      <c r="Z31" s="6"/>
    </row>
    <row r="32" spans="1:29" ht="15" customHeight="1" x14ac:dyDescent="0.15">
      <c r="A32" s="7">
        <v>24</v>
      </c>
      <c r="B32" s="10">
        <v>65</v>
      </c>
      <c r="C32" s="10">
        <v>68</v>
      </c>
      <c r="D32" s="10">
        <v>133</v>
      </c>
      <c r="E32" s="3"/>
      <c r="F32" s="7">
        <v>54</v>
      </c>
      <c r="G32" s="10">
        <v>114</v>
      </c>
      <c r="H32" s="10">
        <v>113</v>
      </c>
      <c r="I32" s="10">
        <v>227</v>
      </c>
      <c r="J32" s="3"/>
      <c r="K32" s="7">
        <v>84</v>
      </c>
      <c r="L32" s="10">
        <v>156</v>
      </c>
      <c r="M32" s="10">
        <v>207</v>
      </c>
      <c r="N32" s="10">
        <v>363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39.587667864573483</v>
      </c>
      <c r="W32" s="20">
        <f t="shared" si="5"/>
        <v>48.548440610484406</v>
      </c>
      <c r="X32" s="20">
        <f t="shared" si="6"/>
        <v>44.361467079098546</v>
      </c>
      <c r="Z32" s="6"/>
      <c r="AA32" s="28"/>
      <c r="AB32" s="27"/>
      <c r="AC32" s="27"/>
    </row>
    <row r="33" spans="1:29" ht="15" customHeight="1" x14ac:dyDescent="0.15">
      <c r="A33" s="7"/>
      <c r="B33" s="11">
        <v>409</v>
      </c>
      <c r="C33" s="11">
        <v>380</v>
      </c>
      <c r="D33" s="11">
        <v>789</v>
      </c>
      <c r="E33" s="3"/>
      <c r="F33" s="7"/>
      <c r="G33" s="11">
        <v>517</v>
      </c>
      <c r="H33" s="11">
        <v>529</v>
      </c>
      <c r="I33" s="11">
        <v>1046</v>
      </c>
      <c r="J33" s="3"/>
      <c r="K33" s="7"/>
      <c r="L33" s="11">
        <v>742</v>
      </c>
      <c r="M33" s="11">
        <v>1134</v>
      </c>
      <c r="N33" s="11">
        <v>1876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27.662190278040477</v>
      </c>
      <c r="W33" s="19">
        <f t="shared" si="5"/>
        <v>39.00962176509622</v>
      </c>
      <c r="X33" s="19">
        <f t="shared" si="6"/>
        <v>33.707467962881132</v>
      </c>
      <c r="Z33" s="6" t="s">
        <v>3</v>
      </c>
    </row>
    <row r="34" spans="1:29" ht="15" customHeight="1" x14ac:dyDescent="0.15">
      <c r="A34" s="7">
        <v>25</v>
      </c>
      <c r="B34" s="10">
        <v>73</v>
      </c>
      <c r="C34" s="10">
        <v>68</v>
      </c>
      <c r="D34" s="10">
        <v>141</v>
      </c>
      <c r="E34" s="3"/>
      <c r="F34" s="7">
        <v>55</v>
      </c>
      <c r="G34" s="10">
        <v>128</v>
      </c>
      <c r="H34" s="10">
        <v>131</v>
      </c>
      <c r="I34" s="10">
        <v>259</v>
      </c>
      <c r="J34" s="3"/>
      <c r="K34" s="7">
        <v>85</v>
      </c>
      <c r="L34" s="10">
        <v>126</v>
      </c>
      <c r="M34" s="10">
        <v>206</v>
      </c>
      <c r="N34" s="10">
        <v>332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20.966521656894269</v>
      </c>
      <c r="W34" s="19">
        <f t="shared" si="5"/>
        <v>32.008958195089583</v>
      </c>
      <c r="X34" s="19">
        <f t="shared" si="6"/>
        <v>26.849315068493151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72</v>
      </c>
      <c r="C35" s="10">
        <v>59</v>
      </c>
      <c r="D35" s="10">
        <v>131</v>
      </c>
      <c r="E35" s="3"/>
      <c r="F35" s="7">
        <v>56</v>
      </c>
      <c r="G35" s="10">
        <v>133</v>
      </c>
      <c r="H35" s="10">
        <v>150</v>
      </c>
      <c r="I35" s="10">
        <v>283</v>
      </c>
      <c r="J35" s="3"/>
      <c r="K35" s="7">
        <v>86</v>
      </c>
      <c r="L35" s="10">
        <v>134</v>
      </c>
      <c r="M35" s="10">
        <v>234</v>
      </c>
      <c r="N35" s="10">
        <v>368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14.204652922262154</v>
      </c>
      <c r="W35" s="19">
        <f t="shared" si="5"/>
        <v>23.432315859323158</v>
      </c>
      <c r="X35" s="19">
        <f t="shared" si="6"/>
        <v>19.120636323464428</v>
      </c>
      <c r="Z35" s="4" t="s">
        <v>25</v>
      </c>
      <c r="AA35" s="10">
        <f>SUM(AA5,AA12,AA19,AA26)</f>
        <v>1036</v>
      </c>
      <c r="AB35" s="10">
        <f t="shared" ref="AA35:AB38" si="8">SUM(AB5,AB12,AB19,AB26)</f>
        <v>987</v>
      </c>
      <c r="AC35" s="10">
        <f>SUM(AA35:AB35)</f>
        <v>2023</v>
      </c>
    </row>
    <row r="36" spans="1:29" ht="15" customHeight="1" x14ac:dyDescent="0.15">
      <c r="A36" s="7">
        <v>27</v>
      </c>
      <c r="B36" s="10">
        <v>67</v>
      </c>
      <c r="C36" s="10">
        <v>40</v>
      </c>
      <c r="D36" s="10">
        <v>107</v>
      </c>
      <c r="E36" s="3"/>
      <c r="F36" s="7">
        <v>57</v>
      </c>
      <c r="G36" s="10">
        <v>157</v>
      </c>
      <c r="H36" s="10">
        <v>147</v>
      </c>
      <c r="I36" s="10">
        <v>304</v>
      </c>
      <c r="J36" s="3"/>
      <c r="K36" s="7">
        <v>87</v>
      </c>
      <c r="L36" s="10">
        <v>98</v>
      </c>
      <c r="M36" s="10">
        <v>178</v>
      </c>
      <c r="N36" s="10">
        <v>276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7.1874408927558155</v>
      </c>
      <c r="W36" s="19">
        <f t="shared" si="5"/>
        <v>14.02621101526211</v>
      </c>
      <c r="X36" s="19">
        <f t="shared" si="6"/>
        <v>10.830755634114007</v>
      </c>
      <c r="Z36" s="26" t="s">
        <v>26</v>
      </c>
      <c r="AA36" s="10">
        <f t="shared" si="8"/>
        <v>5352</v>
      </c>
      <c r="AB36" s="10">
        <f t="shared" si="8"/>
        <v>5216</v>
      </c>
      <c r="AC36" s="13">
        <f>SUM(AA36:AB36)</f>
        <v>10568</v>
      </c>
    </row>
    <row r="37" spans="1:29" ht="15" customHeight="1" x14ac:dyDescent="0.15">
      <c r="A37" s="7">
        <v>28</v>
      </c>
      <c r="B37" s="10">
        <v>66</v>
      </c>
      <c r="C37" s="10">
        <v>64</v>
      </c>
      <c r="D37" s="10">
        <v>130</v>
      </c>
      <c r="E37" s="3"/>
      <c r="F37" s="7">
        <v>58</v>
      </c>
      <c r="G37" s="10">
        <v>178</v>
      </c>
      <c r="H37" s="10">
        <v>170</v>
      </c>
      <c r="I37" s="10">
        <v>348</v>
      </c>
      <c r="J37" s="3"/>
      <c r="K37" s="7">
        <v>88</v>
      </c>
      <c r="L37" s="10">
        <v>97</v>
      </c>
      <c r="M37" s="10">
        <v>188</v>
      </c>
      <c r="N37" s="10">
        <v>285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2.3264611310762247</v>
      </c>
      <c r="W37" s="19">
        <f t="shared" si="5"/>
        <v>6.0136031851360316</v>
      </c>
      <c r="X37" s="19">
        <f t="shared" si="6"/>
        <v>4.2907644719399025</v>
      </c>
      <c r="Z37" s="4" t="s">
        <v>31</v>
      </c>
      <c r="AA37" s="10">
        <f t="shared" si="8"/>
        <v>1969</v>
      </c>
      <c r="AB37" s="10">
        <f t="shared" si="8"/>
        <v>1994</v>
      </c>
      <c r="AC37" s="13">
        <f>SUM(AA37:AB37)</f>
        <v>3963</v>
      </c>
    </row>
    <row r="38" spans="1:29" ht="15" customHeight="1" x14ac:dyDescent="0.15">
      <c r="A38" s="7">
        <v>29</v>
      </c>
      <c r="B38" s="10">
        <v>81</v>
      </c>
      <c r="C38" s="10">
        <v>87</v>
      </c>
      <c r="D38" s="10">
        <v>168</v>
      </c>
      <c r="E38" s="3"/>
      <c r="F38" s="7">
        <v>59</v>
      </c>
      <c r="G38" s="10">
        <v>162</v>
      </c>
      <c r="H38" s="10">
        <v>174</v>
      </c>
      <c r="I38" s="10">
        <v>336</v>
      </c>
      <c r="J38" s="3"/>
      <c r="K38" s="7">
        <v>89</v>
      </c>
      <c r="L38" s="10">
        <v>59</v>
      </c>
      <c r="M38" s="10">
        <v>160</v>
      </c>
      <c r="N38" s="10">
        <v>219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0.48231511254019299</v>
      </c>
      <c r="W38" s="19">
        <f t="shared" si="5"/>
        <v>1.5925680159256803</v>
      </c>
      <c r="X38" s="19">
        <f t="shared" si="6"/>
        <v>1.0737958462218293</v>
      </c>
      <c r="Z38" s="4" t="s">
        <v>7</v>
      </c>
      <c r="AA38" s="10">
        <f t="shared" si="8"/>
        <v>2217</v>
      </c>
      <c r="AB38" s="10">
        <f t="shared" si="8"/>
        <v>3859</v>
      </c>
      <c r="AC38" s="13">
        <f>SUM(AA38:AB38)</f>
        <v>6076</v>
      </c>
    </row>
    <row r="39" spans="1:29" ht="15" customHeight="1" x14ac:dyDescent="0.15">
      <c r="A39" s="7"/>
      <c r="B39" s="11">
        <v>359</v>
      </c>
      <c r="C39" s="11">
        <v>318</v>
      </c>
      <c r="D39" s="11">
        <v>677</v>
      </c>
      <c r="E39" s="3"/>
      <c r="F39" s="7"/>
      <c r="G39" s="11">
        <v>758</v>
      </c>
      <c r="H39" s="11">
        <v>772</v>
      </c>
      <c r="I39" s="11">
        <v>1530</v>
      </c>
      <c r="J39" s="3"/>
      <c r="K39" s="7"/>
      <c r="L39" s="11">
        <v>514</v>
      </c>
      <c r="M39" s="11">
        <v>966</v>
      </c>
      <c r="N39" s="11">
        <v>1480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5.6742954416493289E-2</v>
      </c>
      <c r="W39" s="19">
        <f t="shared" si="5"/>
        <v>0.28201725282017254</v>
      </c>
      <c r="X39" s="19">
        <f t="shared" si="6"/>
        <v>0.17675651789659744</v>
      </c>
      <c r="Z39" s="9" t="s">
        <v>24</v>
      </c>
      <c r="AA39" s="11">
        <f>SUM(AA35:AA38)</f>
        <v>10574</v>
      </c>
      <c r="AB39" s="11">
        <f>SUM(AB35:AB38)</f>
        <v>12056</v>
      </c>
      <c r="AC39" s="11">
        <f>SUM(AC35:AC38)</f>
        <v>22630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65</v>
      </c>
      <c r="C4" s="10">
        <v>59</v>
      </c>
      <c r="D4" s="10">
        <v>124</v>
      </c>
      <c r="E4" s="3"/>
      <c r="F4" s="7">
        <v>30</v>
      </c>
      <c r="G4" s="10">
        <v>84</v>
      </c>
      <c r="H4" s="10">
        <v>91</v>
      </c>
      <c r="I4" s="10">
        <v>175</v>
      </c>
      <c r="J4" s="3"/>
      <c r="K4" s="7">
        <v>60</v>
      </c>
      <c r="L4" s="10">
        <v>171</v>
      </c>
      <c r="M4" s="10">
        <v>169</v>
      </c>
      <c r="N4" s="10">
        <v>340</v>
      </c>
      <c r="O4" s="3"/>
      <c r="P4" s="7">
        <v>90</v>
      </c>
      <c r="Q4" s="10">
        <v>62</v>
      </c>
      <c r="R4" s="10">
        <v>129</v>
      </c>
      <c r="S4" s="10">
        <v>191</v>
      </c>
      <c r="U4" s="4" t="s">
        <v>4</v>
      </c>
      <c r="V4" s="15">
        <f>SUM(B9,B15,B21)</f>
        <v>1038</v>
      </c>
      <c r="W4" s="15">
        <f>SUM(C9,C15,C21)</f>
        <v>985</v>
      </c>
      <c r="X4" s="15">
        <f>SUM(V4:W4)</f>
        <v>2023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51</v>
      </c>
      <c r="C5" s="10">
        <v>44</v>
      </c>
      <c r="D5" s="10">
        <v>95</v>
      </c>
      <c r="E5" s="3"/>
      <c r="F5" s="7">
        <v>31</v>
      </c>
      <c r="G5" s="10">
        <v>76</v>
      </c>
      <c r="H5" s="10">
        <v>78</v>
      </c>
      <c r="I5" s="10">
        <v>154</v>
      </c>
      <c r="J5" s="3"/>
      <c r="K5" s="7">
        <v>61</v>
      </c>
      <c r="L5" s="10">
        <v>178</v>
      </c>
      <c r="M5" s="10">
        <v>206</v>
      </c>
      <c r="N5" s="10">
        <v>384</v>
      </c>
      <c r="O5" s="3"/>
      <c r="P5" s="7">
        <v>91</v>
      </c>
      <c r="Q5" s="10">
        <v>54</v>
      </c>
      <c r="R5" s="10">
        <v>142</v>
      </c>
      <c r="S5" s="10">
        <v>196</v>
      </c>
      <c r="U5" s="4" t="s">
        <v>5</v>
      </c>
      <c r="V5" s="15">
        <f>SUM(B27,B33,B39,G9,G15,G21,G27,G33,G39,L9)</f>
        <v>5346</v>
      </c>
      <c r="W5" s="15">
        <f>SUM(C27,C33,C39,H9,H15,H21,H27,H33,H39,M9)</f>
        <v>5203</v>
      </c>
      <c r="X5" s="15">
        <f>SUM(V5:W5)</f>
        <v>10549</v>
      </c>
      <c r="Y5" s="2"/>
      <c r="Z5" s="4" t="s">
        <v>25</v>
      </c>
      <c r="AA5" s="10">
        <v>599</v>
      </c>
      <c r="AB5" s="10">
        <v>574</v>
      </c>
      <c r="AC5" s="10">
        <v>1173</v>
      </c>
    </row>
    <row r="6" spans="1:29" ht="15" customHeight="1" x14ac:dyDescent="0.15">
      <c r="A6" s="7">
        <v>2</v>
      </c>
      <c r="B6" s="10">
        <v>68</v>
      </c>
      <c r="C6" s="10">
        <v>66</v>
      </c>
      <c r="D6" s="10">
        <v>134</v>
      </c>
      <c r="E6" s="3"/>
      <c r="F6" s="7">
        <v>32</v>
      </c>
      <c r="G6" s="10">
        <v>100</v>
      </c>
      <c r="H6" s="10">
        <v>90</v>
      </c>
      <c r="I6" s="10">
        <v>190</v>
      </c>
      <c r="J6" s="3"/>
      <c r="K6" s="7">
        <v>62</v>
      </c>
      <c r="L6" s="10">
        <v>189</v>
      </c>
      <c r="M6" s="10">
        <v>187</v>
      </c>
      <c r="N6" s="10">
        <v>376</v>
      </c>
      <c r="O6" s="3"/>
      <c r="P6" s="7">
        <v>92</v>
      </c>
      <c r="Q6" s="10">
        <v>37</v>
      </c>
      <c r="R6" s="10">
        <v>120</v>
      </c>
      <c r="S6" s="10">
        <v>157</v>
      </c>
      <c r="U6" s="8" t="s">
        <v>6</v>
      </c>
      <c r="V6" s="15">
        <f>SUM(L15,L21)</f>
        <v>1970</v>
      </c>
      <c r="W6" s="15">
        <f>SUM(M15,M21)</f>
        <v>1989</v>
      </c>
      <c r="X6" s="15">
        <f>SUM(V6:W6)</f>
        <v>3959</v>
      </c>
      <c r="Z6" s="26" t="s">
        <v>26</v>
      </c>
      <c r="AA6" s="10">
        <v>3107</v>
      </c>
      <c r="AB6" s="10">
        <v>3072</v>
      </c>
      <c r="AC6" s="10">
        <v>6179</v>
      </c>
    </row>
    <row r="7" spans="1:29" ht="15" customHeight="1" x14ac:dyDescent="0.15">
      <c r="A7" s="7">
        <v>3</v>
      </c>
      <c r="B7" s="10">
        <v>62</v>
      </c>
      <c r="C7" s="10">
        <v>56</v>
      </c>
      <c r="D7" s="10">
        <v>118</v>
      </c>
      <c r="E7" s="3"/>
      <c r="F7" s="7">
        <v>33</v>
      </c>
      <c r="G7" s="10">
        <v>96</v>
      </c>
      <c r="H7" s="10">
        <v>99</v>
      </c>
      <c r="I7" s="10">
        <v>195</v>
      </c>
      <c r="J7" s="3"/>
      <c r="K7" s="7">
        <v>63</v>
      </c>
      <c r="L7" s="10">
        <v>212</v>
      </c>
      <c r="M7" s="10">
        <v>164</v>
      </c>
      <c r="N7" s="10">
        <v>376</v>
      </c>
      <c r="O7" s="3"/>
      <c r="P7" s="7">
        <v>93</v>
      </c>
      <c r="Q7" s="10">
        <v>23</v>
      </c>
      <c r="R7" s="10">
        <v>74</v>
      </c>
      <c r="S7" s="10">
        <v>97</v>
      </c>
      <c r="U7" s="4" t="s">
        <v>7</v>
      </c>
      <c r="V7" s="15">
        <f>SUM(L27,L33,L39,Q9,Q15,Q21,Q27,Q33,Q39)</f>
        <v>2216</v>
      </c>
      <c r="W7" s="15">
        <f>SUM(M27,M33,M39,R9,R15,R21,R27,R33,R39)</f>
        <v>3856</v>
      </c>
      <c r="X7" s="15">
        <f>SUM(V7:W7)</f>
        <v>6072</v>
      </c>
      <c r="Z7" s="4" t="s">
        <v>31</v>
      </c>
      <c r="AA7" s="10">
        <v>1195</v>
      </c>
      <c r="AB7" s="10">
        <v>1224</v>
      </c>
      <c r="AC7" s="10">
        <v>2419</v>
      </c>
    </row>
    <row r="8" spans="1:29" ht="15" customHeight="1" x14ac:dyDescent="0.15">
      <c r="A8" s="7">
        <v>4</v>
      </c>
      <c r="B8" s="10">
        <v>67</v>
      </c>
      <c r="C8" s="10">
        <v>65</v>
      </c>
      <c r="D8" s="10">
        <v>132</v>
      </c>
      <c r="E8" s="3"/>
      <c r="F8" s="7">
        <v>34</v>
      </c>
      <c r="G8" s="10">
        <v>77</v>
      </c>
      <c r="H8" s="10">
        <v>91</v>
      </c>
      <c r="I8" s="10">
        <v>168</v>
      </c>
      <c r="J8" s="3"/>
      <c r="K8" s="7">
        <v>64</v>
      </c>
      <c r="L8" s="10">
        <v>209</v>
      </c>
      <c r="M8" s="10">
        <v>219</v>
      </c>
      <c r="N8" s="10">
        <v>428</v>
      </c>
      <c r="O8" s="3"/>
      <c r="P8" s="7">
        <v>94</v>
      </c>
      <c r="Q8" s="10">
        <v>16</v>
      </c>
      <c r="R8" s="10">
        <v>71</v>
      </c>
      <c r="S8" s="10">
        <v>87</v>
      </c>
      <c r="U8" s="17" t="s">
        <v>3</v>
      </c>
      <c r="V8" s="12">
        <f>SUM(V4:V7)</f>
        <v>10570</v>
      </c>
      <c r="W8" s="12">
        <f>SUM(W4:W7)</f>
        <v>12033</v>
      </c>
      <c r="X8" s="12">
        <f>SUM(X4:X7)</f>
        <v>22603</v>
      </c>
      <c r="Z8" s="4" t="s">
        <v>7</v>
      </c>
      <c r="AA8" s="10">
        <v>1322</v>
      </c>
      <c r="AB8" s="10">
        <v>2323</v>
      </c>
      <c r="AC8" s="10">
        <v>3645</v>
      </c>
    </row>
    <row r="9" spans="1:29" ht="15" customHeight="1" x14ac:dyDescent="0.15">
      <c r="A9" s="7"/>
      <c r="B9" s="11">
        <v>313</v>
      </c>
      <c r="C9" s="11">
        <v>290</v>
      </c>
      <c r="D9" s="11">
        <v>603</v>
      </c>
      <c r="E9" s="3"/>
      <c r="F9" s="7"/>
      <c r="G9" s="11">
        <v>433</v>
      </c>
      <c r="H9" s="11">
        <v>449</v>
      </c>
      <c r="I9" s="11">
        <v>882</v>
      </c>
      <c r="J9" s="3"/>
      <c r="K9" s="7"/>
      <c r="L9" s="12">
        <v>959</v>
      </c>
      <c r="M9" s="12">
        <v>945</v>
      </c>
      <c r="N9" s="12">
        <v>1904</v>
      </c>
      <c r="O9" s="3"/>
      <c r="P9" s="7"/>
      <c r="Q9" s="11">
        <v>192</v>
      </c>
      <c r="R9" s="11">
        <v>536</v>
      </c>
      <c r="S9" s="11">
        <v>728</v>
      </c>
      <c r="U9" s="4" t="s">
        <v>8</v>
      </c>
      <c r="V9" s="15">
        <f>SUM(G21,G27,G33,G39,L9)</f>
        <v>3262</v>
      </c>
      <c r="W9" s="15">
        <f>SUM(H21,H27,H33,H39,M9)</f>
        <v>3215</v>
      </c>
      <c r="X9" s="18">
        <f t="shared" ref="X9:X20" si="0">SUM(V9:W9)</f>
        <v>6477</v>
      </c>
      <c r="Z9" s="9" t="s">
        <v>24</v>
      </c>
      <c r="AA9" s="11">
        <f t="shared" ref="AA9:AB9" si="1">SUM(AA5:AA8)</f>
        <v>6223</v>
      </c>
      <c r="AB9" s="11">
        <f t="shared" si="1"/>
        <v>7193</v>
      </c>
      <c r="AC9" s="11">
        <f>SUM(AC5:AC8)</f>
        <v>13416</v>
      </c>
    </row>
    <row r="10" spans="1:29" ht="15" customHeight="1" x14ac:dyDescent="0.15">
      <c r="A10" s="7">
        <v>5</v>
      </c>
      <c r="B10" s="10">
        <v>67</v>
      </c>
      <c r="C10" s="10">
        <v>49</v>
      </c>
      <c r="D10" s="10">
        <v>116</v>
      </c>
      <c r="E10" s="3"/>
      <c r="F10" s="7">
        <v>35</v>
      </c>
      <c r="G10" s="10">
        <v>97</v>
      </c>
      <c r="H10" s="10">
        <v>90</v>
      </c>
      <c r="I10" s="10">
        <v>187</v>
      </c>
      <c r="J10" s="3"/>
      <c r="K10" s="7">
        <v>65</v>
      </c>
      <c r="L10" s="10">
        <v>208</v>
      </c>
      <c r="M10" s="10">
        <v>187</v>
      </c>
      <c r="N10" s="10">
        <v>395</v>
      </c>
      <c r="O10" s="3"/>
      <c r="P10" s="7">
        <v>95</v>
      </c>
      <c r="Q10" s="10">
        <v>6</v>
      </c>
      <c r="R10" s="10">
        <v>62</v>
      </c>
      <c r="S10" s="10">
        <v>68</v>
      </c>
      <c r="U10" s="4" t="s">
        <v>9</v>
      </c>
      <c r="V10" s="15">
        <f>SUM(G21,G27,G33,G39,L9,L15,L21,L27,L33,L39,Q9,Q15,Q21,Q27,Q33,Q39)</f>
        <v>7448</v>
      </c>
      <c r="W10" s="15">
        <f>SUM(H21,H27,H33,H39,M9,M15,M21,M27,M33,M39,R9,R15,R21,R27,R33,R39)</f>
        <v>9060</v>
      </c>
      <c r="X10" s="18">
        <f t="shared" si="0"/>
        <v>16508</v>
      </c>
      <c r="Z10" s="6" t="s">
        <v>28</v>
      </c>
    </row>
    <row r="11" spans="1:29" ht="15" customHeight="1" x14ac:dyDescent="0.15">
      <c r="A11" s="7">
        <v>6</v>
      </c>
      <c r="B11" s="10">
        <v>72</v>
      </c>
      <c r="C11" s="10">
        <v>76</v>
      </c>
      <c r="D11" s="10">
        <v>148</v>
      </c>
      <c r="E11" s="3"/>
      <c r="F11" s="7">
        <v>36</v>
      </c>
      <c r="G11" s="10">
        <v>80</v>
      </c>
      <c r="H11" s="10">
        <v>83</v>
      </c>
      <c r="I11" s="10">
        <v>163</v>
      </c>
      <c r="J11" s="3"/>
      <c r="K11" s="7">
        <v>66</v>
      </c>
      <c r="L11" s="10">
        <v>259</v>
      </c>
      <c r="M11" s="10">
        <v>205</v>
      </c>
      <c r="N11" s="10">
        <v>464</v>
      </c>
      <c r="O11" s="3"/>
      <c r="P11" s="7">
        <v>96</v>
      </c>
      <c r="Q11" s="10">
        <v>12</v>
      </c>
      <c r="R11" s="10">
        <v>44</v>
      </c>
      <c r="S11" s="10">
        <v>56</v>
      </c>
      <c r="U11" s="4" t="s">
        <v>10</v>
      </c>
      <c r="V11" s="15">
        <f>SUM(,G33,G39,L9,L15,L21,L27,L33,L39,Q9,Q15,Q21,Q27,Q33,Q39)</f>
        <v>6415</v>
      </c>
      <c r="W11" s="15">
        <f>SUM(,H33,H39,M9,M15,M21,M27,M33,M39,R9,R15,R21,R27,R33,R39)</f>
        <v>8085</v>
      </c>
      <c r="X11" s="18">
        <f t="shared" si="0"/>
        <v>14500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80</v>
      </c>
      <c r="C12" s="10">
        <v>61</v>
      </c>
      <c r="D12" s="10">
        <v>141</v>
      </c>
      <c r="E12" s="3"/>
      <c r="F12" s="7">
        <v>37</v>
      </c>
      <c r="G12" s="10">
        <v>92</v>
      </c>
      <c r="H12" s="10">
        <v>94</v>
      </c>
      <c r="I12" s="10">
        <v>186</v>
      </c>
      <c r="J12" s="3"/>
      <c r="K12" s="7">
        <v>67</v>
      </c>
      <c r="L12" s="10">
        <v>248</v>
      </c>
      <c r="M12" s="10">
        <v>248</v>
      </c>
      <c r="N12" s="10">
        <v>496</v>
      </c>
      <c r="O12" s="3"/>
      <c r="P12" s="7">
        <v>97</v>
      </c>
      <c r="Q12" s="10">
        <v>9</v>
      </c>
      <c r="R12" s="10">
        <v>18</v>
      </c>
      <c r="S12" s="10">
        <v>27</v>
      </c>
      <c r="U12" s="4" t="s">
        <v>11</v>
      </c>
      <c r="V12" s="15">
        <f>SUM(L9,L15,L21,L27,L33,L39,Q9,Q15,Q21,Q27,Q33,Q39)</f>
        <v>5145</v>
      </c>
      <c r="W12" s="15">
        <f>SUM(M9,M15,M21,M27,M33,M39,R9,R15,R21,R27,R33,R39)</f>
        <v>6790</v>
      </c>
      <c r="X12" s="18">
        <f t="shared" si="0"/>
        <v>11935</v>
      </c>
      <c r="Z12" s="4" t="s">
        <v>25</v>
      </c>
      <c r="AA12" s="10">
        <v>167</v>
      </c>
      <c r="AB12" s="10">
        <v>143</v>
      </c>
      <c r="AC12" s="10">
        <v>310</v>
      </c>
    </row>
    <row r="13" spans="1:29" ht="15" customHeight="1" x14ac:dyDescent="0.15">
      <c r="A13" s="7">
        <v>8</v>
      </c>
      <c r="B13" s="10">
        <v>75</v>
      </c>
      <c r="C13" s="10">
        <v>67</v>
      </c>
      <c r="D13" s="10">
        <v>142</v>
      </c>
      <c r="E13" s="3"/>
      <c r="F13" s="7">
        <v>38</v>
      </c>
      <c r="G13" s="10">
        <v>106</v>
      </c>
      <c r="H13" s="10">
        <v>96</v>
      </c>
      <c r="I13" s="10">
        <v>202</v>
      </c>
      <c r="J13" s="3"/>
      <c r="K13" s="7">
        <v>68</v>
      </c>
      <c r="L13" s="10">
        <v>281</v>
      </c>
      <c r="M13" s="10">
        <v>256</v>
      </c>
      <c r="N13" s="10">
        <v>537</v>
      </c>
      <c r="O13" s="3"/>
      <c r="P13" s="7">
        <v>98</v>
      </c>
      <c r="Q13" s="10">
        <v>11</v>
      </c>
      <c r="R13" s="10">
        <v>22</v>
      </c>
      <c r="S13" s="10">
        <v>33</v>
      </c>
      <c r="U13" s="9" t="s">
        <v>12</v>
      </c>
      <c r="V13" s="12">
        <f>SUM(L15,L21,L27,L33,L39,Q9,Q15,Q21,Q27,Q33,Q39)</f>
        <v>4186</v>
      </c>
      <c r="W13" s="12">
        <f>SUM(M15,M21,M27,M33,M39,R9,R15,R21,R27,R33,R39)</f>
        <v>5845</v>
      </c>
      <c r="X13" s="12">
        <f t="shared" si="0"/>
        <v>10031</v>
      </c>
      <c r="Z13" s="26" t="s">
        <v>26</v>
      </c>
      <c r="AA13" s="10">
        <v>673</v>
      </c>
      <c r="AB13" s="10">
        <v>708</v>
      </c>
      <c r="AC13" s="10">
        <v>1381</v>
      </c>
    </row>
    <row r="14" spans="1:29" ht="15" customHeight="1" x14ac:dyDescent="0.15">
      <c r="A14" s="7">
        <v>9</v>
      </c>
      <c r="B14" s="10">
        <v>63</v>
      </c>
      <c r="C14" s="10">
        <v>84</v>
      </c>
      <c r="D14" s="10">
        <v>147</v>
      </c>
      <c r="E14" s="3"/>
      <c r="F14" s="7">
        <v>39</v>
      </c>
      <c r="G14" s="10">
        <v>112</v>
      </c>
      <c r="H14" s="10">
        <v>95</v>
      </c>
      <c r="I14" s="10">
        <v>207</v>
      </c>
      <c r="J14" s="3"/>
      <c r="K14" s="7">
        <v>69</v>
      </c>
      <c r="L14" s="10">
        <v>258</v>
      </c>
      <c r="M14" s="10">
        <v>247</v>
      </c>
      <c r="N14" s="10">
        <v>505</v>
      </c>
      <c r="O14" s="3"/>
      <c r="P14" s="7">
        <v>99</v>
      </c>
      <c r="Q14" s="10">
        <v>5</v>
      </c>
      <c r="R14" s="10">
        <v>14</v>
      </c>
      <c r="S14" s="10">
        <v>19</v>
      </c>
      <c r="U14" s="4" t="s">
        <v>13</v>
      </c>
      <c r="V14" s="15">
        <f>SUM(L21,L27,L33,L39,Q9,Q15,Q21,Q27,Q33,Q39)</f>
        <v>2932</v>
      </c>
      <c r="W14" s="15">
        <f>SUM(M21,M27,M33,M39,R9,R15,R21,R27,R33,R39)</f>
        <v>4702</v>
      </c>
      <c r="X14" s="18">
        <f t="shared" si="0"/>
        <v>7634</v>
      </c>
      <c r="Z14" s="4" t="s">
        <v>31</v>
      </c>
      <c r="AA14" s="10">
        <v>249</v>
      </c>
      <c r="AB14" s="10">
        <v>275</v>
      </c>
      <c r="AC14" s="10">
        <v>524</v>
      </c>
    </row>
    <row r="15" spans="1:29" ht="15" customHeight="1" x14ac:dyDescent="0.15">
      <c r="A15" s="7"/>
      <c r="B15" s="11">
        <v>357</v>
      </c>
      <c r="C15" s="11">
        <v>337</v>
      </c>
      <c r="D15" s="11">
        <v>694</v>
      </c>
      <c r="E15" s="3"/>
      <c r="F15" s="7"/>
      <c r="G15" s="11">
        <v>487</v>
      </c>
      <c r="H15" s="11">
        <v>458</v>
      </c>
      <c r="I15" s="11">
        <v>945</v>
      </c>
      <c r="J15" s="3"/>
      <c r="K15" s="7"/>
      <c r="L15" s="11">
        <v>1254</v>
      </c>
      <c r="M15" s="11">
        <v>1143</v>
      </c>
      <c r="N15" s="11">
        <v>2397</v>
      </c>
      <c r="O15" s="3"/>
      <c r="P15" s="7"/>
      <c r="Q15" s="11">
        <v>43</v>
      </c>
      <c r="R15" s="11">
        <v>160</v>
      </c>
      <c r="S15" s="11">
        <v>203</v>
      </c>
      <c r="U15" s="4" t="s">
        <v>14</v>
      </c>
      <c r="V15" s="15">
        <f>SUM(L27,L33,L39,Q9,Q15,Q21,Q27,Q33,Q39)</f>
        <v>2216</v>
      </c>
      <c r="W15" s="15">
        <f>SUM(M27,M33,M39,R9,R15,R21,R27,R33,R39)</f>
        <v>3856</v>
      </c>
      <c r="X15" s="18">
        <f t="shared" si="0"/>
        <v>6072</v>
      </c>
      <c r="Z15" s="4" t="s">
        <v>7</v>
      </c>
      <c r="AA15" s="10">
        <v>284</v>
      </c>
      <c r="AB15" s="10">
        <v>443</v>
      </c>
      <c r="AC15" s="10">
        <v>727</v>
      </c>
    </row>
    <row r="16" spans="1:29" ht="15" customHeight="1" x14ac:dyDescent="0.15">
      <c r="A16" s="7">
        <v>10</v>
      </c>
      <c r="B16" s="10">
        <v>77</v>
      </c>
      <c r="C16" s="10">
        <v>70</v>
      </c>
      <c r="D16" s="10">
        <v>147</v>
      </c>
      <c r="E16" s="3"/>
      <c r="F16" s="7">
        <v>40</v>
      </c>
      <c r="G16" s="10">
        <v>117</v>
      </c>
      <c r="H16" s="10">
        <v>93</v>
      </c>
      <c r="I16" s="10">
        <v>210</v>
      </c>
      <c r="J16" s="3"/>
      <c r="K16" s="7">
        <v>70</v>
      </c>
      <c r="L16" s="10">
        <v>216</v>
      </c>
      <c r="M16" s="10">
        <v>201</v>
      </c>
      <c r="N16" s="10">
        <v>417</v>
      </c>
      <c r="O16" s="3"/>
      <c r="P16" s="7">
        <v>100</v>
      </c>
      <c r="Q16" s="10">
        <v>1</v>
      </c>
      <c r="R16" s="10">
        <v>10</v>
      </c>
      <c r="S16" s="10">
        <v>11</v>
      </c>
      <c r="U16" s="4" t="s">
        <v>15</v>
      </c>
      <c r="V16" s="15">
        <f>SUM(L33,L39,Q9,Q15,Q21,Q27,Q33,Q39)</f>
        <v>1498</v>
      </c>
      <c r="W16" s="15">
        <f>SUM(M33,M39,R9,R15,R21,R27,R33,R39)</f>
        <v>2827</v>
      </c>
      <c r="X16" s="18">
        <f t="shared" si="0"/>
        <v>4325</v>
      </c>
      <c r="Z16" s="9" t="s">
        <v>24</v>
      </c>
      <c r="AA16" s="11">
        <f t="shared" ref="AA16:AB16" si="2">SUM(AA12:AA15)</f>
        <v>1373</v>
      </c>
      <c r="AB16" s="11">
        <f t="shared" si="2"/>
        <v>1569</v>
      </c>
      <c r="AC16" s="11">
        <f>SUM(AC12:AC15)</f>
        <v>2942</v>
      </c>
    </row>
    <row r="17" spans="1:29" ht="15" customHeight="1" x14ac:dyDescent="0.15">
      <c r="A17" s="7">
        <v>11</v>
      </c>
      <c r="B17" s="10">
        <v>74</v>
      </c>
      <c r="C17" s="10">
        <v>82</v>
      </c>
      <c r="D17" s="10">
        <v>156</v>
      </c>
      <c r="E17" s="3"/>
      <c r="F17" s="7">
        <v>41</v>
      </c>
      <c r="G17" s="10">
        <v>116</v>
      </c>
      <c r="H17" s="10">
        <v>91</v>
      </c>
      <c r="I17" s="10">
        <v>207</v>
      </c>
      <c r="J17" s="3"/>
      <c r="K17" s="7">
        <v>71</v>
      </c>
      <c r="L17" s="10">
        <v>90</v>
      </c>
      <c r="M17" s="10">
        <v>93</v>
      </c>
      <c r="N17" s="10">
        <v>183</v>
      </c>
      <c r="O17" s="3"/>
      <c r="P17" s="7">
        <v>101</v>
      </c>
      <c r="Q17" s="10">
        <v>1</v>
      </c>
      <c r="R17" s="10">
        <v>12</v>
      </c>
      <c r="S17" s="10">
        <v>13</v>
      </c>
      <c r="U17" s="4" t="s">
        <v>16</v>
      </c>
      <c r="V17" s="15">
        <f>SUM(L39,Q9,Q15,Q21,Q27,Q33,Q39)</f>
        <v>763</v>
      </c>
      <c r="W17" s="15">
        <f>SUM(M39,R9,R15,R21,R27,R33,R39)</f>
        <v>1696</v>
      </c>
      <c r="X17" s="18">
        <f t="shared" si="0"/>
        <v>2459</v>
      </c>
      <c r="Z17" s="6" t="s">
        <v>29</v>
      </c>
    </row>
    <row r="18" spans="1:29" ht="15" customHeight="1" x14ac:dyDescent="0.15">
      <c r="A18" s="7">
        <v>12</v>
      </c>
      <c r="B18" s="10">
        <v>72</v>
      </c>
      <c r="C18" s="10">
        <v>58</v>
      </c>
      <c r="D18" s="10">
        <v>130</v>
      </c>
      <c r="E18" s="3"/>
      <c r="F18" s="7">
        <v>42</v>
      </c>
      <c r="G18" s="10">
        <v>113</v>
      </c>
      <c r="H18" s="10">
        <v>87</v>
      </c>
      <c r="I18" s="10">
        <v>200</v>
      </c>
      <c r="J18" s="3"/>
      <c r="K18" s="7">
        <v>72</v>
      </c>
      <c r="L18" s="10">
        <v>123</v>
      </c>
      <c r="M18" s="10">
        <v>165</v>
      </c>
      <c r="N18" s="13">
        <v>288</v>
      </c>
      <c r="O18" s="3"/>
      <c r="P18" s="7">
        <v>102</v>
      </c>
      <c r="Q18" s="10">
        <v>2</v>
      </c>
      <c r="R18" s="10">
        <v>7</v>
      </c>
      <c r="S18" s="10">
        <v>9</v>
      </c>
      <c r="U18" s="4" t="s">
        <v>17</v>
      </c>
      <c r="V18" s="15">
        <f>SUM(Q9,Q15,Q21,Q27,Q33,Q39)</f>
        <v>241</v>
      </c>
      <c r="W18" s="15">
        <f>SUM(R9,R15,R21,R27,R33,R39)</f>
        <v>729</v>
      </c>
      <c r="X18" s="18">
        <f t="shared" si="0"/>
        <v>970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77</v>
      </c>
      <c r="C19" s="10">
        <v>66</v>
      </c>
      <c r="D19" s="10">
        <v>143</v>
      </c>
      <c r="E19" s="3"/>
      <c r="F19" s="7">
        <v>43</v>
      </c>
      <c r="G19" s="10">
        <v>93</v>
      </c>
      <c r="H19" s="10">
        <v>114</v>
      </c>
      <c r="I19" s="10">
        <v>207</v>
      </c>
      <c r="J19" s="3"/>
      <c r="K19" s="7">
        <v>73</v>
      </c>
      <c r="L19" s="10">
        <v>139</v>
      </c>
      <c r="M19" s="10">
        <v>215</v>
      </c>
      <c r="N19" s="10">
        <v>354</v>
      </c>
      <c r="O19" s="3"/>
      <c r="P19" s="7">
        <v>103</v>
      </c>
      <c r="Q19" s="10">
        <v>1</v>
      </c>
      <c r="R19" s="10">
        <v>0</v>
      </c>
      <c r="S19" s="10">
        <v>1</v>
      </c>
      <c r="U19" s="4" t="s">
        <v>18</v>
      </c>
      <c r="V19" s="15">
        <f>SUM(Q15,Q21,Q27,Q33,Q39)</f>
        <v>49</v>
      </c>
      <c r="W19" s="15">
        <f>SUM(R15,R21,R27,R33,R39)</f>
        <v>193</v>
      </c>
      <c r="X19" s="18">
        <f t="shared" si="0"/>
        <v>242</v>
      </c>
      <c r="Z19" s="4" t="s">
        <v>25</v>
      </c>
      <c r="AA19" s="10">
        <v>158</v>
      </c>
      <c r="AB19" s="10">
        <v>170</v>
      </c>
      <c r="AC19" s="10">
        <v>328</v>
      </c>
    </row>
    <row r="20" spans="1:29" ht="15" customHeight="1" x14ac:dyDescent="0.15">
      <c r="A20" s="7">
        <v>14</v>
      </c>
      <c r="B20" s="10">
        <v>68</v>
      </c>
      <c r="C20" s="10">
        <v>82</v>
      </c>
      <c r="D20" s="10">
        <v>150</v>
      </c>
      <c r="E20" s="3"/>
      <c r="F20" s="7">
        <v>44</v>
      </c>
      <c r="G20" s="10">
        <v>96</v>
      </c>
      <c r="H20" s="10">
        <v>93</v>
      </c>
      <c r="I20" s="10">
        <v>189</v>
      </c>
      <c r="J20" s="3"/>
      <c r="K20" s="7">
        <v>74</v>
      </c>
      <c r="L20" s="10">
        <v>148</v>
      </c>
      <c r="M20" s="10">
        <v>172</v>
      </c>
      <c r="N20" s="10">
        <v>320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6</v>
      </c>
      <c r="W20" s="15">
        <f>SUM(R21,R27,R33,R39)</f>
        <v>33</v>
      </c>
      <c r="X20" s="18">
        <f t="shared" si="0"/>
        <v>39</v>
      </c>
      <c r="Z20" s="26" t="s">
        <v>26</v>
      </c>
      <c r="AA20" s="10">
        <v>1022</v>
      </c>
      <c r="AB20" s="10">
        <v>914</v>
      </c>
      <c r="AC20" s="10">
        <v>1936</v>
      </c>
    </row>
    <row r="21" spans="1:29" ht="15" customHeight="1" x14ac:dyDescent="0.15">
      <c r="A21" s="7"/>
      <c r="B21" s="11">
        <v>368</v>
      </c>
      <c r="C21" s="11">
        <v>358</v>
      </c>
      <c r="D21" s="11">
        <v>726</v>
      </c>
      <c r="E21" s="3"/>
      <c r="F21" s="7"/>
      <c r="G21" s="11">
        <v>535</v>
      </c>
      <c r="H21" s="11">
        <v>478</v>
      </c>
      <c r="I21" s="11">
        <v>1013</v>
      </c>
      <c r="J21" s="3"/>
      <c r="K21" s="7"/>
      <c r="L21" s="12">
        <v>716</v>
      </c>
      <c r="M21" s="12">
        <v>846</v>
      </c>
      <c r="N21" s="12">
        <v>1562</v>
      </c>
      <c r="O21" s="24"/>
      <c r="P21" s="7"/>
      <c r="Q21" s="11">
        <v>5</v>
      </c>
      <c r="R21" s="11">
        <v>31</v>
      </c>
      <c r="S21" s="11">
        <v>36</v>
      </c>
      <c r="Z21" s="4" t="s">
        <v>31</v>
      </c>
      <c r="AA21" s="10">
        <v>334</v>
      </c>
      <c r="AB21" s="10">
        <v>294</v>
      </c>
      <c r="AC21" s="10">
        <v>628</v>
      </c>
    </row>
    <row r="22" spans="1:29" ht="15" customHeight="1" x14ac:dyDescent="0.15">
      <c r="A22" s="7">
        <v>15</v>
      </c>
      <c r="B22" s="10">
        <v>76</v>
      </c>
      <c r="C22" s="10">
        <v>78</v>
      </c>
      <c r="D22" s="10">
        <v>154</v>
      </c>
      <c r="E22" s="3"/>
      <c r="F22" s="7">
        <v>45</v>
      </c>
      <c r="G22" s="10">
        <v>109</v>
      </c>
      <c r="H22" s="10">
        <v>109</v>
      </c>
      <c r="I22" s="10">
        <v>218</v>
      </c>
      <c r="J22" s="3"/>
      <c r="K22" s="7">
        <v>75</v>
      </c>
      <c r="L22" s="10">
        <v>152</v>
      </c>
      <c r="M22" s="10">
        <v>216</v>
      </c>
      <c r="N22" s="10">
        <v>368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370</v>
      </c>
      <c r="AB22" s="10">
        <v>699</v>
      </c>
      <c r="AC22" s="10">
        <v>1069</v>
      </c>
    </row>
    <row r="23" spans="1:29" ht="15" customHeight="1" x14ac:dyDescent="0.15">
      <c r="A23" s="7">
        <v>16</v>
      </c>
      <c r="B23" s="10">
        <v>86</v>
      </c>
      <c r="C23" s="10">
        <v>89</v>
      </c>
      <c r="D23" s="10">
        <v>175</v>
      </c>
      <c r="E23" s="3"/>
      <c r="F23" s="7">
        <v>46</v>
      </c>
      <c r="G23" s="10">
        <v>99</v>
      </c>
      <c r="H23" s="10">
        <v>94</v>
      </c>
      <c r="I23" s="10">
        <v>193</v>
      </c>
      <c r="J23" s="3"/>
      <c r="K23" s="7">
        <v>76</v>
      </c>
      <c r="L23" s="10">
        <v>144</v>
      </c>
      <c r="M23" s="10">
        <v>215</v>
      </c>
      <c r="N23" s="10">
        <v>359</v>
      </c>
      <c r="O23" s="3"/>
      <c r="P23" s="7">
        <v>106</v>
      </c>
      <c r="Q23" s="10">
        <v>1</v>
      </c>
      <c r="R23" s="10">
        <v>1</v>
      </c>
      <c r="S23" s="10">
        <v>2</v>
      </c>
      <c r="U23" s="4" t="s">
        <v>4</v>
      </c>
      <c r="V23" s="19">
        <f>V4/$V$8*100</f>
        <v>9.8202459791863763</v>
      </c>
      <c r="W23" s="19">
        <f>W4/$W$8*100</f>
        <v>8.1858223219479758</v>
      </c>
      <c r="X23" s="19">
        <f>X4/$X$8*100</f>
        <v>8.9501393620315888</v>
      </c>
      <c r="Z23" s="9" t="s">
        <v>24</v>
      </c>
      <c r="AA23" s="11">
        <f t="shared" ref="AA23:AB23" si="3">SUM(AA19:AA22)</f>
        <v>1884</v>
      </c>
      <c r="AB23" s="11">
        <f t="shared" si="3"/>
        <v>2077</v>
      </c>
      <c r="AC23" s="11">
        <f>SUM(AC19:AC22)</f>
        <v>3961</v>
      </c>
    </row>
    <row r="24" spans="1:29" ht="15" customHeight="1" x14ac:dyDescent="0.15">
      <c r="A24" s="7">
        <v>17</v>
      </c>
      <c r="B24" s="10">
        <v>100</v>
      </c>
      <c r="C24" s="10">
        <v>83</v>
      </c>
      <c r="D24" s="10">
        <v>183</v>
      </c>
      <c r="E24" s="3"/>
      <c r="F24" s="7">
        <v>47</v>
      </c>
      <c r="G24" s="10">
        <v>102</v>
      </c>
      <c r="H24" s="10">
        <v>84</v>
      </c>
      <c r="I24" s="10">
        <v>186</v>
      </c>
      <c r="J24" s="3"/>
      <c r="K24" s="7">
        <v>77</v>
      </c>
      <c r="L24" s="10">
        <v>134</v>
      </c>
      <c r="M24" s="10">
        <v>199</v>
      </c>
      <c r="N24" s="10">
        <v>333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50.577105014191105</v>
      </c>
      <c r="W24" s="19">
        <f>W5/$W$8*100</f>
        <v>43.23942491481759</v>
      </c>
      <c r="X24" s="19">
        <f>X5/$X$8*100</f>
        <v>46.670795912047076</v>
      </c>
      <c r="Z24" s="6" t="s">
        <v>30</v>
      </c>
    </row>
    <row r="25" spans="1:29" ht="15" customHeight="1" x14ac:dyDescent="0.15">
      <c r="A25" s="7">
        <v>18</v>
      </c>
      <c r="B25" s="10">
        <v>69</v>
      </c>
      <c r="C25" s="10">
        <v>68</v>
      </c>
      <c r="D25" s="10">
        <v>137</v>
      </c>
      <c r="E25" s="3"/>
      <c r="F25" s="7">
        <v>48</v>
      </c>
      <c r="G25" s="10">
        <v>94</v>
      </c>
      <c r="H25" s="10">
        <v>101</v>
      </c>
      <c r="I25" s="10">
        <v>195</v>
      </c>
      <c r="J25" s="3"/>
      <c r="K25" s="7">
        <v>78</v>
      </c>
      <c r="L25" s="10">
        <v>129</v>
      </c>
      <c r="M25" s="10">
        <v>190</v>
      </c>
      <c r="N25" s="10">
        <v>319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18.637653736991485</v>
      </c>
      <c r="W25" s="19">
        <f>W6/$W$8*100</f>
        <v>16.529543754674645</v>
      </c>
      <c r="X25" s="19">
        <f>X6/$X$8*100</f>
        <v>17.515374065389551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64</v>
      </c>
      <c r="C26" s="10">
        <v>77</v>
      </c>
      <c r="D26" s="10">
        <v>141</v>
      </c>
      <c r="E26" s="3"/>
      <c r="F26" s="7">
        <v>49</v>
      </c>
      <c r="G26" s="10">
        <v>94</v>
      </c>
      <c r="H26" s="10">
        <v>109</v>
      </c>
      <c r="I26" s="10">
        <v>203</v>
      </c>
      <c r="J26" s="3"/>
      <c r="K26" s="7">
        <v>79</v>
      </c>
      <c r="L26" s="10">
        <v>159</v>
      </c>
      <c r="M26" s="10">
        <v>209</v>
      </c>
      <c r="N26" s="10">
        <v>368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20.964995269631032</v>
      </c>
      <c r="W26" s="19">
        <f>W7/$W$8*100</f>
        <v>32.045209008559794</v>
      </c>
      <c r="X26" s="19">
        <f>X7/$X$8*100</f>
        <v>26.863690660531788</v>
      </c>
      <c r="Z26" s="4" t="s">
        <v>25</v>
      </c>
      <c r="AA26" s="10">
        <v>114</v>
      </c>
      <c r="AB26" s="10">
        <v>98</v>
      </c>
      <c r="AC26" s="10">
        <v>212</v>
      </c>
    </row>
    <row r="27" spans="1:29" ht="15" customHeight="1" x14ac:dyDescent="0.15">
      <c r="A27" s="7"/>
      <c r="B27" s="11">
        <v>395</v>
      </c>
      <c r="C27" s="11">
        <v>395</v>
      </c>
      <c r="D27" s="11">
        <v>790</v>
      </c>
      <c r="E27" s="3"/>
      <c r="F27" s="7"/>
      <c r="G27" s="11">
        <v>498</v>
      </c>
      <c r="H27" s="11">
        <v>497</v>
      </c>
      <c r="I27" s="11">
        <v>995</v>
      </c>
      <c r="J27" s="3"/>
      <c r="K27" s="7"/>
      <c r="L27" s="11">
        <v>718</v>
      </c>
      <c r="M27" s="11">
        <v>1029</v>
      </c>
      <c r="N27" s="11">
        <v>1747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544</v>
      </c>
      <c r="AB27" s="10">
        <v>509</v>
      </c>
      <c r="AC27" s="10">
        <v>1053</v>
      </c>
    </row>
    <row r="28" spans="1:29" ht="15" customHeight="1" x14ac:dyDescent="0.15">
      <c r="A28" s="7">
        <v>20</v>
      </c>
      <c r="B28" s="10">
        <v>80</v>
      </c>
      <c r="C28" s="10">
        <v>78</v>
      </c>
      <c r="D28" s="10">
        <v>158</v>
      </c>
      <c r="E28" s="3"/>
      <c r="F28" s="7">
        <v>50</v>
      </c>
      <c r="G28" s="10">
        <v>93</v>
      </c>
      <c r="H28" s="10">
        <v>114</v>
      </c>
      <c r="I28" s="10">
        <v>207</v>
      </c>
      <c r="J28" s="3"/>
      <c r="K28" s="7">
        <v>80</v>
      </c>
      <c r="L28" s="10">
        <v>148</v>
      </c>
      <c r="M28" s="10">
        <v>233</v>
      </c>
      <c r="N28" s="10">
        <v>381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30.860927152317881</v>
      </c>
      <c r="W28" s="19">
        <f t="shared" ref="W28:W39" si="5">W9/$W$8*100</f>
        <v>26.718191639657608</v>
      </c>
      <c r="X28" s="19">
        <f t="shared" ref="X28:X39" si="6">X9/$X$8*100</f>
        <v>28.655488209529707</v>
      </c>
      <c r="Z28" s="4" t="s">
        <v>31</v>
      </c>
      <c r="AA28" s="10">
        <v>192</v>
      </c>
      <c r="AB28" s="10">
        <v>196</v>
      </c>
      <c r="AC28" s="10">
        <v>388</v>
      </c>
    </row>
    <row r="29" spans="1:29" ht="15" customHeight="1" x14ac:dyDescent="0.15">
      <c r="A29" s="7">
        <v>21</v>
      </c>
      <c r="B29" s="10">
        <v>80</v>
      </c>
      <c r="C29" s="10">
        <v>82</v>
      </c>
      <c r="D29" s="10">
        <v>162</v>
      </c>
      <c r="E29" s="3"/>
      <c r="F29" s="7">
        <v>51</v>
      </c>
      <c r="G29" s="10">
        <v>95</v>
      </c>
      <c r="H29" s="10">
        <v>69</v>
      </c>
      <c r="I29" s="10">
        <v>164</v>
      </c>
      <c r="J29" s="3"/>
      <c r="K29" s="7">
        <v>81</v>
      </c>
      <c r="L29" s="10">
        <v>160</v>
      </c>
      <c r="M29" s="10">
        <v>220</v>
      </c>
      <c r="N29" s="10">
        <v>380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70.463576158940398</v>
      </c>
      <c r="W29" s="19">
        <f t="shared" si="5"/>
        <v>75.292944402892047</v>
      </c>
      <c r="X29" s="19">
        <f t="shared" si="6"/>
        <v>73.034552935451046</v>
      </c>
      <c r="Z29" s="4" t="s">
        <v>7</v>
      </c>
      <c r="AA29" s="10">
        <v>240</v>
      </c>
      <c r="AB29" s="10">
        <v>391</v>
      </c>
      <c r="AC29" s="10">
        <v>631</v>
      </c>
    </row>
    <row r="30" spans="1:29" ht="15" customHeight="1" x14ac:dyDescent="0.15">
      <c r="A30" s="7">
        <v>22</v>
      </c>
      <c r="B30" s="10">
        <v>88</v>
      </c>
      <c r="C30" s="10">
        <v>79</v>
      </c>
      <c r="D30" s="10">
        <v>167</v>
      </c>
      <c r="E30" s="3"/>
      <c r="F30" s="7">
        <v>52</v>
      </c>
      <c r="G30" s="10">
        <v>101</v>
      </c>
      <c r="H30" s="10">
        <v>117</v>
      </c>
      <c r="I30" s="10">
        <v>218</v>
      </c>
      <c r="J30" s="3"/>
      <c r="K30" s="7">
        <v>82</v>
      </c>
      <c r="L30" s="10">
        <v>140</v>
      </c>
      <c r="M30" s="10">
        <v>231</v>
      </c>
      <c r="N30" s="10">
        <v>371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60.690633869441811</v>
      </c>
      <c r="W30" s="19">
        <f t="shared" si="5"/>
        <v>67.190226876090748</v>
      </c>
      <c r="X30" s="19">
        <f t="shared" si="6"/>
        <v>64.150776445604563</v>
      </c>
      <c r="Z30" s="9" t="s">
        <v>24</v>
      </c>
      <c r="AA30" s="11">
        <f t="shared" ref="AA30:AB30" si="7">SUM(AA26:AA29)</f>
        <v>1090</v>
      </c>
      <c r="AB30" s="11">
        <f t="shared" si="7"/>
        <v>1194</v>
      </c>
      <c r="AC30" s="11">
        <f>SUM(AC26:AC29)</f>
        <v>2284</v>
      </c>
    </row>
    <row r="31" spans="1:29" ht="15" customHeight="1" x14ac:dyDescent="0.15">
      <c r="A31" s="7">
        <v>23</v>
      </c>
      <c r="B31" s="10">
        <v>94</v>
      </c>
      <c r="C31" s="10">
        <v>72</v>
      </c>
      <c r="D31" s="10">
        <v>166</v>
      </c>
      <c r="E31" s="3"/>
      <c r="F31" s="7">
        <v>53</v>
      </c>
      <c r="G31" s="10">
        <v>115</v>
      </c>
      <c r="H31" s="10">
        <v>118</v>
      </c>
      <c r="I31" s="10">
        <v>233</v>
      </c>
      <c r="J31" s="3"/>
      <c r="K31" s="7">
        <v>83</v>
      </c>
      <c r="L31" s="10">
        <v>137</v>
      </c>
      <c r="M31" s="10">
        <v>243</v>
      </c>
      <c r="N31" s="10">
        <v>380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48.675496688741724</v>
      </c>
      <c r="W31" s="19">
        <f t="shared" si="5"/>
        <v>56.428155904595698</v>
      </c>
      <c r="X31" s="19">
        <f t="shared" si="6"/>
        <v>52.802725301951071</v>
      </c>
      <c r="Z31" s="6"/>
    </row>
    <row r="32" spans="1:29" ht="15" customHeight="1" x14ac:dyDescent="0.15">
      <c r="A32" s="7">
        <v>24</v>
      </c>
      <c r="B32" s="10">
        <v>65</v>
      </c>
      <c r="C32" s="10">
        <v>61</v>
      </c>
      <c r="D32" s="10">
        <v>126</v>
      </c>
      <c r="E32" s="3"/>
      <c r="F32" s="7">
        <v>54</v>
      </c>
      <c r="G32" s="10">
        <v>117</v>
      </c>
      <c r="H32" s="10">
        <v>118</v>
      </c>
      <c r="I32" s="10">
        <v>235</v>
      </c>
      <c r="J32" s="3"/>
      <c r="K32" s="7">
        <v>84</v>
      </c>
      <c r="L32" s="10">
        <v>150</v>
      </c>
      <c r="M32" s="10">
        <v>204</v>
      </c>
      <c r="N32" s="10">
        <v>354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39.602649006622514</v>
      </c>
      <c r="W32" s="20">
        <f t="shared" si="5"/>
        <v>48.574752763234443</v>
      </c>
      <c r="X32" s="20">
        <f t="shared" si="6"/>
        <v>44.379064725921339</v>
      </c>
      <c r="Z32" s="6"/>
      <c r="AA32" s="28"/>
      <c r="AB32" s="27"/>
      <c r="AC32" s="27"/>
    </row>
    <row r="33" spans="1:29" ht="15" customHeight="1" x14ac:dyDescent="0.15">
      <c r="A33" s="7"/>
      <c r="B33" s="11">
        <v>407</v>
      </c>
      <c r="C33" s="11">
        <v>372</v>
      </c>
      <c r="D33" s="11">
        <v>779</v>
      </c>
      <c r="E33" s="3"/>
      <c r="F33" s="7"/>
      <c r="G33" s="11">
        <v>521</v>
      </c>
      <c r="H33" s="11">
        <v>536</v>
      </c>
      <c r="I33" s="11">
        <v>1057</v>
      </c>
      <c r="J33" s="3"/>
      <c r="K33" s="7"/>
      <c r="L33" s="11">
        <v>735</v>
      </c>
      <c r="M33" s="11">
        <v>1131</v>
      </c>
      <c r="N33" s="11">
        <v>1866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27.738883632923368</v>
      </c>
      <c r="W33" s="19">
        <f t="shared" si="5"/>
        <v>39.075874677968919</v>
      </c>
      <c r="X33" s="19">
        <f t="shared" si="6"/>
        <v>33.774277750741049</v>
      </c>
      <c r="Z33" s="6" t="s">
        <v>3</v>
      </c>
    </row>
    <row r="34" spans="1:29" ht="15" customHeight="1" x14ac:dyDescent="0.15">
      <c r="A34" s="7">
        <v>25</v>
      </c>
      <c r="B34" s="10">
        <v>81</v>
      </c>
      <c r="C34" s="10">
        <v>67</v>
      </c>
      <c r="D34" s="10">
        <v>148</v>
      </c>
      <c r="E34" s="3"/>
      <c r="F34" s="7">
        <v>55</v>
      </c>
      <c r="G34" s="10">
        <v>119</v>
      </c>
      <c r="H34" s="10">
        <v>121</v>
      </c>
      <c r="I34" s="10">
        <v>240</v>
      </c>
      <c r="J34" s="3"/>
      <c r="K34" s="7">
        <v>85</v>
      </c>
      <c r="L34" s="10">
        <v>131</v>
      </c>
      <c r="M34" s="10">
        <v>211</v>
      </c>
      <c r="N34" s="10">
        <v>342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20.964995269631032</v>
      </c>
      <c r="W34" s="19">
        <f t="shared" si="5"/>
        <v>32.045209008559794</v>
      </c>
      <c r="X34" s="19">
        <f t="shared" si="6"/>
        <v>26.863690660531788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69</v>
      </c>
      <c r="C35" s="10">
        <v>58</v>
      </c>
      <c r="D35" s="10">
        <v>127</v>
      </c>
      <c r="E35" s="3"/>
      <c r="F35" s="7">
        <v>56</v>
      </c>
      <c r="G35" s="10">
        <v>135</v>
      </c>
      <c r="H35" s="10">
        <v>150</v>
      </c>
      <c r="I35" s="10">
        <v>285</v>
      </c>
      <c r="J35" s="3"/>
      <c r="K35" s="7">
        <v>86</v>
      </c>
      <c r="L35" s="10">
        <v>127</v>
      </c>
      <c r="M35" s="10">
        <v>229</v>
      </c>
      <c r="N35" s="10">
        <v>356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14.172185430463577</v>
      </c>
      <c r="W35" s="19">
        <f t="shared" si="5"/>
        <v>23.493725587966427</v>
      </c>
      <c r="X35" s="19">
        <f t="shared" si="6"/>
        <v>19.134628146706191</v>
      </c>
      <c r="Z35" s="4" t="s">
        <v>25</v>
      </c>
      <c r="AA35" s="10">
        <f>SUM(AA5,AA12,AA19,AA26)</f>
        <v>1038</v>
      </c>
      <c r="AB35" s="10">
        <f t="shared" ref="AA35:AB38" si="8">SUM(AB5,AB12,AB19,AB26)</f>
        <v>985</v>
      </c>
      <c r="AC35" s="10">
        <f>SUM(AA35:AB35)</f>
        <v>2023</v>
      </c>
    </row>
    <row r="36" spans="1:29" ht="15" customHeight="1" x14ac:dyDescent="0.15">
      <c r="A36" s="7">
        <v>27</v>
      </c>
      <c r="B36" s="10">
        <v>68</v>
      </c>
      <c r="C36" s="10">
        <v>43</v>
      </c>
      <c r="D36" s="10">
        <v>111</v>
      </c>
      <c r="E36" s="3"/>
      <c r="F36" s="7">
        <v>57</v>
      </c>
      <c r="G36" s="10">
        <v>157</v>
      </c>
      <c r="H36" s="10">
        <v>148</v>
      </c>
      <c r="I36" s="10">
        <v>305</v>
      </c>
      <c r="J36" s="3"/>
      <c r="K36" s="7">
        <v>87</v>
      </c>
      <c r="L36" s="10">
        <v>108</v>
      </c>
      <c r="M36" s="10">
        <v>181</v>
      </c>
      <c r="N36" s="10">
        <v>289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7.2185430463576159</v>
      </c>
      <c r="W36" s="19">
        <f t="shared" si="5"/>
        <v>14.094573256876922</v>
      </c>
      <c r="X36" s="19">
        <f t="shared" si="6"/>
        <v>10.879086846878733</v>
      </c>
      <c r="Z36" s="26" t="s">
        <v>26</v>
      </c>
      <c r="AA36" s="10">
        <f t="shared" si="8"/>
        <v>5346</v>
      </c>
      <c r="AB36" s="10">
        <f t="shared" si="8"/>
        <v>5203</v>
      </c>
      <c r="AC36" s="13">
        <f>SUM(AA36:AB36)</f>
        <v>10549</v>
      </c>
    </row>
    <row r="37" spans="1:29" ht="15" customHeight="1" x14ac:dyDescent="0.15">
      <c r="A37" s="7">
        <v>28</v>
      </c>
      <c r="B37" s="10">
        <v>64</v>
      </c>
      <c r="C37" s="10">
        <v>65</v>
      </c>
      <c r="D37" s="10">
        <v>129</v>
      </c>
      <c r="E37" s="3"/>
      <c r="F37" s="7">
        <v>58</v>
      </c>
      <c r="G37" s="10">
        <v>179</v>
      </c>
      <c r="H37" s="10">
        <v>171</v>
      </c>
      <c r="I37" s="10">
        <v>350</v>
      </c>
      <c r="J37" s="3"/>
      <c r="K37" s="7">
        <v>88</v>
      </c>
      <c r="L37" s="10">
        <v>97</v>
      </c>
      <c r="M37" s="10">
        <v>184</v>
      </c>
      <c r="N37" s="10">
        <v>281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2.2800378429517503</v>
      </c>
      <c r="W37" s="19">
        <f t="shared" si="5"/>
        <v>6.05833956619297</v>
      </c>
      <c r="X37" s="19">
        <f t="shared" si="6"/>
        <v>4.2914657346369944</v>
      </c>
      <c r="Z37" s="4" t="s">
        <v>31</v>
      </c>
      <c r="AA37" s="10">
        <f t="shared" si="8"/>
        <v>1970</v>
      </c>
      <c r="AB37" s="10">
        <f t="shared" si="8"/>
        <v>1989</v>
      </c>
      <c r="AC37" s="13">
        <f>SUM(AA37:AB37)</f>
        <v>3959</v>
      </c>
    </row>
    <row r="38" spans="1:29" ht="15" customHeight="1" x14ac:dyDescent="0.15">
      <c r="A38" s="7">
        <v>29</v>
      </c>
      <c r="B38" s="10">
        <v>80</v>
      </c>
      <c r="C38" s="10">
        <v>81</v>
      </c>
      <c r="D38" s="10">
        <v>161</v>
      </c>
      <c r="E38" s="3"/>
      <c r="F38" s="7">
        <v>59</v>
      </c>
      <c r="G38" s="10">
        <v>159</v>
      </c>
      <c r="H38" s="10">
        <v>169</v>
      </c>
      <c r="I38" s="10">
        <v>328</v>
      </c>
      <c r="J38" s="3"/>
      <c r="K38" s="7">
        <v>89</v>
      </c>
      <c r="L38" s="10">
        <v>59</v>
      </c>
      <c r="M38" s="10">
        <v>162</v>
      </c>
      <c r="N38" s="10">
        <v>221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0.46357615894039739</v>
      </c>
      <c r="W38" s="19">
        <f t="shared" si="5"/>
        <v>1.6039225463309232</v>
      </c>
      <c r="X38" s="19">
        <f t="shared" si="6"/>
        <v>1.0706543379197453</v>
      </c>
      <c r="Z38" s="4" t="s">
        <v>7</v>
      </c>
      <c r="AA38" s="10">
        <f t="shared" si="8"/>
        <v>2216</v>
      </c>
      <c r="AB38" s="10">
        <f t="shared" si="8"/>
        <v>3856</v>
      </c>
      <c r="AC38" s="13">
        <f>SUM(AA38:AB38)</f>
        <v>6072</v>
      </c>
    </row>
    <row r="39" spans="1:29" ht="15" customHeight="1" x14ac:dyDescent="0.15">
      <c r="A39" s="7"/>
      <c r="B39" s="11">
        <v>362</v>
      </c>
      <c r="C39" s="11">
        <v>314</v>
      </c>
      <c r="D39" s="11">
        <v>676</v>
      </c>
      <c r="E39" s="3"/>
      <c r="F39" s="7"/>
      <c r="G39" s="11">
        <v>749</v>
      </c>
      <c r="H39" s="11">
        <v>759</v>
      </c>
      <c r="I39" s="11">
        <v>1508</v>
      </c>
      <c r="J39" s="3"/>
      <c r="K39" s="7"/>
      <c r="L39" s="11">
        <v>522</v>
      </c>
      <c r="M39" s="11">
        <v>967</v>
      </c>
      <c r="N39" s="11">
        <v>1489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5.6764427625354774E-2</v>
      </c>
      <c r="W39" s="19">
        <f t="shared" si="5"/>
        <v>0.2742458239840439</v>
      </c>
      <c r="X39" s="19">
        <f t="shared" si="6"/>
        <v>0.17254346768128126</v>
      </c>
      <c r="Z39" s="9" t="s">
        <v>24</v>
      </c>
      <c r="AA39" s="11">
        <f>SUM(AA35:AA38)</f>
        <v>10570</v>
      </c>
      <c r="AB39" s="11">
        <f>SUM(AB35:AB38)</f>
        <v>12033</v>
      </c>
      <c r="AC39" s="11">
        <f>SUM(AC35:AC38)</f>
        <v>22603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61</v>
      </c>
      <c r="C4" s="10">
        <v>56</v>
      </c>
      <c r="D4" s="10">
        <v>117</v>
      </c>
      <c r="E4" s="3"/>
      <c r="F4" s="7">
        <v>30</v>
      </c>
      <c r="G4" s="10">
        <v>75</v>
      </c>
      <c r="H4" s="10">
        <v>90</v>
      </c>
      <c r="I4" s="10">
        <v>165</v>
      </c>
      <c r="J4" s="3"/>
      <c r="K4" s="7">
        <v>60</v>
      </c>
      <c r="L4" s="10">
        <v>173</v>
      </c>
      <c r="M4" s="10">
        <v>173</v>
      </c>
      <c r="N4" s="10">
        <v>346</v>
      </c>
      <c r="O4" s="3"/>
      <c r="P4" s="7">
        <v>90</v>
      </c>
      <c r="Q4" s="10">
        <v>63</v>
      </c>
      <c r="R4" s="10">
        <v>125</v>
      </c>
      <c r="S4" s="10">
        <v>188</v>
      </c>
      <c r="U4" s="4" t="s">
        <v>4</v>
      </c>
      <c r="V4" s="15">
        <f>SUM(B9,B15,B21)</f>
        <v>1031</v>
      </c>
      <c r="W4" s="15">
        <f>SUM(C9,C15,C21)</f>
        <v>977</v>
      </c>
      <c r="X4" s="15">
        <f>SUM(V4:W4)</f>
        <v>2008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51</v>
      </c>
      <c r="C5" s="10">
        <v>50</v>
      </c>
      <c r="D5" s="10">
        <v>101</v>
      </c>
      <c r="E5" s="3"/>
      <c r="F5" s="7">
        <v>31</v>
      </c>
      <c r="G5" s="10">
        <v>77</v>
      </c>
      <c r="H5" s="10">
        <v>77</v>
      </c>
      <c r="I5" s="10">
        <v>154</v>
      </c>
      <c r="J5" s="3"/>
      <c r="K5" s="7">
        <v>61</v>
      </c>
      <c r="L5" s="10">
        <v>174</v>
      </c>
      <c r="M5" s="10">
        <v>199</v>
      </c>
      <c r="N5" s="10">
        <v>373</v>
      </c>
      <c r="O5" s="3"/>
      <c r="P5" s="7">
        <v>91</v>
      </c>
      <c r="Q5" s="10">
        <v>50</v>
      </c>
      <c r="R5" s="10">
        <v>145</v>
      </c>
      <c r="S5" s="10">
        <v>195</v>
      </c>
      <c r="U5" s="4" t="s">
        <v>5</v>
      </c>
      <c r="V5" s="15">
        <f>SUM(B27,B33,B39,G9,G15,G21,G27,G33,G39,L9)</f>
        <v>5326</v>
      </c>
      <c r="W5" s="15">
        <f>SUM(C27,C33,C39,H9,H15,H21,H27,H33,H39,M9)</f>
        <v>5204</v>
      </c>
      <c r="X5" s="15">
        <f>SUM(V5:W5)</f>
        <v>10530</v>
      </c>
      <c r="Y5" s="2"/>
      <c r="Z5" s="4" t="s">
        <v>25</v>
      </c>
      <c r="AA5" s="10">
        <v>596</v>
      </c>
      <c r="AB5" s="10">
        <v>574</v>
      </c>
      <c r="AC5" s="10">
        <v>1170</v>
      </c>
    </row>
    <row r="6" spans="1:29" ht="15" customHeight="1" x14ac:dyDescent="0.15">
      <c r="A6" s="7">
        <v>2</v>
      </c>
      <c r="B6" s="10">
        <v>65</v>
      </c>
      <c r="C6" s="10">
        <v>65</v>
      </c>
      <c r="D6" s="10">
        <v>130</v>
      </c>
      <c r="E6" s="3"/>
      <c r="F6" s="7">
        <v>32</v>
      </c>
      <c r="G6" s="10">
        <v>102</v>
      </c>
      <c r="H6" s="10">
        <v>88</v>
      </c>
      <c r="I6" s="10">
        <v>190</v>
      </c>
      <c r="J6" s="3"/>
      <c r="K6" s="7">
        <v>62</v>
      </c>
      <c r="L6" s="10">
        <v>191</v>
      </c>
      <c r="M6" s="10">
        <v>183</v>
      </c>
      <c r="N6" s="10">
        <v>374</v>
      </c>
      <c r="O6" s="3"/>
      <c r="P6" s="7">
        <v>92</v>
      </c>
      <c r="Q6" s="10">
        <v>43</v>
      </c>
      <c r="R6" s="10">
        <v>123</v>
      </c>
      <c r="S6" s="10">
        <v>166</v>
      </c>
      <c r="U6" s="8" t="s">
        <v>6</v>
      </c>
      <c r="V6" s="15">
        <f>SUM(L15,L21)</f>
        <v>1970</v>
      </c>
      <c r="W6" s="15">
        <f>SUM(M15,M21)</f>
        <v>2000</v>
      </c>
      <c r="X6" s="15">
        <f>SUM(V6:W6)</f>
        <v>3970</v>
      </c>
      <c r="Z6" s="26" t="s">
        <v>26</v>
      </c>
      <c r="AA6" s="10">
        <v>3099</v>
      </c>
      <c r="AB6" s="10">
        <v>3076</v>
      </c>
      <c r="AC6" s="10">
        <v>6175</v>
      </c>
    </row>
    <row r="7" spans="1:29" ht="15" customHeight="1" x14ac:dyDescent="0.15">
      <c r="A7" s="7">
        <v>3</v>
      </c>
      <c r="B7" s="10">
        <v>64</v>
      </c>
      <c r="C7" s="10">
        <v>54</v>
      </c>
      <c r="D7" s="10">
        <v>118</v>
      </c>
      <c r="E7" s="3"/>
      <c r="F7" s="7">
        <v>33</v>
      </c>
      <c r="G7" s="10">
        <v>93</v>
      </c>
      <c r="H7" s="10">
        <v>99</v>
      </c>
      <c r="I7" s="10">
        <v>192</v>
      </c>
      <c r="J7" s="3"/>
      <c r="K7" s="7">
        <v>63</v>
      </c>
      <c r="L7" s="10">
        <v>202</v>
      </c>
      <c r="M7" s="10">
        <v>170</v>
      </c>
      <c r="N7" s="10">
        <v>372</v>
      </c>
      <c r="O7" s="3"/>
      <c r="P7" s="7">
        <v>93</v>
      </c>
      <c r="Q7" s="10">
        <v>22</v>
      </c>
      <c r="R7" s="10">
        <v>75</v>
      </c>
      <c r="S7" s="10">
        <v>97</v>
      </c>
      <c r="U7" s="4" t="s">
        <v>7</v>
      </c>
      <c r="V7" s="15">
        <f>SUM(L27,L33,L39,Q9,Q15,Q21,Q27,Q33,Q39)</f>
        <v>2214</v>
      </c>
      <c r="W7" s="15">
        <f>SUM(M27,M33,M39,R9,R15,R21,R27,R33,R39)</f>
        <v>3848</v>
      </c>
      <c r="X7" s="15">
        <f>SUM(V7:W7)</f>
        <v>6062</v>
      </c>
      <c r="Z7" s="4" t="s">
        <v>31</v>
      </c>
      <c r="AA7" s="10">
        <v>1192</v>
      </c>
      <c r="AB7" s="10">
        <v>1230</v>
      </c>
      <c r="AC7" s="10">
        <v>2422</v>
      </c>
    </row>
    <row r="8" spans="1:29" ht="15" customHeight="1" x14ac:dyDescent="0.15">
      <c r="A8" s="7">
        <v>4</v>
      </c>
      <c r="B8" s="10">
        <v>67</v>
      </c>
      <c r="C8" s="10">
        <v>64</v>
      </c>
      <c r="D8" s="10">
        <v>131</v>
      </c>
      <c r="E8" s="3"/>
      <c r="F8" s="7">
        <v>34</v>
      </c>
      <c r="G8" s="10">
        <v>75</v>
      </c>
      <c r="H8" s="10">
        <v>95</v>
      </c>
      <c r="I8" s="10">
        <v>170</v>
      </c>
      <c r="J8" s="3"/>
      <c r="K8" s="7">
        <v>64</v>
      </c>
      <c r="L8" s="10">
        <v>216</v>
      </c>
      <c r="M8" s="10">
        <v>216</v>
      </c>
      <c r="N8" s="10">
        <v>432</v>
      </c>
      <c r="O8" s="3"/>
      <c r="P8" s="7">
        <v>94</v>
      </c>
      <c r="Q8" s="10">
        <v>16</v>
      </c>
      <c r="R8" s="10">
        <v>69</v>
      </c>
      <c r="S8" s="10">
        <v>85</v>
      </c>
      <c r="U8" s="17" t="s">
        <v>3</v>
      </c>
      <c r="V8" s="12">
        <f>SUM(V4:V7)</f>
        <v>10541</v>
      </c>
      <c r="W8" s="12">
        <f>SUM(W4:W7)</f>
        <v>12029</v>
      </c>
      <c r="X8" s="12">
        <f>SUM(X4:X7)</f>
        <v>22570</v>
      </c>
      <c r="Z8" s="4" t="s">
        <v>7</v>
      </c>
      <c r="AA8" s="10">
        <v>1322</v>
      </c>
      <c r="AB8" s="10">
        <v>2315</v>
      </c>
      <c r="AC8" s="10">
        <v>3637</v>
      </c>
    </row>
    <row r="9" spans="1:29" ht="15" customHeight="1" x14ac:dyDescent="0.15">
      <c r="A9" s="7"/>
      <c r="B9" s="11">
        <v>308</v>
      </c>
      <c r="C9" s="11">
        <v>289</v>
      </c>
      <c r="D9" s="11">
        <v>597</v>
      </c>
      <c r="E9" s="3"/>
      <c r="F9" s="7"/>
      <c r="G9" s="11">
        <v>422</v>
      </c>
      <c r="H9" s="11">
        <v>449</v>
      </c>
      <c r="I9" s="11">
        <v>871</v>
      </c>
      <c r="J9" s="3"/>
      <c r="K9" s="7"/>
      <c r="L9" s="12">
        <v>956</v>
      </c>
      <c r="M9" s="12">
        <v>941</v>
      </c>
      <c r="N9" s="12">
        <v>1897</v>
      </c>
      <c r="O9" s="3"/>
      <c r="P9" s="7"/>
      <c r="Q9" s="11">
        <v>194</v>
      </c>
      <c r="R9" s="11">
        <v>537</v>
      </c>
      <c r="S9" s="11">
        <v>731</v>
      </c>
      <c r="U9" s="4" t="s">
        <v>8</v>
      </c>
      <c r="V9" s="15">
        <f>SUM(G21,G27,G33,G39,L9)</f>
        <v>3253</v>
      </c>
      <c r="W9" s="15">
        <f>SUM(H21,H27,H33,H39,M9)</f>
        <v>3209</v>
      </c>
      <c r="X9" s="18">
        <f t="shared" ref="X9:X20" si="0">SUM(V9:W9)</f>
        <v>6462</v>
      </c>
      <c r="Z9" s="9" t="s">
        <v>24</v>
      </c>
      <c r="AA9" s="11">
        <f t="shared" ref="AA9:AB9" si="1">SUM(AA5:AA8)</f>
        <v>6209</v>
      </c>
      <c r="AB9" s="11">
        <f t="shared" si="1"/>
        <v>7195</v>
      </c>
      <c r="AC9" s="11">
        <f>SUM(AC5:AC8)</f>
        <v>13404</v>
      </c>
    </row>
    <row r="10" spans="1:29" ht="15" customHeight="1" x14ac:dyDescent="0.15">
      <c r="A10" s="7">
        <v>5</v>
      </c>
      <c r="B10" s="10">
        <v>69</v>
      </c>
      <c r="C10" s="10">
        <v>48</v>
      </c>
      <c r="D10" s="10">
        <v>117</v>
      </c>
      <c r="E10" s="3"/>
      <c r="F10" s="7">
        <v>35</v>
      </c>
      <c r="G10" s="10">
        <v>93</v>
      </c>
      <c r="H10" s="10">
        <v>90</v>
      </c>
      <c r="I10" s="10">
        <v>183</v>
      </c>
      <c r="J10" s="3"/>
      <c r="K10" s="7">
        <v>65</v>
      </c>
      <c r="L10" s="10">
        <v>207</v>
      </c>
      <c r="M10" s="10">
        <v>197</v>
      </c>
      <c r="N10" s="10">
        <v>404</v>
      </c>
      <c r="O10" s="3"/>
      <c r="P10" s="7">
        <v>95</v>
      </c>
      <c r="Q10" s="10">
        <v>9</v>
      </c>
      <c r="R10" s="10">
        <v>58</v>
      </c>
      <c r="S10" s="10">
        <v>67</v>
      </c>
      <c r="U10" s="4" t="s">
        <v>9</v>
      </c>
      <c r="V10" s="15">
        <f>SUM(G21,G27,G33,G39,L9,L15,L21,L27,L33,L39,Q9,Q15,Q21,Q27,Q33,Q39)</f>
        <v>7437</v>
      </c>
      <c r="W10" s="15">
        <f>SUM(H21,H27,H33,H39,M9,M15,M21,M27,M33,M39,R9,R15,R21,R27,R33,R39)</f>
        <v>9057</v>
      </c>
      <c r="X10" s="18">
        <f t="shared" si="0"/>
        <v>16494</v>
      </c>
      <c r="Z10" s="6" t="s">
        <v>28</v>
      </c>
    </row>
    <row r="11" spans="1:29" ht="15" customHeight="1" x14ac:dyDescent="0.15">
      <c r="A11" s="7">
        <v>6</v>
      </c>
      <c r="B11" s="10">
        <v>75</v>
      </c>
      <c r="C11" s="10">
        <v>77</v>
      </c>
      <c r="D11" s="10">
        <v>152</v>
      </c>
      <c r="E11" s="3"/>
      <c r="F11" s="7">
        <v>36</v>
      </c>
      <c r="G11" s="10">
        <v>88</v>
      </c>
      <c r="H11" s="10">
        <v>83</v>
      </c>
      <c r="I11" s="10">
        <v>171</v>
      </c>
      <c r="J11" s="3"/>
      <c r="K11" s="7">
        <v>66</v>
      </c>
      <c r="L11" s="10">
        <v>244</v>
      </c>
      <c r="M11" s="10">
        <v>199</v>
      </c>
      <c r="N11" s="10">
        <v>443</v>
      </c>
      <c r="O11" s="3"/>
      <c r="P11" s="7">
        <v>96</v>
      </c>
      <c r="Q11" s="10">
        <v>11</v>
      </c>
      <c r="R11" s="10">
        <v>47</v>
      </c>
      <c r="S11" s="10">
        <v>58</v>
      </c>
      <c r="U11" s="4" t="s">
        <v>10</v>
      </c>
      <c r="V11" s="15">
        <f>SUM(,G33,G39,L9,L15,L21,L27,L33,L39,Q9,Q15,Q21,Q27,Q33,Q39)</f>
        <v>6404</v>
      </c>
      <c r="W11" s="15">
        <f>SUM(,H33,H39,M9,M15,M21,M27,M33,M39,R9,R15,R21,R27,R33,R39)</f>
        <v>8080</v>
      </c>
      <c r="X11" s="18">
        <f t="shared" si="0"/>
        <v>14484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74</v>
      </c>
      <c r="C12" s="10">
        <v>61</v>
      </c>
      <c r="D12" s="10">
        <v>135</v>
      </c>
      <c r="E12" s="3"/>
      <c r="F12" s="7">
        <v>37</v>
      </c>
      <c r="G12" s="10">
        <v>90</v>
      </c>
      <c r="H12" s="10">
        <v>90</v>
      </c>
      <c r="I12" s="10">
        <v>180</v>
      </c>
      <c r="J12" s="3"/>
      <c r="K12" s="7">
        <v>67</v>
      </c>
      <c r="L12" s="10">
        <v>266</v>
      </c>
      <c r="M12" s="10">
        <v>232</v>
      </c>
      <c r="N12" s="10">
        <v>498</v>
      </c>
      <c r="O12" s="3"/>
      <c r="P12" s="7">
        <v>97</v>
      </c>
      <c r="Q12" s="10">
        <v>9</v>
      </c>
      <c r="R12" s="10">
        <v>19</v>
      </c>
      <c r="S12" s="10">
        <v>28</v>
      </c>
      <c r="U12" s="4" t="s">
        <v>11</v>
      </c>
      <c r="V12" s="15">
        <f>SUM(L9,L15,L21,L27,L33,L39,Q9,Q15,Q21,Q27,Q33,Q39)</f>
        <v>5140</v>
      </c>
      <c r="W12" s="15">
        <f>SUM(M9,M15,M21,M27,M33,M39,R9,R15,R21,R27,R33,R39)</f>
        <v>6789</v>
      </c>
      <c r="X12" s="18">
        <f t="shared" si="0"/>
        <v>11929</v>
      </c>
      <c r="Z12" s="4" t="s">
        <v>25</v>
      </c>
      <c r="AA12" s="10">
        <v>164</v>
      </c>
      <c r="AB12" s="10">
        <v>140</v>
      </c>
      <c r="AC12" s="10">
        <v>304</v>
      </c>
    </row>
    <row r="13" spans="1:29" ht="15" customHeight="1" x14ac:dyDescent="0.15">
      <c r="A13" s="7">
        <v>8</v>
      </c>
      <c r="B13" s="10">
        <v>75</v>
      </c>
      <c r="C13" s="10">
        <v>68</v>
      </c>
      <c r="D13" s="10">
        <v>143</v>
      </c>
      <c r="E13" s="3"/>
      <c r="F13" s="7">
        <v>38</v>
      </c>
      <c r="G13" s="10">
        <v>103</v>
      </c>
      <c r="H13" s="10">
        <v>96</v>
      </c>
      <c r="I13" s="10">
        <v>199</v>
      </c>
      <c r="J13" s="3"/>
      <c r="K13" s="7">
        <v>68</v>
      </c>
      <c r="L13" s="10">
        <v>270</v>
      </c>
      <c r="M13" s="10">
        <v>268</v>
      </c>
      <c r="N13" s="10">
        <v>538</v>
      </c>
      <c r="O13" s="3"/>
      <c r="P13" s="7">
        <v>98</v>
      </c>
      <c r="Q13" s="10">
        <v>11</v>
      </c>
      <c r="R13" s="10">
        <v>20</v>
      </c>
      <c r="S13" s="10">
        <v>31</v>
      </c>
      <c r="U13" s="9" t="s">
        <v>12</v>
      </c>
      <c r="V13" s="12">
        <f>SUM(L15,L21,L27,L33,L39,Q9,Q15,Q21,Q27,Q33,Q39)</f>
        <v>4184</v>
      </c>
      <c r="W13" s="12">
        <f>SUM(M15,M21,M27,M33,M39,R9,R15,R21,R27,R33,R39)</f>
        <v>5848</v>
      </c>
      <c r="X13" s="12">
        <f t="shared" si="0"/>
        <v>10032</v>
      </c>
      <c r="Z13" s="26" t="s">
        <v>26</v>
      </c>
      <c r="AA13" s="10">
        <v>673</v>
      </c>
      <c r="AB13" s="10">
        <v>707</v>
      </c>
      <c r="AC13" s="10">
        <v>1380</v>
      </c>
    </row>
    <row r="14" spans="1:29" ht="15" customHeight="1" x14ac:dyDescent="0.15">
      <c r="A14" s="7">
        <v>9</v>
      </c>
      <c r="B14" s="10">
        <v>66</v>
      </c>
      <c r="C14" s="10">
        <v>77</v>
      </c>
      <c r="D14" s="10">
        <v>143</v>
      </c>
      <c r="E14" s="3"/>
      <c r="F14" s="7">
        <v>39</v>
      </c>
      <c r="G14" s="10">
        <v>114</v>
      </c>
      <c r="H14" s="10">
        <v>98</v>
      </c>
      <c r="I14" s="10">
        <v>212</v>
      </c>
      <c r="J14" s="3"/>
      <c r="K14" s="7">
        <v>69</v>
      </c>
      <c r="L14" s="10">
        <v>255</v>
      </c>
      <c r="M14" s="10">
        <v>247</v>
      </c>
      <c r="N14" s="10">
        <v>502</v>
      </c>
      <c r="O14" s="3"/>
      <c r="P14" s="7">
        <v>99</v>
      </c>
      <c r="Q14" s="10">
        <v>3</v>
      </c>
      <c r="R14" s="10">
        <v>16</v>
      </c>
      <c r="S14" s="10">
        <v>19</v>
      </c>
      <c r="U14" s="4" t="s">
        <v>13</v>
      </c>
      <c r="V14" s="15">
        <f>SUM(L21,L27,L33,L39,Q9,Q15,Q21,Q27,Q33,Q39)</f>
        <v>2942</v>
      </c>
      <c r="W14" s="15">
        <f>SUM(M21,M27,M33,M39,R9,R15,R21,R27,R33,R39)</f>
        <v>4705</v>
      </c>
      <c r="X14" s="18">
        <f t="shared" si="0"/>
        <v>7647</v>
      </c>
      <c r="Z14" s="4" t="s">
        <v>31</v>
      </c>
      <c r="AA14" s="10">
        <v>250</v>
      </c>
      <c r="AB14" s="10">
        <v>277</v>
      </c>
      <c r="AC14" s="10">
        <v>527</v>
      </c>
    </row>
    <row r="15" spans="1:29" ht="15" customHeight="1" x14ac:dyDescent="0.15">
      <c r="A15" s="7"/>
      <c r="B15" s="11">
        <v>359</v>
      </c>
      <c r="C15" s="11">
        <v>331</v>
      </c>
      <c r="D15" s="11">
        <v>690</v>
      </c>
      <c r="E15" s="3"/>
      <c r="F15" s="7"/>
      <c r="G15" s="11">
        <v>488</v>
      </c>
      <c r="H15" s="11">
        <v>457</v>
      </c>
      <c r="I15" s="11">
        <v>945</v>
      </c>
      <c r="J15" s="3"/>
      <c r="K15" s="7"/>
      <c r="L15" s="11">
        <v>1242</v>
      </c>
      <c r="M15" s="11">
        <v>1143</v>
      </c>
      <c r="N15" s="11">
        <v>2385</v>
      </c>
      <c r="O15" s="3"/>
      <c r="P15" s="7"/>
      <c r="Q15" s="11">
        <v>43</v>
      </c>
      <c r="R15" s="11">
        <v>160</v>
      </c>
      <c r="S15" s="11">
        <v>203</v>
      </c>
      <c r="U15" s="4" t="s">
        <v>14</v>
      </c>
      <c r="V15" s="15">
        <f>SUM(L27,L33,L39,Q9,Q15,Q21,Q27,Q33,Q39)</f>
        <v>2214</v>
      </c>
      <c r="W15" s="15">
        <f>SUM(M27,M33,M39,R9,R15,R21,R27,R33,R39)</f>
        <v>3848</v>
      </c>
      <c r="X15" s="18">
        <f t="shared" si="0"/>
        <v>6062</v>
      </c>
      <c r="Z15" s="4" t="s">
        <v>7</v>
      </c>
      <c r="AA15" s="10">
        <v>281</v>
      </c>
      <c r="AB15" s="10">
        <v>442</v>
      </c>
      <c r="AC15" s="10">
        <v>723</v>
      </c>
    </row>
    <row r="16" spans="1:29" ht="15" customHeight="1" x14ac:dyDescent="0.15">
      <c r="A16" s="7">
        <v>10</v>
      </c>
      <c r="B16" s="10">
        <v>69</v>
      </c>
      <c r="C16" s="10">
        <v>71</v>
      </c>
      <c r="D16" s="10">
        <v>140</v>
      </c>
      <c r="E16" s="3"/>
      <c r="F16" s="7">
        <v>40</v>
      </c>
      <c r="G16" s="10">
        <v>116</v>
      </c>
      <c r="H16" s="10">
        <v>94</v>
      </c>
      <c r="I16" s="10">
        <v>210</v>
      </c>
      <c r="J16" s="3"/>
      <c r="K16" s="7">
        <v>70</v>
      </c>
      <c r="L16" s="10">
        <v>228</v>
      </c>
      <c r="M16" s="10">
        <v>205</v>
      </c>
      <c r="N16" s="10">
        <v>433</v>
      </c>
      <c r="O16" s="3"/>
      <c r="P16" s="7">
        <v>100</v>
      </c>
      <c r="Q16" s="10">
        <v>2</v>
      </c>
      <c r="R16" s="10">
        <v>8</v>
      </c>
      <c r="S16" s="10">
        <v>10</v>
      </c>
      <c r="U16" s="4" t="s">
        <v>15</v>
      </c>
      <c r="V16" s="15">
        <f>SUM(L33,L39,Q9,Q15,Q21,Q27,Q33,Q39)</f>
        <v>1496</v>
      </c>
      <c r="W16" s="15">
        <f>SUM(M33,M39,R9,R15,R21,R27,R33,R39)</f>
        <v>2828</v>
      </c>
      <c r="X16" s="18">
        <f t="shared" si="0"/>
        <v>4324</v>
      </c>
      <c r="Z16" s="9" t="s">
        <v>24</v>
      </c>
      <c r="AA16" s="11">
        <f t="shared" ref="AA16:AB16" si="2">SUM(AA12:AA15)</f>
        <v>1368</v>
      </c>
      <c r="AB16" s="11">
        <f t="shared" si="2"/>
        <v>1566</v>
      </c>
      <c r="AC16" s="11">
        <f>SUM(AC12:AC15)</f>
        <v>2934</v>
      </c>
    </row>
    <row r="17" spans="1:29" ht="15" customHeight="1" x14ac:dyDescent="0.15">
      <c r="A17" s="7">
        <v>11</v>
      </c>
      <c r="B17" s="10">
        <v>81</v>
      </c>
      <c r="C17" s="10">
        <v>84</v>
      </c>
      <c r="D17" s="10">
        <v>165</v>
      </c>
      <c r="E17" s="3"/>
      <c r="F17" s="7">
        <v>41</v>
      </c>
      <c r="G17" s="10">
        <v>114</v>
      </c>
      <c r="H17" s="10">
        <v>86</v>
      </c>
      <c r="I17" s="10">
        <v>200</v>
      </c>
      <c r="J17" s="3"/>
      <c r="K17" s="7">
        <v>71</v>
      </c>
      <c r="L17" s="10">
        <v>91</v>
      </c>
      <c r="M17" s="10">
        <v>99</v>
      </c>
      <c r="N17" s="10">
        <v>190</v>
      </c>
      <c r="O17" s="3"/>
      <c r="P17" s="7">
        <v>101</v>
      </c>
      <c r="Q17" s="10">
        <v>1</v>
      </c>
      <c r="R17" s="10">
        <v>14</v>
      </c>
      <c r="S17" s="10">
        <v>15</v>
      </c>
      <c r="U17" s="4" t="s">
        <v>16</v>
      </c>
      <c r="V17" s="15">
        <f>SUM(L39,Q9,Q15,Q21,Q27,Q33,Q39)</f>
        <v>769</v>
      </c>
      <c r="W17" s="15">
        <f>SUM(M39,R9,R15,R21,R27,R33,R39)</f>
        <v>1694</v>
      </c>
      <c r="X17" s="18">
        <f t="shared" si="0"/>
        <v>2463</v>
      </c>
      <c r="Z17" s="6" t="s">
        <v>29</v>
      </c>
    </row>
    <row r="18" spans="1:29" ht="15" customHeight="1" x14ac:dyDescent="0.15">
      <c r="A18" s="7">
        <v>12</v>
      </c>
      <c r="B18" s="10">
        <v>69</v>
      </c>
      <c r="C18" s="10">
        <v>58</v>
      </c>
      <c r="D18" s="10">
        <v>127</v>
      </c>
      <c r="E18" s="3"/>
      <c r="F18" s="7">
        <v>42</v>
      </c>
      <c r="G18" s="10">
        <v>112</v>
      </c>
      <c r="H18" s="10">
        <v>92</v>
      </c>
      <c r="I18" s="10">
        <v>204</v>
      </c>
      <c r="J18" s="3"/>
      <c r="K18" s="7">
        <v>72</v>
      </c>
      <c r="L18" s="10">
        <v>130</v>
      </c>
      <c r="M18" s="10">
        <v>160</v>
      </c>
      <c r="N18" s="13">
        <v>290</v>
      </c>
      <c r="O18" s="3"/>
      <c r="P18" s="7">
        <v>102</v>
      </c>
      <c r="Q18" s="10">
        <v>2</v>
      </c>
      <c r="R18" s="10">
        <v>7</v>
      </c>
      <c r="S18" s="10">
        <v>9</v>
      </c>
      <c r="U18" s="4" t="s">
        <v>17</v>
      </c>
      <c r="V18" s="15">
        <f>SUM(Q9,Q15,Q21,Q27,Q33,Q39)</f>
        <v>244</v>
      </c>
      <c r="W18" s="15">
        <f>SUM(R9,R15,R21,R27,R33,R39)</f>
        <v>730</v>
      </c>
      <c r="X18" s="18">
        <f t="shared" si="0"/>
        <v>974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77</v>
      </c>
      <c r="C19" s="10">
        <v>65</v>
      </c>
      <c r="D19" s="10">
        <v>142</v>
      </c>
      <c r="E19" s="3"/>
      <c r="F19" s="7">
        <v>43</v>
      </c>
      <c r="G19" s="10">
        <v>94</v>
      </c>
      <c r="H19" s="10">
        <v>115</v>
      </c>
      <c r="I19" s="10">
        <v>209</v>
      </c>
      <c r="J19" s="3"/>
      <c r="K19" s="7">
        <v>73</v>
      </c>
      <c r="L19" s="10">
        <v>133</v>
      </c>
      <c r="M19" s="10">
        <v>208</v>
      </c>
      <c r="N19" s="10">
        <v>341</v>
      </c>
      <c r="O19" s="3"/>
      <c r="P19" s="7">
        <v>103</v>
      </c>
      <c r="Q19" s="10">
        <v>1</v>
      </c>
      <c r="R19" s="10">
        <v>0</v>
      </c>
      <c r="S19" s="10">
        <v>1</v>
      </c>
      <c r="U19" s="4" t="s">
        <v>18</v>
      </c>
      <c r="V19" s="15">
        <f>SUM(Q15,Q21,Q27,Q33,Q39)</f>
        <v>50</v>
      </c>
      <c r="W19" s="15">
        <f>SUM(R15,R21,R27,R33,R39)</f>
        <v>193</v>
      </c>
      <c r="X19" s="18">
        <f t="shared" si="0"/>
        <v>243</v>
      </c>
      <c r="Z19" s="4" t="s">
        <v>25</v>
      </c>
      <c r="AA19" s="10">
        <v>157</v>
      </c>
      <c r="AB19" s="10">
        <v>167</v>
      </c>
      <c r="AC19" s="10">
        <v>324</v>
      </c>
    </row>
    <row r="20" spans="1:29" ht="15" customHeight="1" x14ac:dyDescent="0.15">
      <c r="A20" s="7">
        <v>14</v>
      </c>
      <c r="B20" s="10">
        <v>68</v>
      </c>
      <c r="C20" s="10">
        <v>79</v>
      </c>
      <c r="D20" s="10">
        <v>147</v>
      </c>
      <c r="E20" s="3"/>
      <c r="F20" s="7">
        <v>44</v>
      </c>
      <c r="G20" s="10">
        <v>97</v>
      </c>
      <c r="H20" s="10">
        <v>89</v>
      </c>
      <c r="I20" s="10">
        <v>186</v>
      </c>
      <c r="J20" s="3"/>
      <c r="K20" s="7">
        <v>74</v>
      </c>
      <c r="L20" s="10">
        <v>146</v>
      </c>
      <c r="M20" s="10">
        <v>185</v>
      </c>
      <c r="N20" s="10">
        <v>331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7</v>
      </c>
      <c r="W20" s="15">
        <f>SUM(R21,R27,R33,R39)</f>
        <v>33</v>
      </c>
      <c r="X20" s="18">
        <f t="shared" si="0"/>
        <v>40</v>
      </c>
      <c r="Z20" s="26" t="s">
        <v>26</v>
      </c>
      <c r="AA20" s="10">
        <v>1013</v>
      </c>
      <c r="AB20" s="10">
        <v>913</v>
      </c>
      <c r="AC20" s="10">
        <v>1926</v>
      </c>
    </row>
    <row r="21" spans="1:29" ht="15" customHeight="1" x14ac:dyDescent="0.15">
      <c r="A21" s="7"/>
      <c r="B21" s="11">
        <v>364</v>
      </c>
      <c r="C21" s="11">
        <v>357</v>
      </c>
      <c r="D21" s="11">
        <v>721</v>
      </c>
      <c r="E21" s="3"/>
      <c r="F21" s="7"/>
      <c r="G21" s="11">
        <v>533</v>
      </c>
      <c r="H21" s="11">
        <v>476</v>
      </c>
      <c r="I21" s="11">
        <v>1009</v>
      </c>
      <c r="J21" s="3"/>
      <c r="K21" s="7"/>
      <c r="L21" s="12">
        <v>728</v>
      </c>
      <c r="M21" s="12">
        <v>857</v>
      </c>
      <c r="N21" s="12">
        <v>1585</v>
      </c>
      <c r="O21" s="24"/>
      <c r="P21" s="7"/>
      <c r="Q21" s="11">
        <v>6</v>
      </c>
      <c r="R21" s="11">
        <v>31</v>
      </c>
      <c r="S21" s="11">
        <v>37</v>
      </c>
      <c r="Z21" s="4" t="s">
        <v>31</v>
      </c>
      <c r="AA21" s="10">
        <v>335</v>
      </c>
      <c r="AB21" s="10">
        <v>297</v>
      </c>
      <c r="AC21" s="10">
        <v>632</v>
      </c>
    </row>
    <row r="22" spans="1:29" ht="15" customHeight="1" x14ac:dyDescent="0.15">
      <c r="A22" s="7">
        <v>15</v>
      </c>
      <c r="B22" s="10">
        <v>77</v>
      </c>
      <c r="C22" s="10">
        <v>83</v>
      </c>
      <c r="D22" s="10">
        <v>160</v>
      </c>
      <c r="E22" s="3"/>
      <c r="F22" s="7">
        <v>45</v>
      </c>
      <c r="G22" s="10">
        <v>109</v>
      </c>
      <c r="H22" s="10">
        <v>112</v>
      </c>
      <c r="I22" s="10">
        <v>221</v>
      </c>
      <c r="J22" s="3"/>
      <c r="K22" s="7">
        <v>75</v>
      </c>
      <c r="L22" s="10">
        <v>153</v>
      </c>
      <c r="M22" s="10">
        <v>213</v>
      </c>
      <c r="N22" s="10">
        <v>366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372</v>
      </c>
      <c r="AB22" s="10">
        <v>698</v>
      </c>
      <c r="AC22" s="10">
        <v>1070</v>
      </c>
    </row>
    <row r="23" spans="1:29" ht="15" customHeight="1" x14ac:dyDescent="0.15">
      <c r="A23" s="7">
        <v>16</v>
      </c>
      <c r="B23" s="10">
        <v>85</v>
      </c>
      <c r="C23" s="10">
        <v>87</v>
      </c>
      <c r="D23" s="10">
        <v>172</v>
      </c>
      <c r="E23" s="3"/>
      <c r="F23" s="7">
        <v>46</v>
      </c>
      <c r="G23" s="10">
        <v>99</v>
      </c>
      <c r="H23" s="10">
        <v>89</v>
      </c>
      <c r="I23" s="10">
        <v>188</v>
      </c>
      <c r="J23" s="3"/>
      <c r="K23" s="7">
        <v>76</v>
      </c>
      <c r="L23" s="10">
        <v>146</v>
      </c>
      <c r="M23" s="10">
        <v>210</v>
      </c>
      <c r="N23" s="10">
        <v>356</v>
      </c>
      <c r="O23" s="3"/>
      <c r="P23" s="7">
        <v>106</v>
      </c>
      <c r="Q23" s="10">
        <v>1</v>
      </c>
      <c r="R23" s="10">
        <v>0</v>
      </c>
      <c r="S23" s="10">
        <v>1</v>
      </c>
      <c r="U23" s="4" t="s">
        <v>4</v>
      </c>
      <c r="V23" s="19">
        <f>V4/$V$8*100</f>
        <v>9.7808557062897261</v>
      </c>
      <c r="W23" s="19">
        <f>W4/$W$8*100</f>
        <v>8.122038407182643</v>
      </c>
      <c r="X23" s="19">
        <f>X4/$X$8*100</f>
        <v>8.8967656180770938</v>
      </c>
      <c r="Z23" s="9" t="s">
        <v>24</v>
      </c>
      <c r="AA23" s="11">
        <f t="shared" ref="AA23:AB23" si="3">SUM(AA19:AA22)</f>
        <v>1877</v>
      </c>
      <c r="AB23" s="11">
        <f t="shared" si="3"/>
        <v>2075</v>
      </c>
      <c r="AC23" s="11">
        <f>SUM(AC19:AC22)</f>
        <v>3952</v>
      </c>
    </row>
    <row r="24" spans="1:29" ht="15" customHeight="1" x14ac:dyDescent="0.15">
      <c r="A24" s="7">
        <v>17</v>
      </c>
      <c r="B24" s="10">
        <v>96</v>
      </c>
      <c r="C24" s="10">
        <v>87</v>
      </c>
      <c r="D24" s="10">
        <v>183</v>
      </c>
      <c r="E24" s="3"/>
      <c r="F24" s="7">
        <v>47</v>
      </c>
      <c r="G24" s="10">
        <v>99</v>
      </c>
      <c r="H24" s="10">
        <v>89</v>
      </c>
      <c r="I24" s="10">
        <v>188</v>
      </c>
      <c r="J24" s="3"/>
      <c r="K24" s="7">
        <v>77</v>
      </c>
      <c r="L24" s="10">
        <v>126</v>
      </c>
      <c r="M24" s="10">
        <v>197</v>
      </c>
      <c r="N24" s="10">
        <v>323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50.526515510862346</v>
      </c>
      <c r="W24" s="19">
        <f>W5/$W$8*100</f>
        <v>43.262116551666807</v>
      </c>
      <c r="X24" s="19">
        <f>X5/$X$8*100</f>
        <v>46.654851572884361</v>
      </c>
      <c r="Z24" s="6" t="s">
        <v>30</v>
      </c>
    </row>
    <row r="25" spans="1:29" ht="15" customHeight="1" x14ac:dyDescent="0.15">
      <c r="A25" s="7">
        <v>18</v>
      </c>
      <c r="B25" s="10">
        <v>72</v>
      </c>
      <c r="C25" s="10">
        <v>69</v>
      </c>
      <c r="D25" s="10">
        <v>141</v>
      </c>
      <c r="E25" s="3"/>
      <c r="F25" s="7">
        <v>48</v>
      </c>
      <c r="G25" s="10">
        <v>97</v>
      </c>
      <c r="H25" s="10">
        <v>103</v>
      </c>
      <c r="I25" s="10">
        <v>200</v>
      </c>
      <c r="J25" s="3"/>
      <c r="K25" s="7">
        <v>78</v>
      </c>
      <c r="L25" s="10">
        <v>133</v>
      </c>
      <c r="M25" s="10">
        <v>198</v>
      </c>
      <c r="N25" s="10">
        <v>331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18.688928944122949</v>
      </c>
      <c r="W25" s="19">
        <f>W6/$W$8*100</f>
        <v>16.626485992185554</v>
      </c>
      <c r="X25" s="19">
        <f>X6/$X$8*100</f>
        <v>17.58972086840939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64</v>
      </c>
      <c r="C26" s="10">
        <v>74</v>
      </c>
      <c r="D26" s="10">
        <v>138</v>
      </c>
      <c r="E26" s="3"/>
      <c r="F26" s="7">
        <v>49</v>
      </c>
      <c r="G26" s="10">
        <v>96</v>
      </c>
      <c r="H26" s="10">
        <v>108</v>
      </c>
      <c r="I26" s="10">
        <v>204</v>
      </c>
      <c r="J26" s="3"/>
      <c r="K26" s="7">
        <v>79</v>
      </c>
      <c r="L26" s="10">
        <v>160</v>
      </c>
      <c r="M26" s="10">
        <v>202</v>
      </c>
      <c r="N26" s="10">
        <v>362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21.00369983872498</v>
      </c>
      <c r="W26" s="19">
        <f>W7/$W$8*100</f>
        <v>31.989359048964999</v>
      </c>
      <c r="X26" s="19">
        <f>X7/$X$8*100</f>
        <v>26.858661940629151</v>
      </c>
      <c r="Z26" s="4" t="s">
        <v>25</v>
      </c>
      <c r="AA26" s="10">
        <v>114</v>
      </c>
      <c r="AB26" s="10">
        <v>96</v>
      </c>
      <c r="AC26" s="10">
        <v>210</v>
      </c>
    </row>
    <row r="27" spans="1:29" ht="15" customHeight="1" x14ac:dyDescent="0.15">
      <c r="A27" s="7"/>
      <c r="B27" s="11">
        <v>394</v>
      </c>
      <c r="C27" s="11">
        <v>400</v>
      </c>
      <c r="D27" s="11">
        <v>794</v>
      </c>
      <c r="E27" s="3"/>
      <c r="F27" s="7"/>
      <c r="G27" s="11">
        <v>500</v>
      </c>
      <c r="H27" s="11">
        <v>501</v>
      </c>
      <c r="I27" s="11">
        <v>1001</v>
      </c>
      <c r="J27" s="3"/>
      <c r="K27" s="7"/>
      <c r="L27" s="11">
        <v>718</v>
      </c>
      <c r="M27" s="11">
        <v>1020</v>
      </c>
      <c r="N27" s="11">
        <v>1738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541</v>
      </c>
      <c r="AB27" s="10">
        <v>508</v>
      </c>
      <c r="AC27" s="10">
        <v>1049</v>
      </c>
    </row>
    <row r="28" spans="1:29" ht="15" customHeight="1" x14ac:dyDescent="0.15">
      <c r="A28" s="7">
        <v>20</v>
      </c>
      <c r="B28" s="10">
        <v>83</v>
      </c>
      <c r="C28" s="10">
        <v>77</v>
      </c>
      <c r="D28" s="10">
        <v>160</v>
      </c>
      <c r="E28" s="3"/>
      <c r="F28" s="7">
        <v>50</v>
      </c>
      <c r="G28" s="10">
        <v>96</v>
      </c>
      <c r="H28" s="10">
        <v>118</v>
      </c>
      <c r="I28" s="10">
        <v>214</v>
      </c>
      <c r="J28" s="3"/>
      <c r="K28" s="7">
        <v>80</v>
      </c>
      <c r="L28" s="10">
        <v>153</v>
      </c>
      <c r="M28" s="10">
        <v>233</v>
      </c>
      <c r="N28" s="10">
        <v>386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30.860449672706576</v>
      </c>
      <c r="W28" s="19">
        <f t="shared" ref="W28:W39" si="5">W9/$W$8*100</f>
        <v>26.67719677446172</v>
      </c>
      <c r="X28" s="19">
        <f t="shared" ref="X28:X39" si="6">X9/$X$8*100</f>
        <v>28.630926007975187</v>
      </c>
      <c r="Z28" s="4" t="s">
        <v>31</v>
      </c>
      <c r="AA28" s="10">
        <v>193</v>
      </c>
      <c r="AB28" s="10">
        <v>196</v>
      </c>
      <c r="AC28" s="10">
        <v>389</v>
      </c>
    </row>
    <row r="29" spans="1:29" ht="15" customHeight="1" x14ac:dyDescent="0.15">
      <c r="A29" s="7">
        <v>21</v>
      </c>
      <c r="B29" s="10">
        <v>75</v>
      </c>
      <c r="C29" s="10">
        <v>83</v>
      </c>
      <c r="D29" s="10">
        <v>158</v>
      </c>
      <c r="E29" s="3"/>
      <c r="F29" s="7">
        <v>51</v>
      </c>
      <c r="G29" s="10">
        <v>94</v>
      </c>
      <c r="H29" s="10">
        <v>68</v>
      </c>
      <c r="I29" s="10">
        <v>162</v>
      </c>
      <c r="J29" s="3"/>
      <c r="K29" s="7">
        <v>81</v>
      </c>
      <c r="L29" s="10">
        <v>148</v>
      </c>
      <c r="M29" s="10">
        <v>220</v>
      </c>
      <c r="N29" s="10">
        <v>368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70.553078455554498</v>
      </c>
      <c r="W29" s="19">
        <f t="shared" si="5"/>
        <v>75.29304181561227</v>
      </c>
      <c r="X29" s="19">
        <f t="shared" si="6"/>
        <v>73.079308817013739</v>
      </c>
      <c r="Z29" s="4" t="s">
        <v>7</v>
      </c>
      <c r="AA29" s="10">
        <v>239</v>
      </c>
      <c r="AB29" s="10">
        <v>393</v>
      </c>
      <c r="AC29" s="10">
        <v>632</v>
      </c>
    </row>
    <row r="30" spans="1:29" ht="15" customHeight="1" x14ac:dyDescent="0.15">
      <c r="A30" s="7">
        <v>22</v>
      </c>
      <c r="B30" s="10">
        <v>88</v>
      </c>
      <c r="C30" s="10">
        <v>80</v>
      </c>
      <c r="D30" s="10">
        <v>168</v>
      </c>
      <c r="E30" s="3"/>
      <c r="F30" s="7">
        <v>52</v>
      </c>
      <c r="G30" s="10">
        <v>100</v>
      </c>
      <c r="H30" s="10">
        <v>112</v>
      </c>
      <c r="I30" s="10">
        <v>212</v>
      </c>
      <c r="J30" s="3"/>
      <c r="K30" s="7">
        <v>82</v>
      </c>
      <c r="L30" s="10">
        <v>146</v>
      </c>
      <c r="M30" s="10">
        <v>229</v>
      </c>
      <c r="N30" s="10">
        <v>375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60.753249217341811</v>
      </c>
      <c r="W30" s="19">
        <f t="shared" si="5"/>
        <v>67.171003408429627</v>
      </c>
      <c r="X30" s="19">
        <f t="shared" si="6"/>
        <v>64.173681878599908</v>
      </c>
      <c r="Z30" s="9" t="s">
        <v>24</v>
      </c>
      <c r="AA30" s="11">
        <f t="shared" ref="AA30:AB30" si="7">SUM(AA26:AA29)</f>
        <v>1087</v>
      </c>
      <c r="AB30" s="11">
        <f t="shared" si="7"/>
        <v>1193</v>
      </c>
      <c r="AC30" s="11">
        <f>SUM(AC26:AC29)</f>
        <v>2280</v>
      </c>
    </row>
    <row r="31" spans="1:29" ht="15" customHeight="1" x14ac:dyDescent="0.15">
      <c r="A31" s="7">
        <v>23</v>
      </c>
      <c r="B31" s="10">
        <v>91</v>
      </c>
      <c r="C31" s="10">
        <v>77</v>
      </c>
      <c r="D31" s="10">
        <v>168</v>
      </c>
      <c r="E31" s="3"/>
      <c r="F31" s="7">
        <v>53</v>
      </c>
      <c r="G31" s="10">
        <v>108</v>
      </c>
      <c r="H31" s="10">
        <v>124</v>
      </c>
      <c r="I31" s="10">
        <v>232</v>
      </c>
      <c r="J31" s="3"/>
      <c r="K31" s="7">
        <v>83</v>
      </c>
      <c r="L31" s="10">
        <v>132</v>
      </c>
      <c r="M31" s="10">
        <v>241</v>
      </c>
      <c r="N31" s="10">
        <v>373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48.761977042026373</v>
      </c>
      <c r="W31" s="19">
        <f t="shared" si="5"/>
        <v>56.438606700473862</v>
      </c>
      <c r="X31" s="19">
        <f t="shared" si="6"/>
        <v>52.85334514842711</v>
      </c>
      <c r="Z31" s="6"/>
    </row>
    <row r="32" spans="1:29" ht="15" customHeight="1" x14ac:dyDescent="0.15">
      <c r="A32" s="7">
        <v>24</v>
      </c>
      <c r="B32" s="10">
        <v>73</v>
      </c>
      <c r="C32" s="10">
        <v>59</v>
      </c>
      <c r="D32" s="10">
        <v>132</v>
      </c>
      <c r="E32" s="3"/>
      <c r="F32" s="7">
        <v>54</v>
      </c>
      <c r="G32" s="10">
        <v>122</v>
      </c>
      <c r="H32" s="10">
        <v>119</v>
      </c>
      <c r="I32" s="10">
        <v>241</v>
      </c>
      <c r="J32" s="3"/>
      <c r="K32" s="7">
        <v>84</v>
      </c>
      <c r="L32" s="10">
        <v>148</v>
      </c>
      <c r="M32" s="10">
        <v>211</v>
      </c>
      <c r="N32" s="10">
        <v>359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39.692628782847926</v>
      </c>
      <c r="W32" s="20">
        <f t="shared" si="5"/>
        <v>48.61584504115055</v>
      </c>
      <c r="X32" s="20">
        <f t="shared" si="6"/>
        <v>44.448382809038542</v>
      </c>
      <c r="Z32" s="6"/>
      <c r="AA32" s="28"/>
      <c r="AB32" s="27"/>
      <c r="AC32" s="27"/>
    </row>
    <row r="33" spans="1:29" ht="15" customHeight="1" x14ac:dyDescent="0.15">
      <c r="A33" s="7"/>
      <c r="B33" s="11">
        <v>410</v>
      </c>
      <c r="C33" s="11">
        <v>376</v>
      </c>
      <c r="D33" s="11">
        <v>786</v>
      </c>
      <c r="E33" s="3"/>
      <c r="F33" s="7"/>
      <c r="G33" s="11">
        <v>520</v>
      </c>
      <c r="H33" s="11">
        <v>541</v>
      </c>
      <c r="I33" s="11">
        <v>1061</v>
      </c>
      <c r="J33" s="3"/>
      <c r="K33" s="7"/>
      <c r="L33" s="11">
        <v>727</v>
      </c>
      <c r="M33" s="11">
        <v>1134</v>
      </c>
      <c r="N33" s="11">
        <v>1861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27.910065458685136</v>
      </c>
      <c r="W33" s="19">
        <f t="shared" si="5"/>
        <v>39.113808296616511</v>
      </c>
      <c r="X33" s="19">
        <f t="shared" si="6"/>
        <v>33.881258307487819</v>
      </c>
      <c r="Z33" s="6" t="s">
        <v>3</v>
      </c>
    </row>
    <row r="34" spans="1:29" ht="15" customHeight="1" x14ac:dyDescent="0.15">
      <c r="A34" s="7">
        <v>25</v>
      </c>
      <c r="B34" s="10">
        <v>77</v>
      </c>
      <c r="C34" s="10">
        <v>66</v>
      </c>
      <c r="D34" s="10">
        <v>143</v>
      </c>
      <c r="E34" s="3"/>
      <c r="F34" s="7">
        <v>55</v>
      </c>
      <c r="G34" s="10">
        <v>117</v>
      </c>
      <c r="H34" s="10">
        <v>118</v>
      </c>
      <c r="I34" s="10">
        <v>235</v>
      </c>
      <c r="J34" s="3"/>
      <c r="K34" s="7">
        <v>85</v>
      </c>
      <c r="L34" s="10">
        <v>133</v>
      </c>
      <c r="M34" s="10">
        <v>206</v>
      </c>
      <c r="N34" s="10">
        <v>339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21.00369983872498</v>
      </c>
      <c r="W34" s="19">
        <f t="shared" si="5"/>
        <v>31.989359048964999</v>
      </c>
      <c r="X34" s="19">
        <f t="shared" si="6"/>
        <v>26.858661940629151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73</v>
      </c>
      <c r="C35" s="10">
        <v>60</v>
      </c>
      <c r="D35" s="10">
        <v>133</v>
      </c>
      <c r="E35" s="3"/>
      <c r="F35" s="7">
        <v>56</v>
      </c>
      <c r="G35" s="10">
        <v>137</v>
      </c>
      <c r="H35" s="10">
        <v>147</v>
      </c>
      <c r="I35" s="10">
        <v>284</v>
      </c>
      <c r="J35" s="3"/>
      <c r="K35" s="7">
        <v>86</v>
      </c>
      <c r="L35" s="10">
        <v>123</v>
      </c>
      <c r="M35" s="10">
        <v>220</v>
      </c>
      <c r="N35" s="10">
        <v>343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14.19220187837966</v>
      </c>
      <c r="W35" s="19">
        <f t="shared" si="5"/>
        <v>23.509851192950372</v>
      </c>
      <c r="X35" s="19">
        <f t="shared" si="6"/>
        <v>19.158174568010633</v>
      </c>
      <c r="Z35" s="4" t="s">
        <v>25</v>
      </c>
      <c r="AA35" s="10">
        <f>SUM(AA5,AA12,AA19,AA26)</f>
        <v>1031</v>
      </c>
      <c r="AB35" s="10">
        <f t="shared" ref="AA35:AB38" si="8">SUM(AB5,AB12,AB19,AB26)</f>
        <v>977</v>
      </c>
      <c r="AC35" s="10">
        <f>SUM(AA35:AB35)</f>
        <v>2008</v>
      </c>
    </row>
    <row r="36" spans="1:29" ht="15" customHeight="1" x14ac:dyDescent="0.15">
      <c r="A36" s="7">
        <v>27</v>
      </c>
      <c r="B36" s="10">
        <v>65</v>
      </c>
      <c r="C36" s="10">
        <v>42</v>
      </c>
      <c r="D36" s="10">
        <v>107</v>
      </c>
      <c r="E36" s="3"/>
      <c r="F36" s="7">
        <v>57</v>
      </c>
      <c r="G36" s="10">
        <v>156</v>
      </c>
      <c r="H36" s="10">
        <v>149</v>
      </c>
      <c r="I36" s="10">
        <v>305</v>
      </c>
      <c r="J36" s="3"/>
      <c r="K36" s="7">
        <v>87</v>
      </c>
      <c r="L36" s="10">
        <v>114</v>
      </c>
      <c r="M36" s="10">
        <v>192</v>
      </c>
      <c r="N36" s="10">
        <v>306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7.2953230243809886</v>
      </c>
      <c r="W36" s="19">
        <f t="shared" si="5"/>
        <v>14.082633635381162</v>
      </c>
      <c r="X36" s="19">
        <f t="shared" si="6"/>
        <v>10.912715994683207</v>
      </c>
      <c r="Z36" s="26" t="s">
        <v>26</v>
      </c>
      <c r="AA36" s="10">
        <f t="shared" si="8"/>
        <v>5326</v>
      </c>
      <c r="AB36" s="10">
        <f t="shared" si="8"/>
        <v>5204</v>
      </c>
      <c r="AC36" s="13">
        <f>SUM(AA36:AB36)</f>
        <v>10530</v>
      </c>
    </row>
    <row r="37" spans="1:29" ht="15" customHeight="1" x14ac:dyDescent="0.15">
      <c r="A37" s="7">
        <v>28</v>
      </c>
      <c r="B37" s="10">
        <v>65</v>
      </c>
      <c r="C37" s="10">
        <v>61</v>
      </c>
      <c r="D37" s="10">
        <v>126</v>
      </c>
      <c r="E37" s="3"/>
      <c r="F37" s="7">
        <v>58</v>
      </c>
      <c r="G37" s="10">
        <v>174</v>
      </c>
      <c r="H37" s="10">
        <v>169</v>
      </c>
      <c r="I37" s="10">
        <v>343</v>
      </c>
      <c r="J37" s="3"/>
      <c r="K37" s="7">
        <v>88</v>
      </c>
      <c r="L37" s="10">
        <v>95</v>
      </c>
      <c r="M37" s="10">
        <v>174</v>
      </c>
      <c r="N37" s="10">
        <v>269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2.3147708946020304</v>
      </c>
      <c r="W37" s="19">
        <f t="shared" si="5"/>
        <v>6.0686673871477259</v>
      </c>
      <c r="X37" s="19">
        <f t="shared" si="6"/>
        <v>4.3154630039875945</v>
      </c>
      <c r="Z37" s="4" t="s">
        <v>31</v>
      </c>
      <c r="AA37" s="10">
        <f t="shared" si="8"/>
        <v>1970</v>
      </c>
      <c r="AB37" s="10">
        <f t="shared" si="8"/>
        <v>2000</v>
      </c>
      <c r="AC37" s="13">
        <f>SUM(AA37:AB37)</f>
        <v>3970</v>
      </c>
    </row>
    <row r="38" spans="1:29" ht="15" customHeight="1" x14ac:dyDescent="0.15">
      <c r="A38" s="7">
        <v>29</v>
      </c>
      <c r="B38" s="10">
        <v>79</v>
      </c>
      <c r="C38" s="10">
        <v>84</v>
      </c>
      <c r="D38" s="10">
        <v>163</v>
      </c>
      <c r="E38" s="3"/>
      <c r="F38" s="7">
        <v>59</v>
      </c>
      <c r="G38" s="10">
        <v>160</v>
      </c>
      <c r="H38" s="10">
        <v>167</v>
      </c>
      <c r="I38" s="10">
        <v>327</v>
      </c>
      <c r="J38" s="3"/>
      <c r="K38" s="7">
        <v>89</v>
      </c>
      <c r="L38" s="10">
        <v>60</v>
      </c>
      <c r="M38" s="10">
        <v>172</v>
      </c>
      <c r="N38" s="10">
        <v>232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0.47433829807418654</v>
      </c>
      <c r="W38" s="19">
        <f t="shared" si="5"/>
        <v>1.6044558982459058</v>
      </c>
      <c r="X38" s="19">
        <f t="shared" si="6"/>
        <v>1.0766504209127159</v>
      </c>
      <c r="Z38" s="4" t="s">
        <v>7</v>
      </c>
      <c r="AA38" s="10">
        <f t="shared" si="8"/>
        <v>2214</v>
      </c>
      <c r="AB38" s="10">
        <f t="shared" si="8"/>
        <v>3848</v>
      </c>
      <c r="AC38" s="13">
        <f>SUM(AA38:AB38)</f>
        <v>6062</v>
      </c>
    </row>
    <row r="39" spans="1:29" ht="15" customHeight="1" x14ac:dyDescent="0.15">
      <c r="A39" s="7"/>
      <c r="B39" s="11">
        <v>359</v>
      </c>
      <c r="C39" s="11">
        <v>313</v>
      </c>
      <c r="D39" s="11">
        <v>672</v>
      </c>
      <c r="E39" s="3"/>
      <c r="F39" s="7"/>
      <c r="G39" s="11">
        <v>744</v>
      </c>
      <c r="H39" s="11">
        <v>750</v>
      </c>
      <c r="I39" s="11">
        <v>1494</v>
      </c>
      <c r="J39" s="3"/>
      <c r="K39" s="7"/>
      <c r="L39" s="11">
        <v>525</v>
      </c>
      <c r="M39" s="11">
        <v>964</v>
      </c>
      <c r="N39" s="11">
        <v>1489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6.6407361730386111E-2</v>
      </c>
      <c r="W39" s="19">
        <f t="shared" si="5"/>
        <v>0.2743370188710616</v>
      </c>
      <c r="X39" s="19">
        <f t="shared" si="6"/>
        <v>0.17722640673460346</v>
      </c>
      <c r="Z39" s="9" t="s">
        <v>24</v>
      </c>
      <c r="AA39" s="11">
        <f>SUM(AA35:AA38)</f>
        <v>10541</v>
      </c>
      <c r="AB39" s="11">
        <f>SUM(AB35:AB38)</f>
        <v>12029</v>
      </c>
      <c r="AC39" s="11">
        <f>SUM(AC35:AC38)</f>
        <v>22570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38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62</v>
      </c>
      <c r="C4" s="10">
        <v>58</v>
      </c>
      <c r="D4" s="10">
        <v>120</v>
      </c>
      <c r="E4" s="3"/>
      <c r="F4" s="7">
        <v>30</v>
      </c>
      <c r="G4" s="10">
        <v>69</v>
      </c>
      <c r="H4" s="10">
        <v>91</v>
      </c>
      <c r="I4" s="10">
        <v>160</v>
      </c>
      <c r="J4" s="3"/>
      <c r="K4" s="7">
        <v>60</v>
      </c>
      <c r="L4" s="10">
        <v>175</v>
      </c>
      <c r="M4" s="10">
        <v>172</v>
      </c>
      <c r="N4" s="10">
        <v>347</v>
      </c>
      <c r="O4" s="3"/>
      <c r="P4" s="7">
        <v>90</v>
      </c>
      <c r="Q4" s="10">
        <v>61</v>
      </c>
      <c r="R4" s="10">
        <v>133</v>
      </c>
      <c r="S4" s="10">
        <v>194</v>
      </c>
      <c r="U4" s="4" t="s">
        <v>4</v>
      </c>
      <c r="V4" s="15">
        <f>SUM(B9,B15,B21)</f>
        <v>1024</v>
      </c>
      <c r="W4" s="15">
        <f>SUM(C9,C15,C21)</f>
        <v>978</v>
      </c>
      <c r="X4" s="15">
        <f>SUM(V4:W4)</f>
        <v>2002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51</v>
      </c>
      <c r="C5" s="10">
        <v>48</v>
      </c>
      <c r="D5" s="10">
        <v>99</v>
      </c>
      <c r="E5" s="3"/>
      <c r="F5" s="7">
        <v>31</v>
      </c>
      <c r="G5" s="10">
        <v>83</v>
      </c>
      <c r="H5" s="10">
        <v>72</v>
      </c>
      <c r="I5" s="10">
        <v>155</v>
      </c>
      <c r="J5" s="3"/>
      <c r="K5" s="7">
        <v>61</v>
      </c>
      <c r="L5" s="10">
        <v>163</v>
      </c>
      <c r="M5" s="10">
        <v>199</v>
      </c>
      <c r="N5" s="10">
        <v>362</v>
      </c>
      <c r="O5" s="3"/>
      <c r="P5" s="7">
        <v>91</v>
      </c>
      <c r="Q5" s="10">
        <v>51</v>
      </c>
      <c r="R5" s="10">
        <v>137</v>
      </c>
      <c r="S5" s="10">
        <v>188</v>
      </c>
      <c r="U5" s="4" t="s">
        <v>5</v>
      </c>
      <c r="V5" s="15">
        <f>SUM(B27,B33,B39,G9,G15,G21,G27,G33,G39,L9)</f>
        <v>5323</v>
      </c>
      <c r="W5" s="15">
        <f>SUM(C27,C33,C39,H9,H15,H21,H27,H33,H39,M9)</f>
        <v>5194</v>
      </c>
      <c r="X5" s="15">
        <f>SUM(V5:W5)</f>
        <v>10517</v>
      </c>
      <c r="Y5" s="2"/>
      <c r="Z5" s="4" t="s">
        <v>25</v>
      </c>
      <c r="AA5" s="10">
        <v>591</v>
      </c>
      <c r="AB5" s="10">
        <v>573</v>
      </c>
      <c r="AC5" s="10">
        <v>1164</v>
      </c>
    </row>
    <row r="6" spans="1:29" ht="15" customHeight="1" x14ac:dyDescent="0.15">
      <c r="A6" s="7">
        <v>2</v>
      </c>
      <c r="B6" s="10">
        <v>62</v>
      </c>
      <c r="C6" s="10">
        <v>64</v>
      </c>
      <c r="D6" s="10">
        <v>126</v>
      </c>
      <c r="E6" s="3"/>
      <c r="F6" s="7">
        <v>32</v>
      </c>
      <c r="G6" s="10">
        <v>90</v>
      </c>
      <c r="H6" s="10">
        <v>93</v>
      </c>
      <c r="I6" s="10">
        <v>183</v>
      </c>
      <c r="J6" s="3"/>
      <c r="K6" s="7">
        <v>62</v>
      </c>
      <c r="L6" s="10">
        <v>200</v>
      </c>
      <c r="M6" s="10">
        <v>186</v>
      </c>
      <c r="N6" s="10">
        <v>386</v>
      </c>
      <c r="O6" s="3"/>
      <c r="P6" s="7">
        <v>92</v>
      </c>
      <c r="Q6" s="10">
        <v>44</v>
      </c>
      <c r="R6" s="10">
        <v>128</v>
      </c>
      <c r="S6" s="10">
        <v>172</v>
      </c>
      <c r="U6" s="8" t="s">
        <v>6</v>
      </c>
      <c r="V6" s="15">
        <f>SUM(L15,L21)</f>
        <v>1975</v>
      </c>
      <c r="W6" s="15">
        <f>SUM(M15,M21)</f>
        <v>2000</v>
      </c>
      <c r="X6" s="15">
        <f>SUM(V6:W6)</f>
        <v>3975</v>
      </c>
      <c r="Z6" s="26" t="s">
        <v>26</v>
      </c>
      <c r="AA6" s="10">
        <v>3095</v>
      </c>
      <c r="AB6" s="10">
        <v>3076</v>
      </c>
      <c r="AC6" s="10">
        <v>6171</v>
      </c>
    </row>
    <row r="7" spans="1:29" ht="15" customHeight="1" x14ac:dyDescent="0.15">
      <c r="A7" s="7">
        <v>3</v>
      </c>
      <c r="B7" s="10">
        <v>67</v>
      </c>
      <c r="C7" s="10">
        <v>53</v>
      </c>
      <c r="D7" s="10">
        <v>120</v>
      </c>
      <c r="E7" s="3"/>
      <c r="F7" s="7">
        <v>33</v>
      </c>
      <c r="G7" s="10">
        <v>102</v>
      </c>
      <c r="H7" s="10">
        <v>93</v>
      </c>
      <c r="I7" s="10">
        <v>195</v>
      </c>
      <c r="J7" s="3"/>
      <c r="K7" s="7">
        <v>63</v>
      </c>
      <c r="L7" s="10">
        <v>198</v>
      </c>
      <c r="M7" s="10">
        <v>168</v>
      </c>
      <c r="N7" s="10">
        <v>366</v>
      </c>
      <c r="O7" s="3"/>
      <c r="P7" s="7">
        <v>93</v>
      </c>
      <c r="Q7" s="10">
        <v>19</v>
      </c>
      <c r="R7" s="10">
        <v>78</v>
      </c>
      <c r="S7" s="10">
        <v>97</v>
      </c>
      <c r="U7" s="4" t="s">
        <v>7</v>
      </c>
      <c r="V7" s="15">
        <f>SUM(L27,L33,L39,Q9,Q15,Q21,Q27,Q33,Q39)</f>
        <v>2209</v>
      </c>
      <c r="W7" s="15">
        <f>SUM(M27,M33,M39,R9,R15,R21,R27,R33,R39)</f>
        <v>3851</v>
      </c>
      <c r="X7" s="15">
        <f>SUM(V7:W7)</f>
        <v>6060</v>
      </c>
      <c r="Z7" s="4" t="s">
        <v>31</v>
      </c>
      <c r="AA7" s="10">
        <v>1193</v>
      </c>
      <c r="AB7" s="10">
        <v>1226</v>
      </c>
      <c r="AC7" s="10">
        <v>2419</v>
      </c>
    </row>
    <row r="8" spans="1:29" ht="15" customHeight="1" x14ac:dyDescent="0.15">
      <c r="A8" s="7">
        <v>4</v>
      </c>
      <c r="B8" s="10">
        <v>61</v>
      </c>
      <c r="C8" s="10">
        <v>67</v>
      </c>
      <c r="D8" s="10">
        <v>128</v>
      </c>
      <c r="E8" s="3"/>
      <c r="F8" s="7">
        <v>34</v>
      </c>
      <c r="G8" s="10">
        <v>78</v>
      </c>
      <c r="H8" s="10">
        <v>97</v>
      </c>
      <c r="I8" s="10">
        <v>175</v>
      </c>
      <c r="J8" s="3"/>
      <c r="K8" s="7">
        <v>64</v>
      </c>
      <c r="L8" s="10">
        <v>219</v>
      </c>
      <c r="M8" s="10">
        <v>208</v>
      </c>
      <c r="N8" s="10">
        <v>427</v>
      </c>
      <c r="O8" s="3"/>
      <c r="P8" s="7">
        <v>94</v>
      </c>
      <c r="Q8" s="10">
        <v>16</v>
      </c>
      <c r="R8" s="10">
        <v>64</v>
      </c>
      <c r="S8" s="10">
        <v>80</v>
      </c>
      <c r="U8" s="17" t="s">
        <v>3</v>
      </c>
      <c r="V8" s="12">
        <f>SUM(V4:V7)</f>
        <v>10531</v>
      </c>
      <c r="W8" s="12">
        <f>SUM(W4:W7)</f>
        <v>12023</v>
      </c>
      <c r="X8" s="12">
        <f>SUM(X4:X7)</f>
        <v>22554</v>
      </c>
      <c r="Z8" s="4" t="s">
        <v>7</v>
      </c>
      <c r="AA8" s="10">
        <v>1320</v>
      </c>
      <c r="AB8" s="10">
        <v>2320</v>
      </c>
      <c r="AC8" s="10">
        <v>3640</v>
      </c>
    </row>
    <row r="9" spans="1:29" ht="15" customHeight="1" x14ac:dyDescent="0.15">
      <c r="A9" s="7"/>
      <c r="B9" s="11">
        <v>303</v>
      </c>
      <c r="C9" s="11">
        <v>290</v>
      </c>
      <c r="D9" s="11">
        <v>593</v>
      </c>
      <c r="E9" s="3"/>
      <c r="F9" s="7"/>
      <c r="G9" s="11">
        <v>422</v>
      </c>
      <c r="H9" s="11">
        <v>446</v>
      </c>
      <c r="I9" s="11">
        <v>868</v>
      </c>
      <c r="J9" s="3"/>
      <c r="K9" s="7"/>
      <c r="L9" s="12">
        <v>955</v>
      </c>
      <c r="M9" s="12">
        <v>933</v>
      </c>
      <c r="N9" s="12">
        <v>1888</v>
      </c>
      <c r="O9" s="3"/>
      <c r="P9" s="7"/>
      <c r="Q9" s="11">
        <v>191</v>
      </c>
      <c r="R9" s="11">
        <v>540</v>
      </c>
      <c r="S9" s="11">
        <v>731</v>
      </c>
      <c r="U9" s="4" t="s">
        <v>8</v>
      </c>
      <c r="V9" s="15">
        <f>SUM(G21,G27,G33,G39,L9)</f>
        <v>3252</v>
      </c>
      <c r="W9" s="15">
        <f>SUM(H21,H27,H33,H39,M9)</f>
        <v>3201</v>
      </c>
      <c r="X9" s="18">
        <f t="shared" ref="X9:X20" si="0">SUM(V9:W9)</f>
        <v>6453</v>
      </c>
      <c r="Z9" s="9" t="s">
        <v>24</v>
      </c>
      <c r="AA9" s="11">
        <f t="shared" ref="AA9:AB9" si="1">SUM(AA5:AA8)</f>
        <v>6199</v>
      </c>
      <c r="AB9" s="11">
        <f t="shared" si="1"/>
        <v>7195</v>
      </c>
      <c r="AC9" s="11">
        <f>SUM(AC5:AC8)</f>
        <v>13394</v>
      </c>
    </row>
    <row r="10" spans="1:29" ht="15" customHeight="1" x14ac:dyDescent="0.15">
      <c r="A10" s="7">
        <v>5</v>
      </c>
      <c r="B10" s="10">
        <v>70</v>
      </c>
      <c r="C10" s="10">
        <v>49</v>
      </c>
      <c r="D10" s="10">
        <v>119</v>
      </c>
      <c r="E10" s="3"/>
      <c r="F10" s="7">
        <v>35</v>
      </c>
      <c r="G10" s="10">
        <v>89</v>
      </c>
      <c r="H10" s="10">
        <v>93</v>
      </c>
      <c r="I10" s="10">
        <v>182</v>
      </c>
      <c r="J10" s="3"/>
      <c r="K10" s="7">
        <v>65</v>
      </c>
      <c r="L10" s="10">
        <v>204</v>
      </c>
      <c r="M10" s="10">
        <v>202</v>
      </c>
      <c r="N10" s="10">
        <v>406</v>
      </c>
      <c r="O10" s="3"/>
      <c r="P10" s="7">
        <v>95</v>
      </c>
      <c r="Q10" s="10">
        <v>11</v>
      </c>
      <c r="R10" s="10">
        <v>61</v>
      </c>
      <c r="S10" s="10">
        <v>72</v>
      </c>
      <c r="U10" s="4" t="s">
        <v>9</v>
      </c>
      <c r="V10" s="15">
        <f>SUM(G21,G27,G33,G39,L9,L15,L21,L27,L33,L39,Q9,Q15,Q21,Q27,Q33,Q39)</f>
        <v>7436</v>
      </c>
      <c r="W10" s="15">
        <f>SUM(H21,H27,H33,H39,M9,M15,M21,M27,M33,M39,R9,R15,R21,R27,R33,R39)</f>
        <v>9052</v>
      </c>
      <c r="X10" s="18">
        <f t="shared" si="0"/>
        <v>16488</v>
      </c>
      <c r="Z10" s="6" t="s">
        <v>28</v>
      </c>
    </row>
    <row r="11" spans="1:29" ht="15" customHeight="1" x14ac:dyDescent="0.15">
      <c r="A11" s="7">
        <v>6</v>
      </c>
      <c r="B11" s="10">
        <v>74</v>
      </c>
      <c r="C11" s="10">
        <v>74</v>
      </c>
      <c r="D11" s="10">
        <v>148</v>
      </c>
      <c r="E11" s="3"/>
      <c r="F11" s="7">
        <v>36</v>
      </c>
      <c r="G11" s="10">
        <v>89</v>
      </c>
      <c r="H11" s="10">
        <v>79</v>
      </c>
      <c r="I11" s="10">
        <v>168</v>
      </c>
      <c r="J11" s="3"/>
      <c r="K11" s="7">
        <v>66</v>
      </c>
      <c r="L11" s="10">
        <v>251</v>
      </c>
      <c r="M11" s="10">
        <v>202</v>
      </c>
      <c r="N11" s="10">
        <v>453</v>
      </c>
      <c r="O11" s="3"/>
      <c r="P11" s="7">
        <v>96</v>
      </c>
      <c r="Q11" s="10">
        <v>11</v>
      </c>
      <c r="R11" s="10">
        <v>49</v>
      </c>
      <c r="S11" s="10">
        <v>60</v>
      </c>
      <c r="U11" s="4" t="s">
        <v>10</v>
      </c>
      <c r="V11" s="15">
        <f>SUM(,G33,G39,L9,L15,L21,L27,L33,L39,Q9,Q15,Q21,Q27,Q33,Q39)</f>
        <v>6400</v>
      </c>
      <c r="W11" s="15">
        <f>SUM(,H33,H39,M9,M15,M21,M27,M33,M39,R9,R15,R21,R27,R33,R39)</f>
        <v>8072</v>
      </c>
      <c r="X11" s="18">
        <f t="shared" si="0"/>
        <v>14472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71</v>
      </c>
      <c r="C12" s="10">
        <v>68</v>
      </c>
      <c r="D12" s="10">
        <v>139</v>
      </c>
      <c r="E12" s="3"/>
      <c r="F12" s="7">
        <v>37</v>
      </c>
      <c r="G12" s="10">
        <v>92</v>
      </c>
      <c r="H12" s="10">
        <v>94</v>
      </c>
      <c r="I12" s="10">
        <v>186</v>
      </c>
      <c r="J12" s="3"/>
      <c r="K12" s="7">
        <v>67</v>
      </c>
      <c r="L12" s="10">
        <v>259</v>
      </c>
      <c r="M12" s="10">
        <v>232</v>
      </c>
      <c r="N12" s="10">
        <v>491</v>
      </c>
      <c r="O12" s="3"/>
      <c r="P12" s="7">
        <v>97</v>
      </c>
      <c r="Q12" s="10">
        <v>8</v>
      </c>
      <c r="R12" s="10">
        <v>18</v>
      </c>
      <c r="S12" s="10">
        <v>26</v>
      </c>
      <c r="U12" s="4" t="s">
        <v>11</v>
      </c>
      <c r="V12" s="15">
        <f>SUM(L9,L15,L21,L27,L33,L39,Q9,Q15,Q21,Q27,Q33,Q39)</f>
        <v>5139</v>
      </c>
      <c r="W12" s="15">
        <f>SUM(M9,M15,M21,M27,M33,M39,R9,R15,R21,R27,R33,R39)</f>
        <v>6784</v>
      </c>
      <c r="X12" s="18">
        <f t="shared" si="0"/>
        <v>11923</v>
      </c>
      <c r="Z12" s="4" t="s">
        <v>25</v>
      </c>
      <c r="AA12" s="10">
        <v>163</v>
      </c>
      <c r="AB12" s="10">
        <v>139</v>
      </c>
      <c r="AC12" s="10">
        <v>302</v>
      </c>
    </row>
    <row r="13" spans="1:29" ht="15" customHeight="1" x14ac:dyDescent="0.15">
      <c r="A13" s="7">
        <v>8</v>
      </c>
      <c r="B13" s="10">
        <v>76</v>
      </c>
      <c r="C13" s="10">
        <v>62</v>
      </c>
      <c r="D13" s="10">
        <v>138</v>
      </c>
      <c r="E13" s="3"/>
      <c r="F13" s="7">
        <v>38</v>
      </c>
      <c r="G13" s="10">
        <v>95</v>
      </c>
      <c r="H13" s="10">
        <v>90</v>
      </c>
      <c r="I13" s="10">
        <v>185</v>
      </c>
      <c r="J13" s="3"/>
      <c r="K13" s="7">
        <v>68</v>
      </c>
      <c r="L13" s="10">
        <v>277</v>
      </c>
      <c r="M13" s="10">
        <v>263</v>
      </c>
      <c r="N13" s="10">
        <v>540</v>
      </c>
      <c r="O13" s="3"/>
      <c r="P13" s="7">
        <v>98</v>
      </c>
      <c r="Q13" s="10">
        <v>10</v>
      </c>
      <c r="R13" s="10">
        <v>21</v>
      </c>
      <c r="S13" s="10">
        <v>31</v>
      </c>
      <c r="U13" s="9" t="s">
        <v>12</v>
      </c>
      <c r="V13" s="12">
        <f>SUM(L15,L21,L27,L33,L39,Q9,Q15,Q21,Q27,Q33,Q39)</f>
        <v>4184</v>
      </c>
      <c r="W13" s="12">
        <f>SUM(M15,M21,M27,M33,M39,R9,R15,R21,R27,R33,R39)</f>
        <v>5851</v>
      </c>
      <c r="X13" s="12">
        <f t="shared" si="0"/>
        <v>10035</v>
      </c>
      <c r="Z13" s="26" t="s">
        <v>26</v>
      </c>
      <c r="AA13" s="10">
        <v>675</v>
      </c>
      <c r="AB13" s="10">
        <v>703</v>
      </c>
      <c r="AC13" s="10">
        <v>1378</v>
      </c>
    </row>
    <row r="14" spans="1:29" ht="15" customHeight="1" x14ac:dyDescent="0.15">
      <c r="A14" s="7">
        <v>9</v>
      </c>
      <c r="B14" s="10">
        <v>63</v>
      </c>
      <c r="C14" s="10">
        <v>78</v>
      </c>
      <c r="D14" s="10">
        <v>141</v>
      </c>
      <c r="E14" s="3"/>
      <c r="F14" s="7">
        <v>39</v>
      </c>
      <c r="G14" s="10">
        <v>117</v>
      </c>
      <c r="H14" s="10">
        <v>97</v>
      </c>
      <c r="I14" s="10">
        <v>214</v>
      </c>
      <c r="J14" s="3"/>
      <c r="K14" s="7">
        <v>69</v>
      </c>
      <c r="L14" s="10">
        <v>248</v>
      </c>
      <c r="M14" s="10">
        <v>241</v>
      </c>
      <c r="N14" s="10">
        <v>489</v>
      </c>
      <c r="O14" s="3"/>
      <c r="P14" s="7">
        <v>99</v>
      </c>
      <c r="Q14" s="10">
        <v>3</v>
      </c>
      <c r="R14" s="10">
        <v>16</v>
      </c>
      <c r="S14" s="10">
        <v>19</v>
      </c>
      <c r="U14" s="4" t="s">
        <v>13</v>
      </c>
      <c r="V14" s="15">
        <f>SUM(L21,L27,L33,L39,Q9,Q15,Q21,Q27,Q33,Q39)</f>
        <v>2945</v>
      </c>
      <c r="W14" s="15">
        <f>SUM(M21,M27,M33,M39,R9,R15,R21,R27,R33,R39)</f>
        <v>4711</v>
      </c>
      <c r="X14" s="18">
        <f t="shared" si="0"/>
        <v>7656</v>
      </c>
      <c r="Z14" s="4" t="s">
        <v>31</v>
      </c>
      <c r="AA14" s="10">
        <v>251</v>
      </c>
      <c r="AB14" s="10">
        <v>278</v>
      </c>
      <c r="AC14" s="10">
        <v>529</v>
      </c>
    </row>
    <row r="15" spans="1:29" ht="15" customHeight="1" x14ac:dyDescent="0.15">
      <c r="A15" s="7"/>
      <c r="B15" s="11">
        <v>354</v>
      </c>
      <c r="C15" s="11">
        <v>331</v>
      </c>
      <c r="D15" s="11">
        <v>685</v>
      </c>
      <c r="E15" s="3"/>
      <c r="F15" s="7"/>
      <c r="G15" s="11">
        <v>482</v>
      </c>
      <c r="H15" s="11">
        <v>453</v>
      </c>
      <c r="I15" s="11">
        <v>935</v>
      </c>
      <c r="J15" s="3"/>
      <c r="K15" s="7"/>
      <c r="L15" s="11">
        <v>1239</v>
      </c>
      <c r="M15" s="11">
        <v>1140</v>
      </c>
      <c r="N15" s="11">
        <v>2379</v>
      </c>
      <c r="O15" s="3"/>
      <c r="P15" s="7"/>
      <c r="Q15" s="11">
        <v>43</v>
      </c>
      <c r="R15" s="11">
        <v>165</v>
      </c>
      <c r="S15" s="11">
        <v>208</v>
      </c>
      <c r="U15" s="4" t="s">
        <v>14</v>
      </c>
      <c r="V15" s="15">
        <f>SUM(L27,L33,L39,Q9,Q15,Q21,Q27,Q33,Q39)</f>
        <v>2209</v>
      </c>
      <c r="W15" s="15">
        <f>SUM(M27,M33,M39,R9,R15,R21,R27,R33,R39)</f>
        <v>3851</v>
      </c>
      <c r="X15" s="18">
        <f t="shared" si="0"/>
        <v>6060</v>
      </c>
      <c r="Z15" s="4" t="s">
        <v>7</v>
      </c>
      <c r="AA15" s="10">
        <v>279</v>
      </c>
      <c r="AB15" s="10">
        <v>445</v>
      </c>
      <c r="AC15" s="10">
        <v>724</v>
      </c>
    </row>
    <row r="16" spans="1:29" ht="15" customHeight="1" x14ac:dyDescent="0.15">
      <c r="A16" s="7">
        <v>10</v>
      </c>
      <c r="B16" s="10">
        <v>77</v>
      </c>
      <c r="C16" s="10">
        <v>72</v>
      </c>
      <c r="D16" s="10">
        <v>149</v>
      </c>
      <c r="E16" s="3"/>
      <c r="F16" s="7">
        <v>40</v>
      </c>
      <c r="G16" s="10">
        <v>117</v>
      </c>
      <c r="H16" s="10">
        <v>93</v>
      </c>
      <c r="I16" s="10">
        <v>210</v>
      </c>
      <c r="J16" s="3"/>
      <c r="K16" s="7">
        <v>70</v>
      </c>
      <c r="L16" s="10">
        <v>233</v>
      </c>
      <c r="M16" s="10">
        <v>211</v>
      </c>
      <c r="N16" s="10">
        <v>444</v>
      </c>
      <c r="O16" s="3"/>
      <c r="P16" s="7">
        <v>100</v>
      </c>
      <c r="Q16" s="10">
        <v>2</v>
      </c>
      <c r="R16" s="10">
        <v>7</v>
      </c>
      <c r="S16" s="10">
        <v>9</v>
      </c>
      <c r="U16" s="4" t="s">
        <v>15</v>
      </c>
      <c r="V16" s="15">
        <f>SUM(L33,L39,Q9,Q15,Q21,Q27,Q33,Q39)</f>
        <v>1492</v>
      </c>
      <c r="W16" s="15">
        <f>SUM(M33,M39,R9,R15,R21,R27,R33,R39)</f>
        <v>2830</v>
      </c>
      <c r="X16" s="18">
        <f t="shared" si="0"/>
        <v>4322</v>
      </c>
      <c r="Z16" s="9" t="s">
        <v>24</v>
      </c>
      <c r="AA16" s="11">
        <f t="shared" ref="AA16:AB16" si="2">SUM(AA12:AA15)</f>
        <v>1368</v>
      </c>
      <c r="AB16" s="11">
        <f t="shared" si="2"/>
        <v>1565</v>
      </c>
      <c r="AC16" s="11">
        <f>SUM(AC12:AC15)</f>
        <v>2933</v>
      </c>
    </row>
    <row r="17" spans="1:29" ht="15" customHeight="1" x14ac:dyDescent="0.15">
      <c r="A17" s="7">
        <v>11</v>
      </c>
      <c r="B17" s="10">
        <v>75</v>
      </c>
      <c r="C17" s="10">
        <v>85</v>
      </c>
      <c r="D17" s="10">
        <v>160</v>
      </c>
      <c r="E17" s="3"/>
      <c r="F17" s="7">
        <v>41</v>
      </c>
      <c r="G17" s="10">
        <v>114</v>
      </c>
      <c r="H17" s="10">
        <v>90</v>
      </c>
      <c r="I17" s="10">
        <v>204</v>
      </c>
      <c r="J17" s="3"/>
      <c r="K17" s="7">
        <v>71</v>
      </c>
      <c r="L17" s="10">
        <v>99</v>
      </c>
      <c r="M17" s="10">
        <v>109</v>
      </c>
      <c r="N17" s="10">
        <v>208</v>
      </c>
      <c r="O17" s="3"/>
      <c r="P17" s="7">
        <v>101</v>
      </c>
      <c r="Q17" s="10">
        <v>1</v>
      </c>
      <c r="R17" s="10">
        <v>14</v>
      </c>
      <c r="S17" s="10">
        <v>15</v>
      </c>
      <c r="U17" s="4" t="s">
        <v>16</v>
      </c>
      <c r="V17" s="15">
        <f>SUM(L39,Q9,Q15,Q21,Q27,Q33,Q39)</f>
        <v>775</v>
      </c>
      <c r="W17" s="15">
        <f>SUM(M39,R9,R15,R21,R27,R33,R39)</f>
        <v>1696</v>
      </c>
      <c r="X17" s="18">
        <f t="shared" si="0"/>
        <v>2471</v>
      </c>
      <c r="Z17" s="6" t="s">
        <v>29</v>
      </c>
    </row>
    <row r="18" spans="1:29" ht="15" customHeight="1" x14ac:dyDescent="0.15">
      <c r="A18" s="7">
        <v>12</v>
      </c>
      <c r="B18" s="10">
        <v>69</v>
      </c>
      <c r="C18" s="10">
        <v>57</v>
      </c>
      <c r="D18" s="10">
        <v>126</v>
      </c>
      <c r="E18" s="3"/>
      <c r="F18" s="7">
        <v>42</v>
      </c>
      <c r="G18" s="10">
        <v>105</v>
      </c>
      <c r="H18" s="10">
        <v>90</v>
      </c>
      <c r="I18" s="10">
        <v>195</v>
      </c>
      <c r="J18" s="3"/>
      <c r="K18" s="7">
        <v>72</v>
      </c>
      <c r="L18" s="10">
        <v>127</v>
      </c>
      <c r="M18" s="10">
        <v>154</v>
      </c>
      <c r="N18" s="13">
        <v>281</v>
      </c>
      <c r="O18" s="3"/>
      <c r="P18" s="7">
        <v>102</v>
      </c>
      <c r="Q18" s="10">
        <v>2</v>
      </c>
      <c r="R18" s="10">
        <v>7</v>
      </c>
      <c r="S18" s="10">
        <v>9</v>
      </c>
      <c r="U18" s="4" t="s">
        <v>17</v>
      </c>
      <c r="V18" s="15">
        <f>SUM(Q9,Q15,Q21,Q27,Q33,Q39)</f>
        <v>241</v>
      </c>
      <c r="W18" s="15">
        <f>SUM(R9,R15,R21,R27,R33,R39)</f>
        <v>737</v>
      </c>
      <c r="X18" s="18">
        <f t="shared" si="0"/>
        <v>978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76</v>
      </c>
      <c r="C19" s="10">
        <v>65</v>
      </c>
      <c r="D19" s="10">
        <v>141</v>
      </c>
      <c r="E19" s="3"/>
      <c r="F19" s="7">
        <v>43</v>
      </c>
      <c r="G19" s="10">
        <v>104</v>
      </c>
      <c r="H19" s="10">
        <v>119</v>
      </c>
      <c r="I19" s="10">
        <v>223</v>
      </c>
      <c r="J19" s="3"/>
      <c r="K19" s="7">
        <v>73</v>
      </c>
      <c r="L19" s="10">
        <v>129</v>
      </c>
      <c r="M19" s="10">
        <v>201</v>
      </c>
      <c r="N19" s="10">
        <v>330</v>
      </c>
      <c r="O19" s="3"/>
      <c r="P19" s="7">
        <v>103</v>
      </c>
      <c r="Q19" s="10">
        <v>1</v>
      </c>
      <c r="R19" s="10">
        <v>0</v>
      </c>
      <c r="S19" s="10">
        <v>1</v>
      </c>
      <c r="U19" s="4" t="s">
        <v>18</v>
      </c>
      <c r="V19" s="15">
        <f>SUM(Q15,Q21,Q27,Q33,Q39)</f>
        <v>50</v>
      </c>
      <c r="W19" s="15">
        <f>SUM(R15,R21,R27,R33,R39)</f>
        <v>197</v>
      </c>
      <c r="X19" s="18">
        <f t="shared" si="0"/>
        <v>247</v>
      </c>
      <c r="Z19" s="4" t="s">
        <v>25</v>
      </c>
      <c r="AA19" s="10">
        <v>158</v>
      </c>
      <c r="AB19" s="10">
        <v>171</v>
      </c>
      <c r="AC19" s="10">
        <v>329</v>
      </c>
    </row>
    <row r="20" spans="1:29" ht="15" customHeight="1" x14ac:dyDescent="0.15">
      <c r="A20" s="7">
        <v>14</v>
      </c>
      <c r="B20" s="10">
        <v>70</v>
      </c>
      <c r="C20" s="10">
        <v>78</v>
      </c>
      <c r="D20" s="10">
        <v>148</v>
      </c>
      <c r="E20" s="3"/>
      <c r="F20" s="7">
        <v>44</v>
      </c>
      <c r="G20" s="10">
        <v>99</v>
      </c>
      <c r="H20" s="10">
        <v>88</v>
      </c>
      <c r="I20" s="10">
        <v>187</v>
      </c>
      <c r="J20" s="3"/>
      <c r="K20" s="7">
        <v>74</v>
      </c>
      <c r="L20" s="10">
        <v>148</v>
      </c>
      <c r="M20" s="10">
        <v>185</v>
      </c>
      <c r="N20" s="10">
        <v>333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7</v>
      </c>
      <c r="W20" s="15">
        <f>SUM(R21,R27,R33,R39)</f>
        <v>32</v>
      </c>
      <c r="X20" s="18">
        <f t="shared" si="0"/>
        <v>39</v>
      </c>
      <c r="Z20" s="26" t="s">
        <v>26</v>
      </c>
      <c r="AA20" s="10">
        <v>1016</v>
      </c>
      <c r="AB20" s="10">
        <v>906</v>
      </c>
      <c r="AC20" s="10">
        <v>1922</v>
      </c>
    </row>
    <row r="21" spans="1:29" ht="15" customHeight="1" x14ac:dyDescent="0.15">
      <c r="A21" s="7"/>
      <c r="B21" s="11">
        <v>367</v>
      </c>
      <c r="C21" s="11">
        <v>357</v>
      </c>
      <c r="D21" s="11">
        <v>724</v>
      </c>
      <c r="E21" s="3"/>
      <c r="F21" s="7"/>
      <c r="G21" s="11">
        <v>539</v>
      </c>
      <c r="H21" s="11">
        <v>480</v>
      </c>
      <c r="I21" s="11">
        <v>1019</v>
      </c>
      <c r="J21" s="3"/>
      <c r="K21" s="7"/>
      <c r="L21" s="12">
        <v>736</v>
      </c>
      <c r="M21" s="12">
        <v>860</v>
      </c>
      <c r="N21" s="12">
        <v>1596</v>
      </c>
      <c r="O21" s="24"/>
      <c r="P21" s="7"/>
      <c r="Q21" s="11">
        <v>6</v>
      </c>
      <c r="R21" s="11">
        <v>30</v>
      </c>
      <c r="S21" s="11">
        <v>36</v>
      </c>
      <c r="Z21" s="4" t="s">
        <v>31</v>
      </c>
      <c r="AA21" s="10">
        <v>335</v>
      </c>
      <c r="AB21" s="10">
        <v>300</v>
      </c>
      <c r="AC21" s="10">
        <v>635</v>
      </c>
    </row>
    <row r="22" spans="1:29" ht="15" customHeight="1" x14ac:dyDescent="0.15">
      <c r="A22" s="7">
        <v>15</v>
      </c>
      <c r="B22" s="10">
        <v>75</v>
      </c>
      <c r="C22" s="10">
        <v>80</v>
      </c>
      <c r="D22" s="10">
        <v>155</v>
      </c>
      <c r="E22" s="3"/>
      <c r="F22" s="7">
        <v>45</v>
      </c>
      <c r="G22" s="10">
        <v>105</v>
      </c>
      <c r="H22" s="10">
        <v>113</v>
      </c>
      <c r="I22" s="10">
        <v>218</v>
      </c>
      <c r="J22" s="3"/>
      <c r="K22" s="7">
        <v>75</v>
      </c>
      <c r="L22" s="10">
        <v>153</v>
      </c>
      <c r="M22" s="10">
        <v>213</v>
      </c>
      <c r="N22" s="10">
        <v>366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371</v>
      </c>
      <c r="AB22" s="10">
        <v>695</v>
      </c>
      <c r="AC22" s="10">
        <v>1066</v>
      </c>
    </row>
    <row r="23" spans="1:29" ht="15" customHeight="1" x14ac:dyDescent="0.15">
      <c r="A23" s="7">
        <v>16</v>
      </c>
      <c r="B23" s="10">
        <v>84</v>
      </c>
      <c r="C23" s="10">
        <v>90</v>
      </c>
      <c r="D23" s="10">
        <v>174</v>
      </c>
      <c r="E23" s="3"/>
      <c r="F23" s="7">
        <v>46</v>
      </c>
      <c r="G23" s="10">
        <v>102</v>
      </c>
      <c r="H23" s="10">
        <v>86</v>
      </c>
      <c r="I23" s="10">
        <v>188</v>
      </c>
      <c r="J23" s="3"/>
      <c r="K23" s="7">
        <v>76</v>
      </c>
      <c r="L23" s="10">
        <v>142</v>
      </c>
      <c r="M23" s="10">
        <v>217</v>
      </c>
      <c r="N23" s="10">
        <v>359</v>
      </c>
      <c r="O23" s="3"/>
      <c r="P23" s="7">
        <v>106</v>
      </c>
      <c r="Q23" s="10">
        <v>1</v>
      </c>
      <c r="R23" s="10">
        <v>0</v>
      </c>
      <c r="S23" s="10">
        <v>1</v>
      </c>
      <c r="U23" s="4" t="s">
        <v>4</v>
      </c>
      <c r="V23" s="19">
        <f>V4/$V$8*100</f>
        <v>9.7236729655303389</v>
      </c>
      <c r="W23" s="19">
        <f>W4/$W$8*100</f>
        <v>8.1344090493221337</v>
      </c>
      <c r="X23" s="19">
        <f>X4/$X$8*100</f>
        <v>8.8764742396027323</v>
      </c>
      <c r="Z23" s="9" t="s">
        <v>24</v>
      </c>
      <c r="AA23" s="11">
        <f t="shared" ref="AA23:AB23" si="3">SUM(AA19:AA22)</f>
        <v>1880</v>
      </c>
      <c r="AB23" s="11">
        <f t="shared" si="3"/>
        <v>2072</v>
      </c>
      <c r="AC23" s="11">
        <f>SUM(AC19:AC22)</f>
        <v>3952</v>
      </c>
    </row>
    <row r="24" spans="1:29" ht="15" customHeight="1" x14ac:dyDescent="0.15">
      <c r="A24" s="7">
        <v>17</v>
      </c>
      <c r="B24" s="10">
        <v>99</v>
      </c>
      <c r="C24" s="10">
        <v>84</v>
      </c>
      <c r="D24" s="10">
        <v>183</v>
      </c>
      <c r="E24" s="3"/>
      <c r="F24" s="7">
        <v>47</v>
      </c>
      <c r="G24" s="10">
        <v>99</v>
      </c>
      <c r="H24" s="10">
        <v>91</v>
      </c>
      <c r="I24" s="10">
        <v>190</v>
      </c>
      <c r="J24" s="3"/>
      <c r="K24" s="7">
        <v>77</v>
      </c>
      <c r="L24" s="10">
        <v>131</v>
      </c>
      <c r="M24" s="10">
        <v>190</v>
      </c>
      <c r="N24" s="10">
        <v>321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50.546007026873042</v>
      </c>
      <c r="W24" s="19">
        <f>W5/$W$8*100</f>
        <v>43.200532313066617</v>
      </c>
      <c r="X24" s="19">
        <f>X5/$X$8*100</f>
        <v>46.630309479471492</v>
      </c>
      <c r="Z24" s="6" t="s">
        <v>30</v>
      </c>
    </row>
    <row r="25" spans="1:29" ht="15" customHeight="1" x14ac:dyDescent="0.15">
      <c r="A25" s="7">
        <v>18</v>
      </c>
      <c r="B25" s="10">
        <v>70</v>
      </c>
      <c r="C25" s="10">
        <v>76</v>
      </c>
      <c r="D25" s="10">
        <v>146</v>
      </c>
      <c r="E25" s="3"/>
      <c r="F25" s="7">
        <v>48</v>
      </c>
      <c r="G25" s="10">
        <v>98</v>
      </c>
      <c r="H25" s="10">
        <v>101</v>
      </c>
      <c r="I25" s="10">
        <v>199</v>
      </c>
      <c r="J25" s="3"/>
      <c r="K25" s="7">
        <v>78</v>
      </c>
      <c r="L25" s="10">
        <v>134</v>
      </c>
      <c r="M25" s="10">
        <v>204</v>
      </c>
      <c r="N25" s="10">
        <v>338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18.754154401291427</v>
      </c>
      <c r="W25" s="19">
        <f>W6/$W$8*100</f>
        <v>16.634783331947101</v>
      </c>
      <c r="X25" s="19">
        <f>X6/$X$8*100</f>
        <v>17.6243681830274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69</v>
      </c>
      <c r="C26" s="10">
        <v>73</v>
      </c>
      <c r="D26" s="10">
        <v>142</v>
      </c>
      <c r="E26" s="3"/>
      <c r="F26" s="7">
        <v>49</v>
      </c>
      <c r="G26" s="10">
        <v>93</v>
      </c>
      <c r="H26" s="10">
        <v>109</v>
      </c>
      <c r="I26" s="10">
        <v>202</v>
      </c>
      <c r="J26" s="3"/>
      <c r="K26" s="7">
        <v>79</v>
      </c>
      <c r="L26" s="10">
        <v>157</v>
      </c>
      <c r="M26" s="10">
        <v>197</v>
      </c>
      <c r="N26" s="10">
        <v>354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20.976165606305194</v>
      </c>
      <c r="W26" s="19">
        <f>W7/$W$8*100</f>
        <v>32.030275305664148</v>
      </c>
      <c r="X26" s="19">
        <f>X7/$X$8*100</f>
        <v>26.868848097898379</v>
      </c>
      <c r="Z26" s="4" t="s">
        <v>25</v>
      </c>
      <c r="AA26" s="10">
        <v>112</v>
      </c>
      <c r="AB26" s="10">
        <v>95</v>
      </c>
      <c r="AC26" s="10">
        <v>207</v>
      </c>
    </row>
    <row r="27" spans="1:29" ht="15" customHeight="1" x14ac:dyDescent="0.15">
      <c r="A27" s="7"/>
      <c r="B27" s="11">
        <v>397</v>
      </c>
      <c r="C27" s="11">
        <v>403</v>
      </c>
      <c r="D27" s="11">
        <v>800</v>
      </c>
      <c r="E27" s="3"/>
      <c r="F27" s="7"/>
      <c r="G27" s="11">
        <v>497</v>
      </c>
      <c r="H27" s="11">
        <v>500</v>
      </c>
      <c r="I27" s="11">
        <v>997</v>
      </c>
      <c r="J27" s="3"/>
      <c r="K27" s="7"/>
      <c r="L27" s="11">
        <v>717</v>
      </c>
      <c r="M27" s="11">
        <v>1021</v>
      </c>
      <c r="N27" s="11">
        <v>1738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537</v>
      </c>
      <c r="AB27" s="10">
        <v>509</v>
      </c>
      <c r="AC27" s="10">
        <v>1046</v>
      </c>
    </row>
    <row r="28" spans="1:29" ht="15" customHeight="1" x14ac:dyDescent="0.15">
      <c r="A28" s="7">
        <v>20</v>
      </c>
      <c r="B28" s="10">
        <v>86</v>
      </c>
      <c r="C28" s="10">
        <v>73</v>
      </c>
      <c r="D28" s="10">
        <v>159</v>
      </c>
      <c r="E28" s="3"/>
      <c r="F28" s="7">
        <v>50</v>
      </c>
      <c r="G28" s="10">
        <v>96</v>
      </c>
      <c r="H28" s="10">
        <v>122</v>
      </c>
      <c r="I28" s="10">
        <v>218</v>
      </c>
      <c r="J28" s="3"/>
      <c r="K28" s="7">
        <v>80</v>
      </c>
      <c r="L28" s="10">
        <v>153</v>
      </c>
      <c r="M28" s="10">
        <v>239</v>
      </c>
      <c r="N28" s="10">
        <v>392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30.880258285063146</v>
      </c>
      <c r="W28" s="19">
        <f t="shared" ref="W28:W39" si="5">W9/$W$8*100</f>
        <v>26.623970722781337</v>
      </c>
      <c r="X28" s="19">
        <f t="shared" ref="X28:X39" si="6">X9/$X$8*100</f>
        <v>28.611332801276934</v>
      </c>
      <c r="Z28" s="4" t="s">
        <v>31</v>
      </c>
      <c r="AA28" s="10">
        <v>196</v>
      </c>
      <c r="AB28" s="10">
        <v>196</v>
      </c>
      <c r="AC28" s="10">
        <v>392</v>
      </c>
    </row>
    <row r="29" spans="1:29" ht="15" customHeight="1" x14ac:dyDescent="0.15">
      <c r="A29" s="7">
        <v>21</v>
      </c>
      <c r="B29" s="10">
        <v>69</v>
      </c>
      <c r="C29" s="10">
        <v>86</v>
      </c>
      <c r="D29" s="10">
        <v>155</v>
      </c>
      <c r="E29" s="3"/>
      <c r="F29" s="7">
        <v>51</v>
      </c>
      <c r="G29" s="10">
        <v>97</v>
      </c>
      <c r="H29" s="10">
        <v>69</v>
      </c>
      <c r="I29" s="10">
        <v>166</v>
      </c>
      <c r="J29" s="3"/>
      <c r="K29" s="7">
        <v>81</v>
      </c>
      <c r="L29" s="10">
        <v>141</v>
      </c>
      <c r="M29" s="10">
        <v>209</v>
      </c>
      <c r="N29" s="10">
        <v>350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70.610578292659767</v>
      </c>
      <c r="W29" s="19">
        <f t="shared" si="5"/>
        <v>75.289029360392576</v>
      </c>
      <c r="X29" s="19">
        <f t="shared" si="6"/>
        <v>73.104549082202723</v>
      </c>
      <c r="Z29" s="4" t="s">
        <v>7</v>
      </c>
      <c r="AA29" s="10">
        <v>239</v>
      </c>
      <c r="AB29" s="10">
        <v>391</v>
      </c>
      <c r="AC29" s="10">
        <v>630</v>
      </c>
    </row>
    <row r="30" spans="1:29" ht="15" customHeight="1" x14ac:dyDescent="0.15">
      <c r="A30" s="7">
        <v>22</v>
      </c>
      <c r="B30" s="10">
        <v>82</v>
      </c>
      <c r="C30" s="10">
        <v>79</v>
      </c>
      <c r="D30" s="10">
        <v>161</v>
      </c>
      <c r="E30" s="3"/>
      <c r="F30" s="7">
        <v>52</v>
      </c>
      <c r="G30" s="10">
        <v>100</v>
      </c>
      <c r="H30" s="10">
        <v>108</v>
      </c>
      <c r="I30" s="10">
        <v>208</v>
      </c>
      <c r="J30" s="3"/>
      <c r="K30" s="7">
        <v>82</v>
      </c>
      <c r="L30" s="10">
        <v>151</v>
      </c>
      <c r="M30" s="10">
        <v>233</v>
      </c>
      <c r="N30" s="10">
        <v>384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60.772956034564615</v>
      </c>
      <c r="W30" s="19">
        <f t="shared" si="5"/>
        <v>67.137985527738493</v>
      </c>
      <c r="X30" s="19">
        <f t="shared" si="6"/>
        <v>64.166001596169195</v>
      </c>
      <c r="Z30" s="9" t="s">
        <v>24</v>
      </c>
      <c r="AA30" s="11">
        <f t="shared" ref="AA30:AB30" si="7">SUM(AA26:AA29)</f>
        <v>1084</v>
      </c>
      <c r="AB30" s="11">
        <f t="shared" si="7"/>
        <v>1191</v>
      </c>
      <c r="AC30" s="11">
        <f>SUM(AC26:AC29)</f>
        <v>2275</v>
      </c>
    </row>
    <row r="31" spans="1:29" ht="15" customHeight="1" x14ac:dyDescent="0.15">
      <c r="A31" s="7">
        <v>23</v>
      </c>
      <c r="B31" s="10">
        <v>94</v>
      </c>
      <c r="C31" s="10">
        <v>73</v>
      </c>
      <c r="D31" s="10">
        <v>167</v>
      </c>
      <c r="E31" s="3"/>
      <c r="F31" s="7">
        <v>53</v>
      </c>
      <c r="G31" s="10">
        <v>105</v>
      </c>
      <c r="H31" s="10">
        <v>125</v>
      </c>
      <c r="I31" s="10">
        <v>230</v>
      </c>
      <c r="J31" s="3"/>
      <c r="K31" s="7">
        <v>83</v>
      </c>
      <c r="L31" s="10">
        <v>123</v>
      </c>
      <c r="M31" s="10">
        <v>244</v>
      </c>
      <c r="N31" s="10">
        <v>367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48.798784540879311</v>
      </c>
      <c r="W31" s="19">
        <f t="shared" si="5"/>
        <v>56.425185061964569</v>
      </c>
      <c r="X31" s="19">
        <f t="shared" si="6"/>
        <v>52.864236942449224</v>
      </c>
      <c r="Z31" s="6"/>
    </row>
    <row r="32" spans="1:29" ht="15" customHeight="1" x14ac:dyDescent="0.15">
      <c r="A32" s="7">
        <v>24</v>
      </c>
      <c r="B32" s="10">
        <v>79</v>
      </c>
      <c r="C32" s="10">
        <v>66</v>
      </c>
      <c r="D32" s="10">
        <v>145</v>
      </c>
      <c r="E32" s="3"/>
      <c r="F32" s="7">
        <v>54</v>
      </c>
      <c r="G32" s="10">
        <v>120</v>
      </c>
      <c r="H32" s="10">
        <v>114</v>
      </c>
      <c r="I32" s="10">
        <v>234</v>
      </c>
      <c r="J32" s="3"/>
      <c r="K32" s="7">
        <v>84</v>
      </c>
      <c r="L32" s="10">
        <v>149</v>
      </c>
      <c r="M32" s="10">
        <v>209</v>
      </c>
      <c r="N32" s="10">
        <v>358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39.730320007596617</v>
      </c>
      <c r="W32" s="20">
        <f t="shared" si="5"/>
        <v>48.665058637611246</v>
      </c>
      <c r="X32" s="20">
        <f t="shared" si="6"/>
        <v>44.493216280925779</v>
      </c>
      <c r="Z32" s="6"/>
      <c r="AA32" s="28"/>
      <c r="AB32" s="27"/>
      <c r="AC32" s="27"/>
    </row>
    <row r="33" spans="1:29" ht="15" customHeight="1" x14ac:dyDescent="0.15">
      <c r="A33" s="7"/>
      <c r="B33" s="11">
        <v>410</v>
      </c>
      <c r="C33" s="11">
        <v>377</v>
      </c>
      <c r="D33" s="11">
        <v>787</v>
      </c>
      <c r="E33" s="3"/>
      <c r="F33" s="7"/>
      <c r="G33" s="11">
        <v>518</v>
      </c>
      <c r="H33" s="11">
        <v>538</v>
      </c>
      <c r="I33" s="11">
        <v>1056</v>
      </c>
      <c r="J33" s="3"/>
      <c r="K33" s="7"/>
      <c r="L33" s="11">
        <v>717</v>
      </c>
      <c r="M33" s="11">
        <v>1134</v>
      </c>
      <c r="N33" s="11">
        <v>1851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27.965055550280127</v>
      </c>
      <c r="W33" s="19">
        <f t="shared" si="5"/>
        <v>39.183232138401394</v>
      </c>
      <c r="X33" s="19">
        <f t="shared" si="6"/>
        <v>33.945198191008245</v>
      </c>
      <c r="Z33" s="6" t="s">
        <v>3</v>
      </c>
    </row>
    <row r="34" spans="1:29" ht="15" customHeight="1" x14ac:dyDescent="0.15">
      <c r="A34" s="7">
        <v>25</v>
      </c>
      <c r="B34" s="10">
        <v>73</v>
      </c>
      <c r="C34" s="10">
        <v>65</v>
      </c>
      <c r="D34" s="10">
        <v>138</v>
      </c>
      <c r="E34" s="3"/>
      <c r="F34" s="7">
        <v>55</v>
      </c>
      <c r="G34" s="10">
        <v>119</v>
      </c>
      <c r="H34" s="10">
        <v>121</v>
      </c>
      <c r="I34" s="10">
        <v>240</v>
      </c>
      <c r="J34" s="3"/>
      <c r="K34" s="7">
        <v>85</v>
      </c>
      <c r="L34" s="10">
        <v>132</v>
      </c>
      <c r="M34" s="10">
        <v>199</v>
      </c>
      <c r="N34" s="10">
        <v>331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20.976165606305194</v>
      </c>
      <c r="W34" s="19">
        <f t="shared" si="5"/>
        <v>32.030275305664148</v>
      </c>
      <c r="X34" s="19">
        <f t="shared" si="6"/>
        <v>26.868848097898379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74</v>
      </c>
      <c r="C35" s="10">
        <v>60</v>
      </c>
      <c r="D35" s="10">
        <v>134</v>
      </c>
      <c r="E35" s="3"/>
      <c r="F35" s="7">
        <v>56</v>
      </c>
      <c r="G35" s="10">
        <v>135</v>
      </c>
      <c r="H35" s="10">
        <v>145</v>
      </c>
      <c r="I35" s="10">
        <v>280</v>
      </c>
      <c r="J35" s="3"/>
      <c r="K35" s="7">
        <v>86</v>
      </c>
      <c r="L35" s="10">
        <v>124</v>
      </c>
      <c r="M35" s="10">
        <v>222</v>
      </c>
      <c r="N35" s="10">
        <v>346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14.167695375557877</v>
      </c>
      <c r="W35" s="19">
        <f t="shared" si="5"/>
        <v>23.538218414705149</v>
      </c>
      <c r="X35" s="19">
        <f t="shared" si="6"/>
        <v>19.162897933847656</v>
      </c>
      <c r="Z35" s="4" t="s">
        <v>25</v>
      </c>
      <c r="AA35" s="10">
        <f>SUM(AA5,AA12,AA19,AA26)</f>
        <v>1024</v>
      </c>
      <c r="AB35" s="10">
        <f t="shared" ref="AA35:AB38" si="8">SUM(AB5,AB12,AB19,AB26)</f>
        <v>978</v>
      </c>
      <c r="AC35" s="10">
        <f>SUM(AA35:AB35)</f>
        <v>2002</v>
      </c>
    </row>
    <row r="36" spans="1:29" ht="15" customHeight="1" x14ac:dyDescent="0.15">
      <c r="A36" s="7">
        <v>27</v>
      </c>
      <c r="B36" s="10">
        <v>67</v>
      </c>
      <c r="C36" s="10">
        <v>44</v>
      </c>
      <c r="D36" s="10">
        <v>111</v>
      </c>
      <c r="E36" s="3"/>
      <c r="F36" s="7">
        <v>57</v>
      </c>
      <c r="G36" s="10">
        <v>150</v>
      </c>
      <c r="H36" s="10">
        <v>149</v>
      </c>
      <c r="I36" s="10">
        <v>299</v>
      </c>
      <c r="J36" s="3"/>
      <c r="K36" s="7">
        <v>87</v>
      </c>
      <c r="L36" s="10">
        <v>121</v>
      </c>
      <c r="M36" s="10">
        <v>194</v>
      </c>
      <c r="N36" s="10">
        <v>315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7.3592251448105594</v>
      </c>
      <c r="W36" s="19">
        <f t="shared" si="5"/>
        <v>14.106296265491142</v>
      </c>
      <c r="X36" s="19">
        <f t="shared" si="6"/>
        <v>10.955927995034139</v>
      </c>
      <c r="Z36" s="26" t="s">
        <v>26</v>
      </c>
      <c r="AA36" s="10">
        <f t="shared" si="8"/>
        <v>5323</v>
      </c>
      <c r="AB36" s="10">
        <f t="shared" si="8"/>
        <v>5194</v>
      </c>
      <c r="AC36" s="13">
        <f>SUM(AA36:AB36)</f>
        <v>10517</v>
      </c>
    </row>
    <row r="37" spans="1:29" ht="15" customHeight="1" x14ac:dyDescent="0.15">
      <c r="A37" s="7">
        <v>28</v>
      </c>
      <c r="B37" s="10">
        <v>59</v>
      </c>
      <c r="C37" s="10">
        <v>60</v>
      </c>
      <c r="D37" s="10">
        <v>119</v>
      </c>
      <c r="E37" s="3"/>
      <c r="F37" s="7">
        <v>58</v>
      </c>
      <c r="G37" s="10">
        <v>177</v>
      </c>
      <c r="H37" s="10">
        <v>168</v>
      </c>
      <c r="I37" s="10">
        <v>345</v>
      </c>
      <c r="J37" s="3"/>
      <c r="K37" s="7">
        <v>88</v>
      </c>
      <c r="L37" s="10">
        <v>92</v>
      </c>
      <c r="M37" s="10">
        <v>185</v>
      </c>
      <c r="N37" s="10">
        <v>277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2.2884816256765741</v>
      </c>
      <c r="W37" s="19">
        <f t="shared" si="5"/>
        <v>6.1299176578225065</v>
      </c>
      <c r="X37" s="19">
        <f t="shared" si="6"/>
        <v>4.3362596435222134</v>
      </c>
      <c r="Z37" s="4" t="s">
        <v>31</v>
      </c>
      <c r="AA37" s="10">
        <f t="shared" si="8"/>
        <v>1975</v>
      </c>
      <c r="AB37" s="10">
        <f t="shared" si="8"/>
        <v>2000</v>
      </c>
      <c r="AC37" s="13">
        <f>SUM(AA37:AB37)</f>
        <v>3975</v>
      </c>
    </row>
    <row r="38" spans="1:29" ht="15" customHeight="1" x14ac:dyDescent="0.15">
      <c r="A38" s="7">
        <v>29</v>
      </c>
      <c r="B38" s="10">
        <v>87</v>
      </c>
      <c r="C38" s="10">
        <v>85</v>
      </c>
      <c r="D38" s="10">
        <v>172</v>
      </c>
      <c r="E38" s="3"/>
      <c r="F38" s="7">
        <v>59</v>
      </c>
      <c r="G38" s="10">
        <v>162</v>
      </c>
      <c r="H38" s="10">
        <v>167</v>
      </c>
      <c r="I38" s="10">
        <v>329</v>
      </c>
      <c r="J38" s="3"/>
      <c r="K38" s="7">
        <v>89</v>
      </c>
      <c r="L38" s="10">
        <v>65</v>
      </c>
      <c r="M38" s="10">
        <v>159</v>
      </c>
      <c r="N38" s="10">
        <v>224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0.47478871902003605</v>
      </c>
      <c r="W38" s="19">
        <f t="shared" si="5"/>
        <v>1.6385261581967896</v>
      </c>
      <c r="X38" s="19">
        <f t="shared" si="6"/>
        <v>1.0951494191717654</v>
      </c>
      <c r="Z38" s="4" t="s">
        <v>7</v>
      </c>
      <c r="AA38" s="10">
        <f t="shared" si="8"/>
        <v>2209</v>
      </c>
      <c r="AB38" s="10">
        <f t="shared" si="8"/>
        <v>3851</v>
      </c>
      <c r="AC38" s="13">
        <f>SUM(AA38:AB38)</f>
        <v>6060</v>
      </c>
    </row>
    <row r="39" spans="1:29" ht="15" customHeight="1" x14ac:dyDescent="0.15">
      <c r="A39" s="7"/>
      <c r="B39" s="11">
        <v>360</v>
      </c>
      <c r="C39" s="11">
        <v>314</v>
      </c>
      <c r="D39" s="11">
        <v>674</v>
      </c>
      <c r="E39" s="3"/>
      <c r="F39" s="7"/>
      <c r="G39" s="11">
        <v>743</v>
      </c>
      <c r="H39" s="11">
        <v>750</v>
      </c>
      <c r="I39" s="11">
        <v>1493</v>
      </c>
      <c r="J39" s="3"/>
      <c r="K39" s="7"/>
      <c r="L39" s="11">
        <v>534</v>
      </c>
      <c r="M39" s="11">
        <v>959</v>
      </c>
      <c r="N39" s="11">
        <v>1493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6.6470420662805049E-2</v>
      </c>
      <c r="W39" s="19">
        <f t="shared" si="5"/>
        <v>0.26615653331115363</v>
      </c>
      <c r="X39" s="19">
        <f t="shared" si="6"/>
        <v>0.17291832934291035</v>
      </c>
      <c r="Z39" s="9" t="s">
        <v>24</v>
      </c>
      <c r="AA39" s="11">
        <f>SUM(AA35:AA38)</f>
        <v>10531</v>
      </c>
      <c r="AB39" s="11">
        <f>SUM(AB35:AB38)</f>
        <v>12023</v>
      </c>
      <c r="AC39" s="11">
        <f>SUM(AC35:AC38)</f>
        <v>22554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59</v>
      </c>
      <c r="C4" s="10">
        <v>55</v>
      </c>
      <c r="D4" s="10">
        <v>114</v>
      </c>
      <c r="E4" s="3"/>
      <c r="F4" s="7">
        <v>30</v>
      </c>
      <c r="G4" s="10">
        <v>75</v>
      </c>
      <c r="H4" s="10">
        <v>95</v>
      </c>
      <c r="I4" s="10">
        <v>170</v>
      </c>
      <c r="J4" s="3"/>
      <c r="K4" s="7">
        <v>60</v>
      </c>
      <c r="L4" s="10">
        <v>170</v>
      </c>
      <c r="M4" s="10">
        <v>171</v>
      </c>
      <c r="N4" s="10">
        <v>341</v>
      </c>
      <c r="O4" s="3"/>
      <c r="P4" s="7">
        <v>90</v>
      </c>
      <c r="Q4" s="10">
        <v>65</v>
      </c>
      <c r="R4" s="10">
        <v>147</v>
      </c>
      <c r="S4" s="10">
        <v>212</v>
      </c>
      <c r="U4" s="4" t="s">
        <v>4</v>
      </c>
      <c r="V4" s="15">
        <f>SUM(B9,B15,B21)</f>
        <v>1024</v>
      </c>
      <c r="W4" s="15">
        <f>SUM(C9,C15,C21)</f>
        <v>980</v>
      </c>
      <c r="X4" s="15">
        <f>SUM(V4:W4)</f>
        <v>2004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53</v>
      </c>
      <c r="C5" s="10">
        <v>54</v>
      </c>
      <c r="D5" s="10">
        <v>107</v>
      </c>
      <c r="E5" s="3"/>
      <c r="F5" s="7">
        <v>31</v>
      </c>
      <c r="G5" s="10">
        <v>79</v>
      </c>
      <c r="H5" s="10">
        <v>71</v>
      </c>
      <c r="I5" s="10">
        <v>150</v>
      </c>
      <c r="J5" s="3"/>
      <c r="K5" s="7">
        <v>61</v>
      </c>
      <c r="L5" s="10">
        <v>163</v>
      </c>
      <c r="M5" s="10">
        <v>196</v>
      </c>
      <c r="N5" s="10">
        <v>359</v>
      </c>
      <c r="O5" s="3"/>
      <c r="P5" s="7">
        <v>91</v>
      </c>
      <c r="Q5" s="10">
        <v>47</v>
      </c>
      <c r="R5" s="10">
        <v>126</v>
      </c>
      <c r="S5" s="10">
        <v>173</v>
      </c>
      <c r="U5" s="4" t="s">
        <v>5</v>
      </c>
      <c r="V5" s="15">
        <f>SUM(B27,B33,B39,G9,G15,G21,G27,G33,G39,L9)</f>
        <v>5304</v>
      </c>
      <c r="W5" s="15">
        <f>SUM(C27,C33,C39,H9,H15,H21,H27,H33,H39,M9)</f>
        <v>5185</v>
      </c>
      <c r="X5" s="15">
        <f>SUM(V5:W5)</f>
        <v>10489</v>
      </c>
      <c r="Y5" s="2"/>
      <c r="Z5" s="4" t="s">
        <v>25</v>
      </c>
      <c r="AA5" s="10">
        <v>590</v>
      </c>
      <c r="AB5" s="10">
        <v>575</v>
      </c>
      <c r="AC5" s="10">
        <v>1165</v>
      </c>
    </row>
    <row r="6" spans="1:29" ht="15" customHeight="1" x14ac:dyDescent="0.15">
      <c r="A6" s="7">
        <v>2</v>
      </c>
      <c r="B6" s="10">
        <v>62</v>
      </c>
      <c r="C6" s="10">
        <v>60</v>
      </c>
      <c r="D6" s="10">
        <v>122</v>
      </c>
      <c r="E6" s="3"/>
      <c r="F6" s="7">
        <v>32</v>
      </c>
      <c r="G6" s="10">
        <v>90</v>
      </c>
      <c r="H6" s="10">
        <v>92</v>
      </c>
      <c r="I6" s="10">
        <v>182</v>
      </c>
      <c r="J6" s="3"/>
      <c r="K6" s="7">
        <v>62</v>
      </c>
      <c r="L6" s="10">
        <v>200</v>
      </c>
      <c r="M6" s="10">
        <v>189</v>
      </c>
      <c r="N6" s="10">
        <v>389</v>
      </c>
      <c r="O6" s="3"/>
      <c r="P6" s="7">
        <v>92</v>
      </c>
      <c r="Q6" s="10">
        <v>50</v>
      </c>
      <c r="R6" s="10">
        <v>133</v>
      </c>
      <c r="S6" s="10">
        <v>183</v>
      </c>
      <c r="U6" s="8" t="s">
        <v>6</v>
      </c>
      <c r="V6" s="15">
        <f>SUM(L15,L21)</f>
        <v>1983</v>
      </c>
      <c r="W6" s="15">
        <f>SUM(M15,M21)</f>
        <v>1998</v>
      </c>
      <c r="X6" s="15">
        <f>SUM(V6:W6)</f>
        <v>3981</v>
      </c>
      <c r="Z6" s="26" t="s">
        <v>26</v>
      </c>
      <c r="AA6" s="10">
        <v>3079</v>
      </c>
      <c r="AB6" s="10">
        <v>3074</v>
      </c>
      <c r="AC6" s="10">
        <v>6153</v>
      </c>
    </row>
    <row r="7" spans="1:29" ht="15" customHeight="1" x14ac:dyDescent="0.15">
      <c r="A7" s="7">
        <v>3</v>
      </c>
      <c r="B7" s="10">
        <v>68</v>
      </c>
      <c r="C7" s="10">
        <v>55</v>
      </c>
      <c r="D7" s="10">
        <v>123</v>
      </c>
      <c r="E7" s="3"/>
      <c r="F7" s="7">
        <v>33</v>
      </c>
      <c r="G7" s="10">
        <v>100</v>
      </c>
      <c r="H7" s="10">
        <v>89</v>
      </c>
      <c r="I7" s="10">
        <v>189</v>
      </c>
      <c r="J7" s="3"/>
      <c r="K7" s="7">
        <v>63</v>
      </c>
      <c r="L7" s="10">
        <v>188</v>
      </c>
      <c r="M7" s="10">
        <v>169</v>
      </c>
      <c r="N7" s="10">
        <v>357</v>
      </c>
      <c r="O7" s="3"/>
      <c r="P7" s="7">
        <v>93</v>
      </c>
      <c r="Q7" s="10">
        <v>17</v>
      </c>
      <c r="R7" s="10">
        <v>82</v>
      </c>
      <c r="S7" s="10">
        <v>99</v>
      </c>
      <c r="U7" s="4" t="s">
        <v>7</v>
      </c>
      <c r="V7" s="15">
        <f>SUM(L27,L33,L39,Q9,Q15,Q21,Q27,Q33,Q39)</f>
        <v>2204</v>
      </c>
      <c r="W7" s="15">
        <f>SUM(M27,M33,M39,R9,R15,R21,R27,R33,R39)</f>
        <v>3852</v>
      </c>
      <c r="X7" s="15">
        <f>SUM(V7:W7)</f>
        <v>6056</v>
      </c>
      <c r="Z7" s="4" t="s">
        <v>31</v>
      </c>
      <c r="AA7" s="10">
        <v>1197</v>
      </c>
      <c r="AB7" s="10">
        <v>1228</v>
      </c>
      <c r="AC7" s="10">
        <v>2425</v>
      </c>
    </row>
    <row r="8" spans="1:29" ht="15" customHeight="1" x14ac:dyDescent="0.15">
      <c r="A8" s="7">
        <v>4</v>
      </c>
      <c r="B8" s="10">
        <v>64</v>
      </c>
      <c r="C8" s="10">
        <v>64</v>
      </c>
      <c r="D8" s="10">
        <v>128</v>
      </c>
      <c r="E8" s="3"/>
      <c r="F8" s="7">
        <v>34</v>
      </c>
      <c r="G8" s="10">
        <v>74</v>
      </c>
      <c r="H8" s="10">
        <v>107</v>
      </c>
      <c r="I8" s="10">
        <v>181</v>
      </c>
      <c r="J8" s="3"/>
      <c r="K8" s="7">
        <v>64</v>
      </c>
      <c r="L8" s="10">
        <v>220</v>
      </c>
      <c r="M8" s="10">
        <v>200</v>
      </c>
      <c r="N8" s="10">
        <v>420</v>
      </c>
      <c r="O8" s="3"/>
      <c r="P8" s="7">
        <v>94</v>
      </c>
      <c r="Q8" s="10">
        <v>16</v>
      </c>
      <c r="R8" s="10">
        <v>64</v>
      </c>
      <c r="S8" s="10">
        <v>80</v>
      </c>
      <c r="U8" s="17" t="s">
        <v>3</v>
      </c>
      <c r="V8" s="12">
        <f>SUM(V4:V7)</f>
        <v>10515</v>
      </c>
      <c r="W8" s="12">
        <f>SUM(W4:W7)</f>
        <v>12015</v>
      </c>
      <c r="X8" s="12">
        <f>SUM(X4:X7)</f>
        <v>22530</v>
      </c>
      <c r="Z8" s="4" t="s">
        <v>7</v>
      </c>
      <c r="AA8" s="10">
        <v>1312</v>
      </c>
      <c r="AB8" s="10">
        <v>2322</v>
      </c>
      <c r="AC8" s="10">
        <v>3634</v>
      </c>
    </row>
    <row r="9" spans="1:29" ht="15" customHeight="1" x14ac:dyDescent="0.15">
      <c r="A9" s="7"/>
      <c r="B9" s="11">
        <v>306</v>
      </c>
      <c r="C9" s="11">
        <v>288</v>
      </c>
      <c r="D9" s="11">
        <v>594</v>
      </c>
      <c r="E9" s="3"/>
      <c r="F9" s="7"/>
      <c r="G9" s="11">
        <v>418</v>
      </c>
      <c r="H9" s="11">
        <v>454</v>
      </c>
      <c r="I9" s="11">
        <v>872</v>
      </c>
      <c r="J9" s="3"/>
      <c r="K9" s="7"/>
      <c r="L9" s="12">
        <v>941</v>
      </c>
      <c r="M9" s="12">
        <v>925</v>
      </c>
      <c r="N9" s="12">
        <v>1866</v>
      </c>
      <c r="O9" s="3"/>
      <c r="P9" s="7"/>
      <c r="Q9" s="11">
        <v>195</v>
      </c>
      <c r="R9" s="11">
        <v>552</v>
      </c>
      <c r="S9" s="11">
        <v>747</v>
      </c>
      <c r="U9" s="4" t="s">
        <v>8</v>
      </c>
      <c r="V9" s="15">
        <f>SUM(G21,G27,G33,G39,L9)</f>
        <v>3237</v>
      </c>
      <c r="W9" s="15">
        <f>SUM(H21,H27,H33,H39,M9)</f>
        <v>3194</v>
      </c>
      <c r="X9" s="18">
        <f t="shared" ref="X9:X20" si="0">SUM(V9:W9)</f>
        <v>6431</v>
      </c>
      <c r="Z9" s="9" t="s">
        <v>24</v>
      </c>
      <c r="AA9" s="11">
        <f t="shared" ref="AA9:AB9" si="1">SUM(AA5:AA8)</f>
        <v>6178</v>
      </c>
      <c r="AB9" s="11">
        <f t="shared" si="1"/>
        <v>7199</v>
      </c>
      <c r="AC9" s="11">
        <f>SUM(AC5:AC8)</f>
        <v>13377</v>
      </c>
    </row>
    <row r="10" spans="1:29" ht="15" customHeight="1" x14ac:dyDescent="0.15">
      <c r="A10" s="7">
        <v>5</v>
      </c>
      <c r="B10" s="10">
        <v>64</v>
      </c>
      <c r="C10" s="10">
        <v>53</v>
      </c>
      <c r="D10" s="10">
        <v>117</v>
      </c>
      <c r="E10" s="3"/>
      <c r="F10" s="7">
        <v>35</v>
      </c>
      <c r="G10" s="10">
        <v>91</v>
      </c>
      <c r="H10" s="10">
        <v>88</v>
      </c>
      <c r="I10" s="10">
        <v>179</v>
      </c>
      <c r="J10" s="3"/>
      <c r="K10" s="7">
        <v>65</v>
      </c>
      <c r="L10" s="10">
        <v>206</v>
      </c>
      <c r="M10" s="10">
        <v>209</v>
      </c>
      <c r="N10" s="10">
        <v>415</v>
      </c>
      <c r="O10" s="3"/>
      <c r="P10" s="7">
        <v>95</v>
      </c>
      <c r="Q10" s="10">
        <v>10</v>
      </c>
      <c r="R10" s="10">
        <v>59</v>
      </c>
      <c r="S10" s="10">
        <v>69</v>
      </c>
      <c r="U10" s="4" t="s">
        <v>9</v>
      </c>
      <c r="V10" s="15">
        <f>SUM(G21,G27,G33,G39,L9,L15,L21,L27,L33,L39,Q9,Q15,Q21,Q27,Q33,Q39)</f>
        <v>7424</v>
      </c>
      <c r="W10" s="15">
        <f>SUM(H21,H27,H33,H39,M9,M15,M21,M27,M33,M39,R9,R15,R21,R27,R33,R39)</f>
        <v>9044</v>
      </c>
      <c r="X10" s="18">
        <f t="shared" si="0"/>
        <v>16468</v>
      </c>
      <c r="Z10" s="6" t="s">
        <v>28</v>
      </c>
    </row>
    <row r="11" spans="1:29" ht="15" customHeight="1" x14ac:dyDescent="0.15">
      <c r="A11" s="7">
        <v>6</v>
      </c>
      <c r="B11" s="10">
        <v>75</v>
      </c>
      <c r="C11" s="10">
        <v>72</v>
      </c>
      <c r="D11" s="10">
        <v>147</v>
      </c>
      <c r="E11" s="3"/>
      <c r="F11" s="7">
        <v>36</v>
      </c>
      <c r="G11" s="10">
        <v>93</v>
      </c>
      <c r="H11" s="10">
        <v>81</v>
      </c>
      <c r="I11" s="10">
        <v>174</v>
      </c>
      <c r="J11" s="3"/>
      <c r="K11" s="7">
        <v>66</v>
      </c>
      <c r="L11" s="10">
        <v>251</v>
      </c>
      <c r="M11" s="10">
        <v>203</v>
      </c>
      <c r="N11" s="10">
        <v>454</v>
      </c>
      <c r="O11" s="3"/>
      <c r="P11" s="7">
        <v>96</v>
      </c>
      <c r="Q11" s="10">
        <v>9</v>
      </c>
      <c r="R11" s="10">
        <v>47</v>
      </c>
      <c r="S11" s="10">
        <v>56</v>
      </c>
      <c r="U11" s="4" t="s">
        <v>10</v>
      </c>
      <c r="V11" s="15">
        <f>SUM(,G33,G39,L9,L15,L21,L27,L33,L39,Q9,Q15,Q21,Q27,Q33,Q39)</f>
        <v>6387</v>
      </c>
      <c r="W11" s="15">
        <f>SUM(,H33,H39,M9,M15,M21,M27,M33,M39,R9,R15,R21,R27,R33,R39)</f>
        <v>8070</v>
      </c>
      <c r="X11" s="18">
        <f t="shared" si="0"/>
        <v>14457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77</v>
      </c>
      <c r="C12" s="10">
        <v>71</v>
      </c>
      <c r="D12" s="10">
        <v>148</v>
      </c>
      <c r="E12" s="3"/>
      <c r="F12" s="7">
        <v>37</v>
      </c>
      <c r="G12" s="10">
        <v>93</v>
      </c>
      <c r="H12" s="10">
        <v>95</v>
      </c>
      <c r="I12" s="10">
        <v>188</v>
      </c>
      <c r="J12" s="3"/>
      <c r="K12" s="7">
        <v>67</v>
      </c>
      <c r="L12" s="10">
        <v>257</v>
      </c>
      <c r="M12" s="10">
        <v>222</v>
      </c>
      <c r="N12" s="10">
        <v>479</v>
      </c>
      <c r="O12" s="3"/>
      <c r="P12" s="7">
        <v>97</v>
      </c>
      <c r="Q12" s="10">
        <v>10</v>
      </c>
      <c r="R12" s="10">
        <v>21</v>
      </c>
      <c r="S12" s="10">
        <v>31</v>
      </c>
      <c r="U12" s="4" t="s">
        <v>11</v>
      </c>
      <c r="V12" s="15">
        <f>SUM(L9,L15,L21,L27,L33,L39,Q9,Q15,Q21,Q27,Q33,Q39)</f>
        <v>5128</v>
      </c>
      <c r="W12" s="15">
        <f>SUM(M9,M15,M21,M27,M33,M39,R9,R15,R21,R27,R33,R39)</f>
        <v>6775</v>
      </c>
      <c r="X12" s="18">
        <f t="shared" si="0"/>
        <v>11903</v>
      </c>
      <c r="Z12" s="4" t="s">
        <v>25</v>
      </c>
      <c r="AA12" s="10">
        <v>163</v>
      </c>
      <c r="AB12" s="10">
        <v>136</v>
      </c>
      <c r="AC12" s="10">
        <v>299</v>
      </c>
    </row>
    <row r="13" spans="1:29" ht="15" customHeight="1" x14ac:dyDescent="0.15">
      <c r="A13" s="7">
        <v>8</v>
      </c>
      <c r="B13" s="10">
        <v>73</v>
      </c>
      <c r="C13" s="10">
        <v>61</v>
      </c>
      <c r="D13" s="10">
        <v>134</v>
      </c>
      <c r="E13" s="3"/>
      <c r="F13" s="7">
        <v>38</v>
      </c>
      <c r="G13" s="10">
        <v>88</v>
      </c>
      <c r="H13" s="10">
        <v>91</v>
      </c>
      <c r="I13" s="10">
        <v>179</v>
      </c>
      <c r="J13" s="3"/>
      <c r="K13" s="7">
        <v>68</v>
      </c>
      <c r="L13" s="10">
        <v>279</v>
      </c>
      <c r="M13" s="10">
        <v>262</v>
      </c>
      <c r="N13" s="10">
        <v>541</v>
      </c>
      <c r="O13" s="3"/>
      <c r="P13" s="7">
        <v>98</v>
      </c>
      <c r="Q13" s="10">
        <v>9</v>
      </c>
      <c r="R13" s="10">
        <v>20</v>
      </c>
      <c r="S13" s="10">
        <v>29</v>
      </c>
      <c r="U13" s="9" t="s">
        <v>12</v>
      </c>
      <c r="V13" s="12">
        <f>SUM(L15,L21,L27,L33,L39,Q9,Q15,Q21,Q27,Q33,Q39)</f>
        <v>4187</v>
      </c>
      <c r="W13" s="12">
        <f>SUM(M15,M21,M27,M33,M39,R9,R15,R21,R27,R33,R39)</f>
        <v>5850</v>
      </c>
      <c r="X13" s="12">
        <f t="shared" si="0"/>
        <v>10037</v>
      </c>
      <c r="Z13" s="26" t="s">
        <v>26</v>
      </c>
      <c r="AA13" s="10">
        <v>674</v>
      </c>
      <c r="AB13" s="10">
        <v>699</v>
      </c>
      <c r="AC13" s="10">
        <v>1373</v>
      </c>
    </row>
    <row r="14" spans="1:29" ht="15" customHeight="1" x14ac:dyDescent="0.15">
      <c r="A14" s="7">
        <v>9</v>
      </c>
      <c r="B14" s="10">
        <v>61</v>
      </c>
      <c r="C14" s="10">
        <v>76</v>
      </c>
      <c r="D14" s="10">
        <v>137</v>
      </c>
      <c r="E14" s="3"/>
      <c r="F14" s="7">
        <v>39</v>
      </c>
      <c r="G14" s="10">
        <v>117</v>
      </c>
      <c r="H14" s="10">
        <v>95</v>
      </c>
      <c r="I14" s="10">
        <v>212</v>
      </c>
      <c r="J14" s="3"/>
      <c r="K14" s="7">
        <v>69</v>
      </c>
      <c r="L14" s="10">
        <v>250</v>
      </c>
      <c r="M14" s="10">
        <v>244</v>
      </c>
      <c r="N14" s="10">
        <v>494</v>
      </c>
      <c r="O14" s="3"/>
      <c r="P14" s="7">
        <v>99</v>
      </c>
      <c r="Q14" s="10">
        <v>3</v>
      </c>
      <c r="R14" s="10">
        <v>17</v>
      </c>
      <c r="S14" s="10">
        <v>20</v>
      </c>
      <c r="U14" s="4" t="s">
        <v>13</v>
      </c>
      <c r="V14" s="15">
        <f>SUM(L21,L27,L33,L39,Q9,Q15,Q21,Q27,Q33,Q39)</f>
        <v>2944</v>
      </c>
      <c r="W14" s="15">
        <f>SUM(M21,M27,M33,M39,R9,R15,R21,R27,R33,R39)</f>
        <v>4710</v>
      </c>
      <c r="X14" s="18">
        <f t="shared" si="0"/>
        <v>7654</v>
      </c>
      <c r="Z14" s="4" t="s">
        <v>31</v>
      </c>
      <c r="AA14" s="10">
        <v>253</v>
      </c>
      <c r="AB14" s="10">
        <v>276</v>
      </c>
      <c r="AC14" s="10">
        <v>529</v>
      </c>
    </row>
    <row r="15" spans="1:29" ht="15" customHeight="1" x14ac:dyDescent="0.15">
      <c r="A15" s="7"/>
      <c r="B15" s="11">
        <v>350</v>
      </c>
      <c r="C15" s="11">
        <v>333</v>
      </c>
      <c r="D15" s="11">
        <v>683</v>
      </c>
      <c r="E15" s="3"/>
      <c r="F15" s="7"/>
      <c r="G15" s="11">
        <v>482</v>
      </c>
      <c r="H15" s="11">
        <v>450</v>
      </c>
      <c r="I15" s="11">
        <v>932</v>
      </c>
      <c r="J15" s="3"/>
      <c r="K15" s="7"/>
      <c r="L15" s="11">
        <v>1243</v>
      </c>
      <c r="M15" s="11">
        <v>1140</v>
      </c>
      <c r="N15" s="11">
        <v>2383</v>
      </c>
      <c r="O15" s="3"/>
      <c r="P15" s="7"/>
      <c r="Q15" s="11">
        <v>41</v>
      </c>
      <c r="R15" s="11">
        <v>164</v>
      </c>
      <c r="S15" s="11">
        <v>205</v>
      </c>
      <c r="U15" s="4" t="s">
        <v>14</v>
      </c>
      <c r="V15" s="15">
        <f>SUM(L27,L33,L39,Q9,Q15,Q21,Q27,Q33,Q39)</f>
        <v>2204</v>
      </c>
      <c r="W15" s="15">
        <f>SUM(M27,M33,M39,R9,R15,R21,R27,R33,R39)</f>
        <v>3852</v>
      </c>
      <c r="X15" s="18">
        <f t="shared" si="0"/>
        <v>6056</v>
      </c>
      <c r="Z15" s="4" t="s">
        <v>7</v>
      </c>
      <c r="AA15" s="10">
        <v>279</v>
      </c>
      <c r="AB15" s="10">
        <v>446</v>
      </c>
      <c r="AC15" s="10">
        <v>725</v>
      </c>
    </row>
    <row r="16" spans="1:29" ht="15" customHeight="1" x14ac:dyDescent="0.15">
      <c r="A16" s="7">
        <v>10</v>
      </c>
      <c r="B16" s="10">
        <v>78</v>
      </c>
      <c r="C16" s="10">
        <v>76</v>
      </c>
      <c r="D16" s="10">
        <v>154</v>
      </c>
      <c r="E16" s="3"/>
      <c r="F16" s="7">
        <v>40</v>
      </c>
      <c r="G16" s="10">
        <v>118</v>
      </c>
      <c r="H16" s="10">
        <v>88</v>
      </c>
      <c r="I16" s="10">
        <v>206</v>
      </c>
      <c r="J16" s="3"/>
      <c r="K16" s="7">
        <v>70</v>
      </c>
      <c r="L16" s="10">
        <v>237</v>
      </c>
      <c r="M16" s="10">
        <v>217</v>
      </c>
      <c r="N16" s="10">
        <v>454</v>
      </c>
      <c r="O16" s="3"/>
      <c r="P16" s="7">
        <v>100</v>
      </c>
      <c r="Q16" s="10">
        <v>2</v>
      </c>
      <c r="R16" s="10">
        <v>8</v>
      </c>
      <c r="S16" s="10">
        <v>10</v>
      </c>
      <c r="U16" s="4" t="s">
        <v>15</v>
      </c>
      <c r="V16" s="15">
        <f>SUM(L33,L39,Q9,Q15,Q21,Q27,Q33,Q39)</f>
        <v>1494</v>
      </c>
      <c r="W16" s="15">
        <f>SUM(M33,M39,R9,R15,R21,R27,R33,R39)</f>
        <v>2826</v>
      </c>
      <c r="X16" s="18">
        <f t="shared" si="0"/>
        <v>4320</v>
      </c>
      <c r="Z16" s="9" t="s">
        <v>24</v>
      </c>
      <c r="AA16" s="11">
        <f t="shared" ref="AA16:AB16" si="2">SUM(AA12:AA15)</f>
        <v>1369</v>
      </c>
      <c r="AB16" s="11">
        <f t="shared" si="2"/>
        <v>1557</v>
      </c>
      <c r="AC16" s="11">
        <f>SUM(AC12:AC15)</f>
        <v>2926</v>
      </c>
    </row>
    <row r="17" spans="1:29" ht="15" customHeight="1" x14ac:dyDescent="0.15">
      <c r="A17" s="7">
        <v>11</v>
      </c>
      <c r="B17" s="10">
        <v>77</v>
      </c>
      <c r="C17" s="10">
        <v>79</v>
      </c>
      <c r="D17" s="10">
        <v>156</v>
      </c>
      <c r="E17" s="3"/>
      <c r="F17" s="7">
        <v>41</v>
      </c>
      <c r="G17" s="10">
        <v>116</v>
      </c>
      <c r="H17" s="10">
        <v>98</v>
      </c>
      <c r="I17" s="10">
        <v>214</v>
      </c>
      <c r="J17" s="3"/>
      <c r="K17" s="7">
        <v>71</v>
      </c>
      <c r="L17" s="10">
        <v>102</v>
      </c>
      <c r="M17" s="10">
        <v>109</v>
      </c>
      <c r="N17" s="10">
        <v>211</v>
      </c>
      <c r="O17" s="3"/>
      <c r="P17" s="7">
        <v>101</v>
      </c>
      <c r="Q17" s="10">
        <v>1</v>
      </c>
      <c r="R17" s="10">
        <v>10</v>
      </c>
      <c r="S17" s="10">
        <v>11</v>
      </c>
      <c r="U17" s="4" t="s">
        <v>16</v>
      </c>
      <c r="V17" s="15">
        <f>SUM(L39,Q9,Q15,Q21,Q27,Q33,Q39)</f>
        <v>778</v>
      </c>
      <c r="W17" s="15">
        <f>SUM(M39,R9,R15,R21,R27,R33,R39)</f>
        <v>1700</v>
      </c>
      <c r="X17" s="18">
        <f t="shared" si="0"/>
        <v>2478</v>
      </c>
      <c r="Z17" s="6" t="s">
        <v>29</v>
      </c>
    </row>
    <row r="18" spans="1:29" ht="15" customHeight="1" x14ac:dyDescent="0.15">
      <c r="A18" s="7">
        <v>12</v>
      </c>
      <c r="B18" s="10">
        <v>67</v>
      </c>
      <c r="C18" s="10">
        <v>61</v>
      </c>
      <c r="D18" s="10">
        <v>128</v>
      </c>
      <c r="E18" s="3"/>
      <c r="F18" s="7">
        <v>42</v>
      </c>
      <c r="G18" s="10">
        <v>99</v>
      </c>
      <c r="H18" s="10">
        <v>91</v>
      </c>
      <c r="I18" s="10">
        <v>190</v>
      </c>
      <c r="J18" s="3"/>
      <c r="K18" s="7">
        <v>72</v>
      </c>
      <c r="L18" s="10">
        <v>125</v>
      </c>
      <c r="M18" s="10">
        <v>145</v>
      </c>
      <c r="N18" s="13">
        <v>270</v>
      </c>
      <c r="O18" s="3"/>
      <c r="P18" s="7">
        <v>102</v>
      </c>
      <c r="Q18" s="10">
        <v>1</v>
      </c>
      <c r="R18" s="10">
        <v>10</v>
      </c>
      <c r="S18" s="10">
        <v>11</v>
      </c>
      <c r="U18" s="4" t="s">
        <v>17</v>
      </c>
      <c r="V18" s="15">
        <f>SUM(Q9,Q15,Q21,Q27,Q33,Q39)</f>
        <v>242</v>
      </c>
      <c r="W18" s="15">
        <f>SUM(R9,R15,R21,R27,R33,R39)</f>
        <v>748</v>
      </c>
      <c r="X18" s="18">
        <f t="shared" si="0"/>
        <v>990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74</v>
      </c>
      <c r="C19" s="10">
        <v>65</v>
      </c>
      <c r="D19" s="10">
        <v>139</v>
      </c>
      <c r="E19" s="3"/>
      <c r="F19" s="7">
        <v>43</v>
      </c>
      <c r="G19" s="10">
        <v>108</v>
      </c>
      <c r="H19" s="10">
        <v>115</v>
      </c>
      <c r="I19" s="10">
        <v>223</v>
      </c>
      <c r="J19" s="3"/>
      <c r="K19" s="7">
        <v>73</v>
      </c>
      <c r="L19" s="10">
        <v>133</v>
      </c>
      <c r="M19" s="10">
        <v>204</v>
      </c>
      <c r="N19" s="10">
        <v>337</v>
      </c>
      <c r="O19" s="3"/>
      <c r="P19" s="7">
        <v>103</v>
      </c>
      <c r="Q19" s="10">
        <v>1</v>
      </c>
      <c r="R19" s="10">
        <v>0</v>
      </c>
      <c r="S19" s="10">
        <v>1</v>
      </c>
      <c r="U19" s="4" t="s">
        <v>18</v>
      </c>
      <c r="V19" s="15">
        <f>SUM(Q15,Q21,Q27,Q33,Q39)</f>
        <v>47</v>
      </c>
      <c r="W19" s="15">
        <f>SUM(R15,R21,R27,R33,R39)</f>
        <v>196</v>
      </c>
      <c r="X19" s="18">
        <f t="shared" si="0"/>
        <v>243</v>
      </c>
      <c r="Z19" s="4" t="s">
        <v>25</v>
      </c>
      <c r="AA19" s="10">
        <v>160</v>
      </c>
      <c r="AB19" s="10">
        <v>174</v>
      </c>
      <c r="AC19" s="10">
        <v>334</v>
      </c>
    </row>
    <row r="20" spans="1:29" ht="15" customHeight="1" x14ac:dyDescent="0.15">
      <c r="A20" s="7">
        <v>14</v>
      </c>
      <c r="B20" s="10">
        <v>72</v>
      </c>
      <c r="C20" s="10">
        <v>78</v>
      </c>
      <c r="D20" s="10">
        <v>150</v>
      </c>
      <c r="E20" s="3"/>
      <c r="F20" s="7">
        <v>44</v>
      </c>
      <c r="G20" s="10">
        <v>97</v>
      </c>
      <c r="H20" s="10">
        <v>93</v>
      </c>
      <c r="I20" s="10">
        <v>190</v>
      </c>
      <c r="J20" s="3"/>
      <c r="K20" s="7">
        <v>74</v>
      </c>
      <c r="L20" s="10">
        <v>143</v>
      </c>
      <c r="M20" s="10">
        <v>183</v>
      </c>
      <c r="N20" s="10">
        <v>326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6</v>
      </c>
      <c r="W20" s="15">
        <f>SUM(R21,R27,R33,R39)</f>
        <v>32</v>
      </c>
      <c r="X20" s="18">
        <f t="shared" si="0"/>
        <v>38</v>
      </c>
      <c r="Z20" s="26" t="s">
        <v>26</v>
      </c>
      <c r="AA20" s="10">
        <v>1015</v>
      </c>
      <c r="AB20" s="10">
        <v>905</v>
      </c>
      <c r="AC20" s="10">
        <v>1920</v>
      </c>
    </row>
    <row r="21" spans="1:29" ht="15" customHeight="1" x14ac:dyDescent="0.15">
      <c r="A21" s="7"/>
      <c r="B21" s="11">
        <v>368</v>
      </c>
      <c r="C21" s="11">
        <v>359</v>
      </c>
      <c r="D21" s="11">
        <v>727</v>
      </c>
      <c r="E21" s="3"/>
      <c r="F21" s="7"/>
      <c r="G21" s="11">
        <v>538</v>
      </c>
      <c r="H21" s="11">
        <v>485</v>
      </c>
      <c r="I21" s="11">
        <v>1023</v>
      </c>
      <c r="J21" s="3"/>
      <c r="K21" s="7"/>
      <c r="L21" s="12">
        <v>740</v>
      </c>
      <c r="M21" s="12">
        <v>858</v>
      </c>
      <c r="N21" s="12">
        <v>1598</v>
      </c>
      <c r="O21" s="24"/>
      <c r="P21" s="7"/>
      <c r="Q21" s="11">
        <v>5</v>
      </c>
      <c r="R21" s="11">
        <v>30</v>
      </c>
      <c r="S21" s="11">
        <v>35</v>
      </c>
      <c r="Z21" s="4" t="s">
        <v>31</v>
      </c>
      <c r="AA21" s="10">
        <v>336</v>
      </c>
      <c r="AB21" s="10">
        <v>299</v>
      </c>
      <c r="AC21" s="10">
        <v>635</v>
      </c>
    </row>
    <row r="22" spans="1:29" ht="15" customHeight="1" x14ac:dyDescent="0.15">
      <c r="A22" s="7">
        <v>15</v>
      </c>
      <c r="B22" s="10">
        <v>74</v>
      </c>
      <c r="C22" s="10">
        <v>81</v>
      </c>
      <c r="D22" s="10">
        <v>155</v>
      </c>
      <c r="E22" s="3"/>
      <c r="F22" s="7">
        <v>45</v>
      </c>
      <c r="G22" s="10">
        <v>103</v>
      </c>
      <c r="H22" s="10">
        <v>109</v>
      </c>
      <c r="I22" s="10">
        <v>212</v>
      </c>
      <c r="J22" s="3"/>
      <c r="K22" s="7">
        <v>75</v>
      </c>
      <c r="L22" s="10">
        <v>152</v>
      </c>
      <c r="M22" s="10">
        <v>215</v>
      </c>
      <c r="N22" s="10">
        <v>367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371</v>
      </c>
      <c r="AB22" s="10">
        <v>694</v>
      </c>
      <c r="AC22" s="10">
        <v>1065</v>
      </c>
    </row>
    <row r="23" spans="1:29" ht="15" customHeight="1" x14ac:dyDescent="0.15">
      <c r="A23" s="7">
        <v>16</v>
      </c>
      <c r="B23" s="10">
        <v>86</v>
      </c>
      <c r="C23" s="10">
        <v>89</v>
      </c>
      <c r="D23" s="10">
        <v>175</v>
      </c>
      <c r="E23" s="3"/>
      <c r="F23" s="7">
        <v>46</v>
      </c>
      <c r="G23" s="10">
        <v>107</v>
      </c>
      <c r="H23" s="10">
        <v>90</v>
      </c>
      <c r="I23" s="10">
        <v>197</v>
      </c>
      <c r="J23" s="3"/>
      <c r="K23" s="7">
        <v>76</v>
      </c>
      <c r="L23" s="10">
        <v>141</v>
      </c>
      <c r="M23" s="10">
        <v>218</v>
      </c>
      <c r="N23" s="10">
        <v>359</v>
      </c>
      <c r="O23" s="3"/>
      <c r="P23" s="7">
        <v>106</v>
      </c>
      <c r="Q23" s="10">
        <v>1</v>
      </c>
      <c r="R23" s="10">
        <v>0</v>
      </c>
      <c r="S23" s="10">
        <v>1</v>
      </c>
      <c r="U23" s="4" t="s">
        <v>4</v>
      </c>
      <c r="V23" s="19">
        <f>V4/$V$8*100</f>
        <v>9.7384688540180697</v>
      </c>
      <c r="W23" s="19">
        <f>W4/$W$8*100</f>
        <v>8.1564710778193916</v>
      </c>
      <c r="X23" s="19">
        <f>X4/$X$8*100</f>
        <v>8.8948069241011982</v>
      </c>
      <c r="Z23" s="9" t="s">
        <v>24</v>
      </c>
      <c r="AA23" s="11">
        <f t="shared" ref="AA23:AB23" si="3">SUM(AA19:AA22)</f>
        <v>1882</v>
      </c>
      <c r="AB23" s="11">
        <f t="shared" si="3"/>
        <v>2072</v>
      </c>
      <c r="AC23" s="11">
        <f>SUM(AC19:AC22)</f>
        <v>3954</v>
      </c>
    </row>
    <row r="24" spans="1:29" ht="15" customHeight="1" x14ac:dyDescent="0.15">
      <c r="A24" s="7">
        <v>17</v>
      </c>
      <c r="B24" s="10">
        <v>91</v>
      </c>
      <c r="C24" s="10">
        <v>84</v>
      </c>
      <c r="D24" s="10">
        <v>175</v>
      </c>
      <c r="E24" s="3"/>
      <c r="F24" s="7">
        <v>47</v>
      </c>
      <c r="G24" s="10">
        <v>96</v>
      </c>
      <c r="H24" s="10">
        <v>89</v>
      </c>
      <c r="I24" s="10">
        <v>185</v>
      </c>
      <c r="J24" s="3"/>
      <c r="K24" s="7">
        <v>77</v>
      </c>
      <c r="L24" s="10">
        <v>134</v>
      </c>
      <c r="M24" s="10">
        <v>194</v>
      </c>
      <c r="N24" s="10">
        <v>328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50.442225392296713</v>
      </c>
      <c r="W24" s="19">
        <f>W5/$W$8*100</f>
        <v>43.15439034540158</v>
      </c>
      <c r="X24" s="19">
        <f>X5/$X$8*100</f>
        <v>46.555703506435862</v>
      </c>
      <c r="Z24" s="6" t="s">
        <v>30</v>
      </c>
    </row>
    <row r="25" spans="1:29" ht="15" customHeight="1" x14ac:dyDescent="0.15">
      <c r="A25" s="7">
        <v>18</v>
      </c>
      <c r="B25" s="10">
        <v>76</v>
      </c>
      <c r="C25" s="10">
        <v>76</v>
      </c>
      <c r="D25" s="10">
        <v>152</v>
      </c>
      <c r="E25" s="3"/>
      <c r="F25" s="7">
        <v>48</v>
      </c>
      <c r="G25" s="10">
        <v>99</v>
      </c>
      <c r="H25" s="10">
        <v>99</v>
      </c>
      <c r="I25" s="10">
        <v>198</v>
      </c>
      <c r="J25" s="3"/>
      <c r="K25" s="7">
        <v>78</v>
      </c>
      <c r="L25" s="10">
        <v>134</v>
      </c>
      <c r="M25" s="10">
        <v>202</v>
      </c>
      <c r="N25" s="10">
        <v>336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18.858773181169759</v>
      </c>
      <c r="W25" s="19">
        <f>W6/$W$8*100</f>
        <v>16.629213483146067</v>
      </c>
      <c r="X25" s="19">
        <f>X6/$X$8*100</f>
        <v>17.669773635153131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70</v>
      </c>
      <c r="C26" s="10">
        <v>75</v>
      </c>
      <c r="D26" s="10">
        <v>145</v>
      </c>
      <c r="E26" s="3"/>
      <c r="F26" s="7">
        <v>49</v>
      </c>
      <c r="G26" s="10">
        <v>94</v>
      </c>
      <c r="H26" s="10">
        <v>102</v>
      </c>
      <c r="I26" s="10">
        <v>196</v>
      </c>
      <c r="J26" s="3"/>
      <c r="K26" s="7">
        <v>79</v>
      </c>
      <c r="L26" s="10">
        <v>149</v>
      </c>
      <c r="M26" s="10">
        <v>197</v>
      </c>
      <c r="N26" s="10">
        <v>346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20.960532572515454</v>
      </c>
      <c r="W26" s="19">
        <f>W7/$W$8*100</f>
        <v>32.059925093632955</v>
      </c>
      <c r="X26" s="19">
        <f>X7/$X$8*100</f>
        <v>26.879715934309811</v>
      </c>
      <c r="Z26" s="4" t="s">
        <v>25</v>
      </c>
      <c r="AA26" s="10">
        <v>111</v>
      </c>
      <c r="AB26" s="10">
        <v>95</v>
      </c>
      <c r="AC26" s="10">
        <v>206</v>
      </c>
    </row>
    <row r="27" spans="1:29" ht="15" customHeight="1" x14ac:dyDescent="0.15">
      <c r="A27" s="7"/>
      <c r="B27" s="11">
        <v>397</v>
      </c>
      <c r="C27" s="11">
        <v>405</v>
      </c>
      <c r="D27" s="11">
        <v>802</v>
      </c>
      <c r="E27" s="3"/>
      <c r="F27" s="7"/>
      <c r="G27" s="11">
        <v>499</v>
      </c>
      <c r="H27" s="11">
        <v>489</v>
      </c>
      <c r="I27" s="11">
        <v>988</v>
      </c>
      <c r="J27" s="3"/>
      <c r="K27" s="7"/>
      <c r="L27" s="11">
        <v>710</v>
      </c>
      <c r="M27" s="11">
        <v>1026</v>
      </c>
      <c r="N27" s="11">
        <v>1736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536</v>
      </c>
      <c r="AB27" s="10">
        <v>507</v>
      </c>
      <c r="AC27" s="10">
        <v>1043</v>
      </c>
    </row>
    <row r="28" spans="1:29" ht="15" customHeight="1" x14ac:dyDescent="0.15">
      <c r="A28" s="7">
        <v>20</v>
      </c>
      <c r="B28" s="10">
        <v>90</v>
      </c>
      <c r="C28" s="10">
        <v>72</v>
      </c>
      <c r="D28" s="10">
        <v>162</v>
      </c>
      <c r="E28" s="3"/>
      <c r="F28" s="7">
        <v>50</v>
      </c>
      <c r="G28" s="10">
        <v>100</v>
      </c>
      <c r="H28" s="10">
        <v>133</v>
      </c>
      <c r="I28" s="10">
        <v>233</v>
      </c>
      <c r="J28" s="3"/>
      <c r="K28" s="7">
        <v>80</v>
      </c>
      <c r="L28" s="10">
        <v>157</v>
      </c>
      <c r="M28" s="10">
        <v>230</v>
      </c>
      <c r="N28" s="10">
        <v>387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30.784593437945791</v>
      </c>
      <c r="W28" s="19">
        <f t="shared" ref="W28:W39" si="5">W9/$W$8*100</f>
        <v>26.583437369954222</v>
      </c>
      <c r="X28" s="19">
        <f t="shared" ref="X28:X39" si="6">X9/$X$8*100</f>
        <v>28.54416333777186</v>
      </c>
      <c r="Z28" s="4" t="s">
        <v>31</v>
      </c>
      <c r="AA28" s="10">
        <v>197</v>
      </c>
      <c r="AB28" s="10">
        <v>195</v>
      </c>
      <c r="AC28" s="10">
        <v>392</v>
      </c>
    </row>
    <row r="29" spans="1:29" ht="15" customHeight="1" x14ac:dyDescent="0.15">
      <c r="A29" s="7">
        <v>21</v>
      </c>
      <c r="B29" s="10">
        <v>65</v>
      </c>
      <c r="C29" s="10">
        <v>83</v>
      </c>
      <c r="D29" s="10">
        <v>148</v>
      </c>
      <c r="E29" s="3"/>
      <c r="F29" s="7">
        <v>51</v>
      </c>
      <c r="G29" s="10">
        <v>90</v>
      </c>
      <c r="H29" s="10">
        <v>67</v>
      </c>
      <c r="I29" s="10">
        <v>157</v>
      </c>
      <c r="J29" s="3"/>
      <c r="K29" s="7">
        <v>81</v>
      </c>
      <c r="L29" s="10">
        <v>136</v>
      </c>
      <c r="M29" s="10">
        <v>217</v>
      </c>
      <c r="N29" s="10">
        <v>353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70.603899191631001</v>
      </c>
      <c r="W29" s="19">
        <f t="shared" si="5"/>
        <v>75.272575946733255</v>
      </c>
      <c r="X29" s="19">
        <f t="shared" si="6"/>
        <v>73.093652907234798</v>
      </c>
      <c r="Z29" s="4" t="s">
        <v>7</v>
      </c>
      <c r="AA29" s="10">
        <v>242</v>
      </c>
      <c r="AB29" s="10">
        <v>390</v>
      </c>
      <c r="AC29" s="10">
        <v>632</v>
      </c>
    </row>
    <row r="30" spans="1:29" ht="15" customHeight="1" x14ac:dyDescent="0.15">
      <c r="A30" s="7">
        <v>22</v>
      </c>
      <c r="B30" s="10">
        <v>82</v>
      </c>
      <c r="C30" s="10">
        <v>74</v>
      </c>
      <c r="D30" s="10">
        <v>156</v>
      </c>
      <c r="E30" s="3"/>
      <c r="F30" s="7">
        <v>52</v>
      </c>
      <c r="G30" s="10">
        <v>105</v>
      </c>
      <c r="H30" s="10">
        <v>109</v>
      </c>
      <c r="I30" s="10">
        <v>214</v>
      </c>
      <c r="J30" s="3"/>
      <c r="K30" s="7">
        <v>82</v>
      </c>
      <c r="L30" s="10">
        <v>156</v>
      </c>
      <c r="M30" s="10">
        <v>227</v>
      </c>
      <c r="N30" s="10">
        <v>383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60.74179743223965</v>
      </c>
      <c r="W30" s="19">
        <f t="shared" si="5"/>
        <v>67.166042446941319</v>
      </c>
      <c r="X30" s="19">
        <f t="shared" si="6"/>
        <v>64.167776298268976</v>
      </c>
      <c r="Z30" s="9" t="s">
        <v>24</v>
      </c>
      <c r="AA30" s="11">
        <f t="shared" ref="AA30:AB30" si="7">SUM(AA26:AA29)</f>
        <v>1086</v>
      </c>
      <c r="AB30" s="11">
        <f t="shared" si="7"/>
        <v>1187</v>
      </c>
      <c r="AC30" s="11">
        <f>SUM(AC26:AC29)</f>
        <v>2273</v>
      </c>
    </row>
    <row r="31" spans="1:29" ht="15" customHeight="1" x14ac:dyDescent="0.15">
      <c r="A31" s="7">
        <v>23</v>
      </c>
      <c r="B31" s="10">
        <v>92</v>
      </c>
      <c r="C31" s="10">
        <v>79</v>
      </c>
      <c r="D31" s="10">
        <v>171</v>
      </c>
      <c r="E31" s="3"/>
      <c r="F31" s="7">
        <v>53</v>
      </c>
      <c r="G31" s="10">
        <v>104</v>
      </c>
      <c r="H31" s="10">
        <v>122</v>
      </c>
      <c r="I31" s="10">
        <v>226</v>
      </c>
      <c r="J31" s="3"/>
      <c r="K31" s="7">
        <v>83</v>
      </c>
      <c r="L31" s="10">
        <v>125</v>
      </c>
      <c r="M31" s="10">
        <v>246</v>
      </c>
      <c r="N31" s="10">
        <v>371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48.768426058012366</v>
      </c>
      <c r="W31" s="19">
        <f t="shared" si="5"/>
        <v>56.387848522679981</v>
      </c>
      <c r="X31" s="19">
        <f t="shared" si="6"/>
        <v>52.831779849090097</v>
      </c>
      <c r="Z31" s="6"/>
    </row>
    <row r="32" spans="1:29" ht="15" customHeight="1" x14ac:dyDescent="0.15">
      <c r="A32" s="7">
        <v>24</v>
      </c>
      <c r="B32" s="10">
        <v>80</v>
      </c>
      <c r="C32" s="10">
        <v>61</v>
      </c>
      <c r="D32" s="10">
        <v>141</v>
      </c>
      <c r="E32" s="3"/>
      <c r="F32" s="7">
        <v>54</v>
      </c>
      <c r="G32" s="10">
        <v>123</v>
      </c>
      <c r="H32" s="10">
        <v>117</v>
      </c>
      <c r="I32" s="10">
        <v>240</v>
      </c>
      <c r="J32" s="3"/>
      <c r="K32" s="7">
        <v>84</v>
      </c>
      <c r="L32" s="10">
        <v>142</v>
      </c>
      <c r="M32" s="10">
        <v>206</v>
      </c>
      <c r="N32" s="10">
        <v>348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39.819305753685214</v>
      </c>
      <c r="W32" s="20">
        <f t="shared" si="5"/>
        <v>48.68913857677903</v>
      </c>
      <c r="X32" s="20">
        <f t="shared" si="6"/>
        <v>44.549489569462935</v>
      </c>
      <c r="Z32" s="6"/>
      <c r="AA32" s="28"/>
      <c r="AB32" s="27"/>
      <c r="AC32" s="27"/>
    </row>
    <row r="33" spans="1:29" ht="15" customHeight="1" x14ac:dyDescent="0.15">
      <c r="A33" s="7"/>
      <c r="B33" s="11">
        <v>409</v>
      </c>
      <c r="C33" s="11">
        <v>369</v>
      </c>
      <c r="D33" s="11">
        <v>778</v>
      </c>
      <c r="E33" s="3"/>
      <c r="F33" s="7"/>
      <c r="G33" s="11">
        <v>522</v>
      </c>
      <c r="H33" s="11">
        <v>548</v>
      </c>
      <c r="I33" s="11">
        <v>1070</v>
      </c>
      <c r="J33" s="3"/>
      <c r="K33" s="7"/>
      <c r="L33" s="11">
        <v>716</v>
      </c>
      <c r="M33" s="11">
        <v>1126</v>
      </c>
      <c r="N33" s="11">
        <v>1842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27.998097955301947</v>
      </c>
      <c r="W33" s="19">
        <f t="shared" si="5"/>
        <v>39.200998751560547</v>
      </c>
      <c r="X33" s="19">
        <f t="shared" si="6"/>
        <v>33.972481136262758</v>
      </c>
      <c r="Z33" s="6" t="s">
        <v>3</v>
      </c>
    </row>
    <row r="34" spans="1:29" ht="15" customHeight="1" x14ac:dyDescent="0.15">
      <c r="A34" s="7">
        <v>25</v>
      </c>
      <c r="B34" s="10">
        <v>72</v>
      </c>
      <c r="C34" s="10">
        <v>65</v>
      </c>
      <c r="D34" s="10">
        <v>137</v>
      </c>
      <c r="E34" s="3"/>
      <c r="F34" s="7">
        <v>55</v>
      </c>
      <c r="G34" s="10">
        <v>112</v>
      </c>
      <c r="H34" s="10">
        <v>115</v>
      </c>
      <c r="I34" s="10">
        <v>227</v>
      </c>
      <c r="J34" s="3"/>
      <c r="K34" s="7">
        <v>85</v>
      </c>
      <c r="L34" s="10">
        <v>128</v>
      </c>
      <c r="M34" s="10">
        <v>192</v>
      </c>
      <c r="N34" s="10">
        <v>320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20.960532572515454</v>
      </c>
      <c r="W34" s="19">
        <f t="shared" si="5"/>
        <v>32.059925093632955</v>
      </c>
      <c r="X34" s="19">
        <f t="shared" si="6"/>
        <v>26.879715934309811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80</v>
      </c>
      <c r="C35" s="10">
        <v>60</v>
      </c>
      <c r="D35" s="10">
        <v>140</v>
      </c>
      <c r="E35" s="3"/>
      <c r="F35" s="7">
        <v>56</v>
      </c>
      <c r="G35" s="10">
        <v>133</v>
      </c>
      <c r="H35" s="10">
        <v>151</v>
      </c>
      <c r="I35" s="10">
        <v>284</v>
      </c>
      <c r="J35" s="3"/>
      <c r="K35" s="7">
        <v>86</v>
      </c>
      <c r="L35" s="10">
        <v>125</v>
      </c>
      <c r="M35" s="10">
        <v>225</v>
      </c>
      <c r="N35" s="10">
        <v>350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14.208273894436518</v>
      </c>
      <c r="W35" s="19">
        <f t="shared" si="5"/>
        <v>23.520599250936332</v>
      </c>
      <c r="X35" s="19">
        <f t="shared" si="6"/>
        <v>19.174434087882823</v>
      </c>
      <c r="Z35" s="4" t="s">
        <v>25</v>
      </c>
      <c r="AA35" s="10">
        <f>SUM(AA5,AA12,AA19,AA26)</f>
        <v>1024</v>
      </c>
      <c r="AB35" s="10">
        <f t="shared" ref="AA35:AB38" si="8">SUM(AB5,AB12,AB19,AB26)</f>
        <v>980</v>
      </c>
      <c r="AC35" s="10">
        <f>SUM(AA35:AB35)</f>
        <v>2004</v>
      </c>
    </row>
    <row r="36" spans="1:29" ht="15" customHeight="1" x14ac:dyDescent="0.15">
      <c r="A36" s="7">
        <v>27</v>
      </c>
      <c r="B36" s="10">
        <v>62</v>
      </c>
      <c r="C36" s="10">
        <v>51</v>
      </c>
      <c r="D36" s="10">
        <v>113</v>
      </c>
      <c r="E36" s="3"/>
      <c r="F36" s="7">
        <v>57</v>
      </c>
      <c r="G36" s="10">
        <v>151</v>
      </c>
      <c r="H36" s="10">
        <v>146</v>
      </c>
      <c r="I36" s="10">
        <v>297</v>
      </c>
      <c r="J36" s="3"/>
      <c r="K36" s="7">
        <v>87</v>
      </c>
      <c r="L36" s="10">
        <v>126</v>
      </c>
      <c r="M36" s="10">
        <v>199</v>
      </c>
      <c r="N36" s="10">
        <v>325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7.3989538754160726</v>
      </c>
      <c r="W36" s="19">
        <f t="shared" si="5"/>
        <v>14.148980441115272</v>
      </c>
      <c r="X36" s="19">
        <f t="shared" si="6"/>
        <v>10.99866844207723</v>
      </c>
      <c r="Z36" s="26" t="s">
        <v>26</v>
      </c>
      <c r="AA36" s="10">
        <f t="shared" si="8"/>
        <v>5304</v>
      </c>
      <c r="AB36" s="10">
        <f t="shared" si="8"/>
        <v>5185</v>
      </c>
      <c r="AC36" s="13">
        <f>SUM(AA36:AB36)</f>
        <v>10489</v>
      </c>
    </row>
    <row r="37" spans="1:29" ht="15" customHeight="1" x14ac:dyDescent="0.15">
      <c r="A37" s="7">
        <v>28</v>
      </c>
      <c r="B37" s="10">
        <v>60</v>
      </c>
      <c r="C37" s="10">
        <v>55</v>
      </c>
      <c r="D37" s="10">
        <v>115</v>
      </c>
      <c r="E37" s="3"/>
      <c r="F37" s="7">
        <v>58</v>
      </c>
      <c r="G37" s="10">
        <v>172</v>
      </c>
      <c r="H37" s="10">
        <v>164</v>
      </c>
      <c r="I37" s="10">
        <v>336</v>
      </c>
      <c r="J37" s="3"/>
      <c r="K37" s="7">
        <v>88</v>
      </c>
      <c r="L37" s="10">
        <v>96</v>
      </c>
      <c r="M37" s="10">
        <v>180</v>
      </c>
      <c r="N37" s="10">
        <v>276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2.3014740846409887</v>
      </c>
      <c r="W37" s="19">
        <f t="shared" si="5"/>
        <v>6.2255513940907194</v>
      </c>
      <c r="X37" s="19">
        <f t="shared" si="6"/>
        <v>4.3941411451398134</v>
      </c>
      <c r="Z37" s="4" t="s">
        <v>31</v>
      </c>
      <c r="AA37" s="10">
        <f t="shared" si="8"/>
        <v>1983</v>
      </c>
      <c r="AB37" s="10">
        <f t="shared" si="8"/>
        <v>1998</v>
      </c>
      <c r="AC37" s="13">
        <f>SUM(AA37:AB37)</f>
        <v>3981</v>
      </c>
    </row>
    <row r="38" spans="1:29" ht="15" customHeight="1" x14ac:dyDescent="0.15">
      <c r="A38" s="7">
        <v>29</v>
      </c>
      <c r="B38" s="10">
        <v>87</v>
      </c>
      <c r="C38" s="10">
        <v>82</v>
      </c>
      <c r="D38" s="10">
        <v>169</v>
      </c>
      <c r="E38" s="3"/>
      <c r="F38" s="7">
        <v>59</v>
      </c>
      <c r="G38" s="10">
        <v>169</v>
      </c>
      <c r="H38" s="10">
        <v>171</v>
      </c>
      <c r="I38" s="10">
        <v>340</v>
      </c>
      <c r="J38" s="3"/>
      <c r="K38" s="7">
        <v>89</v>
      </c>
      <c r="L38" s="10">
        <v>61</v>
      </c>
      <c r="M38" s="10">
        <v>156</v>
      </c>
      <c r="N38" s="10">
        <v>217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0.44698050404184503</v>
      </c>
      <c r="W38" s="19">
        <f t="shared" si="5"/>
        <v>1.6312942155638783</v>
      </c>
      <c r="X38" s="19">
        <f t="shared" si="6"/>
        <v>1.0785619174434089</v>
      </c>
      <c r="Z38" s="4" t="s">
        <v>7</v>
      </c>
      <c r="AA38" s="10">
        <f t="shared" si="8"/>
        <v>2204</v>
      </c>
      <c r="AB38" s="10">
        <f t="shared" si="8"/>
        <v>3852</v>
      </c>
      <c r="AC38" s="13">
        <f>SUM(AA38:AB38)</f>
        <v>6056</v>
      </c>
    </row>
    <row r="39" spans="1:29" ht="15" customHeight="1" x14ac:dyDescent="0.15">
      <c r="A39" s="7"/>
      <c r="B39" s="11">
        <v>361</v>
      </c>
      <c r="C39" s="11">
        <v>313</v>
      </c>
      <c r="D39" s="11">
        <v>674</v>
      </c>
      <c r="E39" s="3"/>
      <c r="F39" s="7"/>
      <c r="G39" s="11">
        <v>737</v>
      </c>
      <c r="H39" s="11">
        <v>747</v>
      </c>
      <c r="I39" s="11">
        <v>1484</v>
      </c>
      <c r="J39" s="3"/>
      <c r="K39" s="7"/>
      <c r="L39" s="11">
        <v>536</v>
      </c>
      <c r="M39" s="11">
        <v>952</v>
      </c>
      <c r="N39" s="11">
        <v>1488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5.7061340941512127E-2</v>
      </c>
      <c r="W39" s="19">
        <f t="shared" si="5"/>
        <v>0.26633374947981692</v>
      </c>
      <c r="X39" s="19">
        <f t="shared" si="6"/>
        <v>0.16866400355082112</v>
      </c>
      <c r="Z39" s="9" t="s">
        <v>24</v>
      </c>
      <c r="AA39" s="11">
        <f>SUM(AA35:AA38)</f>
        <v>10515</v>
      </c>
      <c r="AB39" s="11">
        <f>SUM(AB35:AB38)</f>
        <v>12015</v>
      </c>
      <c r="AC39" s="11">
        <f>SUM(AC35:AC38)</f>
        <v>22530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40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61</v>
      </c>
      <c r="C4" s="10">
        <v>58</v>
      </c>
      <c r="D4" s="10">
        <v>119</v>
      </c>
      <c r="E4" s="3"/>
      <c r="F4" s="7">
        <v>30</v>
      </c>
      <c r="G4" s="10">
        <v>77</v>
      </c>
      <c r="H4" s="10">
        <v>90</v>
      </c>
      <c r="I4" s="10">
        <v>167</v>
      </c>
      <c r="J4" s="3"/>
      <c r="K4" s="7">
        <v>60</v>
      </c>
      <c r="L4" s="10">
        <v>171</v>
      </c>
      <c r="M4" s="10">
        <v>173</v>
      </c>
      <c r="N4" s="10">
        <v>344</v>
      </c>
      <c r="O4" s="3"/>
      <c r="P4" s="7">
        <v>90</v>
      </c>
      <c r="Q4" s="10">
        <v>65</v>
      </c>
      <c r="R4" s="10">
        <v>147</v>
      </c>
      <c r="S4" s="10">
        <v>212</v>
      </c>
      <c r="U4" s="4" t="s">
        <v>4</v>
      </c>
      <c r="V4" s="15">
        <f>SUM(B9,B15,B21)</f>
        <v>1026</v>
      </c>
      <c r="W4" s="15">
        <f>SUM(C9,C15,C21)</f>
        <v>976</v>
      </c>
      <c r="X4" s="15">
        <f>SUM(V4:W4)</f>
        <v>2002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53</v>
      </c>
      <c r="C5" s="10">
        <v>49</v>
      </c>
      <c r="D5" s="10">
        <v>102</v>
      </c>
      <c r="E5" s="3"/>
      <c r="F5" s="7">
        <v>31</v>
      </c>
      <c r="G5" s="10">
        <v>79</v>
      </c>
      <c r="H5" s="10">
        <v>77</v>
      </c>
      <c r="I5" s="10">
        <v>156</v>
      </c>
      <c r="J5" s="3"/>
      <c r="K5" s="7">
        <v>61</v>
      </c>
      <c r="L5" s="10">
        <v>163</v>
      </c>
      <c r="M5" s="10">
        <v>192</v>
      </c>
      <c r="N5" s="10">
        <v>355</v>
      </c>
      <c r="O5" s="3"/>
      <c r="P5" s="7">
        <v>91</v>
      </c>
      <c r="Q5" s="10">
        <v>45</v>
      </c>
      <c r="R5" s="10">
        <v>129</v>
      </c>
      <c r="S5" s="10">
        <v>174</v>
      </c>
      <c r="U5" s="4" t="s">
        <v>5</v>
      </c>
      <c r="V5" s="15">
        <f>SUM(B27,B33,B39,G9,G15,G21,G27,G33,G39,L9)</f>
        <v>5294</v>
      </c>
      <c r="W5" s="15">
        <f>SUM(C27,C33,C39,H9,H15,H21,H27,H33,H39,M9)</f>
        <v>5161</v>
      </c>
      <c r="X5" s="15">
        <f>SUM(V5:W5)</f>
        <v>10455</v>
      </c>
      <c r="Y5" s="2"/>
      <c r="Z5" s="4" t="s">
        <v>25</v>
      </c>
      <c r="AA5" s="10">
        <v>589</v>
      </c>
      <c r="AB5" s="10">
        <v>573</v>
      </c>
      <c r="AC5" s="10">
        <v>1162</v>
      </c>
    </row>
    <row r="6" spans="1:29" ht="15" customHeight="1" x14ac:dyDescent="0.15">
      <c r="A6" s="7">
        <v>2</v>
      </c>
      <c r="B6" s="10">
        <v>61</v>
      </c>
      <c r="C6" s="10">
        <v>60</v>
      </c>
      <c r="D6" s="10">
        <v>121</v>
      </c>
      <c r="E6" s="3"/>
      <c r="F6" s="7">
        <v>32</v>
      </c>
      <c r="G6" s="10">
        <v>80</v>
      </c>
      <c r="H6" s="10">
        <v>94</v>
      </c>
      <c r="I6" s="10">
        <v>174</v>
      </c>
      <c r="J6" s="3"/>
      <c r="K6" s="7">
        <v>62</v>
      </c>
      <c r="L6" s="10">
        <v>199</v>
      </c>
      <c r="M6" s="10">
        <v>189</v>
      </c>
      <c r="N6" s="10">
        <v>388</v>
      </c>
      <c r="O6" s="3"/>
      <c r="P6" s="7">
        <v>92</v>
      </c>
      <c r="Q6" s="10">
        <v>48</v>
      </c>
      <c r="R6" s="10">
        <v>129</v>
      </c>
      <c r="S6" s="10">
        <v>177</v>
      </c>
      <c r="U6" s="8" t="s">
        <v>6</v>
      </c>
      <c r="V6" s="15">
        <f>SUM(L15,L21)</f>
        <v>1987</v>
      </c>
      <c r="W6" s="15">
        <f>SUM(M15,M21)</f>
        <v>2006</v>
      </c>
      <c r="X6" s="15">
        <f>SUM(V6:W6)</f>
        <v>3993</v>
      </c>
      <c r="Z6" s="26" t="s">
        <v>26</v>
      </c>
      <c r="AA6" s="10">
        <v>3082</v>
      </c>
      <c r="AB6" s="10">
        <v>3056</v>
      </c>
      <c r="AC6" s="10">
        <v>6138</v>
      </c>
    </row>
    <row r="7" spans="1:29" ht="15" customHeight="1" x14ac:dyDescent="0.15">
      <c r="A7" s="7">
        <v>3</v>
      </c>
      <c r="B7" s="10">
        <v>71</v>
      </c>
      <c r="C7" s="10">
        <v>57</v>
      </c>
      <c r="D7" s="10">
        <v>128</v>
      </c>
      <c r="E7" s="3"/>
      <c r="F7" s="7">
        <v>33</v>
      </c>
      <c r="G7" s="10">
        <v>105</v>
      </c>
      <c r="H7" s="10">
        <v>86</v>
      </c>
      <c r="I7" s="10">
        <v>191</v>
      </c>
      <c r="J7" s="3"/>
      <c r="K7" s="7">
        <v>63</v>
      </c>
      <c r="L7" s="10">
        <v>185</v>
      </c>
      <c r="M7" s="10">
        <v>167</v>
      </c>
      <c r="N7" s="10">
        <v>352</v>
      </c>
      <c r="O7" s="3"/>
      <c r="P7" s="7">
        <v>93</v>
      </c>
      <c r="Q7" s="10">
        <v>20</v>
      </c>
      <c r="R7" s="10">
        <v>84</v>
      </c>
      <c r="S7" s="10">
        <v>104</v>
      </c>
      <c r="U7" s="4" t="s">
        <v>7</v>
      </c>
      <c r="V7" s="15">
        <f>SUM(L27,L33,L39,Q9,Q15,Q21,Q27,Q33,Q39)</f>
        <v>2191</v>
      </c>
      <c r="W7" s="15">
        <f>SUM(M27,M33,M39,R9,R15,R21,R27,R33,R39)</f>
        <v>3850</v>
      </c>
      <c r="X7" s="15">
        <f>SUM(V7:W7)</f>
        <v>6041</v>
      </c>
      <c r="Z7" s="4" t="s">
        <v>31</v>
      </c>
      <c r="AA7" s="10">
        <v>1195</v>
      </c>
      <c r="AB7" s="10">
        <v>1235</v>
      </c>
      <c r="AC7" s="10">
        <v>2430</v>
      </c>
    </row>
    <row r="8" spans="1:29" ht="15" customHeight="1" x14ac:dyDescent="0.15">
      <c r="A8" s="7">
        <v>4</v>
      </c>
      <c r="B8" s="10">
        <v>64</v>
      </c>
      <c r="C8" s="10">
        <v>61</v>
      </c>
      <c r="D8" s="10">
        <v>125</v>
      </c>
      <c r="E8" s="3"/>
      <c r="F8" s="7">
        <v>34</v>
      </c>
      <c r="G8" s="10">
        <v>77</v>
      </c>
      <c r="H8" s="10">
        <v>109</v>
      </c>
      <c r="I8" s="10">
        <v>186</v>
      </c>
      <c r="J8" s="3"/>
      <c r="K8" s="7">
        <v>64</v>
      </c>
      <c r="L8" s="10">
        <v>227</v>
      </c>
      <c r="M8" s="10">
        <v>196</v>
      </c>
      <c r="N8" s="10">
        <v>423</v>
      </c>
      <c r="O8" s="3"/>
      <c r="P8" s="7">
        <v>94</v>
      </c>
      <c r="Q8" s="10">
        <v>15</v>
      </c>
      <c r="R8" s="10">
        <v>65</v>
      </c>
      <c r="S8" s="10">
        <v>80</v>
      </c>
      <c r="U8" s="17" t="s">
        <v>3</v>
      </c>
      <c r="V8" s="12">
        <f>SUM(V4:V7)</f>
        <v>10498</v>
      </c>
      <c r="W8" s="12">
        <f>SUM(W4:W7)</f>
        <v>11993</v>
      </c>
      <c r="X8" s="12">
        <f>SUM(X4:X7)</f>
        <v>22491</v>
      </c>
      <c r="Z8" s="4" t="s">
        <v>7</v>
      </c>
      <c r="AA8" s="10">
        <v>1306</v>
      </c>
      <c r="AB8" s="10">
        <v>2320</v>
      </c>
      <c r="AC8" s="10">
        <v>3626</v>
      </c>
    </row>
    <row r="9" spans="1:29" ht="15" customHeight="1" x14ac:dyDescent="0.15">
      <c r="A9" s="7"/>
      <c r="B9" s="11">
        <v>310</v>
      </c>
      <c r="C9" s="11">
        <v>285</v>
      </c>
      <c r="D9" s="11">
        <v>595</v>
      </c>
      <c r="E9" s="3"/>
      <c r="F9" s="7"/>
      <c r="G9" s="11">
        <v>418</v>
      </c>
      <c r="H9" s="11">
        <v>456</v>
      </c>
      <c r="I9" s="11">
        <v>874</v>
      </c>
      <c r="J9" s="3"/>
      <c r="K9" s="7"/>
      <c r="L9" s="12">
        <v>945</v>
      </c>
      <c r="M9" s="12">
        <v>917</v>
      </c>
      <c r="N9" s="12">
        <v>1862</v>
      </c>
      <c r="O9" s="3"/>
      <c r="P9" s="7"/>
      <c r="Q9" s="11">
        <v>193</v>
      </c>
      <c r="R9" s="11">
        <v>554</v>
      </c>
      <c r="S9" s="11">
        <v>747</v>
      </c>
      <c r="U9" s="4" t="s">
        <v>8</v>
      </c>
      <c r="V9" s="15">
        <f>SUM(G21,G27,G33,G39,L9)</f>
        <v>3236</v>
      </c>
      <c r="W9" s="15">
        <f>SUM(H21,H27,H33,H39,M9)</f>
        <v>3176</v>
      </c>
      <c r="X9" s="18">
        <f t="shared" ref="X9:X20" si="0">SUM(V9:W9)</f>
        <v>6412</v>
      </c>
      <c r="Z9" s="9" t="s">
        <v>24</v>
      </c>
      <c r="AA9" s="11">
        <f t="shared" ref="AA9:AB9" si="1">SUM(AA5:AA8)</f>
        <v>6172</v>
      </c>
      <c r="AB9" s="11">
        <f t="shared" si="1"/>
        <v>7184</v>
      </c>
      <c r="AC9" s="11">
        <f>SUM(AC5:AC8)</f>
        <v>13356</v>
      </c>
    </row>
    <row r="10" spans="1:29" ht="15" customHeight="1" x14ac:dyDescent="0.15">
      <c r="A10" s="7">
        <v>5</v>
      </c>
      <c r="B10" s="10">
        <v>64</v>
      </c>
      <c r="C10" s="10">
        <v>55</v>
      </c>
      <c r="D10" s="10">
        <v>119</v>
      </c>
      <c r="E10" s="3"/>
      <c r="F10" s="7">
        <v>35</v>
      </c>
      <c r="G10" s="10">
        <v>85</v>
      </c>
      <c r="H10" s="10">
        <v>91</v>
      </c>
      <c r="I10" s="10">
        <v>176</v>
      </c>
      <c r="J10" s="3"/>
      <c r="K10" s="7">
        <v>65</v>
      </c>
      <c r="L10" s="10">
        <v>210</v>
      </c>
      <c r="M10" s="10">
        <v>216</v>
      </c>
      <c r="N10" s="10">
        <v>426</v>
      </c>
      <c r="O10" s="3"/>
      <c r="P10" s="7">
        <v>95</v>
      </c>
      <c r="Q10" s="10">
        <v>10</v>
      </c>
      <c r="R10" s="10">
        <v>59</v>
      </c>
      <c r="S10" s="10">
        <v>69</v>
      </c>
      <c r="U10" s="4" t="s">
        <v>9</v>
      </c>
      <c r="V10" s="15">
        <f>SUM(G21,G27,G33,G39,L9,L15,L21,L27,L33,L39,Q9,Q15,Q21,Q27,Q33,Q39)</f>
        <v>7414</v>
      </c>
      <c r="W10" s="15">
        <f>SUM(H21,H27,H33,H39,M9,M15,M21,M27,M33,M39,R9,R15,R21,R27,R33,R39)</f>
        <v>9032</v>
      </c>
      <c r="X10" s="18">
        <f t="shared" si="0"/>
        <v>16446</v>
      </c>
      <c r="Z10" s="6" t="s">
        <v>28</v>
      </c>
    </row>
    <row r="11" spans="1:29" ht="15" customHeight="1" x14ac:dyDescent="0.15">
      <c r="A11" s="7">
        <v>6</v>
      </c>
      <c r="B11" s="10">
        <v>72</v>
      </c>
      <c r="C11" s="10">
        <v>65</v>
      </c>
      <c r="D11" s="10">
        <v>137</v>
      </c>
      <c r="E11" s="3"/>
      <c r="F11" s="7">
        <v>36</v>
      </c>
      <c r="G11" s="10">
        <v>96</v>
      </c>
      <c r="H11" s="10">
        <v>74</v>
      </c>
      <c r="I11" s="10">
        <v>170</v>
      </c>
      <c r="J11" s="3"/>
      <c r="K11" s="7">
        <v>66</v>
      </c>
      <c r="L11" s="10">
        <v>243</v>
      </c>
      <c r="M11" s="10">
        <v>194</v>
      </c>
      <c r="N11" s="10">
        <v>437</v>
      </c>
      <c r="O11" s="3"/>
      <c r="P11" s="7">
        <v>96</v>
      </c>
      <c r="Q11" s="10">
        <v>8</v>
      </c>
      <c r="R11" s="10">
        <v>49</v>
      </c>
      <c r="S11" s="10">
        <v>57</v>
      </c>
      <c r="U11" s="4" t="s">
        <v>10</v>
      </c>
      <c r="V11" s="15">
        <f>SUM(,G33,G39,L9,L15,L21,L27,L33,L39,Q9,Q15,Q21,Q27,Q33,Q39)</f>
        <v>6375</v>
      </c>
      <c r="W11" s="15">
        <f>SUM(,H33,H39,M9,M15,M21,M27,M33,M39,R9,R15,R21,R27,R33,R39)</f>
        <v>8062</v>
      </c>
      <c r="X11" s="18">
        <f t="shared" si="0"/>
        <v>14437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77</v>
      </c>
      <c r="C12" s="10">
        <v>78</v>
      </c>
      <c r="D12" s="10">
        <v>155</v>
      </c>
      <c r="E12" s="3"/>
      <c r="F12" s="7">
        <v>37</v>
      </c>
      <c r="G12" s="10">
        <v>87</v>
      </c>
      <c r="H12" s="10">
        <v>96</v>
      </c>
      <c r="I12" s="10">
        <v>183</v>
      </c>
      <c r="J12" s="3"/>
      <c r="K12" s="7">
        <v>67</v>
      </c>
      <c r="L12" s="10">
        <v>247</v>
      </c>
      <c r="M12" s="10">
        <v>223</v>
      </c>
      <c r="N12" s="10">
        <v>470</v>
      </c>
      <c r="O12" s="3"/>
      <c r="P12" s="7">
        <v>97</v>
      </c>
      <c r="Q12" s="10">
        <v>10</v>
      </c>
      <c r="R12" s="10">
        <v>22</v>
      </c>
      <c r="S12" s="10">
        <v>32</v>
      </c>
      <c r="U12" s="4" t="s">
        <v>11</v>
      </c>
      <c r="V12" s="15">
        <f>SUM(L9,L15,L21,L27,L33,L39,Q9,Q15,Q21,Q27,Q33,Q39)</f>
        <v>5123</v>
      </c>
      <c r="W12" s="15">
        <f>SUM(M9,M15,M21,M27,M33,M39,R9,R15,R21,R27,R33,R39)</f>
        <v>6773</v>
      </c>
      <c r="X12" s="18">
        <f t="shared" si="0"/>
        <v>11896</v>
      </c>
      <c r="Z12" s="4" t="s">
        <v>25</v>
      </c>
      <c r="AA12" s="10">
        <v>164</v>
      </c>
      <c r="AB12" s="10">
        <v>136</v>
      </c>
      <c r="AC12" s="10">
        <v>300</v>
      </c>
    </row>
    <row r="13" spans="1:29" ht="15" customHeight="1" x14ac:dyDescent="0.15">
      <c r="A13" s="7">
        <v>8</v>
      </c>
      <c r="B13" s="10">
        <v>76</v>
      </c>
      <c r="C13" s="10">
        <v>59</v>
      </c>
      <c r="D13" s="10">
        <v>135</v>
      </c>
      <c r="E13" s="3"/>
      <c r="F13" s="7">
        <v>38</v>
      </c>
      <c r="G13" s="10">
        <v>93</v>
      </c>
      <c r="H13" s="10">
        <v>90</v>
      </c>
      <c r="I13" s="10">
        <v>183</v>
      </c>
      <c r="J13" s="3"/>
      <c r="K13" s="7">
        <v>68</v>
      </c>
      <c r="L13" s="10">
        <v>282</v>
      </c>
      <c r="M13" s="10">
        <v>267</v>
      </c>
      <c r="N13" s="10">
        <v>549</v>
      </c>
      <c r="O13" s="3"/>
      <c r="P13" s="7">
        <v>98</v>
      </c>
      <c r="Q13" s="10">
        <v>7</v>
      </c>
      <c r="R13" s="10">
        <v>18</v>
      </c>
      <c r="S13" s="10">
        <v>25</v>
      </c>
      <c r="U13" s="9" t="s">
        <v>12</v>
      </c>
      <c r="V13" s="12">
        <f>SUM(L15,L21,L27,L33,L39,Q9,Q15,Q21,Q27,Q33,Q39)</f>
        <v>4178</v>
      </c>
      <c r="W13" s="12">
        <f>SUM(M15,M21,M27,M33,M39,R9,R15,R21,R27,R33,R39)</f>
        <v>5856</v>
      </c>
      <c r="X13" s="12">
        <f t="shared" si="0"/>
        <v>10034</v>
      </c>
      <c r="Z13" s="26" t="s">
        <v>26</v>
      </c>
      <c r="AA13" s="10">
        <v>669</v>
      </c>
      <c r="AB13" s="10">
        <v>696</v>
      </c>
      <c r="AC13" s="10">
        <v>1365</v>
      </c>
    </row>
    <row r="14" spans="1:29" ht="15" customHeight="1" x14ac:dyDescent="0.15">
      <c r="A14" s="7">
        <v>9</v>
      </c>
      <c r="B14" s="10">
        <v>61</v>
      </c>
      <c r="C14" s="10">
        <v>73</v>
      </c>
      <c r="D14" s="10">
        <v>134</v>
      </c>
      <c r="E14" s="3"/>
      <c r="F14" s="7">
        <v>39</v>
      </c>
      <c r="G14" s="10">
        <v>112</v>
      </c>
      <c r="H14" s="10">
        <v>95</v>
      </c>
      <c r="I14" s="10">
        <v>207</v>
      </c>
      <c r="J14" s="3"/>
      <c r="K14" s="7">
        <v>69</v>
      </c>
      <c r="L14" s="10">
        <v>250</v>
      </c>
      <c r="M14" s="10">
        <v>231</v>
      </c>
      <c r="N14" s="10">
        <v>481</v>
      </c>
      <c r="O14" s="3"/>
      <c r="P14" s="7">
        <v>99</v>
      </c>
      <c r="Q14" s="10">
        <v>5</v>
      </c>
      <c r="R14" s="10">
        <v>19</v>
      </c>
      <c r="S14" s="10">
        <v>24</v>
      </c>
      <c r="U14" s="4" t="s">
        <v>13</v>
      </c>
      <c r="V14" s="15">
        <f>SUM(L21,L27,L33,L39,Q9,Q15,Q21,Q27,Q33,Q39)</f>
        <v>2946</v>
      </c>
      <c r="W14" s="15">
        <f>SUM(M21,M27,M33,M39,R9,R15,R21,R27,R33,R39)</f>
        <v>4725</v>
      </c>
      <c r="X14" s="18">
        <f t="shared" si="0"/>
        <v>7671</v>
      </c>
      <c r="Z14" s="4" t="s">
        <v>31</v>
      </c>
      <c r="AA14" s="10">
        <v>255</v>
      </c>
      <c r="AB14" s="10">
        <v>275</v>
      </c>
      <c r="AC14" s="10">
        <v>530</v>
      </c>
    </row>
    <row r="15" spans="1:29" ht="15" customHeight="1" x14ac:dyDescent="0.15">
      <c r="A15" s="7"/>
      <c r="B15" s="11">
        <v>350</v>
      </c>
      <c r="C15" s="11">
        <v>330</v>
      </c>
      <c r="D15" s="11">
        <v>680</v>
      </c>
      <c r="E15" s="3"/>
      <c r="F15" s="7"/>
      <c r="G15" s="11">
        <v>473</v>
      </c>
      <c r="H15" s="11">
        <v>446</v>
      </c>
      <c r="I15" s="11">
        <v>919</v>
      </c>
      <c r="J15" s="3"/>
      <c r="K15" s="7"/>
      <c r="L15" s="11">
        <v>1232</v>
      </c>
      <c r="M15" s="11">
        <v>1131</v>
      </c>
      <c r="N15" s="11">
        <v>2363</v>
      </c>
      <c r="O15" s="3"/>
      <c r="P15" s="7"/>
      <c r="Q15" s="11">
        <v>40</v>
      </c>
      <c r="R15" s="11">
        <v>167</v>
      </c>
      <c r="S15" s="11">
        <v>207</v>
      </c>
      <c r="U15" s="4" t="s">
        <v>14</v>
      </c>
      <c r="V15" s="15">
        <f>SUM(L27,L33,L39,Q9,Q15,Q21,Q27,Q33,Q39)</f>
        <v>2191</v>
      </c>
      <c r="W15" s="15">
        <f>SUM(M27,M33,M39,R9,R15,R21,R27,R33,R39)</f>
        <v>3850</v>
      </c>
      <c r="X15" s="18">
        <f t="shared" si="0"/>
        <v>6041</v>
      </c>
      <c r="Z15" s="4" t="s">
        <v>7</v>
      </c>
      <c r="AA15" s="10">
        <v>276</v>
      </c>
      <c r="AB15" s="10">
        <v>446</v>
      </c>
      <c r="AC15" s="10">
        <v>722</v>
      </c>
    </row>
    <row r="16" spans="1:29" ht="15" customHeight="1" x14ac:dyDescent="0.15">
      <c r="A16" s="7">
        <v>10</v>
      </c>
      <c r="B16" s="10">
        <v>79</v>
      </c>
      <c r="C16" s="10">
        <v>76</v>
      </c>
      <c r="D16" s="10">
        <v>155</v>
      </c>
      <c r="E16" s="3"/>
      <c r="F16" s="7">
        <v>40</v>
      </c>
      <c r="G16" s="10">
        <v>115</v>
      </c>
      <c r="H16" s="10">
        <v>90</v>
      </c>
      <c r="I16" s="10">
        <v>205</v>
      </c>
      <c r="J16" s="3"/>
      <c r="K16" s="7">
        <v>70</v>
      </c>
      <c r="L16" s="10">
        <v>239</v>
      </c>
      <c r="M16" s="10">
        <v>236</v>
      </c>
      <c r="N16" s="10">
        <v>475</v>
      </c>
      <c r="O16" s="3"/>
      <c r="P16" s="7">
        <v>100</v>
      </c>
      <c r="Q16" s="10">
        <v>1</v>
      </c>
      <c r="R16" s="10">
        <v>9</v>
      </c>
      <c r="S16" s="10">
        <v>10</v>
      </c>
      <c r="U16" s="4" t="s">
        <v>15</v>
      </c>
      <c r="V16" s="15">
        <f>SUM(L33,L39,Q9,Q15,Q21,Q27,Q33,Q39)</f>
        <v>1490</v>
      </c>
      <c r="W16" s="15">
        <f>SUM(M33,M39,R9,R15,R21,R27,R33,R39)</f>
        <v>2828</v>
      </c>
      <c r="X16" s="18">
        <f t="shared" si="0"/>
        <v>4318</v>
      </c>
      <c r="Z16" s="9" t="s">
        <v>24</v>
      </c>
      <c r="AA16" s="11">
        <f t="shared" ref="AA16:AB16" si="2">SUM(AA12:AA15)</f>
        <v>1364</v>
      </c>
      <c r="AB16" s="11">
        <f t="shared" si="2"/>
        <v>1553</v>
      </c>
      <c r="AC16" s="11">
        <f>SUM(AC12:AC15)</f>
        <v>2917</v>
      </c>
    </row>
    <row r="17" spans="1:29" ht="15" customHeight="1" x14ac:dyDescent="0.15">
      <c r="A17" s="7">
        <v>11</v>
      </c>
      <c r="B17" s="10">
        <v>70</v>
      </c>
      <c r="C17" s="10">
        <v>81</v>
      </c>
      <c r="D17" s="10">
        <v>151</v>
      </c>
      <c r="E17" s="3"/>
      <c r="F17" s="7">
        <v>41</v>
      </c>
      <c r="G17" s="10">
        <v>123</v>
      </c>
      <c r="H17" s="10">
        <v>93</v>
      </c>
      <c r="I17" s="10">
        <v>216</v>
      </c>
      <c r="J17" s="3"/>
      <c r="K17" s="7">
        <v>71</v>
      </c>
      <c r="L17" s="10">
        <v>118</v>
      </c>
      <c r="M17" s="10">
        <v>113</v>
      </c>
      <c r="N17" s="10">
        <v>231</v>
      </c>
      <c r="O17" s="3"/>
      <c r="P17" s="7">
        <v>101</v>
      </c>
      <c r="Q17" s="10">
        <v>1</v>
      </c>
      <c r="R17" s="10">
        <v>10</v>
      </c>
      <c r="S17" s="10">
        <v>11</v>
      </c>
      <c r="U17" s="4" t="s">
        <v>16</v>
      </c>
      <c r="V17" s="15">
        <f>SUM(L39,Q9,Q15,Q21,Q27,Q33,Q39)</f>
        <v>772</v>
      </c>
      <c r="W17" s="15">
        <f>SUM(M39,R9,R15,R21,R27,R33,R39)</f>
        <v>1702</v>
      </c>
      <c r="X17" s="18">
        <f t="shared" si="0"/>
        <v>2474</v>
      </c>
      <c r="Z17" s="6" t="s">
        <v>29</v>
      </c>
    </row>
    <row r="18" spans="1:29" ht="15" customHeight="1" x14ac:dyDescent="0.15">
      <c r="A18" s="7">
        <v>12</v>
      </c>
      <c r="B18" s="10">
        <v>70</v>
      </c>
      <c r="C18" s="10">
        <v>57</v>
      </c>
      <c r="D18" s="10">
        <v>127</v>
      </c>
      <c r="E18" s="3"/>
      <c r="F18" s="7">
        <v>42</v>
      </c>
      <c r="G18" s="10">
        <v>102</v>
      </c>
      <c r="H18" s="10">
        <v>93</v>
      </c>
      <c r="I18" s="10">
        <v>195</v>
      </c>
      <c r="J18" s="3"/>
      <c r="K18" s="7">
        <v>72</v>
      </c>
      <c r="L18" s="10">
        <v>115</v>
      </c>
      <c r="M18" s="10">
        <v>144</v>
      </c>
      <c r="N18" s="13">
        <v>259</v>
      </c>
      <c r="O18" s="3"/>
      <c r="P18" s="7">
        <v>102</v>
      </c>
      <c r="Q18" s="10">
        <v>1</v>
      </c>
      <c r="R18" s="10">
        <v>10</v>
      </c>
      <c r="S18" s="10">
        <v>11</v>
      </c>
      <c r="U18" s="4" t="s">
        <v>17</v>
      </c>
      <c r="V18" s="15">
        <f>SUM(Q9,Q15,Q21,Q27,Q33,Q39)</f>
        <v>238</v>
      </c>
      <c r="W18" s="15">
        <f>SUM(R9,R15,R21,R27,R33,R39)</f>
        <v>754</v>
      </c>
      <c r="X18" s="18">
        <f t="shared" si="0"/>
        <v>992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74</v>
      </c>
      <c r="C19" s="10">
        <v>68</v>
      </c>
      <c r="D19" s="10">
        <v>142</v>
      </c>
      <c r="E19" s="3"/>
      <c r="F19" s="7">
        <v>43</v>
      </c>
      <c r="G19" s="10">
        <v>103</v>
      </c>
      <c r="H19" s="10">
        <v>107</v>
      </c>
      <c r="I19" s="10">
        <v>210</v>
      </c>
      <c r="J19" s="3"/>
      <c r="K19" s="7">
        <v>73</v>
      </c>
      <c r="L19" s="10">
        <v>136</v>
      </c>
      <c r="M19" s="10">
        <v>198</v>
      </c>
      <c r="N19" s="10">
        <v>334</v>
      </c>
      <c r="O19" s="3"/>
      <c r="P19" s="7">
        <v>103</v>
      </c>
      <c r="Q19" s="10">
        <v>1</v>
      </c>
      <c r="R19" s="10">
        <v>0</v>
      </c>
      <c r="S19" s="10">
        <v>1</v>
      </c>
      <c r="U19" s="4" t="s">
        <v>18</v>
      </c>
      <c r="V19" s="15">
        <f>SUM(Q15,Q21,Q27,Q33,Q39)</f>
        <v>45</v>
      </c>
      <c r="W19" s="15">
        <f>SUM(R15,R21,R27,R33,R39)</f>
        <v>200</v>
      </c>
      <c r="X19" s="18">
        <f t="shared" si="0"/>
        <v>245</v>
      </c>
      <c r="Z19" s="4" t="s">
        <v>25</v>
      </c>
      <c r="AA19" s="10">
        <v>162</v>
      </c>
      <c r="AB19" s="10">
        <v>173</v>
      </c>
      <c r="AC19" s="10">
        <v>335</v>
      </c>
    </row>
    <row r="20" spans="1:29" ht="15" customHeight="1" x14ac:dyDescent="0.15">
      <c r="A20" s="7">
        <v>14</v>
      </c>
      <c r="B20" s="10">
        <v>73</v>
      </c>
      <c r="C20" s="10">
        <v>79</v>
      </c>
      <c r="D20" s="10">
        <v>152</v>
      </c>
      <c r="E20" s="3"/>
      <c r="F20" s="7">
        <v>44</v>
      </c>
      <c r="G20" s="10">
        <v>97</v>
      </c>
      <c r="H20" s="10">
        <v>102</v>
      </c>
      <c r="I20" s="10">
        <v>199</v>
      </c>
      <c r="J20" s="3"/>
      <c r="K20" s="7">
        <v>74</v>
      </c>
      <c r="L20" s="10">
        <v>147</v>
      </c>
      <c r="M20" s="10">
        <v>184</v>
      </c>
      <c r="N20" s="10">
        <v>331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33</v>
      </c>
      <c r="X20" s="18">
        <f t="shared" si="0"/>
        <v>38</v>
      </c>
      <c r="Z20" s="26" t="s">
        <v>26</v>
      </c>
      <c r="AA20" s="10">
        <v>1010</v>
      </c>
      <c r="AB20" s="10">
        <v>901</v>
      </c>
      <c r="AC20" s="10">
        <v>1911</v>
      </c>
    </row>
    <row r="21" spans="1:29" ht="15" customHeight="1" x14ac:dyDescent="0.15">
      <c r="A21" s="7"/>
      <c r="B21" s="11">
        <v>366</v>
      </c>
      <c r="C21" s="11">
        <v>361</v>
      </c>
      <c r="D21" s="11">
        <v>727</v>
      </c>
      <c r="E21" s="3"/>
      <c r="F21" s="7"/>
      <c r="G21" s="11">
        <v>540</v>
      </c>
      <c r="H21" s="11">
        <v>485</v>
      </c>
      <c r="I21" s="11">
        <v>1025</v>
      </c>
      <c r="J21" s="3"/>
      <c r="K21" s="7"/>
      <c r="L21" s="12">
        <v>755</v>
      </c>
      <c r="M21" s="12">
        <v>875</v>
      </c>
      <c r="N21" s="12">
        <v>1630</v>
      </c>
      <c r="O21" s="24"/>
      <c r="P21" s="7"/>
      <c r="Q21" s="11">
        <v>4</v>
      </c>
      <c r="R21" s="11">
        <v>31</v>
      </c>
      <c r="S21" s="11">
        <v>35</v>
      </c>
      <c r="Z21" s="4" t="s">
        <v>31</v>
      </c>
      <c r="AA21" s="10">
        <v>340</v>
      </c>
      <c r="AB21" s="10">
        <v>303</v>
      </c>
      <c r="AC21" s="10">
        <v>643</v>
      </c>
    </row>
    <row r="22" spans="1:29" ht="15" customHeight="1" x14ac:dyDescent="0.15">
      <c r="A22" s="7">
        <v>15</v>
      </c>
      <c r="B22" s="10">
        <v>75</v>
      </c>
      <c r="C22" s="10">
        <v>82</v>
      </c>
      <c r="D22" s="10">
        <v>157</v>
      </c>
      <c r="E22" s="3"/>
      <c r="F22" s="7">
        <v>45</v>
      </c>
      <c r="G22" s="10">
        <v>105</v>
      </c>
      <c r="H22" s="10">
        <v>100</v>
      </c>
      <c r="I22" s="10">
        <v>205</v>
      </c>
      <c r="J22" s="3"/>
      <c r="K22" s="7">
        <v>75</v>
      </c>
      <c r="L22" s="10">
        <v>148</v>
      </c>
      <c r="M22" s="10">
        <v>214</v>
      </c>
      <c r="N22" s="10">
        <v>362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371</v>
      </c>
      <c r="AB22" s="10">
        <v>691</v>
      </c>
      <c r="AC22" s="10">
        <v>1062</v>
      </c>
    </row>
    <row r="23" spans="1:29" ht="15" customHeight="1" x14ac:dyDescent="0.15">
      <c r="A23" s="7">
        <v>16</v>
      </c>
      <c r="B23" s="10">
        <v>82</v>
      </c>
      <c r="C23" s="10">
        <v>88</v>
      </c>
      <c r="D23" s="10">
        <v>170</v>
      </c>
      <c r="E23" s="3"/>
      <c r="F23" s="7">
        <v>46</v>
      </c>
      <c r="G23" s="10">
        <v>104</v>
      </c>
      <c r="H23" s="10">
        <v>95</v>
      </c>
      <c r="I23" s="10">
        <v>199</v>
      </c>
      <c r="J23" s="3"/>
      <c r="K23" s="7">
        <v>76</v>
      </c>
      <c r="L23" s="10">
        <v>145</v>
      </c>
      <c r="M23" s="10">
        <v>214</v>
      </c>
      <c r="N23" s="10">
        <v>359</v>
      </c>
      <c r="O23" s="3"/>
      <c r="P23" s="7">
        <v>106</v>
      </c>
      <c r="Q23" s="10">
        <v>1</v>
      </c>
      <c r="R23" s="10">
        <v>0</v>
      </c>
      <c r="S23" s="10">
        <v>1</v>
      </c>
      <c r="U23" s="4" t="s">
        <v>4</v>
      </c>
      <c r="V23" s="19">
        <f>V4/$V$8*100</f>
        <v>9.7732901505048577</v>
      </c>
      <c r="W23" s="19">
        <f>W4/$W$8*100</f>
        <v>8.1380805469857425</v>
      </c>
      <c r="X23" s="19">
        <f>X4/$X$8*100</f>
        <v>8.9013383131030182</v>
      </c>
      <c r="Z23" s="9" t="s">
        <v>24</v>
      </c>
      <c r="AA23" s="11">
        <f t="shared" ref="AA23:AB23" si="3">SUM(AA19:AA22)</f>
        <v>1883</v>
      </c>
      <c r="AB23" s="11">
        <f t="shared" si="3"/>
        <v>2068</v>
      </c>
      <c r="AC23" s="11">
        <f>SUM(AC19:AC22)</f>
        <v>3951</v>
      </c>
    </row>
    <row r="24" spans="1:29" ht="15" customHeight="1" x14ac:dyDescent="0.15">
      <c r="A24" s="7">
        <v>17</v>
      </c>
      <c r="B24" s="10">
        <v>91</v>
      </c>
      <c r="C24" s="10">
        <v>83</v>
      </c>
      <c r="D24" s="10">
        <v>174</v>
      </c>
      <c r="E24" s="3"/>
      <c r="F24" s="7">
        <v>47</v>
      </c>
      <c r="G24" s="10">
        <v>95</v>
      </c>
      <c r="H24" s="10">
        <v>92</v>
      </c>
      <c r="I24" s="10">
        <v>187</v>
      </c>
      <c r="J24" s="3"/>
      <c r="K24" s="7">
        <v>77</v>
      </c>
      <c r="L24" s="10">
        <v>127</v>
      </c>
      <c r="M24" s="10">
        <v>199</v>
      </c>
      <c r="N24" s="10">
        <v>326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50.428653076776527</v>
      </c>
      <c r="W24" s="19">
        <f>W5/$W$8*100</f>
        <v>43.033436171099808</v>
      </c>
      <c r="X24" s="19">
        <f>X5/$X$8*100</f>
        <v>46.48526077097506</v>
      </c>
      <c r="Z24" s="6" t="s">
        <v>30</v>
      </c>
    </row>
    <row r="25" spans="1:29" ht="15" customHeight="1" x14ac:dyDescent="0.15">
      <c r="A25" s="7">
        <v>18</v>
      </c>
      <c r="B25" s="10">
        <v>82</v>
      </c>
      <c r="C25" s="10">
        <v>74</v>
      </c>
      <c r="D25" s="10">
        <v>156</v>
      </c>
      <c r="E25" s="3"/>
      <c r="F25" s="7">
        <v>48</v>
      </c>
      <c r="G25" s="10">
        <v>102</v>
      </c>
      <c r="H25" s="10">
        <v>98</v>
      </c>
      <c r="I25" s="10">
        <v>200</v>
      </c>
      <c r="J25" s="3"/>
      <c r="K25" s="7">
        <v>78</v>
      </c>
      <c r="L25" s="10">
        <v>135</v>
      </c>
      <c r="M25" s="10">
        <v>203</v>
      </c>
      <c r="N25" s="10">
        <v>338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18.927414745665843</v>
      </c>
      <c r="W25" s="19">
        <f>W6/$W$8*100</f>
        <v>16.726423747185859</v>
      </c>
      <c r="X25" s="19">
        <f>X6/$X$8*100</f>
        <v>17.753768173936241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66</v>
      </c>
      <c r="C26" s="10">
        <v>75</v>
      </c>
      <c r="D26" s="10">
        <v>141</v>
      </c>
      <c r="E26" s="3"/>
      <c r="F26" s="7">
        <v>49</v>
      </c>
      <c r="G26" s="10">
        <v>93</v>
      </c>
      <c r="H26" s="10">
        <v>100</v>
      </c>
      <c r="I26" s="10">
        <v>193</v>
      </c>
      <c r="J26" s="3"/>
      <c r="K26" s="7">
        <v>79</v>
      </c>
      <c r="L26" s="10">
        <v>146</v>
      </c>
      <c r="M26" s="10">
        <v>192</v>
      </c>
      <c r="N26" s="10">
        <v>338</v>
      </c>
      <c r="O26" s="3"/>
      <c r="P26" s="7">
        <v>109</v>
      </c>
      <c r="Q26" s="10">
        <v>0</v>
      </c>
      <c r="R26" s="10">
        <v>1</v>
      </c>
      <c r="S26" s="10">
        <v>1</v>
      </c>
      <c r="U26" s="4" t="s">
        <v>7</v>
      </c>
      <c r="V26" s="19">
        <f>V7/$V$8*100</f>
        <v>20.870642027052771</v>
      </c>
      <c r="W26" s="19">
        <f>W7/$W$8*100</f>
        <v>32.102059534728596</v>
      </c>
      <c r="X26" s="19">
        <f>X7/$X$8*100</f>
        <v>26.859632741985685</v>
      </c>
      <c r="Z26" s="4" t="s">
        <v>25</v>
      </c>
      <c r="AA26" s="10">
        <v>111</v>
      </c>
      <c r="AB26" s="10">
        <v>94</v>
      </c>
      <c r="AC26" s="10">
        <v>205</v>
      </c>
    </row>
    <row r="27" spans="1:29" ht="15" customHeight="1" x14ac:dyDescent="0.15">
      <c r="A27" s="7"/>
      <c r="B27" s="11">
        <v>396</v>
      </c>
      <c r="C27" s="11">
        <v>402</v>
      </c>
      <c r="D27" s="11">
        <v>798</v>
      </c>
      <c r="E27" s="3"/>
      <c r="F27" s="7"/>
      <c r="G27" s="11">
        <v>499</v>
      </c>
      <c r="H27" s="11">
        <v>485</v>
      </c>
      <c r="I27" s="11">
        <v>984</v>
      </c>
      <c r="J27" s="3"/>
      <c r="K27" s="7"/>
      <c r="L27" s="11">
        <v>701</v>
      </c>
      <c r="M27" s="11">
        <v>1022</v>
      </c>
      <c r="N27" s="11">
        <v>1723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533</v>
      </c>
      <c r="AB27" s="10">
        <v>508</v>
      </c>
      <c r="AC27" s="10">
        <v>1041</v>
      </c>
    </row>
    <row r="28" spans="1:29" ht="15" customHeight="1" x14ac:dyDescent="0.15">
      <c r="A28" s="7">
        <v>20</v>
      </c>
      <c r="B28" s="10">
        <v>88</v>
      </c>
      <c r="C28" s="10">
        <v>76</v>
      </c>
      <c r="D28" s="10">
        <v>164</v>
      </c>
      <c r="E28" s="3"/>
      <c r="F28" s="7">
        <v>50</v>
      </c>
      <c r="G28" s="10">
        <v>102</v>
      </c>
      <c r="H28" s="10">
        <v>132</v>
      </c>
      <c r="I28" s="10">
        <v>234</v>
      </c>
      <c r="J28" s="3"/>
      <c r="K28" s="7">
        <v>80</v>
      </c>
      <c r="L28" s="10">
        <v>160</v>
      </c>
      <c r="M28" s="10">
        <v>225</v>
      </c>
      <c r="N28" s="10">
        <v>385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30.824919032196608</v>
      </c>
      <c r="W28" s="19">
        <f t="shared" ref="W28:W39" si="5">W9/$W$8*100</f>
        <v>26.482114566830649</v>
      </c>
      <c r="X28" s="19">
        <f t="shared" ref="X28:X39" si="6">X9/$X$8*100</f>
        <v>28.509181450357922</v>
      </c>
      <c r="Z28" s="4" t="s">
        <v>31</v>
      </c>
      <c r="AA28" s="10">
        <v>197</v>
      </c>
      <c r="AB28" s="10">
        <v>193</v>
      </c>
      <c r="AC28" s="10">
        <v>390</v>
      </c>
    </row>
    <row r="29" spans="1:29" ht="15" customHeight="1" x14ac:dyDescent="0.15">
      <c r="A29" s="7">
        <v>21</v>
      </c>
      <c r="B29" s="10">
        <v>70</v>
      </c>
      <c r="C29" s="10">
        <v>86</v>
      </c>
      <c r="D29" s="10">
        <v>156</v>
      </c>
      <c r="E29" s="3"/>
      <c r="F29" s="7">
        <v>51</v>
      </c>
      <c r="G29" s="10">
        <v>83</v>
      </c>
      <c r="H29" s="10">
        <v>67</v>
      </c>
      <c r="I29" s="10">
        <v>150</v>
      </c>
      <c r="J29" s="3"/>
      <c r="K29" s="7">
        <v>81</v>
      </c>
      <c r="L29" s="10">
        <v>135</v>
      </c>
      <c r="M29" s="10">
        <v>220</v>
      </c>
      <c r="N29" s="10">
        <v>355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70.622975804915228</v>
      </c>
      <c r="W29" s="19">
        <f t="shared" si="5"/>
        <v>75.310597848745104</v>
      </c>
      <c r="X29" s="19">
        <f t="shared" si="6"/>
        <v>73.122582366279843</v>
      </c>
      <c r="Z29" s="4" t="s">
        <v>7</v>
      </c>
      <c r="AA29" s="10">
        <v>238</v>
      </c>
      <c r="AB29" s="10">
        <v>393</v>
      </c>
      <c r="AC29" s="10">
        <v>631</v>
      </c>
    </row>
    <row r="30" spans="1:29" ht="15" customHeight="1" x14ac:dyDescent="0.15">
      <c r="A30" s="7">
        <v>22</v>
      </c>
      <c r="B30" s="10">
        <v>77</v>
      </c>
      <c r="C30" s="10">
        <v>66</v>
      </c>
      <c r="D30" s="10">
        <v>143</v>
      </c>
      <c r="E30" s="3"/>
      <c r="F30" s="7">
        <v>52</v>
      </c>
      <c r="G30" s="10">
        <v>109</v>
      </c>
      <c r="H30" s="10">
        <v>104</v>
      </c>
      <c r="I30" s="10">
        <v>213</v>
      </c>
      <c r="J30" s="3"/>
      <c r="K30" s="7">
        <v>82</v>
      </c>
      <c r="L30" s="10">
        <v>157</v>
      </c>
      <c r="M30" s="10">
        <v>229</v>
      </c>
      <c r="N30" s="10">
        <v>386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60.725852543341588</v>
      </c>
      <c r="W30" s="19">
        <f t="shared" si="5"/>
        <v>67.22254648544984</v>
      </c>
      <c r="X30" s="19">
        <f t="shared" si="6"/>
        <v>64.190120492641498</v>
      </c>
      <c r="Z30" s="9" t="s">
        <v>24</v>
      </c>
      <c r="AA30" s="11">
        <f t="shared" ref="AA30:AB30" si="7">SUM(AA26:AA29)</f>
        <v>1079</v>
      </c>
      <c r="AB30" s="11">
        <f t="shared" si="7"/>
        <v>1188</v>
      </c>
      <c r="AC30" s="11">
        <f>SUM(AC26:AC29)</f>
        <v>2267</v>
      </c>
    </row>
    <row r="31" spans="1:29" ht="15" customHeight="1" x14ac:dyDescent="0.15">
      <c r="A31" s="7">
        <v>23</v>
      </c>
      <c r="B31" s="10">
        <v>90</v>
      </c>
      <c r="C31" s="10">
        <v>84</v>
      </c>
      <c r="D31" s="10">
        <v>174</v>
      </c>
      <c r="E31" s="3"/>
      <c r="F31" s="7">
        <v>53</v>
      </c>
      <c r="G31" s="10">
        <v>104</v>
      </c>
      <c r="H31" s="10">
        <v>126</v>
      </c>
      <c r="I31" s="10">
        <v>230</v>
      </c>
      <c r="J31" s="3"/>
      <c r="K31" s="7">
        <v>83</v>
      </c>
      <c r="L31" s="10">
        <v>124</v>
      </c>
      <c r="M31" s="10">
        <v>243</v>
      </c>
      <c r="N31" s="10">
        <v>367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48.799771385025721</v>
      </c>
      <c r="W31" s="19">
        <f t="shared" si="5"/>
        <v>56.474610189277072</v>
      </c>
      <c r="X31" s="19">
        <f t="shared" si="6"/>
        <v>52.892268018318433</v>
      </c>
      <c r="Z31" s="6"/>
    </row>
    <row r="32" spans="1:29" ht="15" customHeight="1" x14ac:dyDescent="0.15">
      <c r="A32" s="7">
        <v>24</v>
      </c>
      <c r="B32" s="10">
        <v>85</v>
      </c>
      <c r="C32" s="10">
        <v>60</v>
      </c>
      <c r="D32" s="10">
        <v>145</v>
      </c>
      <c r="E32" s="3"/>
      <c r="F32" s="7">
        <v>54</v>
      </c>
      <c r="G32" s="10">
        <v>124</v>
      </c>
      <c r="H32" s="10">
        <v>120</v>
      </c>
      <c r="I32" s="10">
        <v>244</v>
      </c>
      <c r="J32" s="3"/>
      <c r="K32" s="7">
        <v>84</v>
      </c>
      <c r="L32" s="10">
        <v>142</v>
      </c>
      <c r="M32" s="10">
        <v>209</v>
      </c>
      <c r="N32" s="10">
        <v>351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39.798056772718617</v>
      </c>
      <c r="W32" s="20">
        <f t="shared" si="5"/>
        <v>48.828483281914444</v>
      </c>
      <c r="X32" s="20">
        <f t="shared" si="6"/>
        <v>44.613400915921922</v>
      </c>
      <c r="Z32" s="6"/>
      <c r="AA32" s="28"/>
      <c r="AB32" s="27"/>
      <c r="AC32" s="27"/>
    </row>
    <row r="33" spans="1:29" ht="15" customHeight="1" x14ac:dyDescent="0.15">
      <c r="A33" s="7"/>
      <c r="B33" s="11">
        <v>410</v>
      </c>
      <c r="C33" s="11">
        <v>372</v>
      </c>
      <c r="D33" s="11">
        <v>782</v>
      </c>
      <c r="E33" s="3"/>
      <c r="F33" s="7"/>
      <c r="G33" s="11">
        <v>522</v>
      </c>
      <c r="H33" s="11">
        <v>549</v>
      </c>
      <c r="I33" s="11">
        <v>1071</v>
      </c>
      <c r="J33" s="3"/>
      <c r="K33" s="7"/>
      <c r="L33" s="11">
        <v>718</v>
      </c>
      <c r="M33" s="11">
        <v>1126</v>
      </c>
      <c r="N33" s="11">
        <v>1844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28.062488092970089</v>
      </c>
      <c r="W33" s="19">
        <f t="shared" si="5"/>
        <v>39.397982156257818</v>
      </c>
      <c r="X33" s="19">
        <f t="shared" si="6"/>
        <v>34.106976123782843</v>
      </c>
      <c r="Z33" s="6" t="s">
        <v>3</v>
      </c>
    </row>
    <row r="34" spans="1:29" ht="15" customHeight="1" x14ac:dyDescent="0.15">
      <c r="A34" s="7">
        <v>25</v>
      </c>
      <c r="B34" s="10">
        <v>69</v>
      </c>
      <c r="C34" s="10">
        <v>68</v>
      </c>
      <c r="D34" s="10">
        <v>137</v>
      </c>
      <c r="E34" s="3"/>
      <c r="F34" s="7">
        <v>55</v>
      </c>
      <c r="G34" s="10">
        <v>111</v>
      </c>
      <c r="H34" s="10">
        <v>109</v>
      </c>
      <c r="I34" s="10">
        <v>220</v>
      </c>
      <c r="J34" s="3"/>
      <c r="K34" s="7">
        <v>85</v>
      </c>
      <c r="L34" s="10">
        <v>129</v>
      </c>
      <c r="M34" s="10">
        <v>190</v>
      </c>
      <c r="N34" s="10">
        <v>319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20.870642027052771</v>
      </c>
      <c r="W34" s="19">
        <f t="shared" si="5"/>
        <v>32.102059534728596</v>
      </c>
      <c r="X34" s="19">
        <f t="shared" si="6"/>
        <v>26.859632741985685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81</v>
      </c>
      <c r="C35" s="10">
        <v>56</v>
      </c>
      <c r="D35" s="10">
        <v>137</v>
      </c>
      <c r="E35" s="3"/>
      <c r="F35" s="7">
        <v>56</v>
      </c>
      <c r="G35" s="10">
        <v>130</v>
      </c>
      <c r="H35" s="10">
        <v>158</v>
      </c>
      <c r="I35" s="10">
        <v>288</v>
      </c>
      <c r="J35" s="3"/>
      <c r="K35" s="7">
        <v>86</v>
      </c>
      <c r="L35" s="10">
        <v>119</v>
      </c>
      <c r="M35" s="10">
        <v>216</v>
      </c>
      <c r="N35" s="10">
        <v>335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14.193179653267288</v>
      </c>
      <c r="W35" s="19">
        <f t="shared" si="5"/>
        <v>23.580421912782455</v>
      </c>
      <c r="X35" s="19">
        <f t="shared" si="6"/>
        <v>19.198790627362055</v>
      </c>
      <c r="Z35" s="4" t="s">
        <v>25</v>
      </c>
      <c r="AA35" s="10">
        <f>SUM(AA5,AA12,AA19,AA26)</f>
        <v>1026</v>
      </c>
      <c r="AB35" s="10">
        <f t="shared" ref="AA35:AB38" si="8">SUM(AB5,AB12,AB19,AB26)</f>
        <v>976</v>
      </c>
      <c r="AC35" s="10">
        <f>SUM(AA35:AB35)</f>
        <v>2002</v>
      </c>
    </row>
    <row r="36" spans="1:29" ht="15" customHeight="1" x14ac:dyDescent="0.15">
      <c r="A36" s="7">
        <v>27</v>
      </c>
      <c r="B36" s="10">
        <v>62</v>
      </c>
      <c r="C36" s="10">
        <v>51</v>
      </c>
      <c r="D36" s="10">
        <v>113</v>
      </c>
      <c r="E36" s="3"/>
      <c r="F36" s="7">
        <v>57</v>
      </c>
      <c r="G36" s="10">
        <v>150</v>
      </c>
      <c r="H36" s="10">
        <v>137</v>
      </c>
      <c r="I36" s="10">
        <v>287</v>
      </c>
      <c r="J36" s="3"/>
      <c r="K36" s="7">
        <v>87</v>
      </c>
      <c r="L36" s="10">
        <v>132</v>
      </c>
      <c r="M36" s="10">
        <v>203</v>
      </c>
      <c r="N36" s="10">
        <v>335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7.3537816726995624</v>
      </c>
      <c r="W36" s="19">
        <f t="shared" si="5"/>
        <v>14.191611773534563</v>
      </c>
      <c r="X36" s="19">
        <f t="shared" si="6"/>
        <v>10.999955537770663</v>
      </c>
      <c r="Z36" s="26" t="s">
        <v>26</v>
      </c>
      <c r="AA36" s="10">
        <f t="shared" si="8"/>
        <v>5294</v>
      </c>
      <c r="AB36" s="10">
        <f t="shared" si="8"/>
        <v>5161</v>
      </c>
      <c r="AC36" s="13">
        <f>SUM(AA36:AB36)</f>
        <v>10455</v>
      </c>
    </row>
    <row r="37" spans="1:29" ht="15" customHeight="1" x14ac:dyDescent="0.15">
      <c r="A37" s="7">
        <v>28</v>
      </c>
      <c r="B37" s="10">
        <v>57</v>
      </c>
      <c r="C37" s="10">
        <v>55</v>
      </c>
      <c r="D37" s="10">
        <v>112</v>
      </c>
      <c r="E37" s="3"/>
      <c r="F37" s="7">
        <v>58</v>
      </c>
      <c r="G37" s="10">
        <v>173</v>
      </c>
      <c r="H37" s="10">
        <v>168</v>
      </c>
      <c r="I37" s="10">
        <v>341</v>
      </c>
      <c r="J37" s="3"/>
      <c r="K37" s="7">
        <v>88</v>
      </c>
      <c r="L37" s="10">
        <v>91</v>
      </c>
      <c r="M37" s="10">
        <v>185</v>
      </c>
      <c r="N37" s="10">
        <v>276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2.2670984949514192</v>
      </c>
      <c r="W37" s="19">
        <f t="shared" si="5"/>
        <v>6.2870007504377563</v>
      </c>
      <c r="X37" s="19">
        <f t="shared" si="6"/>
        <v>4.4106531501489483</v>
      </c>
      <c r="Z37" s="4" t="s">
        <v>31</v>
      </c>
      <c r="AA37" s="10">
        <f t="shared" si="8"/>
        <v>1987</v>
      </c>
      <c r="AB37" s="10">
        <f t="shared" si="8"/>
        <v>2006</v>
      </c>
      <c r="AC37" s="13">
        <f>SUM(AA37:AB37)</f>
        <v>3993</v>
      </c>
    </row>
    <row r="38" spans="1:29" ht="15" customHeight="1" x14ac:dyDescent="0.15">
      <c r="A38" s="7">
        <v>29</v>
      </c>
      <c r="B38" s="10">
        <v>92</v>
      </c>
      <c r="C38" s="10">
        <v>79</v>
      </c>
      <c r="D38" s="10">
        <v>171</v>
      </c>
      <c r="E38" s="3"/>
      <c r="F38" s="7">
        <v>59</v>
      </c>
      <c r="G38" s="10">
        <v>166</v>
      </c>
      <c r="H38" s="10">
        <v>168</v>
      </c>
      <c r="I38" s="10">
        <v>334</v>
      </c>
      <c r="J38" s="3"/>
      <c r="K38" s="7">
        <v>89</v>
      </c>
      <c r="L38" s="10">
        <v>63</v>
      </c>
      <c r="M38" s="10">
        <v>154</v>
      </c>
      <c r="N38" s="10">
        <v>217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0.42865307677652892</v>
      </c>
      <c r="W38" s="19">
        <f t="shared" si="5"/>
        <v>1.6676394563495371</v>
      </c>
      <c r="X38" s="19">
        <f t="shared" si="6"/>
        <v>1.0893246187363834</v>
      </c>
      <c r="Z38" s="4" t="s">
        <v>7</v>
      </c>
      <c r="AA38" s="10">
        <f t="shared" si="8"/>
        <v>2191</v>
      </c>
      <c r="AB38" s="10">
        <f t="shared" si="8"/>
        <v>3850</v>
      </c>
      <c r="AC38" s="13">
        <f>SUM(AA38:AB38)</f>
        <v>6041</v>
      </c>
    </row>
    <row r="39" spans="1:29" ht="15" customHeight="1" x14ac:dyDescent="0.15">
      <c r="A39" s="7"/>
      <c r="B39" s="11">
        <v>361</v>
      </c>
      <c r="C39" s="11">
        <v>309</v>
      </c>
      <c r="D39" s="11">
        <v>670</v>
      </c>
      <c r="E39" s="3"/>
      <c r="F39" s="7"/>
      <c r="G39" s="11">
        <v>730</v>
      </c>
      <c r="H39" s="11">
        <v>740</v>
      </c>
      <c r="I39" s="11">
        <v>1470</v>
      </c>
      <c r="J39" s="3"/>
      <c r="K39" s="7"/>
      <c r="L39" s="11">
        <v>534</v>
      </c>
      <c r="M39" s="11">
        <v>948</v>
      </c>
      <c r="N39" s="11">
        <v>1482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4.7628119641836539E-2</v>
      </c>
      <c r="W39" s="19">
        <f t="shared" si="5"/>
        <v>0.27516051029767363</v>
      </c>
      <c r="X39" s="19">
        <f t="shared" si="6"/>
        <v>0.16895647147747989</v>
      </c>
      <c r="Z39" s="9" t="s">
        <v>24</v>
      </c>
      <c r="AA39" s="11">
        <f>SUM(AA35:AA38)</f>
        <v>10498</v>
      </c>
      <c r="AB39" s="11">
        <f>SUM(AB35:AB38)</f>
        <v>11993</v>
      </c>
      <c r="AC39" s="11">
        <f>SUM(AC35:AC38)</f>
        <v>22491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41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64</v>
      </c>
      <c r="C4" s="10">
        <v>58</v>
      </c>
      <c r="D4" s="10">
        <v>122</v>
      </c>
      <c r="E4" s="3"/>
      <c r="F4" s="7">
        <v>30</v>
      </c>
      <c r="G4" s="10">
        <v>86</v>
      </c>
      <c r="H4" s="10">
        <v>88</v>
      </c>
      <c r="I4" s="10">
        <v>174</v>
      </c>
      <c r="J4" s="3"/>
      <c r="K4" s="7">
        <v>60</v>
      </c>
      <c r="L4" s="10">
        <v>168</v>
      </c>
      <c r="M4" s="10">
        <v>166</v>
      </c>
      <c r="N4" s="10">
        <v>334</v>
      </c>
      <c r="O4" s="3"/>
      <c r="P4" s="7">
        <v>90</v>
      </c>
      <c r="Q4" s="10">
        <v>64</v>
      </c>
      <c r="R4" s="10">
        <v>145</v>
      </c>
      <c r="S4" s="10">
        <v>209</v>
      </c>
      <c r="U4" s="4" t="s">
        <v>4</v>
      </c>
      <c r="V4" s="15">
        <f>SUM(B9,B15,B21)</f>
        <v>1026</v>
      </c>
      <c r="W4" s="15">
        <f>SUM(C9,C15,C21)</f>
        <v>979</v>
      </c>
      <c r="X4" s="15">
        <f>SUM(V4:W4)</f>
        <v>2005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53</v>
      </c>
      <c r="C5" s="10">
        <v>51</v>
      </c>
      <c r="D5" s="10">
        <v>104</v>
      </c>
      <c r="E5" s="3"/>
      <c r="F5" s="7">
        <v>31</v>
      </c>
      <c r="G5" s="10">
        <v>77</v>
      </c>
      <c r="H5" s="10">
        <v>82</v>
      </c>
      <c r="I5" s="10">
        <v>159</v>
      </c>
      <c r="J5" s="3"/>
      <c r="K5" s="7">
        <v>61</v>
      </c>
      <c r="L5" s="10">
        <v>162</v>
      </c>
      <c r="M5" s="10">
        <v>186</v>
      </c>
      <c r="N5" s="10">
        <v>348</v>
      </c>
      <c r="O5" s="3"/>
      <c r="P5" s="7">
        <v>91</v>
      </c>
      <c r="Q5" s="10">
        <v>46</v>
      </c>
      <c r="R5" s="10">
        <v>131</v>
      </c>
      <c r="S5" s="10">
        <v>177</v>
      </c>
      <c r="U5" s="4" t="s">
        <v>5</v>
      </c>
      <c r="V5" s="15">
        <f>SUM(B27,B33,B39,G9,G15,G21,G27,G33,G39,L9)</f>
        <v>5283</v>
      </c>
      <c r="W5" s="15">
        <f>SUM(C27,C33,C39,H9,H15,H21,H27,H33,H39,M9)</f>
        <v>5160</v>
      </c>
      <c r="X5" s="15">
        <f>SUM(V5:W5)</f>
        <v>10443</v>
      </c>
      <c r="Y5" s="2"/>
      <c r="Z5" s="4" t="s">
        <v>25</v>
      </c>
      <c r="AA5" s="10">
        <v>588</v>
      </c>
      <c r="AB5" s="10">
        <v>571</v>
      </c>
      <c r="AC5" s="10">
        <v>1159</v>
      </c>
    </row>
    <row r="6" spans="1:29" ht="15" customHeight="1" x14ac:dyDescent="0.15">
      <c r="A6" s="7">
        <v>2</v>
      </c>
      <c r="B6" s="10">
        <v>61</v>
      </c>
      <c r="C6" s="10">
        <v>58</v>
      </c>
      <c r="D6" s="10">
        <v>119</v>
      </c>
      <c r="E6" s="3"/>
      <c r="F6" s="7">
        <v>32</v>
      </c>
      <c r="G6" s="10">
        <v>80</v>
      </c>
      <c r="H6" s="10">
        <v>95</v>
      </c>
      <c r="I6" s="10">
        <v>175</v>
      </c>
      <c r="J6" s="3"/>
      <c r="K6" s="7">
        <v>62</v>
      </c>
      <c r="L6" s="10">
        <v>189</v>
      </c>
      <c r="M6" s="10">
        <v>192</v>
      </c>
      <c r="N6" s="10">
        <v>381</v>
      </c>
      <c r="O6" s="3"/>
      <c r="P6" s="7">
        <v>92</v>
      </c>
      <c r="Q6" s="10">
        <v>47</v>
      </c>
      <c r="R6" s="10">
        <v>130</v>
      </c>
      <c r="S6" s="10">
        <v>177</v>
      </c>
      <c r="U6" s="8" t="s">
        <v>6</v>
      </c>
      <c r="V6" s="15">
        <f>SUM(L15,L21)</f>
        <v>1991</v>
      </c>
      <c r="W6" s="15">
        <f>SUM(M15,M21)</f>
        <v>2006</v>
      </c>
      <c r="X6" s="15">
        <f>SUM(V6:W6)</f>
        <v>3997</v>
      </c>
      <c r="Z6" s="26" t="s">
        <v>26</v>
      </c>
      <c r="AA6" s="10">
        <v>3075</v>
      </c>
      <c r="AB6" s="10">
        <v>3056</v>
      </c>
      <c r="AC6" s="10">
        <v>6131</v>
      </c>
    </row>
    <row r="7" spans="1:29" ht="15" customHeight="1" x14ac:dyDescent="0.15">
      <c r="A7" s="7">
        <v>3</v>
      </c>
      <c r="B7" s="10">
        <v>72</v>
      </c>
      <c r="C7" s="10">
        <v>61</v>
      </c>
      <c r="D7" s="10">
        <v>133</v>
      </c>
      <c r="E7" s="3"/>
      <c r="F7" s="7">
        <v>33</v>
      </c>
      <c r="G7" s="10">
        <v>109</v>
      </c>
      <c r="H7" s="10">
        <v>82</v>
      </c>
      <c r="I7" s="10">
        <v>191</v>
      </c>
      <c r="J7" s="3"/>
      <c r="K7" s="7">
        <v>63</v>
      </c>
      <c r="L7" s="10">
        <v>191</v>
      </c>
      <c r="M7" s="10">
        <v>166</v>
      </c>
      <c r="N7" s="10">
        <v>357</v>
      </c>
      <c r="O7" s="3"/>
      <c r="P7" s="7">
        <v>93</v>
      </c>
      <c r="Q7" s="10">
        <v>22</v>
      </c>
      <c r="R7" s="10">
        <v>78</v>
      </c>
      <c r="S7" s="10">
        <v>100</v>
      </c>
      <c r="U7" s="4" t="s">
        <v>7</v>
      </c>
      <c r="V7" s="15">
        <f>SUM(L27,L33,L39,Q9,Q15,Q21,Q27,Q33,Q39)</f>
        <v>2189</v>
      </c>
      <c r="W7" s="15">
        <f>SUM(M27,M33,M39,R9,R15,R21,R27,R33,R39)</f>
        <v>3846</v>
      </c>
      <c r="X7" s="15">
        <f>SUM(V7:W7)</f>
        <v>6035</v>
      </c>
      <c r="Z7" s="4" t="s">
        <v>31</v>
      </c>
      <c r="AA7" s="10">
        <v>1195</v>
      </c>
      <c r="AB7" s="10">
        <v>1234</v>
      </c>
      <c r="AC7" s="10">
        <v>2429</v>
      </c>
    </row>
    <row r="8" spans="1:29" ht="15" customHeight="1" x14ac:dyDescent="0.15">
      <c r="A8" s="7">
        <v>4</v>
      </c>
      <c r="B8" s="10">
        <v>61</v>
      </c>
      <c r="C8" s="10">
        <v>59</v>
      </c>
      <c r="D8" s="10">
        <v>120</v>
      </c>
      <c r="E8" s="3"/>
      <c r="F8" s="7">
        <v>34</v>
      </c>
      <c r="G8" s="10">
        <v>80</v>
      </c>
      <c r="H8" s="10">
        <v>105</v>
      </c>
      <c r="I8" s="10">
        <v>185</v>
      </c>
      <c r="J8" s="3"/>
      <c r="K8" s="7">
        <v>64</v>
      </c>
      <c r="L8" s="10">
        <v>227</v>
      </c>
      <c r="M8" s="10">
        <v>200</v>
      </c>
      <c r="N8" s="10">
        <v>427</v>
      </c>
      <c r="O8" s="3"/>
      <c r="P8" s="7">
        <v>94</v>
      </c>
      <c r="Q8" s="10">
        <v>16</v>
      </c>
      <c r="R8" s="10">
        <v>67</v>
      </c>
      <c r="S8" s="10">
        <v>83</v>
      </c>
      <c r="U8" s="17" t="s">
        <v>3</v>
      </c>
      <c r="V8" s="12">
        <f>SUM(V4:V7)</f>
        <v>10489</v>
      </c>
      <c r="W8" s="12">
        <f>SUM(W4:W7)</f>
        <v>11991</v>
      </c>
      <c r="X8" s="12">
        <f>SUM(X4:X7)</f>
        <v>22480</v>
      </c>
      <c r="Z8" s="4" t="s">
        <v>7</v>
      </c>
      <c r="AA8" s="10">
        <v>1306</v>
      </c>
      <c r="AB8" s="10">
        <v>2312</v>
      </c>
      <c r="AC8" s="10">
        <v>3618</v>
      </c>
    </row>
    <row r="9" spans="1:29" ht="15" customHeight="1" x14ac:dyDescent="0.15">
      <c r="A9" s="7"/>
      <c r="B9" s="11">
        <v>311</v>
      </c>
      <c r="C9" s="11">
        <v>287</v>
      </c>
      <c r="D9" s="11">
        <v>598</v>
      </c>
      <c r="E9" s="3"/>
      <c r="F9" s="7"/>
      <c r="G9" s="11">
        <v>432</v>
      </c>
      <c r="H9" s="11">
        <v>452</v>
      </c>
      <c r="I9" s="11">
        <v>884</v>
      </c>
      <c r="J9" s="3"/>
      <c r="K9" s="7"/>
      <c r="L9" s="12">
        <v>937</v>
      </c>
      <c r="M9" s="12">
        <v>910</v>
      </c>
      <c r="N9" s="12">
        <v>1847</v>
      </c>
      <c r="O9" s="3"/>
      <c r="P9" s="7"/>
      <c r="Q9" s="11">
        <v>195</v>
      </c>
      <c r="R9" s="11">
        <v>551</v>
      </c>
      <c r="S9" s="11">
        <v>746</v>
      </c>
      <c r="U9" s="4" t="s">
        <v>8</v>
      </c>
      <c r="V9" s="15">
        <f>SUM(G21,G27,G33,G39,L9)</f>
        <v>3227</v>
      </c>
      <c r="W9" s="15">
        <f>SUM(H21,H27,H33,H39,M9)</f>
        <v>3168</v>
      </c>
      <c r="X9" s="18">
        <f t="shared" ref="X9:X20" si="0">SUM(V9:W9)</f>
        <v>6395</v>
      </c>
      <c r="Z9" s="9" t="s">
        <v>24</v>
      </c>
      <c r="AA9" s="11">
        <f t="shared" ref="AA9:AB9" si="1">SUM(AA5:AA8)</f>
        <v>6164</v>
      </c>
      <c r="AB9" s="11">
        <f t="shared" si="1"/>
        <v>7173</v>
      </c>
      <c r="AC9" s="11">
        <f>SUM(AC5:AC8)</f>
        <v>13337</v>
      </c>
    </row>
    <row r="10" spans="1:29" ht="15" customHeight="1" x14ac:dyDescent="0.15">
      <c r="A10" s="7">
        <v>5</v>
      </c>
      <c r="B10" s="10">
        <v>64</v>
      </c>
      <c r="C10" s="10">
        <v>57</v>
      </c>
      <c r="D10" s="10">
        <v>121</v>
      </c>
      <c r="E10" s="3"/>
      <c r="F10" s="7">
        <v>35</v>
      </c>
      <c r="G10" s="10">
        <v>79</v>
      </c>
      <c r="H10" s="10">
        <v>91</v>
      </c>
      <c r="I10" s="10">
        <v>170</v>
      </c>
      <c r="J10" s="3"/>
      <c r="K10" s="7">
        <v>65</v>
      </c>
      <c r="L10" s="10">
        <v>212</v>
      </c>
      <c r="M10" s="10">
        <v>206</v>
      </c>
      <c r="N10" s="10">
        <v>418</v>
      </c>
      <c r="O10" s="3"/>
      <c r="P10" s="7">
        <v>95</v>
      </c>
      <c r="Q10" s="10">
        <v>11</v>
      </c>
      <c r="R10" s="10">
        <v>64</v>
      </c>
      <c r="S10" s="10">
        <v>75</v>
      </c>
      <c r="U10" s="4" t="s">
        <v>9</v>
      </c>
      <c r="V10" s="15">
        <f>SUM(G21,G27,G33,G39,L9,L15,L21,L27,L33,L39,Q9,Q15,Q21,Q27,Q33,Q39)</f>
        <v>7407</v>
      </c>
      <c r="W10" s="15">
        <f>SUM(H21,H27,H33,H39,M9,M15,M21,M27,M33,M39,R9,R15,R21,R27,R33,R39)</f>
        <v>9020</v>
      </c>
      <c r="X10" s="18">
        <f t="shared" si="0"/>
        <v>16427</v>
      </c>
      <c r="Z10" s="6" t="s">
        <v>28</v>
      </c>
    </row>
    <row r="11" spans="1:29" ht="15" customHeight="1" x14ac:dyDescent="0.15">
      <c r="A11" s="7">
        <v>6</v>
      </c>
      <c r="B11" s="10">
        <v>66</v>
      </c>
      <c r="C11" s="10">
        <v>66</v>
      </c>
      <c r="D11" s="10">
        <v>132</v>
      </c>
      <c r="E11" s="3"/>
      <c r="F11" s="7">
        <v>36</v>
      </c>
      <c r="G11" s="10">
        <v>97</v>
      </c>
      <c r="H11" s="10">
        <v>74</v>
      </c>
      <c r="I11" s="10">
        <v>171</v>
      </c>
      <c r="J11" s="3"/>
      <c r="K11" s="7">
        <v>66</v>
      </c>
      <c r="L11" s="10">
        <v>239</v>
      </c>
      <c r="M11" s="10">
        <v>200</v>
      </c>
      <c r="N11" s="10">
        <v>439</v>
      </c>
      <c r="O11" s="3"/>
      <c r="P11" s="7">
        <v>96</v>
      </c>
      <c r="Q11" s="10">
        <v>6</v>
      </c>
      <c r="R11" s="10">
        <v>47</v>
      </c>
      <c r="S11" s="10">
        <v>53</v>
      </c>
      <c r="U11" s="4" t="s">
        <v>10</v>
      </c>
      <c r="V11" s="15">
        <f>SUM(,G33,G39,L9,L15,L21,L27,L33,L39,Q9,Q15,Q21,Q27,Q33,Q39)</f>
        <v>6371</v>
      </c>
      <c r="W11" s="15">
        <f>SUM(,H33,H39,M9,M15,M21,M27,M33,M39,R9,R15,R21,R27,R33,R39)</f>
        <v>8056</v>
      </c>
      <c r="X11" s="18">
        <f t="shared" si="0"/>
        <v>14427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80</v>
      </c>
      <c r="C12" s="10">
        <v>75</v>
      </c>
      <c r="D12" s="10">
        <v>155</v>
      </c>
      <c r="E12" s="3"/>
      <c r="F12" s="7">
        <v>37</v>
      </c>
      <c r="G12" s="10">
        <v>86</v>
      </c>
      <c r="H12" s="10">
        <v>101</v>
      </c>
      <c r="I12" s="10">
        <v>187</v>
      </c>
      <c r="J12" s="3"/>
      <c r="K12" s="7">
        <v>67</v>
      </c>
      <c r="L12" s="10">
        <v>242</v>
      </c>
      <c r="M12" s="10">
        <v>221</v>
      </c>
      <c r="N12" s="10">
        <v>463</v>
      </c>
      <c r="O12" s="3"/>
      <c r="P12" s="7">
        <v>97</v>
      </c>
      <c r="Q12" s="10">
        <v>10</v>
      </c>
      <c r="R12" s="10">
        <v>25</v>
      </c>
      <c r="S12" s="10">
        <v>35</v>
      </c>
      <c r="U12" s="4" t="s">
        <v>11</v>
      </c>
      <c r="V12" s="15">
        <f>SUM(L9,L15,L21,L27,L33,L39,Q9,Q15,Q21,Q27,Q33,Q39)</f>
        <v>5117</v>
      </c>
      <c r="W12" s="15">
        <f>SUM(M9,M15,M21,M27,M33,M39,R9,R15,R21,R27,R33,R39)</f>
        <v>6762</v>
      </c>
      <c r="X12" s="18">
        <f t="shared" si="0"/>
        <v>11879</v>
      </c>
      <c r="Z12" s="4" t="s">
        <v>25</v>
      </c>
      <c r="AA12" s="10">
        <v>167</v>
      </c>
      <c r="AB12" s="10">
        <v>138</v>
      </c>
      <c r="AC12" s="10">
        <v>305</v>
      </c>
    </row>
    <row r="13" spans="1:29" ht="15" customHeight="1" x14ac:dyDescent="0.15">
      <c r="A13" s="7">
        <v>8</v>
      </c>
      <c r="B13" s="10">
        <v>78</v>
      </c>
      <c r="C13" s="10">
        <v>61</v>
      </c>
      <c r="D13" s="10">
        <v>139</v>
      </c>
      <c r="E13" s="3"/>
      <c r="F13" s="7">
        <v>38</v>
      </c>
      <c r="G13" s="10">
        <v>91</v>
      </c>
      <c r="H13" s="10">
        <v>93</v>
      </c>
      <c r="I13" s="10">
        <v>184</v>
      </c>
      <c r="J13" s="3"/>
      <c r="K13" s="7">
        <v>68</v>
      </c>
      <c r="L13" s="10">
        <v>273</v>
      </c>
      <c r="M13" s="10">
        <v>275</v>
      </c>
      <c r="N13" s="10">
        <v>548</v>
      </c>
      <c r="O13" s="3"/>
      <c r="P13" s="7">
        <v>98</v>
      </c>
      <c r="Q13" s="10">
        <v>8</v>
      </c>
      <c r="R13" s="10">
        <v>15</v>
      </c>
      <c r="S13" s="10">
        <v>23</v>
      </c>
      <c r="U13" s="9" t="s">
        <v>12</v>
      </c>
      <c r="V13" s="12">
        <f>SUM(L15,L21,L27,L33,L39,Q9,Q15,Q21,Q27,Q33,Q39)</f>
        <v>4180</v>
      </c>
      <c r="W13" s="12">
        <f>SUM(M15,M21,M27,M33,M39,R9,R15,R21,R27,R33,R39)</f>
        <v>5852</v>
      </c>
      <c r="X13" s="12">
        <f t="shared" si="0"/>
        <v>10032</v>
      </c>
      <c r="Z13" s="26" t="s">
        <v>26</v>
      </c>
      <c r="AA13" s="10">
        <v>667</v>
      </c>
      <c r="AB13" s="10">
        <v>697</v>
      </c>
      <c r="AC13" s="10">
        <v>1364</v>
      </c>
    </row>
    <row r="14" spans="1:29" ht="15" customHeight="1" x14ac:dyDescent="0.15">
      <c r="A14" s="7">
        <v>9</v>
      </c>
      <c r="B14" s="10">
        <v>65</v>
      </c>
      <c r="C14" s="10">
        <v>75</v>
      </c>
      <c r="D14" s="10">
        <v>140</v>
      </c>
      <c r="E14" s="3"/>
      <c r="F14" s="7">
        <v>39</v>
      </c>
      <c r="G14" s="10">
        <v>113</v>
      </c>
      <c r="H14" s="10">
        <v>95</v>
      </c>
      <c r="I14" s="10">
        <v>208</v>
      </c>
      <c r="J14" s="3"/>
      <c r="K14" s="7">
        <v>69</v>
      </c>
      <c r="L14" s="10">
        <v>258</v>
      </c>
      <c r="M14" s="10">
        <v>223</v>
      </c>
      <c r="N14" s="10">
        <v>481</v>
      </c>
      <c r="O14" s="3"/>
      <c r="P14" s="7">
        <v>99</v>
      </c>
      <c r="Q14" s="10">
        <v>5</v>
      </c>
      <c r="R14" s="10">
        <v>20</v>
      </c>
      <c r="S14" s="10">
        <v>25</v>
      </c>
      <c r="U14" s="4" t="s">
        <v>13</v>
      </c>
      <c r="V14" s="15">
        <f>SUM(L21,L27,L33,L39,Q9,Q15,Q21,Q27,Q33,Q39)</f>
        <v>2956</v>
      </c>
      <c r="W14" s="15">
        <f>SUM(M21,M27,M33,M39,R9,R15,R21,R27,R33,R39)</f>
        <v>4727</v>
      </c>
      <c r="X14" s="18">
        <f t="shared" si="0"/>
        <v>7683</v>
      </c>
      <c r="Z14" s="4" t="s">
        <v>31</v>
      </c>
      <c r="AA14" s="10">
        <v>260</v>
      </c>
      <c r="AB14" s="10">
        <v>275</v>
      </c>
      <c r="AC14" s="10">
        <v>535</v>
      </c>
    </row>
    <row r="15" spans="1:29" ht="15" customHeight="1" x14ac:dyDescent="0.15">
      <c r="A15" s="7"/>
      <c r="B15" s="11">
        <v>353</v>
      </c>
      <c r="C15" s="11">
        <v>334</v>
      </c>
      <c r="D15" s="11">
        <v>687</v>
      </c>
      <c r="E15" s="3"/>
      <c r="F15" s="7"/>
      <c r="G15" s="11">
        <v>466</v>
      </c>
      <c r="H15" s="11">
        <v>454</v>
      </c>
      <c r="I15" s="11">
        <v>920</v>
      </c>
      <c r="J15" s="3"/>
      <c r="K15" s="7"/>
      <c r="L15" s="11">
        <v>1224</v>
      </c>
      <c r="M15" s="11">
        <v>1125</v>
      </c>
      <c r="N15" s="11">
        <v>2349</v>
      </c>
      <c r="O15" s="3"/>
      <c r="P15" s="7"/>
      <c r="Q15" s="11">
        <v>40</v>
      </c>
      <c r="R15" s="11">
        <v>171</v>
      </c>
      <c r="S15" s="11">
        <v>211</v>
      </c>
      <c r="U15" s="4" t="s">
        <v>14</v>
      </c>
      <c r="V15" s="15">
        <f>SUM(L27,L33,L39,Q9,Q15,Q21,Q27,Q33,Q39)</f>
        <v>2189</v>
      </c>
      <c r="W15" s="15">
        <f>SUM(M27,M33,M39,R9,R15,R21,R27,R33,R39)</f>
        <v>3846</v>
      </c>
      <c r="X15" s="18">
        <f t="shared" si="0"/>
        <v>6035</v>
      </c>
      <c r="Z15" s="4" t="s">
        <v>7</v>
      </c>
      <c r="AA15" s="10">
        <v>274</v>
      </c>
      <c r="AB15" s="10">
        <v>446</v>
      </c>
      <c r="AC15" s="10">
        <v>720</v>
      </c>
    </row>
    <row r="16" spans="1:29" ht="15" customHeight="1" x14ac:dyDescent="0.15">
      <c r="A16" s="7">
        <v>10</v>
      </c>
      <c r="B16" s="10">
        <v>74</v>
      </c>
      <c r="C16" s="10">
        <v>75</v>
      </c>
      <c r="D16" s="10">
        <v>149</v>
      </c>
      <c r="E16" s="3"/>
      <c r="F16" s="7">
        <v>40</v>
      </c>
      <c r="G16" s="10">
        <v>110</v>
      </c>
      <c r="H16" s="10">
        <v>86</v>
      </c>
      <c r="I16" s="10">
        <v>196</v>
      </c>
      <c r="J16" s="3"/>
      <c r="K16" s="7">
        <v>70</v>
      </c>
      <c r="L16" s="10">
        <v>242</v>
      </c>
      <c r="M16" s="10">
        <v>237</v>
      </c>
      <c r="N16" s="10">
        <v>479</v>
      </c>
      <c r="O16" s="3"/>
      <c r="P16" s="7">
        <v>100</v>
      </c>
      <c r="Q16" s="10">
        <v>1</v>
      </c>
      <c r="R16" s="10">
        <v>8</v>
      </c>
      <c r="S16" s="10">
        <v>9</v>
      </c>
      <c r="U16" s="4" t="s">
        <v>15</v>
      </c>
      <c r="V16" s="15">
        <f>SUM(L33,L39,Q9,Q15,Q21,Q27,Q33,Q39)</f>
        <v>1499</v>
      </c>
      <c r="W16" s="15">
        <f>SUM(M33,M39,R9,R15,R21,R27,R33,R39)</f>
        <v>2829</v>
      </c>
      <c r="X16" s="18">
        <f t="shared" si="0"/>
        <v>4328</v>
      </c>
      <c r="Z16" s="9" t="s">
        <v>24</v>
      </c>
      <c r="AA16" s="11">
        <f t="shared" ref="AA16:AB16" si="2">SUM(AA12:AA15)</f>
        <v>1368</v>
      </c>
      <c r="AB16" s="11">
        <f t="shared" si="2"/>
        <v>1556</v>
      </c>
      <c r="AC16" s="11">
        <f>SUM(AC12:AC15)</f>
        <v>2924</v>
      </c>
    </row>
    <row r="17" spans="1:29" ht="15" customHeight="1" x14ac:dyDescent="0.15">
      <c r="A17" s="7">
        <v>11</v>
      </c>
      <c r="B17" s="10">
        <v>70</v>
      </c>
      <c r="C17" s="10">
        <v>82</v>
      </c>
      <c r="D17" s="10">
        <v>152</v>
      </c>
      <c r="E17" s="3"/>
      <c r="F17" s="7">
        <v>41</v>
      </c>
      <c r="G17" s="10">
        <v>126</v>
      </c>
      <c r="H17" s="10">
        <v>91</v>
      </c>
      <c r="I17" s="10">
        <v>217</v>
      </c>
      <c r="J17" s="3"/>
      <c r="K17" s="7">
        <v>71</v>
      </c>
      <c r="L17" s="10">
        <v>130</v>
      </c>
      <c r="M17" s="10">
        <v>126</v>
      </c>
      <c r="N17" s="10">
        <v>256</v>
      </c>
      <c r="O17" s="3"/>
      <c r="P17" s="7">
        <v>101</v>
      </c>
      <c r="Q17" s="10">
        <v>1</v>
      </c>
      <c r="R17" s="10">
        <v>10</v>
      </c>
      <c r="S17" s="10">
        <v>11</v>
      </c>
      <c r="U17" s="4" t="s">
        <v>16</v>
      </c>
      <c r="V17" s="15">
        <f>SUM(L39,Q9,Q15,Q21,Q27,Q33,Q39)</f>
        <v>771</v>
      </c>
      <c r="W17" s="15">
        <f>SUM(M39,R9,R15,R21,R27,R33,R39)</f>
        <v>1712</v>
      </c>
      <c r="X17" s="18">
        <f t="shared" si="0"/>
        <v>2483</v>
      </c>
      <c r="Z17" s="6" t="s">
        <v>29</v>
      </c>
    </row>
    <row r="18" spans="1:29" ht="15" customHeight="1" x14ac:dyDescent="0.15">
      <c r="A18" s="7">
        <v>12</v>
      </c>
      <c r="B18" s="10">
        <v>72</v>
      </c>
      <c r="C18" s="10">
        <v>52</v>
      </c>
      <c r="D18" s="10">
        <v>124</v>
      </c>
      <c r="E18" s="3"/>
      <c r="F18" s="7">
        <v>42</v>
      </c>
      <c r="G18" s="10">
        <v>103</v>
      </c>
      <c r="H18" s="10">
        <v>94</v>
      </c>
      <c r="I18" s="10">
        <v>197</v>
      </c>
      <c r="J18" s="3"/>
      <c r="K18" s="7">
        <v>72</v>
      </c>
      <c r="L18" s="10">
        <v>115</v>
      </c>
      <c r="M18" s="10">
        <v>138</v>
      </c>
      <c r="N18" s="13">
        <v>253</v>
      </c>
      <c r="O18" s="3"/>
      <c r="P18" s="7">
        <v>102</v>
      </c>
      <c r="Q18" s="10">
        <v>1</v>
      </c>
      <c r="R18" s="10">
        <v>11</v>
      </c>
      <c r="S18" s="10">
        <v>12</v>
      </c>
      <c r="U18" s="4" t="s">
        <v>17</v>
      </c>
      <c r="V18" s="15">
        <f>SUM(Q9,Q15,Q21,Q27,Q33,Q39)</f>
        <v>240</v>
      </c>
      <c r="W18" s="15">
        <f>SUM(R9,R15,R21,R27,R33,R39)</f>
        <v>755</v>
      </c>
      <c r="X18" s="18">
        <f t="shared" si="0"/>
        <v>995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78</v>
      </c>
      <c r="C19" s="10">
        <v>71</v>
      </c>
      <c r="D19" s="10">
        <v>149</v>
      </c>
      <c r="E19" s="3"/>
      <c r="F19" s="7">
        <v>43</v>
      </c>
      <c r="G19" s="10">
        <v>103</v>
      </c>
      <c r="H19" s="10">
        <v>107</v>
      </c>
      <c r="I19" s="10">
        <v>210</v>
      </c>
      <c r="J19" s="3"/>
      <c r="K19" s="7">
        <v>73</v>
      </c>
      <c r="L19" s="10">
        <v>131</v>
      </c>
      <c r="M19" s="10">
        <v>186</v>
      </c>
      <c r="N19" s="10">
        <v>317</v>
      </c>
      <c r="O19" s="3"/>
      <c r="P19" s="7">
        <v>103</v>
      </c>
      <c r="Q19" s="10">
        <v>1</v>
      </c>
      <c r="R19" s="10">
        <v>0</v>
      </c>
      <c r="S19" s="10">
        <v>1</v>
      </c>
      <c r="U19" s="4" t="s">
        <v>18</v>
      </c>
      <c r="V19" s="15">
        <f>SUM(Q15,Q21,Q27,Q33,Q39)</f>
        <v>45</v>
      </c>
      <c r="W19" s="15">
        <f>SUM(R15,R21,R27,R33,R39)</f>
        <v>204</v>
      </c>
      <c r="X19" s="18">
        <f t="shared" si="0"/>
        <v>249</v>
      </c>
      <c r="Z19" s="4" t="s">
        <v>25</v>
      </c>
      <c r="AA19" s="10">
        <v>161</v>
      </c>
      <c r="AB19" s="10">
        <v>172</v>
      </c>
      <c r="AC19" s="10">
        <v>333</v>
      </c>
    </row>
    <row r="20" spans="1:29" ht="15" customHeight="1" x14ac:dyDescent="0.15">
      <c r="A20" s="7">
        <v>14</v>
      </c>
      <c r="B20" s="10">
        <v>68</v>
      </c>
      <c r="C20" s="10">
        <v>78</v>
      </c>
      <c r="D20" s="10">
        <v>146</v>
      </c>
      <c r="E20" s="3"/>
      <c r="F20" s="7">
        <v>44</v>
      </c>
      <c r="G20" s="10">
        <v>100</v>
      </c>
      <c r="H20" s="10">
        <v>101</v>
      </c>
      <c r="I20" s="10">
        <v>201</v>
      </c>
      <c r="J20" s="3"/>
      <c r="K20" s="7">
        <v>74</v>
      </c>
      <c r="L20" s="10">
        <v>149</v>
      </c>
      <c r="M20" s="10">
        <v>194</v>
      </c>
      <c r="N20" s="10">
        <v>343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33</v>
      </c>
      <c r="X20" s="18">
        <f t="shared" si="0"/>
        <v>38</v>
      </c>
      <c r="Z20" s="26" t="s">
        <v>26</v>
      </c>
      <c r="AA20" s="10">
        <v>1008</v>
      </c>
      <c r="AB20" s="10">
        <v>898</v>
      </c>
      <c r="AC20" s="10">
        <v>1906</v>
      </c>
    </row>
    <row r="21" spans="1:29" ht="15" customHeight="1" x14ac:dyDescent="0.15">
      <c r="A21" s="7"/>
      <c r="B21" s="11">
        <v>362</v>
      </c>
      <c r="C21" s="11">
        <v>358</v>
      </c>
      <c r="D21" s="11">
        <v>720</v>
      </c>
      <c r="E21" s="3"/>
      <c r="F21" s="7"/>
      <c r="G21" s="11">
        <v>542</v>
      </c>
      <c r="H21" s="11">
        <v>479</v>
      </c>
      <c r="I21" s="11">
        <v>1021</v>
      </c>
      <c r="J21" s="3"/>
      <c r="K21" s="7"/>
      <c r="L21" s="12">
        <v>767</v>
      </c>
      <c r="M21" s="12">
        <v>881</v>
      </c>
      <c r="N21" s="12">
        <v>1648</v>
      </c>
      <c r="O21" s="24"/>
      <c r="P21" s="7"/>
      <c r="Q21" s="11">
        <v>4</v>
      </c>
      <c r="R21" s="11">
        <v>31</v>
      </c>
      <c r="S21" s="11">
        <v>35</v>
      </c>
      <c r="Z21" s="4" t="s">
        <v>31</v>
      </c>
      <c r="AA21" s="10">
        <v>341</v>
      </c>
      <c r="AB21" s="10">
        <v>303</v>
      </c>
      <c r="AC21" s="10">
        <v>644</v>
      </c>
    </row>
    <row r="22" spans="1:29" ht="15" customHeight="1" x14ac:dyDescent="0.15">
      <c r="A22" s="7">
        <v>15</v>
      </c>
      <c r="B22" s="10">
        <v>74</v>
      </c>
      <c r="C22" s="10">
        <v>83</v>
      </c>
      <c r="D22" s="10">
        <v>157</v>
      </c>
      <c r="E22" s="3"/>
      <c r="F22" s="7">
        <v>45</v>
      </c>
      <c r="G22" s="10">
        <v>99</v>
      </c>
      <c r="H22" s="10">
        <v>100</v>
      </c>
      <c r="I22" s="10">
        <v>199</v>
      </c>
      <c r="J22" s="3"/>
      <c r="K22" s="7">
        <v>75</v>
      </c>
      <c r="L22" s="10">
        <v>147</v>
      </c>
      <c r="M22" s="10">
        <v>213</v>
      </c>
      <c r="N22" s="10">
        <v>360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370</v>
      </c>
      <c r="AB22" s="10">
        <v>694</v>
      </c>
      <c r="AC22" s="10">
        <v>1064</v>
      </c>
    </row>
    <row r="23" spans="1:29" ht="15" customHeight="1" x14ac:dyDescent="0.15">
      <c r="A23" s="7">
        <v>16</v>
      </c>
      <c r="B23" s="10">
        <v>88</v>
      </c>
      <c r="C23" s="10">
        <v>84</v>
      </c>
      <c r="D23" s="10">
        <v>172</v>
      </c>
      <c r="E23" s="3"/>
      <c r="F23" s="7">
        <v>46</v>
      </c>
      <c r="G23" s="10">
        <v>102</v>
      </c>
      <c r="H23" s="10">
        <v>92</v>
      </c>
      <c r="I23" s="10">
        <v>194</v>
      </c>
      <c r="J23" s="3"/>
      <c r="K23" s="7">
        <v>76</v>
      </c>
      <c r="L23" s="10">
        <v>140</v>
      </c>
      <c r="M23" s="10">
        <v>204</v>
      </c>
      <c r="N23" s="10">
        <v>344</v>
      </c>
      <c r="O23" s="3"/>
      <c r="P23" s="7">
        <v>106</v>
      </c>
      <c r="Q23" s="10">
        <v>1</v>
      </c>
      <c r="R23" s="10">
        <v>0</v>
      </c>
      <c r="S23" s="10">
        <v>1</v>
      </c>
      <c r="U23" s="4" t="s">
        <v>4</v>
      </c>
      <c r="V23" s="19">
        <f>V4/$V$8*100</f>
        <v>9.7816760415673567</v>
      </c>
      <c r="W23" s="19">
        <f>W4/$W$8*100</f>
        <v>8.1644566758402135</v>
      </c>
      <c r="X23" s="19">
        <f>X4/$X$8*100</f>
        <v>8.9190391459074725</v>
      </c>
      <c r="Z23" s="9" t="s">
        <v>24</v>
      </c>
      <c r="AA23" s="11">
        <f t="shared" ref="AA23:AB23" si="3">SUM(AA19:AA22)</f>
        <v>1880</v>
      </c>
      <c r="AB23" s="11">
        <f t="shared" si="3"/>
        <v>2067</v>
      </c>
      <c r="AC23" s="11">
        <f>SUM(AC19:AC22)</f>
        <v>3947</v>
      </c>
    </row>
    <row r="24" spans="1:29" ht="15" customHeight="1" x14ac:dyDescent="0.15">
      <c r="A24" s="7">
        <v>17</v>
      </c>
      <c r="B24" s="10">
        <v>90</v>
      </c>
      <c r="C24" s="10">
        <v>82</v>
      </c>
      <c r="D24" s="10">
        <v>172</v>
      </c>
      <c r="E24" s="3"/>
      <c r="F24" s="7">
        <v>47</v>
      </c>
      <c r="G24" s="10">
        <v>96</v>
      </c>
      <c r="H24" s="10">
        <v>94</v>
      </c>
      <c r="I24" s="10">
        <v>190</v>
      </c>
      <c r="J24" s="3"/>
      <c r="K24" s="7">
        <v>77</v>
      </c>
      <c r="L24" s="10">
        <v>131</v>
      </c>
      <c r="M24" s="10">
        <v>207</v>
      </c>
      <c r="N24" s="10">
        <v>338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50.367051196491566</v>
      </c>
      <c r="W24" s="19">
        <f>W5/$W$8*100</f>
        <v>43.03227420565424</v>
      </c>
      <c r="X24" s="19">
        <f>X5/$X$8*100</f>
        <v>46.454626334519574</v>
      </c>
      <c r="Z24" s="6" t="s">
        <v>30</v>
      </c>
    </row>
    <row r="25" spans="1:29" ht="15" customHeight="1" x14ac:dyDescent="0.15">
      <c r="A25" s="7">
        <v>18</v>
      </c>
      <c r="B25" s="10">
        <v>81</v>
      </c>
      <c r="C25" s="10">
        <v>81</v>
      </c>
      <c r="D25" s="10">
        <v>162</v>
      </c>
      <c r="E25" s="3"/>
      <c r="F25" s="7">
        <v>48</v>
      </c>
      <c r="G25" s="10">
        <v>104</v>
      </c>
      <c r="H25" s="10">
        <v>101</v>
      </c>
      <c r="I25" s="10">
        <v>205</v>
      </c>
      <c r="J25" s="3"/>
      <c r="K25" s="7">
        <v>78</v>
      </c>
      <c r="L25" s="10">
        <v>139</v>
      </c>
      <c r="M25" s="10">
        <v>194</v>
      </c>
      <c r="N25" s="10">
        <v>333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18.981790447135094</v>
      </c>
      <c r="W25" s="19">
        <f>W6/$W$8*100</f>
        <v>16.729213576849304</v>
      </c>
      <c r="X25" s="19">
        <f>X6/$X$8*100</f>
        <v>17.780249110320284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66</v>
      </c>
      <c r="C26" s="10">
        <v>75</v>
      </c>
      <c r="D26" s="10">
        <v>141</v>
      </c>
      <c r="E26" s="3"/>
      <c r="F26" s="7">
        <v>49</v>
      </c>
      <c r="G26" s="10">
        <v>93</v>
      </c>
      <c r="H26" s="10">
        <v>98</v>
      </c>
      <c r="I26" s="10">
        <v>191</v>
      </c>
      <c r="J26" s="3"/>
      <c r="K26" s="7">
        <v>79</v>
      </c>
      <c r="L26" s="10">
        <v>133</v>
      </c>
      <c r="M26" s="10">
        <v>199</v>
      </c>
      <c r="N26" s="10">
        <v>332</v>
      </c>
      <c r="O26" s="3"/>
      <c r="P26" s="7">
        <v>109</v>
      </c>
      <c r="Q26" s="10">
        <v>0</v>
      </c>
      <c r="R26" s="10">
        <v>1</v>
      </c>
      <c r="S26" s="10">
        <v>1</v>
      </c>
      <c r="U26" s="4" t="s">
        <v>7</v>
      </c>
      <c r="V26" s="19">
        <f>V7/$V$8*100</f>
        <v>20.869482314805985</v>
      </c>
      <c r="W26" s="19">
        <f>W7/$W$8*100</f>
        <v>32.074055541656243</v>
      </c>
      <c r="X26" s="19">
        <f>X7/$X$8*100</f>
        <v>26.84608540925267</v>
      </c>
      <c r="Z26" s="4" t="s">
        <v>25</v>
      </c>
      <c r="AA26" s="10">
        <v>110</v>
      </c>
      <c r="AB26" s="10">
        <v>98</v>
      </c>
      <c r="AC26" s="10">
        <v>208</v>
      </c>
    </row>
    <row r="27" spans="1:29" ht="15" customHeight="1" x14ac:dyDescent="0.15">
      <c r="A27" s="7"/>
      <c r="B27" s="11">
        <v>399</v>
      </c>
      <c r="C27" s="11">
        <v>405</v>
      </c>
      <c r="D27" s="11">
        <v>804</v>
      </c>
      <c r="E27" s="3"/>
      <c r="F27" s="7"/>
      <c r="G27" s="11">
        <v>494</v>
      </c>
      <c r="H27" s="11">
        <v>485</v>
      </c>
      <c r="I27" s="11">
        <v>979</v>
      </c>
      <c r="J27" s="3"/>
      <c r="K27" s="7"/>
      <c r="L27" s="11">
        <v>690</v>
      </c>
      <c r="M27" s="11">
        <v>1017</v>
      </c>
      <c r="N27" s="11">
        <v>1707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533</v>
      </c>
      <c r="AB27" s="10">
        <v>509</v>
      </c>
      <c r="AC27" s="10">
        <v>1042</v>
      </c>
    </row>
    <row r="28" spans="1:29" ht="15" customHeight="1" x14ac:dyDescent="0.15">
      <c r="A28" s="7">
        <v>20</v>
      </c>
      <c r="B28" s="10">
        <v>88</v>
      </c>
      <c r="C28" s="10">
        <v>79</v>
      </c>
      <c r="D28" s="10">
        <v>167</v>
      </c>
      <c r="E28" s="3"/>
      <c r="F28" s="7">
        <v>50</v>
      </c>
      <c r="G28" s="10">
        <v>103</v>
      </c>
      <c r="H28" s="10">
        <v>132</v>
      </c>
      <c r="I28" s="10">
        <v>235</v>
      </c>
      <c r="J28" s="3"/>
      <c r="K28" s="7">
        <v>80</v>
      </c>
      <c r="L28" s="10">
        <v>169</v>
      </c>
      <c r="M28" s="10">
        <v>226</v>
      </c>
      <c r="N28" s="10">
        <v>395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30.765563924110971</v>
      </c>
      <c r="W28" s="19">
        <f t="shared" ref="W28:W39" si="5">W9/$W$8*100</f>
        <v>26.419814861145856</v>
      </c>
      <c r="X28" s="19">
        <f t="shared" ref="X28:X39" si="6">X9/$X$8*100</f>
        <v>28.447508896797153</v>
      </c>
      <c r="Z28" s="4" t="s">
        <v>31</v>
      </c>
      <c r="AA28" s="10">
        <v>195</v>
      </c>
      <c r="AB28" s="10">
        <v>194</v>
      </c>
      <c r="AC28" s="10">
        <v>389</v>
      </c>
    </row>
    <row r="29" spans="1:29" ht="15" customHeight="1" x14ac:dyDescent="0.15">
      <c r="A29" s="7">
        <v>21</v>
      </c>
      <c r="B29" s="10">
        <v>67</v>
      </c>
      <c r="C29" s="10">
        <v>84</v>
      </c>
      <c r="D29" s="10">
        <v>151</v>
      </c>
      <c r="E29" s="3"/>
      <c r="F29" s="7">
        <v>51</v>
      </c>
      <c r="G29" s="10">
        <v>83</v>
      </c>
      <c r="H29" s="10">
        <v>74</v>
      </c>
      <c r="I29" s="10">
        <v>157</v>
      </c>
      <c r="J29" s="3"/>
      <c r="K29" s="7">
        <v>81</v>
      </c>
      <c r="L29" s="10">
        <v>129</v>
      </c>
      <c r="M29" s="10">
        <v>213</v>
      </c>
      <c r="N29" s="10">
        <v>342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70.616836686052054</v>
      </c>
      <c r="W29" s="19">
        <f t="shared" si="5"/>
        <v>75.223083979651406</v>
      </c>
      <c r="X29" s="19">
        <f t="shared" si="6"/>
        <v>73.07384341637011</v>
      </c>
      <c r="Z29" s="4" t="s">
        <v>7</v>
      </c>
      <c r="AA29" s="10">
        <v>239</v>
      </c>
      <c r="AB29" s="10">
        <v>394</v>
      </c>
      <c r="AC29" s="10">
        <v>633</v>
      </c>
    </row>
    <row r="30" spans="1:29" ht="15" customHeight="1" x14ac:dyDescent="0.15">
      <c r="A30" s="7">
        <v>22</v>
      </c>
      <c r="B30" s="10">
        <v>78</v>
      </c>
      <c r="C30" s="10">
        <v>63</v>
      </c>
      <c r="D30" s="10">
        <v>141</v>
      </c>
      <c r="E30" s="3"/>
      <c r="F30" s="7">
        <v>52</v>
      </c>
      <c r="G30" s="10">
        <v>109</v>
      </c>
      <c r="H30" s="10">
        <v>98</v>
      </c>
      <c r="I30" s="10">
        <v>207</v>
      </c>
      <c r="J30" s="3"/>
      <c r="K30" s="7">
        <v>82</v>
      </c>
      <c r="L30" s="10">
        <v>158</v>
      </c>
      <c r="M30" s="10">
        <v>228</v>
      </c>
      <c r="N30" s="10">
        <v>386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60.73982267137</v>
      </c>
      <c r="W30" s="19">
        <f t="shared" si="5"/>
        <v>67.183721124176472</v>
      </c>
      <c r="X30" s="19">
        <f t="shared" si="6"/>
        <v>64.17704626334519</v>
      </c>
      <c r="Z30" s="9" t="s">
        <v>24</v>
      </c>
      <c r="AA30" s="11">
        <f t="shared" ref="AA30:AB30" si="7">SUM(AA26:AA29)</f>
        <v>1077</v>
      </c>
      <c r="AB30" s="11">
        <f t="shared" si="7"/>
        <v>1195</v>
      </c>
      <c r="AC30" s="11">
        <f>SUM(AC26:AC29)</f>
        <v>2272</v>
      </c>
    </row>
    <row r="31" spans="1:29" ht="15" customHeight="1" x14ac:dyDescent="0.15">
      <c r="A31" s="7">
        <v>23</v>
      </c>
      <c r="B31" s="10">
        <v>88</v>
      </c>
      <c r="C31" s="10">
        <v>87</v>
      </c>
      <c r="D31" s="10">
        <v>175</v>
      </c>
      <c r="E31" s="3"/>
      <c r="F31" s="7">
        <v>53</v>
      </c>
      <c r="G31" s="10">
        <v>107</v>
      </c>
      <c r="H31" s="10">
        <v>121</v>
      </c>
      <c r="I31" s="10">
        <v>228</v>
      </c>
      <c r="J31" s="3"/>
      <c r="K31" s="7">
        <v>83</v>
      </c>
      <c r="L31" s="10">
        <v>129</v>
      </c>
      <c r="M31" s="10">
        <v>248</v>
      </c>
      <c r="N31" s="10">
        <v>377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48.784440842787681</v>
      </c>
      <c r="W31" s="19">
        <f t="shared" si="5"/>
        <v>56.392294220665498</v>
      </c>
      <c r="X31" s="19">
        <f t="shared" si="6"/>
        <v>52.842526690391459</v>
      </c>
      <c r="Z31" s="6"/>
    </row>
    <row r="32" spans="1:29" ht="15" customHeight="1" x14ac:dyDescent="0.15">
      <c r="A32" s="7">
        <v>24</v>
      </c>
      <c r="B32" s="10">
        <v>91</v>
      </c>
      <c r="C32" s="10">
        <v>58</v>
      </c>
      <c r="D32" s="10">
        <v>149</v>
      </c>
      <c r="E32" s="3"/>
      <c r="F32" s="7">
        <v>54</v>
      </c>
      <c r="G32" s="10">
        <v>121</v>
      </c>
      <c r="H32" s="10">
        <v>127</v>
      </c>
      <c r="I32" s="10">
        <v>248</v>
      </c>
      <c r="J32" s="3"/>
      <c r="K32" s="7">
        <v>84</v>
      </c>
      <c r="L32" s="10">
        <v>143</v>
      </c>
      <c r="M32" s="10">
        <v>202</v>
      </c>
      <c r="N32" s="10">
        <v>345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39.851272761941082</v>
      </c>
      <c r="W32" s="20">
        <f t="shared" si="5"/>
        <v>48.80326911850554</v>
      </c>
      <c r="X32" s="20">
        <f t="shared" si="6"/>
        <v>44.62633451957295</v>
      </c>
      <c r="Z32" s="6"/>
      <c r="AA32" s="28"/>
      <c r="AB32" s="27"/>
      <c r="AC32" s="27"/>
    </row>
    <row r="33" spans="1:29" ht="15" customHeight="1" x14ac:dyDescent="0.15">
      <c r="A33" s="7"/>
      <c r="B33" s="11">
        <v>412</v>
      </c>
      <c r="C33" s="11">
        <v>371</v>
      </c>
      <c r="D33" s="11">
        <v>783</v>
      </c>
      <c r="E33" s="3"/>
      <c r="F33" s="7"/>
      <c r="G33" s="11">
        <v>523</v>
      </c>
      <c r="H33" s="11">
        <v>552</v>
      </c>
      <c r="I33" s="11">
        <v>1075</v>
      </c>
      <c r="J33" s="3"/>
      <c r="K33" s="7"/>
      <c r="L33" s="11">
        <v>728</v>
      </c>
      <c r="M33" s="11">
        <v>1117</v>
      </c>
      <c r="N33" s="11">
        <v>1845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28.181904852702832</v>
      </c>
      <c r="W33" s="19">
        <f t="shared" si="5"/>
        <v>39.421232591109998</v>
      </c>
      <c r="X33" s="19">
        <f t="shared" si="6"/>
        <v>34.177046263345197</v>
      </c>
      <c r="Z33" s="6" t="s">
        <v>3</v>
      </c>
    </row>
    <row r="34" spans="1:29" ht="15" customHeight="1" x14ac:dyDescent="0.15">
      <c r="A34" s="7">
        <v>25</v>
      </c>
      <c r="B34" s="10">
        <v>68</v>
      </c>
      <c r="C34" s="10">
        <v>65</v>
      </c>
      <c r="D34" s="10">
        <v>133</v>
      </c>
      <c r="E34" s="3"/>
      <c r="F34" s="7">
        <v>55</v>
      </c>
      <c r="G34" s="10">
        <v>111</v>
      </c>
      <c r="H34" s="10">
        <v>105</v>
      </c>
      <c r="I34" s="10">
        <v>216</v>
      </c>
      <c r="J34" s="3"/>
      <c r="K34" s="7">
        <v>85</v>
      </c>
      <c r="L34" s="10">
        <v>123</v>
      </c>
      <c r="M34" s="10">
        <v>189</v>
      </c>
      <c r="N34" s="10">
        <v>312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20.869482314805985</v>
      </c>
      <c r="W34" s="19">
        <f t="shared" si="5"/>
        <v>32.074055541656243</v>
      </c>
      <c r="X34" s="19">
        <f t="shared" si="6"/>
        <v>26.84608540925267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74</v>
      </c>
      <c r="C35" s="10">
        <v>58</v>
      </c>
      <c r="D35" s="10">
        <v>132</v>
      </c>
      <c r="E35" s="3"/>
      <c r="F35" s="7">
        <v>56</v>
      </c>
      <c r="G35" s="10">
        <v>131</v>
      </c>
      <c r="H35" s="10">
        <v>155</v>
      </c>
      <c r="I35" s="10">
        <v>286</v>
      </c>
      <c r="J35" s="3"/>
      <c r="K35" s="7">
        <v>86</v>
      </c>
      <c r="L35" s="10">
        <v>122</v>
      </c>
      <c r="M35" s="10">
        <v>229</v>
      </c>
      <c r="N35" s="10">
        <v>351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14.291162169892269</v>
      </c>
      <c r="W35" s="19">
        <f t="shared" si="5"/>
        <v>23.592694520890667</v>
      </c>
      <c r="X35" s="19">
        <f t="shared" si="6"/>
        <v>19.252669039145907</v>
      </c>
      <c r="Z35" s="4" t="s">
        <v>25</v>
      </c>
      <c r="AA35" s="10">
        <f>SUM(AA5,AA12,AA19,AA26)</f>
        <v>1026</v>
      </c>
      <c r="AB35" s="10">
        <f t="shared" ref="AA35:AB38" si="8">SUM(AB5,AB12,AB19,AB26)</f>
        <v>979</v>
      </c>
      <c r="AC35" s="10">
        <f>SUM(AA35:AB35)</f>
        <v>2005</v>
      </c>
    </row>
    <row r="36" spans="1:29" ht="15" customHeight="1" x14ac:dyDescent="0.15">
      <c r="A36" s="7">
        <v>27</v>
      </c>
      <c r="B36" s="10">
        <v>68</v>
      </c>
      <c r="C36" s="10">
        <v>55</v>
      </c>
      <c r="D36" s="10">
        <v>123</v>
      </c>
      <c r="E36" s="3"/>
      <c r="F36" s="7">
        <v>57</v>
      </c>
      <c r="G36" s="10">
        <v>150</v>
      </c>
      <c r="H36" s="10">
        <v>140</v>
      </c>
      <c r="I36" s="10">
        <v>290</v>
      </c>
      <c r="J36" s="3"/>
      <c r="K36" s="7">
        <v>87</v>
      </c>
      <c r="L36" s="10">
        <v>130</v>
      </c>
      <c r="M36" s="10">
        <v>199</v>
      </c>
      <c r="N36" s="10">
        <v>329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7.3505577271427205</v>
      </c>
      <c r="W36" s="19">
        <f t="shared" si="5"/>
        <v>14.277374697689934</v>
      </c>
      <c r="X36" s="19">
        <f t="shared" si="6"/>
        <v>11.045373665480428</v>
      </c>
      <c r="Z36" s="26" t="s">
        <v>26</v>
      </c>
      <c r="AA36" s="10">
        <f t="shared" si="8"/>
        <v>5283</v>
      </c>
      <c r="AB36" s="10">
        <f t="shared" si="8"/>
        <v>5160</v>
      </c>
      <c r="AC36" s="13">
        <f>SUM(AA36:AB36)</f>
        <v>10443</v>
      </c>
    </row>
    <row r="37" spans="1:29" ht="15" customHeight="1" x14ac:dyDescent="0.15">
      <c r="A37" s="7">
        <v>28</v>
      </c>
      <c r="B37" s="10">
        <v>55</v>
      </c>
      <c r="C37" s="10">
        <v>52</v>
      </c>
      <c r="D37" s="10">
        <v>107</v>
      </c>
      <c r="E37" s="3"/>
      <c r="F37" s="7">
        <v>58</v>
      </c>
      <c r="G37" s="10">
        <v>164</v>
      </c>
      <c r="H37" s="10">
        <v>167</v>
      </c>
      <c r="I37" s="10">
        <v>331</v>
      </c>
      <c r="J37" s="3"/>
      <c r="K37" s="7">
        <v>88</v>
      </c>
      <c r="L37" s="10">
        <v>95</v>
      </c>
      <c r="M37" s="10">
        <v>185</v>
      </c>
      <c r="N37" s="10">
        <v>280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2.2881113547525982</v>
      </c>
      <c r="W37" s="19">
        <f t="shared" si="5"/>
        <v>6.2963889583854558</v>
      </c>
      <c r="X37" s="19">
        <f t="shared" si="6"/>
        <v>4.4261565836298935</v>
      </c>
      <c r="Z37" s="4" t="s">
        <v>31</v>
      </c>
      <c r="AA37" s="10">
        <f t="shared" si="8"/>
        <v>1991</v>
      </c>
      <c r="AB37" s="10">
        <f t="shared" si="8"/>
        <v>2006</v>
      </c>
      <c r="AC37" s="13">
        <f>SUM(AA37:AB37)</f>
        <v>3997</v>
      </c>
    </row>
    <row r="38" spans="1:29" ht="15" customHeight="1" x14ac:dyDescent="0.15">
      <c r="A38" s="7">
        <v>29</v>
      </c>
      <c r="B38" s="10">
        <v>82</v>
      </c>
      <c r="C38" s="10">
        <v>80</v>
      </c>
      <c r="D38" s="10">
        <v>162</v>
      </c>
      <c r="E38" s="3"/>
      <c r="F38" s="7">
        <v>59</v>
      </c>
      <c r="G38" s="10">
        <v>175</v>
      </c>
      <c r="H38" s="10">
        <v>175</v>
      </c>
      <c r="I38" s="10">
        <v>350</v>
      </c>
      <c r="J38" s="3"/>
      <c r="K38" s="7">
        <v>89</v>
      </c>
      <c r="L38" s="10">
        <v>61</v>
      </c>
      <c r="M38" s="10">
        <v>155</v>
      </c>
      <c r="N38" s="10">
        <v>216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0.42902087901611208</v>
      </c>
      <c r="W38" s="19">
        <f t="shared" si="5"/>
        <v>1.7012759569677258</v>
      </c>
      <c r="X38" s="19">
        <f t="shared" si="6"/>
        <v>1.1076512455516014</v>
      </c>
      <c r="Z38" s="4" t="s">
        <v>7</v>
      </c>
      <c r="AA38" s="10">
        <f t="shared" si="8"/>
        <v>2189</v>
      </c>
      <c r="AB38" s="10">
        <f t="shared" si="8"/>
        <v>3846</v>
      </c>
      <c r="AC38" s="13">
        <f>SUM(AA38:AB38)</f>
        <v>6035</v>
      </c>
    </row>
    <row r="39" spans="1:29" ht="15" customHeight="1" x14ac:dyDescent="0.15">
      <c r="A39" s="7"/>
      <c r="B39" s="11">
        <v>347</v>
      </c>
      <c r="C39" s="11">
        <v>310</v>
      </c>
      <c r="D39" s="11">
        <v>657</v>
      </c>
      <c r="E39" s="3"/>
      <c r="F39" s="7"/>
      <c r="G39" s="11">
        <v>731</v>
      </c>
      <c r="H39" s="11">
        <v>742</v>
      </c>
      <c r="I39" s="11">
        <v>1473</v>
      </c>
      <c r="J39" s="3"/>
      <c r="K39" s="7"/>
      <c r="L39" s="11">
        <v>531</v>
      </c>
      <c r="M39" s="11">
        <v>957</v>
      </c>
      <c r="N39" s="11">
        <v>1488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4.7668986557345791E-2</v>
      </c>
      <c r="W39" s="19">
        <f t="shared" si="5"/>
        <v>0.2752064048036027</v>
      </c>
      <c r="X39" s="19">
        <f t="shared" si="6"/>
        <v>0.16903914590747332</v>
      </c>
      <c r="Z39" s="9" t="s">
        <v>24</v>
      </c>
      <c r="AA39" s="11">
        <f>SUM(AA35:AA38)</f>
        <v>10489</v>
      </c>
      <c r="AB39" s="11">
        <f>SUM(AB35:AB38)</f>
        <v>11991</v>
      </c>
      <c r="AC39" s="11">
        <f>SUM(AC35:AC38)</f>
        <v>22480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6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61</v>
      </c>
      <c r="C4" s="10">
        <v>59</v>
      </c>
      <c r="D4" s="10">
        <v>120</v>
      </c>
      <c r="E4" s="3"/>
      <c r="F4" s="7">
        <v>30</v>
      </c>
      <c r="G4" s="10">
        <v>84</v>
      </c>
      <c r="H4" s="10">
        <v>93</v>
      </c>
      <c r="I4" s="10">
        <v>177</v>
      </c>
      <c r="J4" s="3"/>
      <c r="K4" s="7">
        <v>60</v>
      </c>
      <c r="L4" s="10">
        <v>165</v>
      </c>
      <c r="M4" s="10">
        <v>165</v>
      </c>
      <c r="N4" s="10">
        <v>330</v>
      </c>
      <c r="O4" s="3"/>
      <c r="P4" s="7">
        <v>90</v>
      </c>
      <c r="Q4" s="10">
        <v>63</v>
      </c>
      <c r="R4" s="10">
        <v>149</v>
      </c>
      <c r="S4" s="10">
        <v>212</v>
      </c>
      <c r="U4" s="4" t="s">
        <v>4</v>
      </c>
      <c r="V4" s="15">
        <f>SUM(B9,B15,B21)</f>
        <v>1020</v>
      </c>
      <c r="W4" s="15">
        <f>SUM(C9,C15,C21)</f>
        <v>970</v>
      </c>
      <c r="X4" s="15">
        <f>SUM(V4:W4)</f>
        <v>1990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56</v>
      </c>
      <c r="C5" s="10">
        <v>47</v>
      </c>
      <c r="D5" s="10">
        <v>103</v>
      </c>
      <c r="E5" s="3"/>
      <c r="F5" s="7">
        <v>31</v>
      </c>
      <c r="G5" s="10">
        <v>78</v>
      </c>
      <c r="H5" s="10">
        <v>83</v>
      </c>
      <c r="I5" s="10">
        <v>161</v>
      </c>
      <c r="J5" s="3"/>
      <c r="K5" s="7">
        <v>61</v>
      </c>
      <c r="L5" s="10">
        <v>169</v>
      </c>
      <c r="M5" s="10">
        <v>184</v>
      </c>
      <c r="N5" s="10">
        <v>353</v>
      </c>
      <c r="O5" s="3"/>
      <c r="P5" s="7">
        <v>91</v>
      </c>
      <c r="Q5" s="10">
        <v>45</v>
      </c>
      <c r="R5" s="10">
        <v>123</v>
      </c>
      <c r="S5" s="10">
        <v>168</v>
      </c>
      <c r="U5" s="4" t="s">
        <v>5</v>
      </c>
      <c r="V5" s="15">
        <f>SUM(B27,B33,B39,G9,G15,G21,G27,G33,G39,L9)</f>
        <v>5269</v>
      </c>
      <c r="W5" s="15">
        <f>SUM(C27,C33,C39,H9,H15,H21,H27,H33,H39,M9)</f>
        <v>5140</v>
      </c>
      <c r="X5" s="15">
        <f>SUM(V5:W5)</f>
        <v>10409</v>
      </c>
      <c r="Y5" s="2"/>
      <c r="Z5" s="4" t="s">
        <v>25</v>
      </c>
      <c r="AA5" s="10">
        <v>583</v>
      </c>
      <c r="AB5" s="10">
        <v>566</v>
      </c>
      <c r="AC5" s="10">
        <v>1149</v>
      </c>
    </row>
    <row r="6" spans="1:29" ht="15" customHeight="1" x14ac:dyDescent="0.15">
      <c r="A6" s="7">
        <v>2</v>
      </c>
      <c r="B6" s="10">
        <v>54</v>
      </c>
      <c r="C6" s="10">
        <v>58</v>
      </c>
      <c r="D6" s="10">
        <v>112</v>
      </c>
      <c r="E6" s="3"/>
      <c r="F6" s="7">
        <v>32</v>
      </c>
      <c r="G6" s="10">
        <v>76</v>
      </c>
      <c r="H6" s="10">
        <v>94</v>
      </c>
      <c r="I6" s="10">
        <v>170</v>
      </c>
      <c r="J6" s="3"/>
      <c r="K6" s="7">
        <v>62</v>
      </c>
      <c r="L6" s="10">
        <v>183</v>
      </c>
      <c r="M6" s="10">
        <v>196</v>
      </c>
      <c r="N6" s="10">
        <v>379</v>
      </c>
      <c r="O6" s="3"/>
      <c r="P6" s="7">
        <v>92</v>
      </c>
      <c r="Q6" s="10">
        <v>47</v>
      </c>
      <c r="R6" s="10">
        <v>135</v>
      </c>
      <c r="S6" s="10">
        <v>182</v>
      </c>
      <c r="U6" s="8" t="s">
        <v>6</v>
      </c>
      <c r="V6" s="15">
        <f>SUM(L15,L21)</f>
        <v>1990</v>
      </c>
      <c r="W6" s="15">
        <f>SUM(M15,M21)</f>
        <v>2012</v>
      </c>
      <c r="X6" s="15">
        <f>SUM(V6:W6)</f>
        <v>4002</v>
      </c>
      <c r="Z6" s="26" t="s">
        <v>26</v>
      </c>
      <c r="AA6" s="10">
        <v>3068</v>
      </c>
      <c r="AB6" s="10">
        <v>3041</v>
      </c>
      <c r="AC6" s="10">
        <v>6109</v>
      </c>
    </row>
    <row r="7" spans="1:29" ht="15" customHeight="1" x14ac:dyDescent="0.15">
      <c r="A7" s="7">
        <v>3</v>
      </c>
      <c r="B7" s="10">
        <v>69</v>
      </c>
      <c r="C7" s="10">
        <v>58</v>
      </c>
      <c r="D7" s="10">
        <v>127</v>
      </c>
      <c r="E7" s="3"/>
      <c r="F7" s="7">
        <v>33</v>
      </c>
      <c r="G7" s="10">
        <v>110</v>
      </c>
      <c r="H7" s="10">
        <v>78</v>
      </c>
      <c r="I7" s="10">
        <v>188</v>
      </c>
      <c r="J7" s="3"/>
      <c r="K7" s="7">
        <v>63</v>
      </c>
      <c r="L7" s="10">
        <v>204</v>
      </c>
      <c r="M7" s="10">
        <v>167</v>
      </c>
      <c r="N7" s="10">
        <v>371</v>
      </c>
      <c r="O7" s="3"/>
      <c r="P7" s="7">
        <v>93</v>
      </c>
      <c r="Q7" s="10">
        <v>27</v>
      </c>
      <c r="R7" s="10">
        <v>76</v>
      </c>
      <c r="S7" s="10">
        <v>103</v>
      </c>
      <c r="U7" s="4" t="s">
        <v>7</v>
      </c>
      <c r="V7" s="15">
        <f>SUM(L27,L33,L39,Q9,Q15,Q21,Q27,Q33,Q39)</f>
        <v>2187</v>
      </c>
      <c r="W7" s="15">
        <f>SUM(M27,M33,M39,R9,R15,R21,R27,R33,R39)</f>
        <v>3833</v>
      </c>
      <c r="X7" s="15">
        <f>SUM(V7:W7)</f>
        <v>6020</v>
      </c>
      <c r="Z7" s="4" t="s">
        <v>31</v>
      </c>
      <c r="AA7" s="10">
        <v>1192</v>
      </c>
      <c r="AB7" s="10">
        <v>1240</v>
      </c>
      <c r="AC7" s="10">
        <v>2432</v>
      </c>
    </row>
    <row r="8" spans="1:29" ht="15" customHeight="1" x14ac:dyDescent="0.15">
      <c r="A8" s="7">
        <v>4</v>
      </c>
      <c r="B8" s="10">
        <v>61</v>
      </c>
      <c r="C8" s="10">
        <v>66</v>
      </c>
      <c r="D8" s="10">
        <v>127</v>
      </c>
      <c r="E8" s="3"/>
      <c r="F8" s="7">
        <v>34</v>
      </c>
      <c r="G8" s="10">
        <v>81</v>
      </c>
      <c r="H8" s="10">
        <v>105</v>
      </c>
      <c r="I8" s="10">
        <v>186</v>
      </c>
      <c r="J8" s="3"/>
      <c r="K8" s="7">
        <v>64</v>
      </c>
      <c r="L8" s="10">
        <v>218</v>
      </c>
      <c r="M8" s="10">
        <v>194</v>
      </c>
      <c r="N8" s="10">
        <v>412</v>
      </c>
      <c r="O8" s="3"/>
      <c r="P8" s="7">
        <v>94</v>
      </c>
      <c r="Q8" s="10">
        <v>15</v>
      </c>
      <c r="R8" s="10">
        <v>69</v>
      </c>
      <c r="S8" s="10">
        <v>84</v>
      </c>
      <c r="U8" s="17" t="s">
        <v>3</v>
      </c>
      <c r="V8" s="12">
        <f>SUM(V4:V7)</f>
        <v>10466</v>
      </c>
      <c r="W8" s="12">
        <f>SUM(W4:W7)</f>
        <v>11955</v>
      </c>
      <c r="X8" s="12">
        <f>SUM(X4:X7)</f>
        <v>22421</v>
      </c>
      <c r="Z8" s="4" t="s">
        <v>7</v>
      </c>
      <c r="AA8" s="10">
        <v>1303</v>
      </c>
      <c r="AB8" s="10">
        <v>2303</v>
      </c>
      <c r="AC8" s="10">
        <v>3606</v>
      </c>
    </row>
    <row r="9" spans="1:29" ht="15" customHeight="1" x14ac:dyDescent="0.15">
      <c r="A9" s="7"/>
      <c r="B9" s="11">
        <v>301</v>
      </c>
      <c r="C9" s="11">
        <v>288</v>
      </c>
      <c r="D9" s="11">
        <v>589</v>
      </c>
      <c r="E9" s="3"/>
      <c r="F9" s="7"/>
      <c r="G9" s="11">
        <v>429</v>
      </c>
      <c r="H9" s="11">
        <v>453</v>
      </c>
      <c r="I9" s="11">
        <v>882</v>
      </c>
      <c r="J9" s="3"/>
      <c r="K9" s="7"/>
      <c r="L9" s="12">
        <v>939</v>
      </c>
      <c r="M9" s="12">
        <v>906</v>
      </c>
      <c r="N9" s="12">
        <v>1845</v>
      </c>
      <c r="O9" s="3"/>
      <c r="P9" s="7"/>
      <c r="Q9" s="11">
        <v>197</v>
      </c>
      <c r="R9" s="11">
        <v>552</v>
      </c>
      <c r="S9" s="11">
        <v>749</v>
      </c>
      <c r="U9" s="4" t="s">
        <v>8</v>
      </c>
      <c r="V9" s="15">
        <f>SUM(G21,G27,G33,G39,L9)</f>
        <v>3224</v>
      </c>
      <c r="W9" s="15">
        <f>SUM(H21,H27,H33,H39,M9)</f>
        <v>3153</v>
      </c>
      <c r="X9" s="18">
        <f t="shared" ref="X9:X20" si="0">SUM(V9:W9)</f>
        <v>6377</v>
      </c>
      <c r="Z9" s="9" t="s">
        <v>24</v>
      </c>
      <c r="AA9" s="11">
        <f t="shared" ref="AA9:AB9" si="1">SUM(AA5:AA8)</f>
        <v>6146</v>
      </c>
      <c r="AB9" s="11">
        <f t="shared" si="1"/>
        <v>7150</v>
      </c>
      <c r="AC9" s="11">
        <f>SUM(AC5:AC8)</f>
        <v>13296</v>
      </c>
    </row>
    <row r="10" spans="1:29" ht="15" customHeight="1" x14ac:dyDescent="0.15">
      <c r="A10" s="7">
        <v>5</v>
      </c>
      <c r="B10" s="10">
        <v>69</v>
      </c>
      <c r="C10" s="10">
        <v>56</v>
      </c>
      <c r="D10" s="10">
        <v>125</v>
      </c>
      <c r="E10" s="3"/>
      <c r="F10" s="7">
        <v>35</v>
      </c>
      <c r="G10" s="10">
        <v>77</v>
      </c>
      <c r="H10" s="10">
        <v>87</v>
      </c>
      <c r="I10" s="10">
        <v>164</v>
      </c>
      <c r="J10" s="3"/>
      <c r="K10" s="7">
        <v>65</v>
      </c>
      <c r="L10" s="10">
        <v>216</v>
      </c>
      <c r="M10" s="10">
        <v>207</v>
      </c>
      <c r="N10" s="10">
        <v>423</v>
      </c>
      <c r="O10" s="3"/>
      <c r="P10" s="7">
        <v>95</v>
      </c>
      <c r="Q10" s="10">
        <v>11</v>
      </c>
      <c r="R10" s="10">
        <v>58</v>
      </c>
      <c r="S10" s="10">
        <v>69</v>
      </c>
      <c r="U10" s="4" t="s">
        <v>9</v>
      </c>
      <c r="V10" s="15">
        <f>SUM(G21,G27,G33,G39,L9,L15,L21,L27,L33,L39,Q9,Q15,Q21,Q27,Q33,Q39)</f>
        <v>7401</v>
      </c>
      <c r="W10" s="15">
        <f>SUM(H21,H27,H33,H39,M9,M15,M21,M27,M33,M39,R9,R15,R21,R27,R33,R39)</f>
        <v>8998</v>
      </c>
      <c r="X10" s="18">
        <f t="shared" si="0"/>
        <v>16399</v>
      </c>
      <c r="Z10" s="6" t="s">
        <v>28</v>
      </c>
    </row>
    <row r="11" spans="1:29" ht="15" customHeight="1" x14ac:dyDescent="0.15">
      <c r="A11" s="7">
        <v>6</v>
      </c>
      <c r="B11" s="10">
        <v>63</v>
      </c>
      <c r="C11" s="10">
        <v>61</v>
      </c>
      <c r="D11" s="10">
        <v>124</v>
      </c>
      <c r="E11" s="3"/>
      <c r="F11" s="7">
        <v>36</v>
      </c>
      <c r="G11" s="10">
        <v>98</v>
      </c>
      <c r="H11" s="10">
        <v>73</v>
      </c>
      <c r="I11" s="10">
        <v>171</v>
      </c>
      <c r="J11" s="3"/>
      <c r="K11" s="7">
        <v>66</v>
      </c>
      <c r="L11" s="10">
        <v>228</v>
      </c>
      <c r="M11" s="10">
        <v>196</v>
      </c>
      <c r="N11" s="10">
        <v>424</v>
      </c>
      <c r="O11" s="3"/>
      <c r="P11" s="7">
        <v>96</v>
      </c>
      <c r="Q11" s="10">
        <v>6</v>
      </c>
      <c r="R11" s="10">
        <v>49</v>
      </c>
      <c r="S11" s="10">
        <v>55</v>
      </c>
      <c r="U11" s="4" t="s">
        <v>10</v>
      </c>
      <c r="V11" s="15">
        <f>SUM(,G33,G39,L9,L15,L21,L27,L33,L39,Q9,Q15,Q21,Q27,Q33,Q39)</f>
        <v>6359</v>
      </c>
      <c r="W11" s="15">
        <f>SUM(,H33,H39,M9,M15,M21,M27,M33,M39,R9,R15,R21,R27,R33,R39)</f>
        <v>8040</v>
      </c>
      <c r="X11" s="18">
        <f t="shared" si="0"/>
        <v>14399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77</v>
      </c>
      <c r="C12" s="10">
        <v>73</v>
      </c>
      <c r="D12" s="10">
        <v>150</v>
      </c>
      <c r="E12" s="3"/>
      <c r="F12" s="7">
        <v>37</v>
      </c>
      <c r="G12" s="10">
        <v>84</v>
      </c>
      <c r="H12" s="10">
        <v>105</v>
      </c>
      <c r="I12" s="10">
        <v>189</v>
      </c>
      <c r="J12" s="3"/>
      <c r="K12" s="7">
        <v>67</v>
      </c>
      <c r="L12" s="10">
        <v>243</v>
      </c>
      <c r="M12" s="10">
        <v>223</v>
      </c>
      <c r="N12" s="10">
        <v>466</v>
      </c>
      <c r="O12" s="3"/>
      <c r="P12" s="7">
        <v>97</v>
      </c>
      <c r="Q12" s="10">
        <v>9</v>
      </c>
      <c r="R12" s="10">
        <v>22</v>
      </c>
      <c r="S12" s="10">
        <v>31</v>
      </c>
      <c r="U12" s="4" t="s">
        <v>11</v>
      </c>
      <c r="V12" s="15">
        <f>SUM(L9,L15,L21,L27,L33,L39,Q9,Q15,Q21,Q27,Q33,Q39)</f>
        <v>5116</v>
      </c>
      <c r="W12" s="15">
        <f>SUM(M9,M15,M21,M27,M33,M39,R9,R15,R21,R27,R33,R39)</f>
        <v>6751</v>
      </c>
      <c r="X12" s="18">
        <f t="shared" si="0"/>
        <v>11867</v>
      </c>
      <c r="Z12" s="4" t="s">
        <v>25</v>
      </c>
      <c r="AA12" s="10">
        <v>168</v>
      </c>
      <c r="AB12" s="10">
        <v>138</v>
      </c>
      <c r="AC12" s="10">
        <v>306</v>
      </c>
    </row>
    <row r="13" spans="1:29" ht="15" customHeight="1" x14ac:dyDescent="0.15">
      <c r="A13" s="7">
        <v>8</v>
      </c>
      <c r="B13" s="10">
        <v>80</v>
      </c>
      <c r="C13" s="10">
        <v>63</v>
      </c>
      <c r="D13" s="10">
        <v>143</v>
      </c>
      <c r="E13" s="3"/>
      <c r="F13" s="7">
        <v>38</v>
      </c>
      <c r="G13" s="10">
        <v>95</v>
      </c>
      <c r="H13" s="10">
        <v>89</v>
      </c>
      <c r="I13" s="10">
        <v>184</v>
      </c>
      <c r="J13" s="3"/>
      <c r="K13" s="7">
        <v>68</v>
      </c>
      <c r="L13" s="10">
        <v>269</v>
      </c>
      <c r="M13" s="10">
        <v>284</v>
      </c>
      <c r="N13" s="10">
        <v>553</v>
      </c>
      <c r="O13" s="3"/>
      <c r="P13" s="7">
        <v>98</v>
      </c>
      <c r="Q13" s="10">
        <v>9</v>
      </c>
      <c r="R13" s="10">
        <v>18</v>
      </c>
      <c r="S13" s="10">
        <v>27</v>
      </c>
      <c r="U13" s="9" t="s">
        <v>12</v>
      </c>
      <c r="V13" s="12">
        <f>SUM(L15,L21,L27,L33,L39,Q9,Q15,Q21,Q27,Q33,Q39)</f>
        <v>4177</v>
      </c>
      <c r="W13" s="12">
        <f>SUM(M15,M21,M27,M33,M39,R9,R15,R21,R27,R33,R39)</f>
        <v>5845</v>
      </c>
      <c r="X13" s="12">
        <f t="shared" si="0"/>
        <v>10022</v>
      </c>
      <c r="Z13" s="26" t="s">
        <v>26</v>
      </c>
      <c r="AA13" s="10">
        <v>662</v>
      </c>
      <c r="AB13" s="10">
        <v>693</v>
      </c>
      <c r="AC13" s="10">
        <v>1355</v>
      </c>
    </row>
    <row r="14" spans="1:29" ht="15" customHeight="1" x14ac:dyDescent="0.15">
      <c r="A14" s="7">
        <v>9</v>
      </c>
      <c r="B14" s="10">
        <v>66</v>
      </c>
      <c r="C14" s="10">
        <v>76</v>
      </c>
      <c r="D14" s="10">
        <v>142</v>
      </c>
      <c r="E14" s="3"/>
      <c r="F14" s="7">
        <v>39</v>
      </c>
      <c r="G14" s="10">
        <v>104</v>
      </c>
      <c r="H14" s="10">
        <v>99</v>
      </c>
      <c r="I14" s="10">
        <v>203</v>
      </c>
      <c r="J14" s="3"/>
      <c r="K14" s="7">
        <v>69</v>
      </c>
      <c r="L14" s="10">
        <v>266</v>
      </c>
      <c r="M14" s="10">
        <v>216</v>
      </c>
      <c r="N14" s="10">
        <v>482</v>
      </c>
      <c r="O14" s="3"/>
      <c r="P14" s="7">
        <v>99</v>
      </c>
      <c r="Q14" s="10">
        <v>5</v>
      </c>
      <c r="R14" s="10">
        <v>19</v>
      </c>
      <c r="S14" s="10">
        <v>24</v>
      </c>
      <c r="U14" s="4" t="s">
        <v>13</v>
      </c>
      <c r="V14" s="15">
        <f>SUM(L21,L27,L33,L39,Q9,Q15,Q21,Q27,Q33,Q39)</f>
        <v>2955</v>
      </c>
      <c r="W14" s="15">
        <f>SUM(M21,M27,M33,M39,R9,R15,R21,R27,R33,R39)</f>
        <v>4719</v>
      </c>
      <c r="X14" s="18">
        <f t="shared" si="0"/>
        <v>7674</v>
      </c>
      <c r="Z14" s="4" t="s">
        <v>31</v>
      </c>
      <c r="AA14" s="10">
        <v>262</v>
      </c>
      <c r="AB14" s="10">
        <v>275</v>
      </c>
      <c r="AC14" s="10">
        <v>537</v>
      </c>
    </row>
    <row r="15" spans="1:29" ht="15" customHeight="1" x14ac:dyDescent="0.15">
      <c r="A15" s="7"/>
      <c r="B15" s="11">
        <v>355</v>
      </c>
      <c r="C15" s="11">
        <v>329</v>
      </c>
      <c r="D15" s="11">
        <v>684</v>
      </c>
      <c r="E15" s="3"/>
      <c r="F15" s="7"/>
      <c r="G15" s="11">
        <v>458</v>
      </c>
      <c r="H15" s="11">
        <v>453</v>
      </c>
      <c r="I15" s="11">
        <v>911</v>
      </c>
      <c r="J15" s="3"/>
      <c r="K15" s="7"/>
      <c r="L15" s="11">
        <v>1222</v>
      </c>
      <c r="M15" s="11">
        <v>1126</v>
      </c>
      <c r="N15" s="11">
        <v>2348</v>
      </c>
      <c r="O15" s="3"/>
      <c r="P15" s="7"/>
      <c r="Q15" s="11">
        <v>40</v>
      </c>
      <c r="R15" s="11">
        <v>166</v>
      </c>
      <c r="S15" s="11">
        <v>206</v>
      </c>
      <c r="U15" s="4" t="s">
        <v>14</v>
      </c>
      <c r="V15" s="15">
        <f>SUM(L27,L33,L39,Q9,Q15,Q21,Q27,Q33,Q39)</f>
        <v>2187</v>
      </c>
      <c r="W15" s="15">
        <f>SUM(M27,M33,M39,R9,R15,R21,R27,R33,R39)</f>
        <v>3833</v>
      </c>
      <c r="X15" s="18">
        <f t="shared" si="0"/>
        <v>6020</v>
      </c>
      <c r="Z15" s="4" t="s">
        <v>7</v>
      </c>
      <c r="AA15" s="10">
        <v>272</v>
      </c>
      <c r="AB15" s="10">
        <v>446</v>
      </c>
      <c r="AC15" s="10">
        <v>718</v>
      </c>
    </row>
    <row r="16" spans="1:29" ht="15" customHeight="1" x14ac:dyDescent="0.15">
      <c r="A16" s="7">
        <v>10</v>
      </c>
      <c r="B16" s="10">
        <v>76</v>
      </c>
      <c r="C16" s="10">
        <v>76</v>
      </c>
      <c r="D16" s="10">
        <v>152</v>
      </c>
      <c r="E16" s="3"/>
      <c r="F16" s="7">
        <v>40</v>
      </c>
      <c r="G16" s="10">
        <v>117</v>
      </c>
      <c r="H16" s="10">
        <v>84</v>
      </c>
      <c r="I16" s="10">
        <v>201</v>
      </c>
      <c r="J16" s="3"/>
      <c r="K16" s="7">
        <v>70</v>
      </c>
      <c r="L16" s="10">
        <v>247</v>
      </c>
      <c r="M16" s="10">
        <v>245</v>
      </c>
      <c r="N16" s="10">
        <v>492</v>
      </c>
      <c r="O16" s="3"/>
      <c r="P16" s="7">
        <v>100</v>
      </c>
      <c r="Q16" s="10">
        <v>1</v>
      </c>
      <c r="R16" s="10">
        <v>7</v>
      </c>
      <c r="S16" s="10">
        <v>8</v>
      </c>
      <c r="U16" s="4" t="s">
        <v>15</v>
      </c>
      <c r="V16" s="15">
        <f>SUM(L33,L39,Q9,Q15,Q21,Q27,Q33,Q39)</f>
        <v>1495</v>
      </c>
      <c r="W16" s="15">
        <f>SUM(M33,M39,R9,R15,R21,R27,R33,R39)</f>
        <v>2826</v>
      </c>
      <c r="X16" s="18">
        <f t="shared" si="0"/>
        <v>4321</v>
      </c>
      <c r="Z16" s="9" t="s">
        <v>24</v>
      </c>
      <c r="AA16" s="11">
        <f t="shared" ref="AA16:AB16" si="2">SUM(AA12:AA15)</f>
        <v>1364</v>
      </c>
      <c r="AB16" s="11">
        <f t="shared" si="2"/>
        <v>1552</v>
      </c>
      <c r="AC16" s="11">
        <f>SUM(AC12:AC15)</f>
        <v>2916</v>
      </c>
    </row>
    <row r="17" spans="1:29" ht="15" customHeight="1" x14ac:dyDescent="0.15">
      <c r="A17" s="7">
        <v>11</v>
      </c>
      <c r="B17" s="10">
        <v>71</v>
      </c>
      <c r="C17" s="10">
        <v>82</v>
      </c>
      <c r="D17" s="10">
        <v>153</v>
      </c>
      <c r="E17" s="3"/>
      <c r="F17" s="7">
        <v>41</v>
      </c>
      <c r="G17" s="10">
        <v>122</v>
      </c>
      <c r="H17" s="10">
        <v>94</v>
      </c>
      <c r="I17" s="10">
        <v>216</v>
      </c>
      <c r="J17" s="3"/>
      <c r="K17" s="7">
        <v>71</v>
      </c>
      <c r="L17" s="10">
        <v>136</v>
      </c>
      <c r="M17" s="10">
        <v>127</v>
      </c>
      <c r="N17" s="10">
        <v>263</v>
      </c>
      <c r="O17" s="3"/>
      <c r="P17" s="7">
        <v>101</v>
      </c>
      <c r="Q17" s="10">
        <v>0</v>
      </c>
      <c r="R17" s="10">
        <v>11</v>
      </c>
      <c r="S17" s="10">
        <v>11</v>
      </c>
      <c r="U17" s="4" t="s">
        <v>16</v>
      </c>
      <c r="V17" s="15">
        <f>SUM(L39,Q9,Q15,Q21,Q27,Q33,Q39)</f>
        <v>768</v>
      </c>
      <c r="W17" s="15">
        <f>SUM(M39,R9,R15,R21,R27,R33,R39)</f>
        <v>1714</v>
      </c>
      <c r="X17" s="18">
        <f t="shared" si="0"/>
        <v>2482</v>
      </c>
      <c r="Z17" s="6" t="s">
        <v>29</v>
      </c>
    </row>
    <row r="18" spans="1:29" ht="15" customHeight="1" x14ac:dyDescent="0.15">
      <c r="A18" s="7">
        <v>12</v>
      </c>
      <c r="B18" s="10">
        <v>71</v>
      </c>
      <c r="C18" s="10">
        <v>54</v>
      </c>
      <c r="D18" s="10">
        <v>125</v>
      </c>
      <c r="E18" s="3"/>
      <c r="F18" s="7">
        <v>42</v>
      </c>
      <c r="G18" s="10">
        <v>108</v>
      </c>
      <c r="H18" s="10">
        <v>91</v>
      </c>
      <c r="I18" s="10">
        <v>199</v>
      </c>
      <c r="J18" s="3"/>
      <c r="K18" s="7">
        <v>72</v>
      </c>
      <c r="L18" s="10">
        <v>108</v>
      </c>
      <c r="M18" s="10">
        <v>131</v>
      </c>
      <c r="N18" s="13">
        <v>239</v>
      </c>
      <c r="O18" s="3"/>
      <c r="P18" s="7">
        <v>102</v>
      </c>
      <c r="Q18" s="10">
        <v>1</v>
      </c>
      <c r="R18" s="10">
        <v>12</v>
      </c>
      <c r="S18" s="10">
        <v>13</v>
      </c>
      <c r="U18" s="4" t="s">
        <v>17</v>
      </c>
      <c r="V18" s="15">
        <f>SUM(Q9,Q15,Q21,Q27,Q33,Q39)</f>
        <v>241</v>
      </c>
      <c r="W18" s="15">
        <f>SUM(R9,R15,R21,R27,R33,R39)</f>
        <v>752</v>
      </c>
      <c r="X18" s="18">
        <f t="shared" si="0"/>
        <v>993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79</v>
      </c>
      <c r="C19" s="10">
        <v>65</v>
      </c>
      <c r="D19" s="10">
        <v>144</v>
      </c>
      <c r="E19" s="3"/>
      <c r="F19" s="7">
        <v>43</v>
      </c>
      <c r="G19" s="10">
        <v>105</v>
      </c>
      <c r="H19" s="10">
        <v>107</v>
      </c>
      <c r="I19" s="10">
        <v>212</v>
      </c>
      <c r="J19" s="3"/>
      <c r="K19" s="7">
        <v>73</v>
      </c>
      <c r="L19" s="10">
        <v>130</v>
      </c>
      <c r="M19" s="10">
        <v>190</v>
      </c>
      <c r="N19" s="10">
        <v>320</v>
      </c>
      <c r="O19" s="3"/>
      <c r="P19" s="7">
        <v>103</v>
      </c>
      <c r="Q19" s="10">
        <v>1</v>
      </c>
      <c r="R19" s="10">
        <v>0</v>
      </c>
      <c r="S19" s="10">
        <v>1</v>
      </c>
      <c r="U19" s="4" t="s">
        <v>18</v>
      </c>
      <c r="V19" s="15">
        <f>SUM(Q15,Q21,Q27,Q33,Q39)</f>
        <v>44</v>
      </c>
      <c r="W19" s="15">
        <f>SUM(R15,R21,R27,R33,R39)</f>
        <v>200</v>
      </c>
      <c r="X19" s="18">
        <f t="shared" si="0"/>
        <v>244</v>
      </c>
      <c r="Z19" s="4" t="s">
        <v>25</v>
      </c>
      <c r="AA19" s="10">
        <v>160</v>
      </c>
      <c r="AB19" s="10">
        <v>169</v>
      </c>
      <c r="AC19" s="10">
        <v>329</v>
      </c>
    </row>
    <row r="20" spans="1:29" ht="15" customHeight="1" x14ac:dyDescent="0.15">
      <c r="A20" s="7">
        <v>14</v>
      </c>
      <c r="B20" s="10">
        <v>67</v>
      </c>
      <c r="C20" s="10">
        <v>76</v>
      </c>
      <c r="D20" s="10">
        <v>143</v>
      </c>
      <c r="E20" s="3"/>
      <c r="F20" s="7">
        <v>44</v>
      </c>
      <c r="G20" s="10">
        <v>98</v>
      </c>
      <c r="H20" s="10">
        <v>102</v>
      </c>
      <c r="I20" s="10">
        <v>200</v>
      </c>
      <c r="J20" s="3"/>
      <c r="K20" s="7">
        <v>74</v>
      </c>
      <c r="L20" s="10">
        <v>147</v>
      </c>
      <c r="M20" s="10">
        <v>193</v>
      </c>
      <c r="N20" s="10">
        <v>340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4</v>
      </c>
      <c r="W20" s="15">
        <f>SUM(R21,R27,R33,R39)</f>
        <v>34</v>
      </c>
      <c r="X20" s="18">
        <f t="shared" si="0"/>
        <v>38</v>
      </c>
      <c r="Z20" s="26" t="s">
        <v>26</v>
      </c>
      <c r="AA20" s="10">
        <v>1009</v>
      </c>
      <c r="AB20" s="10">
        <v>899</v>
      </c>
      <c r="AC20" s="10">
        <v>1908</v>
      </c>
    </row>
    <row r="21" spans="1:29" ht="15" customHeight="1" x14ac:dyDescent="0.15">
      <c r="A21" s="7"/>
      <c r="B21" s="11">
        <v>364</v>
      </c>
      <c r="C21" s="11">
        <v>353</v>
      </c>
      <c r="D21" s="11">
        <v>717</v>
      </c>
      <c r="E21" s="3"/>
      <c r="F21" s="7"/>
      <c r="G21" s="11">
        <v>550</v>
      </c>
      <c r="H21" s="11">
        <v>478</v>
      </c>
      <c r="I21" s="11">
        <v>1028</v>
      </c>
      <c r="J21" s="3"/>
      <c r="K21" s="7"/>
      <c r="L21" s="12">
        <v>768</v>
      </c>
      <c r="M21" s="12">
        <v>886</v>
      </c>
      <c r="N21" s="12">
        <v>1654</v>
      </c>
      <c r="O21" s="24"/>
      <c r="P21" s="7"/>
      <c r="Q21" s="11">
        <v>3</v>
      </c>
      <c r="R21" s="11">
        <v>31</v>
      </c>
      <c r="S21" s="11">
        <v>34</v>
      </c>
      <c r="Z21" s="4" t="s">
        <v>31</v>
      </c>
      <c r="AA21" s="10">
        <v>340</v>
      </c>
      <c r="AB21" s="10">
        <v>302</v>
      </c>
      <c r="AC21" s="10">
        <v>642</v>
      </c>
    </row>
    <row r="22" spans="1:29" ht="15" customHeight="1" x14ac:dyDescent="0.15">
      <c r="A22" s="7">
        <v>15</v>
      </c>
      <c r="B22" s="10">
        <v>72</v>
      </c>
      <c r="C22" s="10">
        <v>86</v>
      </c>
      <c r="D22" s="10">
        <v>158</v>
      </c>
      <c r="E22" s="3"/>
      <c r="F22" s="7">
        <v>45</v>
      </c>
      <c r="G22" s="10">
        <v>95</v>
      </c>
      <c r="H22" s="10">
        <v>100</v>
      </c>
      <c r="I22" s="10">
        <v>195</v>
      </c>
      <c r="J22" s="3"/>
      <c r="K22" s="7">
        <v>75</v>
      </c>
      <c r="L22" s="10">
        <v>149</v>
      </c>
      <c r="M22" s="10">
        <v>201</v>
      </c>
      <c r="N22" s="10">
        <v>350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374</v>
      </c>
      <c r="AB22" s="10">
        <v>690</v>
      </c>
      <c r="AC22" s="10">
        <v>1064</v>
      </c>
    </row>
    <row r="23" spans="1:29" ht="15" customHeight="1" x14ac:dyDescent="0.15">
      <c r="A23" s="7">
        <v>16</v>
      </c>
      <c r="B23" s="10">
        <v>87</v>
      </c>
      <c r="C23" s="10">
        <v>83</v>
      </c>
      <c r="D23" s="10">
        <v>170</v>
      </c>
      <c r="E23" s="3"/>
      <c r="F23" s="7">
        <v>46</v>
      </c>
      <c r="G23" s="10">
        <v>103</v>
      </c>
      <c r="H23" s="10">
        <v>90</v>
      </c>
      <c r="I23" s="10">
        <v>193</v>
      </c>
      <c r="J23" s="3"/>
      <c r="K23" s="7">
        <v>76</v>
      </c>
      <c r="L23" s="10">
        <v>135</v>
      </c>
      <c r="M23" s="10">
        <v>210</v>
      </c>
      <c r="N23" s="10">
        <v>345</v>
      </c>
      <c r="O23" s="3"/>
      <c r="P23" s="7">
        <v>106</v>
      </c>
      <c r="Q23" s="10">
        <v>1</v>
      </c>
      <c r="R23" s="10">
        <v>0</v>
      </c>
      <c r="S23" s="10">
        <v>1</v>
      </c>
      <c r="U23" s="4" t="s">
        <v>4</v>
      </c>
      <c r="V23" s="19">
        <f>V4/$V$8*100</f>
        <v>9.7458436843111027</v>
      </c>
      <c r="W23" s="19">
        <f>W4/$W$8*100</f>
        <v>8.1137599330823935</v>
      </c>
      <c r="X23" s="19">
        <f>X4/$X$8*100</f>
        <v>8.8756076892199278</v>
      </c>
      <c r="Z23" s="9" t="s">
        <v>24</v>
      </c>
      <c r="AA23" s="11">
        <f t="shared" ref="AA23:AB23" si="3">SUM(AA19:AA22)</f>
        <v>1883</v>
      </c>
      <c r="AB23" s="11">
        <f t="shared" si="3"/>
        <v>2060</v>
      </c>
      <c r="AC23" s="11">
        <f>SUM(AC19:AC22)</f>
        <v>3943</v>
      </c>
    </row>
    <row r="24" spans="1:29" ht="15" customHeight="1" x14ac:dyDescent="0.15">
      <c r="A24" s="7">
        <v>17</v>
      </c>
      <c r="B24" s="10">
        <v>90</v>
      </c>
      <c r="C24" s="10">
        <v>81</v>
      </c>
      <c r="D24" s="10">
        <v>171</v>
      </c>
      <c r="E24" s="3"/>
      <c r="F24" s="7">
        <v>47</v>
      </c>
      <c r="G24" s="10">
        <v>94</v>
      </c>
      <c r="H24" s="10">
        <v>96</v>
      </c>
      <c r="I24" s="10">
        <v>190</v>
      </c>
      <c r="J24" s="3"/>
      <c r="K24" s="7">
        <v>77</v>
      </c>
      <c r="L24" s="10">
        <v>139</v>
      </c>
      <c r="M24" s="10">
        <v>211</v>
      </c>
      <c r="N24" s="10">
        <v>350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50.343970953563918</v>
      </c>
      <c r="W24" s="19">
        <f>W5/$W$8*100</f>
        <v>42.994562944374735</v>
      </c>
      <c r="X24" s="19">
        <f>X5/$X$8*100</f>
        <v>46.425226350296597</v>
      </c>
      <c r="Z24" s="6" t="s">
        <v>30</v>
      </c>
    </row>
    <row r="25" spans="1:29" ht="15" customHeight="1" x14ac:dyDescent="0.15">
      <c r="A25" s="7">
        <v>18</v>
      </c>
      <c r="B25" s="10">
        <v>84</v>
      </c>
      <c r="C25" s="10">
        <v>82</v>
      </c>
      <c r="D25" s="10">
        <v>166</v>
      </c>
      <c r="E25" s="3"/>
      <c r="F25" s="7">
        <v>48</v>
      </c>
      <c r="G25" s="10">
        <v>106</v>
      </c>
      <c r="H25" s="10">
        <v>100</v>
      </c>
      <c r="I25" s="10">
        <v>206</v>
      </c>
      <c r="J25" s="3"/>
      <c r="K25" s="7">
        <v>78</v>
      </c>
      <c r="L25" s="10">
        <v>135</v>
      </c>
      <c r="M25" s="10">
        <v>191</v>
      </c>
      <c r="N25" s="10">
        <v>326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19.013949933116759</v>
      </c>
      <c r="W25" s="19">
        <f>W6/$W$8*100</f>
        <v>16.829778335424507</v>
      </c>
      <c r="X25" s="19">
        <f>X6/$X$8*100</f>
        <v>17.849337674501584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67</v>
      </c>
      <c r="C26" s="10">
        <v>74</v>
      </c>
      <c r="D26" s="10">
        <v>141</v>
      </c>
      <c r="E26" s="3"/>
      <c r="F26" s="7">
        <v>49</v>
      </c>
      <c r="G26" s="10">
        <v>94</v>
      </c>
      <c r="H26" s="10">
        <v>94</v>
      </c>
      <c r="I26" s="10">
        <v>188</v>
      </c>
      <c r="J26" s="3"/>
      <c r="K26" s="7">
        <v>79</v>
      </c>
      <c r="L26" s="10">
        <v>134</v>
      </c>
      <c r="M26" s="10">
        <v>194</v>
      </c>
      <c r="N26" s="10">
        <v>328</v>
      </c>
      <c r="O26" s="3"/>
      <c r="P26" s="7">
        <v>109</v>
      </c>
      <c r="Q26" s="10">
        <v>0</v>
      </c>
      <c r="R26" s="10">
        <v>1</v>
      </c>
      <c r="S26" s="10">
        <v>1</v>
      </c>
      <c r="U26" s="4" t="s">
        <v>7</v>
      </c>
      <c r="V26" s="19">
        <f>V7/$V$8*100</f>
        <v>20.896235429008218</v>
      </c>
      <c r="W26" s="19">
        <f>W7/$W$8*100</f>
        <v>32.061898787118359</v>
      </c>
      <c r="X26" s="19">
        <f>X7/$X$8*100</f>
        <v>26.849828285981893</v>
      </c>
      <c r="Z26" s="4" t="s">
        <v>25</v>
      </c>
      <c r="AA26" s="10">
        <v>109</v>
      </c>
      <c r="AB26" s="10">
        <v>97</v>
      </c>
      <c r="AC26" s="10">
        <v>206</v>
      </c>
    </row>
    <row r="27" spans="1:29" ht="15" customHeight="1" x14ac:dyDescent="0.15">
      <c r="A27" s="7"/>
      <c r="B27" s="11">
        <v>400</v>
      </c>
      <c r="C27" s="11">
        <v>406</v>
      </c>
      <c r="D27" s="11">
        <v>806</v>
      </c>
      <c r="E27" s="3"/>
      <c r="F27" s="7"/>
      <c r="G27" s="11">
        <v>492</v>
      </c>
      <c r="H27" s="11">
        <v>480</v>
      </c>
      <c r="I27" s="11">
        <v>972</v>
      </c>
      <c r="J27" s="3"/>
      <c r="K27" s="7"/>
      <c r="L27" s="11">
        <v>692</v>
      </c>
      <c r="M27" s="11">
        <v>1007</v>
      </c>
      <c r="N27" s="11">
        <v>1699</v>
      </c>
      <c r="O27" s="3"/>
      <c r="P27" s="7"/>
      <c r="Q27" s="12">
        <v>1</v>
      </c>
      <c r="R27" s="12">
        <v>3</v>
      </c>
      <c r="S27" s="12">
        <v>4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530</v>
      </c>
      <c r="AB27" s="10">
        <v>507</v>
      </c>
      <c r="AC27" s="10">
        <v>1037</v>
      </c>
    </row>
    <row r="28" spans="1:29" ht="15" customHeight="1" x14ac:dyDescent="0.15">
      <c r="A28" s="7">
        <v>20</v>
      </c>
      <c r="B28" s="10">
        <v>82</v>
      </c>
      <c r="C28" s="10">
        <v>80</v>
      </c>
      <c r="D28" s="10">
        <v>162</v>
      </c>
      <c r="E28" s="3"/>
      <c r="F28" s="7">
        <v>50</v>
      </c>
      <c r="G28" s="10">
        <v>103</v>
      </c>
      <c r="H28" s="10">
        <v>134</v>
      </c>
      <c r="I28" s="10">
        <v>237</v>
      </c>
      <c r="J28" s="3"/>
      <c r="K28" s="7">
        <v>80</v>
      </c>
      <c r="L28" s="10">
        <v>171</v>
      </c>
      <c r="M28" s="10">
        <v>228</v>
      </c>
      <c r="N28" s="10">
        <v>399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30.80450984139117</v>
      </c>
      <c r="W28" s="19">
        <f t="shared" ref="W28:W39" si="5">W9/$W$8*100</f>
        <v>26.373902132998744</v>
      </c>
      <c r="X28" s="19">
        <f t="shared" ref="X28:X39" si="6">X9/$X$8*100</f>
        <v>28.442085544801749</v>
      </c>
      <c r="Z28" s="4" t="s">
        <v>31</v>
      </c>
      <c r="AA28" s="10">
        <v>196</v>
      </c>
      <c r="AB28" s="10">
        <v>195</v>
      </c>
      <c r="AC28" s="10">
        <v>391</v>
      </c>
    </row>
    <row r="29" spans="1:29" ht="15" customHeight="1" x14ac:dyDescent="0.15">
      <c r="A29" s="7">
        <v>21</v>
      </c>
      <c r="B29" s="10">
        <v>72</v>
      </c>
      <c r="C29" s="10">
        <v>81</v>
      </c>
      <c r="D29" s="10">
        <v>153</v>
      </c>
      <c r="E29" s="3"/>
      <c r="F29" s="7">
        <v>51</v>
      </c>
      <c r="G29" s="10">
        <v>84</v>
      </c>
      <c r="H29" s="10">
        <v>78</v>
      </c>
      <c r="I29" s="10">
        <v>162</v>
      </c>
      <c r="J29" s="3"/>
      <c r="K29" s="7">
        <v>81</v>
      </c>
      <c r="L29" s="10">
        <v>122</v>
      </c>
      <c r="M29" s="10">
        <v>210</v>
      </c>
      <c r="N29" s="10">
        <v>332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70.714695203516143</v>
      </c>
      <c r="W29" s="19">
        <f t="shared" si="5"/>
        <v>75.26557925554161</v>
      </c>
      <c r="X29" s="19">
        <f t="shared" si="6"/>
        <v>73.141251505285226</v>
      </c>
      <c r="Z29" s="4" t="s">
        <v>7</v>
      </c>
      <c r="AA29" s="10">
        <v>238</v>
      </c>
      <c r="AB29" s="10">
        <v>394</v>
      </c>
      <c r="AC29" s="10">
        <v>632</v>
      </c>
    </row>
    <row r="30" spans="1:29" ht="15" customHeight="1" x14ac:dyDescent="0.15">
      <c r="A30" s="7">
        <v>22</v>
      </c>
      <c r="B30" s="10">
        <v>82</v>
      </c>
      <c r="C30" s="10">
        <v>66</v>
      </c>
      <c r="D30" s="10">
        <v>148</v>
      </c>
      <c r="E30" s="3"/>
      <c r="F30" s="7">
        <v>52</v>
      </c>
      <c r="G30" s="10">
        <v>110</v>
      </c>
      <c r="H30" s="10">
        <v>88</v>
      </c>
      <c r="I30" s="10">
        <v>198</v>
      </c>
      <c r="J30" s="3"/>
      <c r="K30" s="7">
        <v>82</v>
      </c>
      <c r="L30" s="10">
        <v>161</v>
      </c>
      <c r="M30" s="10">
        <v>236</v>
      </c>
      <c r="N30" s="10">
        <v>397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60.758647047582649</v>
      </c>
      <c r="W30" s="19">
        <f t="shared" si="5"/>
        <v>67.252195734002512</v>
      </c>
      <c r="X30" s="19">
        <f t="shared" si="6"/>
        <v>64.221042772400878</v>
      </c>
      <c r="Z30" s="9" t="s">
        <v>24</v>
      </c>
      <c r="AA30" s="11">
        <f t="shared" ref="AA30:AB30" si="7">SUM(AA26:AA29)</f>
        <v>1073</v>
      </c>
      <c r="AB30" s="11">
        <f t="shared" si="7"/>
        <v>1193</v>
      </c>
      <c r="AC30" s="11">
        <f>SUM(AC26:AC29)</f>
        <v>2266</v>
      </c>
    </row>
    <row r="31" spans="1:29" ht="15" customHeight="1" x14ac:dyDescent="0.15">
      <c r="A31" s="7">
        <v>23</v>
      </c>
      <c r="B31" s="10">
        <v>83</v>
      </c>
      <c r="C31" s="10">
        <v>85</v>
      </c>
      <c r="D31" s="10">
        <v>168</v>
      </c>
      <c r="E31" s="3"/>
      <c r="F31" s="7">
        <v>53</v>
      </c>
      <c r="G31" s="10">
        <v>102</v>
      </c>
      <c r="H31" s="10">
        <v>125</v>
      </c>
      <c r="I31" s="10">
        <v>227</v>
      </c>
      <c r="J31" s="3"/>
      <c r="K31" s="7">
        <v>83</v>
      </c>
      <c r="L31" s="10">
        <v>131</v>
      </c>
      <c r="M31" s="10">
        <v>236</v>
      </c>
      <c r="N31" s="10">
        <v>367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48.882094400917254</v>
      </c>
      <c r="W31" s="19">
        <f t="shared" si="5"/>
        <v>56.470096194061057</v>
      </c>
      <c r="X31" s="19">
        <f t="shared" si="6"/>
        <v>52.928058516569287</v>
      </c>
      <c r="Z31" s="6"/>
    </row>
    <row r="32" spans="1:29" ht="15" customHeight="1" x14ac:dyDescent="0.15">
      <c r="A32" s="7">
        <v>24</v>
      </c>
      <c r="B32" s="10">
        <v>94</v>
      </c>
      <c r="C32" s="10">
        <v>59</v>
      </c>
      <c r="D32" s="10">
        <v>153</v>
      </c>
      <c r="E32" s="3"/>
      <c r="F32" s="7">
        <v>54</v>
      </c>
      <c r="G32" s="10">
        <v>119</v>
      </c>
      <c r="H32" s="10">
        <v>124</v>
      </c>
      <c r="I32" s="10">
        <v>243</v>
      </c>
      <c r="J32" s="3"/>
      <c r="K32" s="7">
        <v>84</v>
      </c>
      <c r="L32" s="10">
        <v>142</v>
      </c>
      <c r="M32" s="10">
        <v>202</v>
      </c>
      <c r="N32" s="10">
        <v>344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39.910185362124977</v>
      </c>
      <c r="W32" s="20">
        <f t="shared" si="5"/>
        <v>48.891677122542873</v>
      </c>
      <c r="X32" s="20">
        <f t="shared" si="6"/>
        <v>44.699165960483477</v>
      </c>
      <c r="Z32" s="6"/>
      <c r="AA32" s="28"/>
      <c r="AB32" s="27"/>
      <c r="AC32" s="27"/>
    </row>
    <row r="33" spans="1:29" ht="15" customHeight="1" x14ac:dyDescent="0.15">
      <c r="A33" s="7"/>
      <c r="B33" s="11">
        <v>413</v>
      </c>
      <c r="C33" s="11">
        <v>371</v>
      </c>
      <c r="D33" s="11">
        <v>784</v>
      </c>
      <c r="E33" s="3"/>
      <c r="F33" s="7"/>
      <c r="G33" s="11">
        <v>518</v>
      </c>
      <c r="H33" s="11">
        <v>549</v>
      </c>
      <c r="I33" s="11">
        <v>1067</v>
      </c>
      <c r="J33" s="3"/>
      <c r="K33" s="7"/>
      <c r="L33" s="11">
        <v>727</v>
      </c>
      <c r="M33" s="11">
        <v>1112</v>
      </c>
      <c r="N33" s="11">
        <v>1839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28.234282438371871</v>
      </c>
      <c r="W33" s="19">
        <f t="shared" si="5"/>
        <v>39.47302383939774</v>
      </c>
      <c r="X33" s="19">
        <f t="shared" si="6"/>
        <v>34.22684090807725</v>
      </c>
      <c r="Z33" s="6" t="s">
        <v>3</v>
      </c>
    </row>
    <row r="34" spans="1:29" ht="15" customHeight="1" x14ac:dyDescent="0.15">
      <c r="A34" s="7">
        <v>25</v>
      </c>
      <c r="B34" s="10">
        <v>66</v>
      </c>
      <c r="C34" s="10">
        <v>63</v>
      </c>
      <c r="D34" s="10">
        <v>129</v>
      </c>
      <c r="E34" s="3"/>
      <c r="F34" s="7">
        <v>55</v>
      </c>
      <c r="G34" s="10">
        <v>113</v>
      </c>
      <c r="H34" s="10">
        <v>104</v>
      </c>
      <c r="I34" s="10">
        <v>217</v>
      </c>
      <c r="J34" s="3"/>
      <c r="K34" s="7">
        <v>85</v>
      </c>
      <c r="L34" s="10">
        <v>119</v>
      </c>
      <c r="M34" s="10">
        <v>199</v>
      </c>
      <c r="N34" s="10">
        <v>318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20.896235429008218</v>
      </c>
      <c r="W34" s="19">
        <f t="shared" si="5"/>
        <v>32.061898787118359</v>
      </c>
      <c r="X34" s="19">
        <f t="shared" si="6"/>
        <v>26.849828285981893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76</v>
      </c>
      <c r="C35" s="10">
        <v>62</v>
      </c>
      <c r="D35" s="10">
        <v>138</v>
      </c>
      <c r="E35" s="3"/>
      <c r="F35" s="7">
        <v>56</v>
      </c>
      <c r="G35" s="10">
        <v>132</v>
      </c>
      <c r="H35" s="10">
        <v>159</v>
      </c>
      <c r="I35" s="10">
        <v>291</v>
      </c>
      <c r="J35" s="3"/>
      <c r="K35" s="7">
        <v>86</v>
      </c>
      <c r="L35" s="10">
        <v>122</v>
      </c>
      <c r="M35" s="10">
        <v>216</v>
      </c>
      <c r="N35" s="10">
        <v>338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14.28434932161284</v>
      </c>
      <c r="W35" s="19">
        <f t="shared" si="5"/>
        <v>23.638644918444164</v>
      </c>
      <c r="X35" s="19">
        <f t="shared" si="6"/>
        <v>19.272110967396639</v>
      </c>
      <c r="Z35" s="4" t="s">
        <v>25</v>
      </c>
      <c r="AA35" s="10">
        <f>SUM(AA5,AA12,AA19,AA26)</f>
        <v>1020</v>
      </c>
      <c r="AB35" s="10">
        <f t="shared" ref="AA35:AB38" si="8">SUM(AB5,AB12,AB19,AB26)</f>
        <v>970</v>
      </c>
      <c r="AC35" s="10">
        <f>SUM(AA35:AB35)</f>
        <v>1990</v>
      </c>
    </row>
    <row r="36" spans="1:29" ht="15" customHeight="1" x14ac:dyDescent="0.15">
      <c r="A36" s="7">
        <v>27</v>
      </c>
      <c r="B36" s="10">
        <v>66</v>
      </c>
      <c r="C36" s="10">
        <v>54</v>
      </c>
      <c r="D36" s="10">
        <v>120</v>
      </c>
      <c r="E36" s="3"/>
      <c r="F36" s="7">
        <v>57</v>
      </c>
      <c r="G36" s="10">
        <v>144</v>
      </c>
      <c r="H36" s="10">
        <v>136</v>
      </c>
      <c r="I36" s="10">
        <v>280</v>
      </c>
      <c r="J36" s="3"/>
      <c r="K36" s="7">
        <v>87</v>
      </c>
      <c r="L36" s="10">
        <v>130</v>
      </c>
      <c r="M36" s="10">
        <v>207</v>
      </c>
      <c r="N36" s="10">
        <v>337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7.3380470093636534</v>
      </c>
      <c r="W36" s="19">
        <f t="shared" si="5"/>
        <v>14.337097448766206</v>
      </c>
      <c r="X36" s="19">
        <f t="shared" si="6"/>
        <v>11.069979037509478</v>
      </c>
      <c r="Z36" s="26" t="s">
        <v>26</v>
      </c>
      <c r="AA36" s="10">
        <f t="shared" si="8"/>
        <v>5269</v>
      </c>
      <c r="AB36" s="10">
        <f t="shared" si="8"/>
        <v>5140</v>
      </c>
      <c r="AC36" s="13">
        <f>SUM(AA36:AB36)</f>
        <v>10409</v>
      </c>
    </row>
    <row r="37" spans="1:29" ht="15" customHeight="1" x14ac:dyDescent="0.15">
      <c r="A37" s="7">
        <v>28</v>
      </c>
      <c r="B37" s="10">
        <v>58</v>
      </c>
      <c r="C37" s="10">
        <v>54</v>
      </c>
      <c r="D37" s="10">
        <v>112</v>
      </c>
      <c r="E37" s="3"/>
      <c r="F37" s="7">
        <v>58</v>
      </c>
      <c r="G37" s="10">
        <v>170</v>
      </c>
      <c r="H37" s="10">
        <v>171</v>
      </c>
      <c r="I37" s="10">
        <v>341</v>
      </c>
      <c r="J37" s="3"/>
      <c r="K37" s="7">
        <v>88</v>
      </c>
      <c r="L37" s="10">
        <v>100</v>
      </c>
      <c r="M37" s="10">
        <v>187</v>
      </c>
      <c r="N37" s="10">
        <v>287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2.3026944391362507</v>
      </c>
      <c r="W37" s="19">
        <f t="shared" si="5"/>
        <v>6.2902551233793389</v>
      </c>
      <c r="X37" s="19">
        <f t="shared" si="6"/>
        <v>4.4288836358770798</v>
      </c>
      <c r="Z37" s="4" t="s">
        <v>31</v>
      </c>
      <c r="AA37" s="10">
        <f t="shared" si="8"/>
        <v>1990</v>
      </c>
      <c r="AB37" s="10">
        <f t="shared" si="8"/>
        <v>2012</v>
      </c>
      <c r="AC37" s="13">
        <f>SUM(AA37:AB37)</f>
        <v>4002</v>
      </c>
    </row>
    <row r="38" spans="1:29" ht="15" customHeight="1" x14ac:dyDescent="0.15">
      <c r="A38" s="7">
        <v>29</v>
      </c>
      <c r="B38" s="10">
        <v>79</v>
      </c>
      <c r="C38" s="10">
        <v>71</v>
      </c>
      <c r="D38" s="10">
        <v>150</v>
      </c>
      <c r="E38" s="3"/>
      <c r="F38" s="7">
        <v>59</v>
      </c>
      <c r="G38" s="10">
        <v>166</v>
      </c>
      <c r="H38" s="10">
        <v>170</v>
      </c>
      <c r="I38" s="10">
        <v>336</v>
      </c>
      <c r="J38" s="3"/>
      <c r="K38" s="7">
        <v>89</v>
      </c>
      <c r="L38" s="10">
        <v>56</v>
      </c>
      <c r="M38" s="10">
        <v>153</v>
      </c>
      <c r="N38" s="10">
        <v>209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0.42040894324479267</v>
      </c>
      <c r="W38" s="19">
        <f t="shared" si="5"/>
        <v>1.6729401923881222</v>
      </c>
      <c r="X38" s="19">
        <f t="shared" si="6"/>
        <v>1.0882654654118906</v>
      </c>
      <c r="Z38" s="4" t="s">
        <v>7</v>
      </c>
      <c r="AA38" s="10">
        <f t="shared" si="8"/>
        <v>2187</v>
      </c>
      <c r="AB38" s="10">
        <f t="shared" si="8"/>
        <v>3833</v>
      </c>
      <c r="AC38" s="13">
        <f>SUM(AA38:AB38)</f>
        <v>6020</v>
      </c>
    </row>
    <row r="39" spans="1:29" ht="15" customHeight="1" x14ac:dyDescent="0.15">
      <c r="A39" s="7"/>
      <c r="B39" s="11">
        <v>345</v>
      </c>
      <c r="C39" s="11">
        <v>304</v>
      </c>
      <c r="D39" s="11">
        <v>649</v>
      </c>
      <c r="E39" s="3"/>
      <c r="F39" s="7"/>
      <c r="G39" s="11">
        <v>725</v>
      </c>
      <c r="H39" s="11">
        <v>740</v>
      </c>
      <c r="I39" s="11">
        <v>1465</v>
      </c>
      <c r="J39" s="3"/>
      <c r="K39" s="7"/>
      <c r="L39" s="11">
        <v>527</v>
      </c>
      <c r="M39" s="11">
        <v>962</v>
      </c>
      <c r="N39" s="11">
        <v>1489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3.8218994840435692E-2</v>
      </c>
      <c r="W39" s="19">
        <f t="shared" si="5"/>
        <v>0.28439983270598074</v>
      </c>
      <c r="X39" s="19">
        <f t="shared" si="6"/>
        <v>0.16948396592480264</v>
      </c>
      <c r="Z39" s="9" t="s">
        <v>24</v>
      </c>
      <c r="AA39" s="11">
        <f>SUM(AA35:AA38)</f>
        <v>10466</v>
      </c>
      <c r="AB39" s="11">
        <f>SUM(AB35:AB38)</f>
        <v>11955</v>
      </c>
      <c r="AC39" s="11">
        <f>SUM(AC35:AC38)</f>
        <v>22421</v>
      </c>
    </row>
    <row r="66" spans="7:9" x14ac:dyDescent="0.15">
      <c r="G66" s="23"/>
      <c r="H66" s="23"/>
      <c r="I66" s="23"/>
    </row>
    <row r="78" spans="7:9" x14ac:dyDescent="0.15">
      <c r="G78" s="23"/>
      <c r="H78" s="23"/>
      <c r="I78" s="23"/>
    </row>
    <row r="104" spans="10:10" x14ac:dyDescent="0.15">
      <c r="J104" s="1"/>
    </row>
    <row r="105" spans="10:10" x14ac:dyDescent="0.15">
      <c r="J105" s="1"/>
    </row>
    <row r="106" spans="10:10" x14ac:dyDescent="0.15">
      <c r="J106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  <vt:lpstr>'12月'!Print_Area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2017_H29年度_年齢別人口集計表</dc:title>
  <dc:creator>竹田市役所</dc:creator>
  <cp:lastModifiedBy>2081386</cp:lastModifiedBy>
  <cp:lastPrinted>2022-10-16T09:03:54Z</cp:lastPrinted>
  <dcterms:created xsi:type="dcterms:W3CDTF">2005-05-02T01:20:17Z</dcterms:created>
  <dcterms:modified xsi:type="dcterms:W3CDTF">2024-04-22T00:33:32Z</dcterms:modified>
</cp:coreProperties>
</file>