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795" yWindow="2340" windowWidth="7740" windowHeight="8595" activeTab="11"/>
  </bookViews>
  <sheets>
    <sheet name="４月" sheetId="30" r:id="rId1"/>
    <sheet name="５月" sheetId="32" r:id="rId2"/>
    <sheet name="６月" sheetId="33" r:id="rId3"/>
    <sheet name="７月" sheetId="34" r:id="rId4"/>
    <sheet name="８月" sheetId="35" r:id="rId5"/>
    <sheet name="９月" sheetId="36" r:id="rId6"/>
    <sheet name="10月" sheetId="38" r:id="rId7"/>
    <sheet name="11月" sheetId="39" r:id="rId8"/>
    <sheet name="12月" sheetId="40" r:id="rId9"/>
    <sheet name="１月" sheetId="41" r:id="rId10"/>
    <sheet name="２月" sheetId="42" r:id="rId11"/>
    <sheet name="３月" sheetId="44" r:id="rId12"/>
  </sheets>
  <definedNames>
    <definedName name="_A600000">#REF!</definedName>
    <definedName name="_A655555">#REF!</definedName>
  </definedNames>
  <calcPr calcId="152511"/>
</workbook>
</file>

<file path=xl/calcChain.xml><?xml version="1.0" encoding="utf-8"?>
<calcChain xmlns="http://schemas.openxmlformats.org/spreadsheetml/2006/main">
  <c r="AB38" i="44" l="1"/>
  <c r="AA38" i="44"/>
  <c r="AB37" i="44"/>
  <c r="AA37" i="44"/>
  <c r="AB36" i="44"/>
  <c r="AA36" i="44"/>
  <c r="AB35" i="44"/>
  <c r="AA35" i="44"/>
  <c r="AC30" i="44"/>
  <c r="AB30" i="44"/>
  <c r="AA30" i="44"/>
  <c r="AC23" i="44"/>
  <c r="AB23" i="44"/>
  <c r="AA23" i="44"/>
  <c r="W20" i="44"/>
  <c r="V20" i="44"/>
  <c r="W19" i="44"/>
  <c r="V19" i="44"/>
  <c r="W18" i="44"/>
  <c r="V18" i="44"/>
  <c r="X18" i="44" s="1"/>
  <c r="W17" i="44"/>
  <c r="V17" i="44"/>
  <c r="AC16" i="44"/>
  <c r="AB16" i="44"/>
  <c r="AA16" i="44"/>
  <c r="W16" i="44"/>
  <c r="V16" i="44"/>
  <c r="W15" i="44"/>
  <c r="V15" i="44"/>
  <c r="W14" i="44"/>
  <c r="X14" i="44" s="1"/>
  <c r="V14" i="44"/>
  <c r="W13" i="44"/>
  <c r="V13" i="44"/>
  <c r="W12" i="44"/>
  <c r="V12" i="44"/>
  <c r="W11" i="44"/>
  <c r="V11" i="44"/>
  <c r="X11" i="44" s="1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X5" i="44" s="1"/>
  <c r="W4" i="44"/>
  <c r="V4" i="44"/>
  <c r="X4" i="44" l="1"/>
  <c r="X17" i="44"/>
  <c r="AC36" i="44"/>
  <c r="X16" i="44"/>
  <c r="AC38" i="44"/>
  <c r="AA39" i="44"/>
  <c r="AC35" i="44"/>
  <c r="AC37" i="44"/>
  <c r="X15" i="44"/>
  <c r="X20" i="44"/>
  <c r="X12" i="44"/>
  <c r="W36" i="44"/>
  <c r="W31" i="44"/>
  <c r="W23" i="44"/>
  <c r="AB39" i="44"/>
  <c r="X6" i="44"/>
  <c r="X13" i="44"/>
  <c r="W8" i="44"/>
  <c r="X9" i="44"/>
  <c r="X19" i="44"/>
  <c r="V8" i="44"/>
  <c r="V26" i="44" s="1"/>
  <c r="V17" i="42"/>
  <c r="V20" i="42"/>
  <c r="V19" i="42"/>
  <c r="W6" i="42"/>
  <c r="V18" i="42"/>
  <c r="W4" i="42"/>
  <c r="V4" i="42"/>
  <c r="AB38" i="42"/>
  <c r="AA38" i="42"/>
  <c r="AB37" i="42"/>
  <c r="AA37" i="42"/>
  <c r="AB36" i="42"/>
  <c r="AC36" i="42" s="1"/>
  <c r="AA36" i="42"/>
  <c r="AB35" i="42"/>
  <c r="AA35" i="42"/>
  <c r="AC35" i="42" s="1"/>
  <c r="AC30" i="42"/>
  <c r="AB30" i="42"/>
  <c r="AA30" i="42"/>
  <c r="AC23" i="42"/>
  <c r="AB23" i="42"/>
  <c r="AA23" i="42"/>
  <c r="AC16" i="42"/>
  <c r="AB16" i="42"/>
  <c r="AA16" i="42"/>
  <c r="AC9" i="42"/>
  <c r="AB9" i="42"/>
  <c r="AA9" i="42"/>
  <c r="AC38" i="42" l="1"/>
  <c r="AC39" i="44"/>
  <c r="V24" i="44"/>
  <c r="V32" i="44"/>
  <c r="V33" i="44"/>
  <c r="V29" i="44"/>
  <c r="V30" i="44"/>
  <c r="W37" i="44"/>
  <c r="W29" i="44"/>
  <c r="W38" i="44"/>
  <c r="V36" i="44"/>
  <c r="X8" i="44"/>
  <c r="X32" i="44" s="1"/>
  <c r="W28" i="44"/>
  <c r="V23" i="44"/>
  <c r="W39" i="44"/>
  <c r="V35" i="44"/>
  <c r="W24" i="44"/>
  <c r="W35" i="44"/>
  <c r="V28" i="44"/>
  <c r="W26" i="44"/>
  <c r="W32" i="44"/>
  <c r="V39" i="44"/>
  <c r="V37" i="44"/>
  <c r="V34" i="44"/>
  <c r="V31" i="44"/>
  <c r="W25" i="44"/>
  <c r="W33" i="44"/>
  <c r="V25" i="44"/>
  <c r="W34" i="44"/>
  <c r="V38" i="44"/>
  <c r="W30" i="44"/>
  <c r="AC37" i="42"/>
  <c r="AC39" i="42" s="1"/>
  <c r="AB39" i="42"/>
  <c r="V9" i="42"/>
  <c r="X4" i="42"/>
  <c r="W5" i="42"/>
  <c r="W17" i="42"/>
  <c r="X17" i="42" s="1"/>
  <c r="V12" i="42"/>
  <c r="W9" i="42"/>
  <c r="V5" i="42"/>
  <c r="W12" i="42"/>
  <c r="V16" i="42"/>
  <c r="AA39" i="42"/>
  <c r="AB38" i="41"/>
  <c r="AA38" i="41"/>
  <c r="AC38" i="41" s="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X18" i="41" s="1"/>
  <c r="W17" i="41"/>
  <c r="V17" i="41"/>
  <c r="X17" i="41" s="1"/>
  <c r="AC16" i="41"/>
  <c r="AB16" i="41"/>
  <c r="AA16" i="41"/>
  <c r="W16" i="41"/>
  <c r="V16" i="41"/>
  <c r="W15" i="41"/>
  <c r="V15" i="41"/>
  <c r="W14" i="41"/>
  <c r="V14" i="41"/>
  <c r="W13" i="41"/>
  <c r="X13" i="41" s="1"/>
  <c r="V13" i="41"/>
  <c r="W12" i="41"/>
  <c r="V12" i="41"/>
  <c r="W11" i="41"/>
  <c r="V11" i="41"/>
  <c r="W10" i="41"/>
  <c r="V10" i="41"/>
  <c r="X10" i="41" s="1"/>
  <c r="AC9" i="41"/>
  <c r="AB9" i="41"/>
  <c r="AA9" i="41"/>
  <c r="W9" i="41"/>
  <c r="V9" i="41"/>
  <c r="W7" i="41"/>
  <c r="V7" i="41"/>
  <c r="X7" i="41" s="1"/>
  <c r="W6" i="41"/>
  <c r="V6" i="41"/>
  <c r="W5" i="41"/>
  <c r="V5" i="41"/>
  <c r="X5" i="41" s="1"/>
  <c r="W4" i="41"/>
  <c r="V4" i="41"/>
  <c r="X4" i="41" s="1"/>
  <c r="X14" i="41" l="1"/>
  <c r="AB39" i="41"/>
  <c r="W27" i="44"/>
  <c r="X15" i="41"/>
  <c r="X28" i="44"/>
  <c r="X24" i="44"/>
  <c r="X33" i="44"/>
  <c r="X36" i="44"/>
  <c r="X26" i="44"/>
  <c r="X35" i="44"/>
  <c r="X34" i="44"/>
  <c r="X31" i="44"/>
  <c r="X29" i="44"/>
  <c r="X37" i="44"/>
  <c r="X30" i="44"/>
  <c r="X23" i="44"/>
  <c r="X39" i="44"/>
  <c r="X38" i="44"/>
  <c r="V27" i="44"/>
  <c r="X25" i="44"/>
  <c r="X12" i="42"/>
  <c r="W13" i="42"/>
  <c r="W18" i="42"/>
  <c r="X18" i="42" s="1"/>
  <c r="W19" i="42"/>
  <c r="X19" i="42" s="1"/>
  <c r="V11" i="42"/>
  <c r="V13" i="42"/>
  <c r="W14" i="42"/>
  <c r="X5" i="42"/>
  <c r="W20" i="42"/>
  <c r="X20" i="42" s="1"/>
  <c r="V15" i="42"/>
  <c r="V7" i="42"/>
  <c r="W15" i="42"/>
  <c r="W34" i="42" s="1"/>
  <c r="W16" i="42"/>
  <c r="X16" i="42" s="1"/>
  <c r="V14" i="42"/>
  <c r="X9" i="42"/>
  <c r="W7" i="42"/>
  <c r="W8" i="42" s="1"/>
  <c r="W28" i="42" s="1"/>
  <c r="W11" i="42"/>
  <c r="W10" i="42"/>
  <c r="V10" i="42"/>
  <c r="V6" i="42"/>
  <c r="AC37" i="41"/>
  <c r="AA39" i="41"/>
  <c r="X6" i="41"/>
  <c r="X8" i="41" s="1"/>
  <c r="X9" i="41"/>
  <c r="X11" i="41"/>
  <c r="X20" i="41"/>
  <c r="AC35" i="41"/>
  <c r="W8" i="41"/>
  <c r="W38" i="41" s="1"/>
  <c r="X12" i="41"/>
  <c r="X16" i="41"/>
  <c r="X19" i="41"/>
  <c r="V8" i="41"/>
  <c r="V36" i="41" s="1"/>
  <c r="W10" i="40"/>
  <c r="V15" i="40"/>
  <c r="V16" i="40"/>
  <c r="AB38" i="40"/>
  <c r="AA38" i="40"/>
  <c r="AB37" i="40"/>
  <c r="AA37" i="40"/>
  <c r="AC37" i="40" s="1"/>
  <c r="AB36" i="40"/>
  <c r="AA36" i="40"/>
  <c r="AB35" i="40"/>
  <c r="AA35" i="40"/>
  <c r="AC35" i="40" s="1"/>
  <c r="AC30" i="40"/>
  <c r="AB30" i="40"/>
  <c r="AA30" i="40"/>
  <c r="AC23" i="40"/>
  <c r="AB23" i="40"/>
  <c r="AA23" i="40"/>
  <c r="W20" i="40"/>
  <c r="W19" i="40"/>
  <c r="V19" i="40"/>
  <c r="X19" i="40" s="1"/>
  <c r="W18" i="40"/>
  <c r="W17" i="40"/>
  <c r="V17" i="40"/>
  <c r="AC16" i="40"/>
  <c r="AB16" i="40"/>
  <c r="AA16" i="40"/>
  <c r="W16" i="40"/>
  <c r="W15" i="40"/>
  <c r="W14" i="40"/>
  <c r="W13" i="40"/>
  <c r="W12" i="40"/>
  <c r="W11" i="40"/>
  <c r="V11" i="40"/>
  <c r="AC9" i="40"/>
  <c r="AB9" i="40"/>
  <c r="AA9" i="40"/>
  <c r="V9" i="40"/>
  <c r="W7" i="40"/>
  <c r="W6" i="40"/>
  <c r="V6" i="40"/>
  <c r="X6" i="40" s="1"/>
  <c r="W5" i="40"/>
  <c r="V5" i="40"/>
  <c r="W4" i="40"/>
  <c r="V4" i="40"/>
  <c r="X26" i="41" l="1"/>
  <c r="X37" i="41"/>
  <c r="X33" i="41"/>
  <c r="X36" i="41"/>
  <c r="W30" i="41"/>
  <c r="X30" i="41"/>
  <c r="W36" i="42"/>
  <c r="W25" i="42"/>
  <c r="W24" i="42"/>
  <c r="X27" i="44"/>
  <c r="W26" i="42"/>
  <c r="W32" i="42"/>
  <c r="W30" i="42"/>
  <c r="W39" i="42"/>
  <c r="W29" i="42"/>
  <c r="X6" i="42"/>
  <c r="V8" i="42"/>
  <c r="V25" i="42" s="1"/>
  <c r="W38" i="42"/>
  <c r="W23" i="42"/>
  <c r="X15" i="42"/>
  <c r="X13" i="42"/>
  <c r="W35" i="42"/>
  <c r="W37" i="42"/>
  <c r="W31" i="42"/>
  <c r="X10" i="42"/>
  <c r="X11" i="42"/>
  <c r="X14" i="42"/>
  <c r="X7" i="42"/>
  <c r="W33" i="42"/>
  <c r="AC39" i="41"/>
  <c r="W25" i="41"/>
  <c r="X35" i="41"/>
  <c r="X39" i="41"/>
  <c r="V31" i="41"/>
  <c r="V29" i="41"/>
  <c r="V32" i="41"/>
  <c r="W33" i="41"/>
  <c r="V30" i="41"/>
  <c r="X31" i="41"/>
  <c r="V28" i="41"/>
  <c r="V38" i="41"/>
  <c r="X24" i="41"/>
  <c r="X29" i="41"/>
  <c r="V34" i="41"/>
  <c r="V23" i="41"/>
  <c r="V27" i="41" s="1"/>
  <c r="X34" i="41"/>
  <c r="X25" i="41"/>
  <c r="X23" i="41"/>
  <c r="X27" i="41" s="1"/>
  <c r="W29" i="41"/>
  <c r="W37" i="41"/>
  <c r="W34" i="41"/>
  <c r="W24" i="41"/>
  <c r="W28" i="41"/>
  <c r="V39" i="41"/>
  <c r="V37" i="41"/>
  <c r="X38" i="41"/>
  <c r="V24" i="41"/>
  <c r="V33" i="41"/>
  <c r="V25" i="41"/>
  <c r="X32" i="41"/>
  <c r="V26" i="41"/>
  <c r="W35" i="41"/>
  <c r="X28" i="41"/>
  <c r="V35" i="41"/>
  <c r="W32" i="41"/>
  <c r="W26" i="41"/>
  <c r="W36" i="41"/>
  <c r="W39" i="41"/>
  <c r="W23" i="41"/>
  <c r="W31" i="41"/>
  <c r="V13" i="40"/>
  <c r="X13" i="40" s="1"/>
  <c r="X4" i="40"/>
  <c r="W9" i="40"/>
  <c r="X9" i="40" s="1"/>
  <c r="V10" i="40"/>
  <c r="X10" i="40" s="1"/>
  <c r="V12" i="40"/>
  <c r="X12" i="40" s="1"/>
  <c r="V18" i="40"/>
  <c r="X18" i="40" s="1"/>
  <c r="V20" i="40"/>
  <c r="X20" i="40" s="1"/>
  <c r="X16" i="40"/>
  <c r="X5" i="40"/>
  <c r="V7" i="40"/>
  <c r="V8" i="40" s="1"/>
  <c r="V14" i="40"/>
  <c r="X14" i="40" s="1"/>
  <c r="AB39" i="40"/>
  <c r="AC36" i="40"/>
  <c r="AC38" i="40"/>
  <c r="X7" i="40"/>
  <c r="X15" i="40"/>
  <c r="X17" i="40"/>
  <c r="W8" i="40"/>
  <c r="W38" i="40" s="1"/>
  <c r="X11" i="40"/>
  <c r="AA39" i="40"/>
  <c r="W11" i="39"/>
  <c r="V5" i="39"/>
  <c r="V12" i="39"/>
  <c r="X12" i="39" s="1"/>
  <c r="V7" i="39"/>
  <c r="AB38" i="39"/>
  <c r="AA38" i="39"/>
  <c r="AB37" i="39"/>
  <c r="AA37" i="39"/>
  <c r="AB36" i="39"/>
  <c r="AA36" i="39"/>
  <c r="AB35" i="39"/>
  <c r="AA35" i="39"/>
  <c r="AC30" i="39"/>
  <c r="AB30" i="39"/>
  <c r="AA30" i="39"/>
  <c r="AC23" i="39"/>
  <c r="AB23" i="39"/>
  <c r="AA23" i="39"/>
  <c r="W20" i="39"/>
  <c r="W19" i="39"/>
  <c r="W18" i="39"/>
  <c r="V18" i="39"/>
  <c r="W17" i="39"/>
  <c r="AC16" i="39"/>
  <c r="AB16" i="39"/>
  <c r="AA16" i="39"/>
  <c r="W16" i="39"/>
  <c r="V16" i="39"/>
  <c r="W15" i="39"/>
  <c r="W14" i="39"/>
  <c r="V14" i="39"/>
  <c r="W13" i="39"/>
  <c r="W12" i="39"/>
  <c r="W10" i="39"/>
  <c r="AC9" i="39"/>
  <c r="AB9" i="39"/>
  <c r="AA9" i="39"/>
  <c r="V9" i="39"/>
  <c r="W7" i="39"/>
  <c r="W6" i="39"/>
  <c r="V6" i="39"/>
  <c r="W5" i="39"/>
  <c r="W4" i="39"/>
  <c r="V4" i="39"/>
  <c r="X8" i="40" l="1"/>
  <c r="W27" i="42"/>
  <c r="AB39" i="39"/>
  <c r="V26" i="42"/>
  <c r="V30" i="42"/>
  <c r="V34" i="42"/>
  <c r="V33" i="42"/>
  <c r="V29" i="42"/>
  <c r="V32" i="42"/>
  <c r="V38" i="42"/>
  <c r="V36" i="42"/>
  <c r="V39" i="42"/>
  <c r="V23" i="42"/>
  <c r="V37" i="42"/>
  <c r="V24" i="42"/>
  <c r="V35" i="42"/>
  <c r="V28" i="42"/>
  <c r="V31" i="42"/>
  <c r="X8" i="42"/>
  <c r="X33" i="42" s="1"/>
  <c r="X26" i="42"/>
  <c r="W27" i="41"/>
  <c r="V31" i="40"/>
  <c r="V29" i="40"/>
  <c r="V34" i="40"/>
  <c r="V38" i="40"/>
  <c r="V24" i="40"/>
  <c r="V23" i="40"/>
  <c r="V39" i="40"/>
  <c r="V36" i="40"/>
  <c r="V26" i="40"/>
  <c r="V32" i="40"/>
  <c r="V37" i="40"/>
  <c r="W31" i="40"/>
  <c r="AC39" i="40"/>
  <c r="X31" i="40"/>
  <c r="X32" i="40"/>
  <c r="X38" i="40"/>
  <c r="X30" i="40"/>
  <c r="W26" i="40"/>
  <c r="W34" i="40"/>
  <c r="W33" i="40"/>
  <c r="V28" i="40"/>
  <c r="V25" i="40"/>
  <c r="V33" i="40"/>
  <c r="V35" i="40"/>
  <c r="V30" i="40"/>
  <c r="W39" i="40"/>
  <c r="W28" i="40"/>
  <c r="X29" i="40"/>
  <c r="X37" i="40"/>
  <c r="W29" i="40"/>
  <c r="W37" i="40"/>
  <c r="X28" i="40"/>
  <c r="X35" i="40"/>
  <c r="X25" i="40"/>
  <c r="W23" i="40"/>
  <c r="X33" i="40"/>
  <c r="X24" i="40"/>
  <c r="W36" i="40"/>
  <c r="X26" i="40"/>
  <c r="W25" i="40"/>
  <c r="W35" i="40"/>
  <c r="X23" i="40"/>
  <c r="X36" i="40"/>
  <c r="X34" i="40"/>
  <c r="W32" i="40"/>
  <c r="W30" i="40"/>
  <c r="X39" i="40"/>
  <c r="W24" i="40"/>
  <c r="AC36" i="39"/>
  <c r="AC38" i="39"/>
  <c r="AC35" i="39"/>
  <c r="AC37" i="39"/>
  <c r="X6" i="39"/>
  <c r="X16" i="39"/>
  <c r="X5" i="39"/>
  <c r="V11" i="39"/>
  <c r="X11" i="39" s="1"/>
  <c r="V20" i="39"/>
  <c r="X20" i="39" s="1"/>
  <c r="W9" i="39"/>
  <c r="X9" i="39" s="1"/>
  <c r="V13" i="39"/>
  <c r="X13" i="39" s="1"/>
  <c r="V15" i="39"/>
  <c r="V17" i="39"/>
  <c r="V19" i="39"/>
  <c r="X19" i="39" s="1"/>
  <c r="V8" i="39"/>
  <c r="V26" i="39" s="1"/>
  <c r="V28" i="39"/>
  <c r="V10" i="39"/>
  <c r="X10" i="39" s="1"/>
  <c r="W23" i="39"/>
  <c r="AA39" i="39"/>
  <c r="X7" i="39"/>
  <c r="X14" i="39"/>
  <c r="X17" i="39"/>
  <c r="W8" i="39"/>
  <c r="W38" i="39" s="1"/>
  <c r="X4" i="39"/>
  <c r="X18" i="39"/>
  <c r="W20" i="38"/>
  <c r="V9" i="38"/>
  <c r="W19" i="38"/>
  <c r="V6" i="38"/>
  <c r="W12" i="38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18" i="38"/>
  <c r="AC16" i="38"/>
  <c r="AB16" i="38"/>
  <c r="AA16" i="38"/>
  <c r="W16" i="38"/>
  <c r="W14" i="38"/>
  <c r="AC9" i="38"/>
  <c r="AB9" i="38"/>
  <c r="AA9" i="38"/>
  <c r="W6" i="38"/>
  <c r="AB39" i="38" l="1"/>
  <c r="X29" i="42"/>
  <c r="V34" i="39"/>
  <c r="V35" i="39"/>
  <c r="X30" i="42"/>
  <c r="X39" i="42"/>
  <c r="X36" i="42"/>
  <c r="X31" i="42"/>
  <c r="X23" i="42"/>
  <c r="X35" i="42"/>
  <c r="X28" i="42"/>
  <c r="X24" i="42"/>
  <c r="X38" i="42"/>
  <c r="X37" i="42"/>
  <c r="X32" i="42"/>
  <c r="X25" i="42"/>
  <c r="V27" i="42"/>
  <c r="X34" i="42"/>
  <c r="W27" i="40"/>
  <c r="V27" i="40"/>
  <c r="X27" i="40"/>
  <c r="AC39" i="39"/>
  <c r="W31" i="39"/>
  <c r="W28" i="39"/>
  <c r="V25" i="39"/>
  <c r="V39" i="39"/>
  <c r="W39" i="39"/>
  <c r="W35" i="39"/>
  <c r="V32" i="39"/>
  <c r="W25" i="39"/>
  <c r="V29" i="39"/>
  <c r="V30" i="39"/>
  <c r="V37" i="39"/>
  <c r="V23" i="39"/>
  <c r="V31" i="39"/>
  <c r="X15" i="39"/>
  <c r="V33" i="39"/>
  <c r="V38" i="39"/>
  <c r="W36" i="39"/>
  <c r="V24" i="39"/>
  <c r="V36" i="39"/>
  <c r="X8" i="39"/>
  <c r="X36" i="39" s="1"/>
  <c r="W29" i="39"/>
  <c r="W37" i="39"/>
  <c r="W34" i="39"/>
  <c r="W24" i="39"/>
  <c r="W26" i="39"/>
  <c r="W33" i="39"/>
  <c r="W32" i="39"/>
  <c r="W30" i="39"/>
  <c r="AC35" i="38"/>
  <c r="AC37" i="38"/>
  <c r="AC36" i="38"/>
  <c r="AC38" i="38"/>
  <c r="X6" i="38"/>
  <c r="W4" i="38"/>
  <c r="W13" i="38"/>
  <c r="W7" i="38"/>
  <c r="W15" i="38"/>
  <c r="W17" i="38"/>
  <c r="W5" i="38"/>
  <c r="W11" i="38"/>
  <c r="V20" i="38"/>
  <c r="X20" i="38" s="1"/>
  <c r="AA39" i="38"/>
  <c r="W18" i="36"/>
  <c r="W20" i="36"/>
  <c r="V4" i="36"/>
  <c r="V14" i="36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V20" i="36"/>
  <c r="W19" i="36"/>
  <c r="V19" i="36"/>
  <c r="V18" i="36"/>
  <c r="V17" i="36"/>
  <c r="AC16" i="36"/>
  <c r="AB16" i="36"/>
  <c r="AA16" i="36"/>
  <c r="W16" i="36"/>
  <c r="V16" i="36"/>
  <c r="V15" i="36"/>
  <c r="V13" i="36"/>
  <c r="V11" i="36"/>
  <c r="AC9" i="36"/>
  <c r="AB9" i="36"/>
  <c r="AA9" i="36"/>
  <c r="W9" i="36"/>
  <c r="V9" i="36"/>
  <c r="W7" i="36"/>
  <c r="V7" i="36"/>
  <c r="W6" i="36"/>
  <c r="V6" i="36"/>
  <c r="W5" i="36"/>
  <c r="V5" i="36"/>
  <c r="W4" i="36"/>
  <c r="V27" i="39" l="1"/>
  <c r="X27" i="42"/>
  <c r="X37" i="39"/>
  <c r="X23" i="39"/>
  <c r="X30" i="39"/>
  <c r="W27" i="39"/>
  <c r="X34" i="39"/>
  <c r="X25" i="39"/>
  <c r="X32" i="39"/>
  <c r="X29" i="39"/>
  <c r="X24" i="39"/>
  <c r="X31" i="39"/>
  <c r="X35" i="39"/>
  <c r="X39" i="39"/>
  <c r="X38" i="39"/>
  <c r="X28" i="39"/>
  <c r="X26" i="39"/>
  <c r="X33" i="39"/>
  <c r="AC39" i="38"/>
  <c r="W8" i="38"/>
  <c r="V18" i="38"/>
  <c r="V11" i="38"/>
  <c r="X11" i="38" s="1"/>
  <c r="V19" i="38"/>
  <c r="V15" i="38"/>
  <c r="X15" i="38" s="1"/>
  <c r="W10" i="38"/>
  <c r="W9" i="38"/>
  <c r="V13" i="38"/>
  <c r="V7" i="38"/>
  <c r="V10" i="38"/>
  <c r="V4" i="38"/>
  <c r="V17" i="38"/>
  <c r="V5" i="38"/>
  <c r="V12" i="38"/>
  <c r="V16" i="38"/>
  <c r="V14" i="38"/>
  <c r="W11" i="36"/>
  <c r="X11" i="36" s="1"/>
  <c r="X6" i="36"/>
  <c r="V10" i="36"/>
  <c r="V12" i="36"/>
  <c r="W15" i="36"/>
  <c r="X15" i="36" s="1"/>
  <c r="W13" i="36"/>
  <c r="X13" i="36" s="1"/>
  <c r="W17" i="36"/>
  <c r="W10" i="36"/>
  <c r="W12" i="36"/>
  <c r="W14" i="36"/>
  <c r="X14" i="36" s="1"/>
  <c r="AC36" i="36"/>
  <c r="AC38" i="36"/>
  <c r="AA39" i="36"/>
  <c r="AC35" i="36"/>
  <c r="AC37" i="36"/>
  <c r="V8" i="36"/>
  <c r="V33" i="36" s="1"/>
  <c r="X7" i="36"/>
  <c r="X18" i="36"/>
  <c r="X20" i="36"/>
  <c r="X5" i="36"/>
  <c r="W8" i="36"/>
  <c r="X9" i="36"/>
  <c r="X16" i="36"/>
  <c r="X19" i="36"/>
  <c r="X4" i="36"/>
  <c r="AB39" i="36"/>
  <c r="X27" i="39" l="1"/>
  <c r="V8" i="38"/>
  <c r="V38" i="38" s="1"/>
  <c r="X4" i="38"/>
  <c r="X13" i="38"/>
  <c r="V32" i="38"/>
  <c r="W38" i="38"/>
  <c r="W37" i="38"/>
  <c r="W32" i="38"/>
  <c r="W30" i="38"/>
  <c r="W39" i="38"/>
  <c r="W33" i="38"/>
  <c r="W25" i="38"/>
  <c r="W35" i="38"/>
  <c r="W31" i="38"/>
  <c r="W23" i="38"/>
  <c r="X14" i="38"/>
  <c r="X10" i="38"/>
  <c r="V29" i="38"/>
  <c r="W26" i="38"/>
  <c r="X19" i="38"/>
  <c r="W24" i="38"/>
  <c r="X5" i="38"/>
  <c r="V24" i="38"/>
  <c r="X16" i="38"/>
  <c r="X9" i="38"/>
  <c r="W28" i="38"/>
  <c r="W36" i="38"/>
  <c r="X12" i="38"/>
  <c r="V31" i="38"/>
  <c r="X17" i="38"/>
  <c r="X7" i="38"/>
  <c r="W29" i="38"/>
  <c r="X18" i="38"/>
  <c r="W34" i="38"/>
  <c r="X12" i="36"/>
  <c r="V25" i="36"/>
  <c r="W36" i="36"/>
  <c r="X10" i="36"/>
  <c r="V23" i="36"/>
  <c r="V24" i="36"/>
  <c r="V29" i="36"/>
  <c r="X17" i="36"/>
  <c r="V28" i="36"/>
  <c r="V37" i="36"/>
  <c r="V34" i="36"/>
  <c r="W29" i="36"/>
  <c r="V35" i="36"/>
  <c r="V38" i="36"/>
  <c r="AC39" i="36"/>
  <c r="W23" i="36"/>
  <c r="W25" i="36"/>
  <c r="W37" i="36"/>
  <c r="W38" i="36"/>
  <c r="V36" i="36"/>
  <c r="W31" i="36"/>
  <c r="V39" i="36"/>
  <c r="V31" i="36"/>
  <c r="W30" i="36"/>
  <c r="W34" i="36"/>
  <c r="V26" i="36"/>
  <c r="V32" i="36"/>
  <c r="W28" i="36"/>
  <c r="W35" i="36"/>
  <c r="W33" i="36"/>
  <c r="V30" i="36"/>
  <c r="W24" i="36"/>
  <c r="X8" i="36"/>
  <c r="X31" i="36" s="1"/>
  <c r="W32" i="36"/>
  <c r="W39" i="36"/>
  <c r="W26" i="36"/>
  <c r="V17" i="35"/>
  <c r="V20" i="35"/>
  <c r="W6" i="35"/>
  <c r="W4" i="35"/>
  <c r="V4" i="35"/>
  <c r="AB38" i="35"/>
  <c r="AA38" i="35"/>
  <c r="AB37" i="35"/>
  <c r="AC37" i="35" s="1"/>
  <c r="AA37" i="35"/>
  <c r="AB36" i="35"/>
  <c r="AA36" i="35"/>
  <c r="AB35" i="35"/>
  <c r="AA35" i="35"/>
  <c r="AC30" i="35"/>
  <c r="AB30" i="35"/>
  <c r="AA30" i="35"/>
  <c r="AC23" i="35"/>
  <c r="AB23" i="35"/>
  <c r="AA23" i="35"/>
  <c r="V19" i="35"/>
  <c r="V18" i="35"/>
  <c r="AC16" i="35"/>
  <c r="AB16" i="35"/>
  <c r="AA16" i="35"/>
  <c r="AC9" i="35"/>
  <c r="AB9" i="35"/>
  <c r="AA9" i="35"/>
  <c r="W9" i="35"/>
  <c r="AC35" i="35" l="1"/>
  <c r="V26" i="38"/>
  <c r="V35" i="38"/>
  <c r="V37" i="38"/>
  <c r="V36" i="38"/>
  <c r="V33" i="38"/>
  <c r="V34" i="38"/>
  <c r="V23" i="38"/>
  <c r="V30" i="38"/>
  <c r="W27" i="38"/>
  <c r="X8" i="38"/>
  <c r="V25" i="38"/>
  <c r="V28" i="38"/>
  <c r="V39" i="38"/>
  <c r="V27" i="36"/>
  <c r="X34" i="36"/>
  <c r="X38" i="36"/>
  <c r="X28" i="36"/>
  <c r="W27" i="36"/>
  <c r="X24" i="36"/>
  <c r="X32" i="36"/>
  <c r="X26" i="36"/>
  <c r="X25" i="36"/>
  <c r="X33" i="36"/>
  <c r="X29" i="36"/>
  <c r="X37" i="36"/>
  <c r="X36" i="36"/>
  <c r="X39" i="36"/>
  <c r="X30" i="36"/>
  <c r="X35" i="36"/>
  <c r="X23" i="36"/>
  <c r="AA39" i="35"/>
  <c r="AC36" i="35"/>
  <c r="AC38" i="35"/>
  <c r="V5" i="35"/>
  <c r="V6" i="35"/>
  <c r="W14" i="35"/>
  <c r="V9" i="35"/>
  <c r="X9" i="35" s="1"/>
  <c r="V10" i="35"/>
  <c r="W5" i="35"/>
  <c r="V16" i="35"/>
  <c r="X4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27" i="38" l="1"/>
  <c r="X5" i="35"/>
  <c r="X31" i="38"/>
  <c r="X28" i="38"/>
  <c r="X39" i="38"/>
  <c r="X34" i="38"/>
  <c r="X33" i="38"/>
  <c r="X36" i="38"/>
  <c r="X35" i="38"/>
  <c r="X30" i="38"/>
  <c r="X25" i="38"/>
  <c r="X26" i="38"/>
  <c r="X32" i="38"/>
  <c r="X24" i="38"/>
  <c r="X38" i="38"/>
  <c r="X37" i="38"/>
  <c r="X23" i="38"/>
  <c r="X29" i="38"/>
  <c r="X27" i="36"/>
  <c r="AC39" i="35"/>
  <c r="W20" i="35"/>
  <c r="X20" i="35" s="1"/>
  <c r="W15" i="35"/>
  <c r="W16" i="35"/>
  <c r="X16" i="35" s="1"/>
  <c r="W12" i="35"/>
  <c r="V11" i="35"/>
  <c r="V13" i="35"/>
  <c r="X6" i="35"/>
  <c r="W11" i="35"/>
  <c r="V15" i="35"/>
  <c r="V7" i="35"/>
  <c r="V8" i="35" s="1"/>
  <c r="W19" i="35"/>
  <c r="X19" i="35" s="1"/>
  <c r="W10" i="35"/>
  <c r="X10" i="35" s="1"/>
  <c r="W18" i="35"/>
  <c r="X18" i="35" s="1"/>
  <c r="W13" i="35"/>
  <c r="W17" i="35"/>
  <c r="X17" i="35" s="1"/>
  <c r="V12" i="35"/>
  <c r="W7" i="35"/>
  <c r="W8" i="35" s="1"/>
  <c r="V14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V4" i="33"/>
  <c r="X4" i="33" s="1"/>
  <c r="W4" i="33"/>
  <c r="V5" i="33"/>
  <c r="W5" i="33"/>
  <c r="V6" i="33"/>
  <c r="W6" i="33"/>
  <c r="V7" i="33"/>
  <c r="X7" i="33" s="1"/>
  <c r="W7" i="33"/>
  <c r="V9" i="33"/>
  <c r="W9" i="33"/>
  <c r="AA9" i="33"/>
  <c r="AB9" i="33"/>
  <c r="AC9" i="33"/>
  <c r="V10" i="33"/>
  <c r="X10" i="33" s="1"/>
  <c r="W10" i="33"/>
  <c r="V11" i="33"/>
  <c r="W11" i="33"/>
  <c r="X11" i="33" s="1"/>
  <c r="V12" i="33"/>
  <c r="W12" i="33"/>
  <c r="V13" i="33"/>
  <c r="W13" i="33"/>
  <c r="V14" i="33"/>
  <c r="W14" i="33"/>
  <c r="X14" i="33"/>
  <c r="V15" i="33"/>
  <c r="W15" i="33"/>
  <c r="X15" i="33"/>
  <c r="V16" i="33"/>
  <c r="W16" i="33"/>
  <c r="AA16" i="33"/>
  <c r="AB16" i="33"/>
  <c r="AC16" i="33"/>
  <c r="V17" i="33"/>
  <c r="W17" i="33"/>
  <c r="X17" i="33"/>
  <c r="V18" i="33"/>
  <c r="X18" i="33" s="1"/>
  <c r="W18" i="33"/>
  <c r="V19" i="33"/>
  <c r="W19" i="33"/>
  <c r="V20" i="33"/>
  <c r="W20" i="33"/>
  <c r="AA23" i="33"/>
  <c r="AB23" i="33"/>
  <c r="AC23" i="33"/>
  <c r="AA30" i="33"/>
  <c r="AB30" i="33"/>
  <c r="AC30" i="33"/>
  <c r="AA35" i="33"/>
  <c r="AB35" i="33"/>
  <c r="AA36" i="33"/>
  <c r="AA39" i="33" s="1"/>
  <c r="AB36" i="33"/>
  <c r="AB39" i="33" s="1"/>
  <c r="AC36" i="33"/>
  <c r="AA37" i="33"/>
  <c r="AB37" i="33"/>
  <c r="AA38" i="33"/>
  <c r="AB38" i="33"/>
  <c r="AC38" i="33"/>
  <c r="W8" i="33" l="1"/>
  <c r="X12" i="33"/>
  <c r="X6" i="33"/>
  <c r="X16" i="33"/>
  <c r="X20" i="33"/>
  <c r="X13" i="33"/>
  <c r="V8" i="33"/>
  <c r="V28" i="33" s="1"/>
  <c r="AC35" i="33"/>
  <c r="AC39" i="33" s="1"/>
  <c r="X9" i="33"/>
  <c r="X19" i="33"/>
  <c r="AC37" i="33"/>
  <c r="X27" i="38"/>
  <c r="W34" i="35"/>
  <c r="V39" i="35"/>
  <c r="V37" i="35"/>
  <c r="V28" i="35"/>
  <c r="V23" i="35"/>
  <c r="V38" i="35"/>
  <c r="V36" i="35"/>
  <c r="V24" i="35"/>
  <c r="V25" i="35"/>
  <c r="V35" i="35"/>
  <c r="V29" i="35"/>
  <c r="W29" i="35"/>
  <c r="W25" i="35"/>
  <c r="W33" i="35"/>
  <c r="W31" i="35"/>
  <c r="W35" i="35"/>
  <c r="W39" i="35"/>
  <c r="W30" i="35"/>
  <c r="W28" i="35"/>
  <c r="W24" i="35"/>
  <c r="W36" i="35"/>
  <c r="W37" i="35"/>
  <c r="W38" i="35"/>
  <c r="W26" i="35"/>
  <c r="W23" i="35"/>
  <c r="W32" i="35"/>
  <c r="X13" i="35"/>
  <c r="V32" i="35"/>
  <c r="V34" i="35"/>
  <c r="X15" i="35"/>
  <c r="X11" i="35"/>
  <c r="V30" i="35"/>
  <c r="V31" i="35"/>
  <c r="X12" i="35"/>
  <c r="X14" i="35"/>
  <c r="V33" i="35"/>
  <c r="X7" i="35"/>
  <c r="X8" i="35" s="1"/>
  <c r="X37" i="35" s="1"/>
  <c r="V26" i="35"/>
  <c r="X34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W30" i="34" s="1"/>
  <c r="V20" i="34"/>
  <c r="V17" i="34"/>
  <c r="V13" i="34"/>
  <c r="X13" i="34" s="1"/>
  <c r="V4" i="34"/>
  <c r="V12" i="34"/>
  <c r="X12" i="34" s="1"/>
  <c r="W39" i="34"/>
  <c r="W23" i="34"/>
  <c r="V34" i="33"/>
  <c r="V26" i="33"/>
  <c r="V30" i="33"/>
  <c r="V33" i="33"/>
  <c r="V36" i="33"/>
  <c r="V25" i="33"/>
  <c r="V29" i="33"/>
  <c r="V31" i="33"/>
  <c r="V35" i="33"/>
  <c r="V37" i="33"/>
  <c r="V39" i="33"/>
  <c r="W24" i="33"/>
  <c r="W28" i="33"/>
  <c r="W31" i="33"/>
  <c r="W35" i="33"/>
  <c r="W37" i="33"/>
  <c r="W23" i="33"/>
  <c r="W26" i="33"/>
  <c r="W30" i="33"/>
  <c r="W38" i="33"/>
  <c r="W25" i="33"/>
  <c r="W32" i="33"/>
  <c r="W34" i="33"/>
  <c r="W33" i="33"/>
  <c r="W36" i="33"/>
  <c r="W29" i="33"/>
  <c r="W39" i="33"/>
  <c r="V38" i="33"/>
  <c r="X5" i="33"/>
  <c r="AB38" i="32"/>
  <c r="AA38" i="32"/>
  <c r="AB37" i="32"/>
  <c r="AA37" i="32"/>
  <c r="AB36" i="32"/>
  <c r="AA36" i="32"/>
  <c r="AB35" i="32"/>
  <c r="AA35" i="32"/>
  <c r="AC30" i="32"/>
  <c r="AB30" i="32"/>
  <c r="AA30" i="32"/>
  <c r="AC23" i="32"/>
  <c r="AB23" i="32"/>
  <c r="AA23" i="32"/>
  <c r="W20" i="32"/>
  <c r="V20" i="32"/>
  <c r="W19" i="32"/>
  <c r="V19" i="32"/>
  <c r="X19" i="32" s="1"/>
  <c r="W18" i="32"/>
  <c r="V18" i="32"/>
  <c r="W17" i="32"/>
  <c r="V17" i="32"/>
  <c r="AC16" i="32"/>
  <c r="AB16" i="32"/>
  <c r="AA16" i="32"/>
  <c r="W16" i="32"/>
  <c r="V16" i="32"/>
  <c r="X16" i="32" s="1"/>
  <c r="W15" i="32"/>
  <c r="V15" i="32"/>
  <c r="W14" i="32"/>
  <c r="V14" i="32"/>
  <c r="W13" i="32"/>
  <c r="V13" i="32"/>
  <c r="W12" i="32"/>
  <c r="V12" i="32"/>
  <c r="X12" i="32" s="1"/>
  <c r="W11" i="32"/>
  <c r="V11" i="32"/>
  <c r="W10" i="32"/>
  <c r="V10" i="32"/>
  <c r="X10" i="32" s="1"/>
  <c r="AC9" i="32"/>
  <c r="AB9" i="32"/>
  <c r="AA9" i="32"/>
  <c r="W9" i="32"/>
  <c r="V9" i="32"/>
  <c r="W7" i="32"/>
  <c r="V7" i="32"/>
  <c r="W6" i="32"/>
  <c r="V6" i="32"/>
  <c r="W5" i="32"/>
  <c r="V5" i="32"/>
  <c r="W4" i="32"/>
  <c r="V4" i="32"/>
  <c r="X9" i="32" l="1"/>
  <c r="V24" i="33"/>
  <c r="V23" i="33"/>
  <c r="X13" i="32"/>
  <c r="V32" i="33"/>
  <c r="X32" i="35"/>
  <c r="W27" i="35"/>
  <c r="X38" i="35"/>
  <c r="X24" i="35"/>
  <c r="X28" i="35"/>
  <c r="X35" i="35"/>
  <c r="X23" i="35"/>
  <c r="V27" i="35"/>
  <c r="X33" i="35"/>
  <c r="X30" i="35"/>
  <c r="X26" i="35"/>
  <c r="X25" i="35"/>
  <c r="X39" i="35"/>
  <c r="X29" i="35"/>
  <c r="X36" i="35"/>
  <c r="X31" i="35"/>
  <c r="W26" i="34"/>
  <c r="W28" i="34"/>
  <c r="W24" i="34"/>
  <c r="W27" i="34" s="1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X8" i="33"/>
  <c r="X24" i="33"/>
  <c r="W27" i="33"/>
  <c r="V27" i="33"/>
  <c r="X5" i="32"/>
  <c r="X7" i="32"/>
  <c r="AB39" i="32"/>
  <c r="AC36" i="32"/>
  <c r="AC38" i="32"/>
  <c r="AC35" i="32"/>
  <c r="AC37" i="32"/>
  <c r="V8" i="32"/>
  <c r="V30" i="32" s="1"/>
  <c r="X14" i="32"/>
  <c r="X6" i="32"/>
  <c r="X20" i="32"/>
  <c r="W8" i="32"/>
  <c r="W38" i="32" s="1"/>
  <c r="X4" i="32"/>
  <c r="X11" i="32"/>
  <c r="X15" i="32"/>
  <c r="X18" i="32"/>
  <c r="AA39" i="32"/>
  <c r="X17" i="32"/>
  <c r="W20" i="30"/>
  <c r="V20" i="30"/>
  <c r="W19" i="30"/>
  <c r="V19" i="30"/>
  <c r="W18" i="30"/>
  <c r="V18" i="30"/>
  <c r="W12" i="30"/>
  <c r="V12" i="30"/>
  <c r="W4" i="30"/>
  <c r="V4" i="30"/>
  <c r="AA30" i="30"/>
  <c r="AB30" i="30"/>
  <c r="AC30" i="30"/>
  <c r="AA23" i="30"/>
  <c r="AB23" i="30"/>
  <c r="AC23" i="30"/>
  <c r="AA16" i="30"/>
  <c r="AB16" i="30"/>
  <c r="AC16" i="30"/>
  <c r="AA9" i="30"/>
  <c r="AB9" i="30"/>
  <c r="AC9" i="30"/>
  <c r="AA35" i="30"/>
  <c r="AB35" i="30"/>
  <c r="AA36" i="30"/>
  <c r="AB36" i="30"/>
  <c r="AA37" i="30"/>
  <c r="AB37" i="30"/>
  <c r="AA38" i="30"/>
  <c r="AB38" i="30"/>
  <c r="V36" i="32" l="1"/>
  <c r="V32" i="32"/>
  <c r="V24" i="32"/>
  <c r="V25" i="32"/>
  <c r="V35" i="32"/>
  <c r="V38" i="32"/>
  <c r="X27" i="35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X35" i="34"/>
  <c r="V31" i="34"/>
  <c r="V26" i="34"/>
  <c r="X29" i="34"/>
  <c r="V34" i="34"/>
  <c r="V32" i="34"/>
  <c r="X34" i="33"/>
  <c r="X23" i="33"/>
  <c r="X30" i="33"/>
  <c r="X33" i="33"/>
  <c r="X26" i="33"/>
  <c r="X36" i="33"/>
  <c r="X35" i="33"/>
  <c r="X31" i="33"/>
  <c r="X39" i="33"/>
  <c r="X32" i="33"/>
  <c r="X38" i="33"/>
  <c r="X29" i="33"/>
  <c r="X28" i="33"/>
  <c r="X25" i="33"/>
  <c r="X37" i="33"/>
  <c r="V39" i="32"/>
  <c r="V29" i="32"/>
  <c r="V31" i="32"/>
  <c r="V28" i="32"/>
  <c r="V26" i="32"/>
  <c r="V34" i="32"/>
  <c r="V23" i="32"/>
  <c r="V27" i="32" s="1"/>
  <c r="AC39" i="32"/>
  <c r="W26" i="32"/>
  <c r="W31" i="32"/>
  <c r="W24" i="32"/>
  <c r="W30" i="32"/>
  <c r="W37" i="32"/>
  <c r="W23" i="32"/>
  <c r="V33" i="32"/>
  <c r="W36" i="32"/>
  <c r="W39" i="32"/>
  <c r="W25" i="32"/>
  <c r="W35" i="32"/>
  <c r="V37" i="32"/>
  <c r="W34" i="32"/>
  <c r="W33" i="32"/>
  <c r="W27" i="32"/>
  <c r="W32" i="32"/>
  <c r="W28" i="32"/>
  <c r="W29" i="32"/>
  <c r="X8" i="32"/>
  <c r="X23" i="32" s="1"/>
  <c r="AA39" i="30"/>
  <c r="AC38" i="30"/>
  <c r="AC37" i="30"/>
  <c r="AC36" i="30"/>
  <c r="V6" i="30"/>
  <c r="V13" i="30"/>
  <c r="X12" i="30"/>
  <c r="W6" i="30"/>
  <c r="W13" i="30"/>
  <c r="X19" i="30"/>
  <c r="W9" i="30"/>
  <c r="W10" i="30"/>
  <c r="W7" i="30"/>
  <c r="W15" i="30"/>
  <c r="V14" i="30"/>
  <c r="W14" i="30"/>
  <c r="W5" i="30"/>
  <c r="W11" i="30"/>
  <c r="W16" i="30"/>
  <c r="W17" i="30"/>
  <c r="X4" i="30"/>
  <c r="V9" i="30"/>
  <c r="V10" i="30"/>
  <c r="V7" i="30"/>
  <c r="V15" i="30"/>
  <c r="V5" i="30"/>
  <c r="V11" i="30"/>
  <c r="V16" i="30"/>
  <c r="V17" i="30"/>
  <c r="X20" i="30"/>
  <c r="AB39" i="30"/>
  <c r="AC35" i="30"/>
  <c r="X18" i="30"/>
  <c r="X36" i="34" l="1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3"/>
  <c r="X36" i="32"/>
  <c r="X34" i="32"/>
  <c r="X37" i="32"/>
  <c r="X30" i="32"/>
  <c r="X38" i="32"/>
  <c r="X31" i="32"/>
  <c r="X39" i="32"/>
  <c r="X35" i="32"/>
  <c r="X26" i="32"/>
  <c r="X33" i="32"/>
  <c r="X28" i="32"/>
  <c r="X24" i="32"/>
  <c r="X25" i="32"/>
  <c r="X32" i="32"/>
  <c r="X29" i="32"/>
  <c r="AC39" i="30"/>
  <c r="X14" i="30"/>
  <c r="W8" i="30"/>
  <c r="W37" i="30" s="1"/>
  <c r="X17" i="30"/>
  <c r="X11" i="30"/>
  <c r="X7" i="30"/>
  <c r="X9" i="30"/>
  <c r="X6" i="30"/>
  <c r="X16" i="30"/>
  <c r="X5" i="30"/>
  <c r="X15" i="30"/>
  <c r="X10" i="30"/>
  <c r="X13" i="30"/>
  <c r="V8" i="30"/>
  <c r="V36" i="30" s="1"/>
  <c r="W26" i="30" l="1"/>
  <c r="X27" i="34"/>
  <c r="W29" i="30"/>
  <c r="X27" i="32"/>
  <c r="V33" i="30"/>
  <c r="W33" i="30"/>
  <c r="W24" i="30"/>
  <c r="W25" i="30"/>
  <c r="W38" i="30"/>
  <c r="W36" i="30"/>
  <c r="W31" i="30"/>
  <c r="W32" i="30"/>
  <c r="W34" i="30"/>
  <c r="W35" i="30"/>
  <c r="W28" i="30"/>
  <c r="W30" i="30"/>
  <c r="W39" i="30"/>
  <c r="W23" i="30"/>
  <c r="V24" i="30"/>
  <c r="V26" i="30"/>
  <c r="V32" i="30"/>
  <c r="V29" i="30"/>
  <c r="V25" i="30"/>
  <c r="V38" i="30"/>
  <c r="V31" i="30"/>
  <c r="V23" i="30"/>
  <c r="V37" i="30"/>
  <c r="V39" i="30"/>
  <c r="V34" i="30"/>
  <c r="V35" i="30"/>
  <c r="X8" i="30"/>
  <c r="X28" i="30" s="1"/>
  <c r="V28" i="30"/>
  <c r="V30" i="30"/>
  <c r="W27" i="30" l="1"/>
  <c r="V27" i="30"/>
  <c r="X37" i="30"/>
  <c r="X26" i="30"/>
  <c r="X25" i="30"/>
  <c r="X23" i="30"/>
  <c r="X36" i="30"/>
  <c r="X24" i="30"/>
  <c r="X32" i="30"/>
  <c r="X33" i="30"/>
  <c r="X31" i="30"/>
  <c r="X39" i="30"/>
  <c r="X29" i="30"/>
  <c r="X38" i="30"/>
  <c r="X30" i="30"/>
  <c r="X34" i="30"/>
  <c r="X35" i="30"/>
  <c r="X27" i="30" l="1"/>
</calcChain>
</file>

<file path=xl/sharedStrings.xml><?xml version="1.0" encoding="utf-8"?>
<sst xmlns="http://schemas.openxmlformats.org/spreadsheetml/2006/main" count="1338" uniqueCount="46">
  <si>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</si>
  <si>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</si>
  <si>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</si>
  <si>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</si>
  <si>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</si>
  <si>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</si>
  <si>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</si>
  <si>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</si>
  <si>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</si>
  <si>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</si>
  <si>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</si>
  <si>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</si>
  <si>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</si>
  <si>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</si>
  <si>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</si>
  <si>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</si>
  <si>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</si>
  <si>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</si>
  <si>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</si>
  <si>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</si>
  <si>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</si>
  <si>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</si>
  <si>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</si>
  <si>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</si>
  <si>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</si>
  <si>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</si>
  <si>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</si>
  <si>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</si>
  <si>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</si>
  <si>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</si>
  <si>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</si>
  <si>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</si>
  <si>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平成24年4月30日現在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</si>
  <si>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</si>
  <si>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</si>
  <si>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</si>
  <si>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</si>
  <si>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【　全　住　民　】</t>
    <rPh sb="2" eb="3">
      <t>ゼン</t>
    </rPh>
    <rPh sb="4" eb="5">
      <t>ジュウ</t>
    </rPh>
    <rPh sb="6" eb="7">
      <t>タミ</t>
    </rPh>
    <phoneticPr fontId="2"/>
  </si>
  <si>
    <t>平成24年8月31日現在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</si>
  <si>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</si>
  <si>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平成24年10月31日現在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</si>
  <si>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</si>
  <si>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平成24年12月31日現在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</si>
  <si>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平成25年1月31日現在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</si>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</sst>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77</v>
      </c>
      <c r="C4" s="10">
        <v>49</v>
      </c>
      <c r="D4" s="10">
        <v>126</v>
      </c>
      <c r="E4" s="3"/>
      <c r="F4" s="7">
        <v>30</v>
      </c>
      <c r="G4" s="10">
        <v>95</v>
      </c>
      <c r="H4" s="10">
        <v>82</v>
      </c>
      <c r="I4" s="10">
        <v>177</v>
      </c>
      <c r="J4" s="3"/>
      <c r="K4" s="7">
        <v>60</v>
      </c>
      <c r="L4" s="10">
        <v>218</v>
      </c>
      <c r="M4" s="10">
        <v>196</v>
      </c>
      <c r="N4" s="10">
        <v>414</v>
      </c>
      <c r="O4" s="3"/>
      <c r="P4" s="7">
        <v>90</v>
      </c>
      <c r="Q4" s="10">
        <v>43</v>
      </c>
      <c r="R4" s="10">
        <v>125</v>
      </c>
      <c r="S4" s="10">
        <v>168</v>
      </c>
      <c r="U4" s="4" t="s">
        <v>4</v>
      </c>
      <c r="V4" s="15">
        <f>SUM(B9,B15,B21)</f>
        <v>1134</v>
      </c>
      <c r="W4" s="15">
        <f>SUM(C9,C15,C21)</f>
        <v>1100</v>
      </c>
      <c r="X4" s="15">
        <f>SUM(V4:W4)</f>
        <v>2234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62</v>
      </c>
      <c r="D5" s="10">
        <v>129</v>
      </c>
      <c r="E5" s="3"/>
      <c r="F5" s="7">
        <v>31</v>
      </c>
      <c r="G5" s="10">
        <v>93</v>
      </c>
      <c r="H5" s="10">
        <v>96</v>
      </c>
      <c r="I5" s="10">
        <v>189</v>
      </c>
      <c r="J5" s="3"/>
      <c r="K5" s="7">
        <v>61</v>
      </c>
      <c r="L5" s="10">
        <v>254</v>
      </c>
      <c r="M5" s="10">
        <v>205</v>
      </c>
      <c r="N5" s="10">
        <v>459</v>
      </c>
      <c r="O5" s="3"/>
      <c r="P5" s="7">
        <v>91</v>
      </c>
      <c r="Q5" s="10">
        <v>38</v>
      </c>
      <c r="R5" s="10">
        <v>84</v>
      </c>
      <c r="S5" s="10">
        <v>122</v>
      </c>
      <c r="U5" s="4" t="s">
        <v>5</v>
      </c>
      <c r="V5" s="15">
        <f>SUM(B27,B33,B39,G9,G15,G21,G27,G33,G39,L9)</f>
        <v>6488</v>
      </c>
      <c r="W5" s="15">
        <f>SUM(C27,C33,C39,H9,H15,H21,H27,H33,H39,M9)</f>
        <v>6127</v>
      </c>
      <c r="X5" s="15">
        <f>SUM(V5:W5)</f>
        <v>12615</v>
      </c>
      <c r="Y5" s="2"/>
      <c r="Z5" s="4" t="s">
        <v>25</v>
      </c>
      <c r="AA5" s="10">
        <v>651</v>
      </c>
      <c r="AB5" s="10">
        <v>623</v>
      </c>
      <c r="AC5" s="10">
        <v>1274</v>
      </c>
    </row>
    <row r="6" spans="1:29" ht="15" customHeight="1" x14ac:dyDescent="0.15">
      <c r="A6" s="7">
        <v>2</v>
      </c>
      <c r="B6" s="10">
        <v>71</v>
      </c>
      <c r="C6" s="10">
        <v>65</v>
      </c>
      <c r="D6" s="10">
        <v>136</v>
      </c>
      <c r="E6" s="3"/>
      <c r="F6" s="7">
        <v>32</v>
      </c>
      <c r="G6" s="10">
        <v>96</v>
      </c>
      <c r="H6" s="10">
        <v>82</v>
      </c>
      <c r="I6" s="10">
        <v>178</v>
      </c>
      <c r="J6" s="3"/>
      <c r="K6" s="7">
        <v>62</v>
      </c>
      <c r="L6" s="10">
        <v>277</v>
      </c>
      <c r="M6" s="10">
        <v>261</v>
      </c>
      <c r="N6" s="10">
        <v>538</v>
      </c>
      <c r="O6" s="3"/>
      <c r="P6" s="7">
        <v>92</v>
      </c>
      <c r="Q6" s="10">
        <v>30</v>
      </c>
      <c r="R6" s="10">
        <v>76</v>
      </c>
      <c r="S6" s="10">
        <v>106</v>
      </c>
      <c r="U6" s="8" t="s">
        <v>6</v>
      </c>
      <c r="V6" s="15">
        <f>SUM(L15,L21)</f>
        <v>1569</v>
      </c>
      <c r="W6" s="15">
        <f>SUM(M15,M21)</f>
        <v>1976</v>
      </c>
      <c r="X6" s="15">
        <f>SUM(V6:W6)</f>
        <v>3545</v>
      </c>
      <c r="Z6" s="26" t="s">
        <v>26</v>
      </c>
      <c r="AA6" s="10">
        <v>3710</v>
      </c>
      <c r="AB6" s="10">
        <v>3595</v>
      </c>
      <c r="AC6" s="10">
        <v>7305</v>
      </c>
    </row>
    <row r="7" spans="1:29" ht="15" customHeight="1" x14ac:dyDescent="0.15">
      <c r="A7" s="7">
        <v>3</v>
      </c>
      <c r="B7" s="10">
        <v>73</v>
      </c>
      <c r="C7" s="10">
        <v>75</v>
      </c>
      <c r="D7" s="10">
        <v>148</v>
      </c>
      <c r="E7" s="3"/>
      <c r="F7" s="7">
        <v>33</v>
      </c>
      <c r="G7" s="10">
        <v>104</v>
      </c>
      <c r="H7" s="10">
        <v>103</v>
      </c>
      <c r="I7" s="10">
        <v>207</v>
      </c>
      <c r="J7" s="3"/>
      <c r="K7" s="7">
        <v>63</v>
      </c>
      <c r="L7" s="10">
        <v>272</v>
      </c>
      <c r="M7" s="10">
        <v>249</v>
      </c>
      <c r="N7" s="10">
        <v>521</v>
      </c>
      <c r="O7" s="3"/>
      <c r="P7" s="7">
        <v>93</v>
      </c>
      <c r="Q7" s="10">
        <v>26</v>
      </c>
      <c r="R7" s="10">
        <v>61</v>
      </c>
      <c r="S7" s="10">
        <v>87</v>
      </c>
      <c r="U7" s="4" t="s">
        <v>7</v>
      </c>
      <c r="V7" s="15">
        <f>SUM(L27,L33,L39,Q9,Q15,Q21,Q27,Q33,Q39)</f>
        <v>2302</v>
      </c>
      <c r="W7" s="15">
        <f>SUM(M27,M33,M39,R9,R15,R21,R27,R33,R39)</f>
        <v>3952</v>
      </c>
      <c r="X7" s="15">
        <f>SUM(V7:W7)</f>
        <v>6254</v>
      </c>
      <c r="Z7" s="4" t="s">
        <v>31</v>
      </c>
      <c r="AA7" s="10">
        <v>1000</v>
      </c>
      <c r="AB7" s="10">
        <v>1261</v>
      </c>
      <c r="AC7" s="10">
        <v>2261</v>
      </c>
    </row>
    <row r="8" spans="1:29" ht="15" customHeight="1" x14ac:dyDescent="0.15">
      <c r="A8" s="7">
        <v>4</v>
      </c>
      <c r="B8" s="10">
        <v>70</v>
      </c>
      <c r="C8" s="10">
        <v>82</v>
      </c>
      <c r="D8" s="10">
        <v>152</v>
      </c>
      <c r="E8" s="3"/>
      <c r="F8" s="7">
        <v>34</v>
      </c>
      <c r="G8" s="10">
        <v>115</v>
      </c>
      <c r="H8" s="10">
        <v>100</v>
      </c>
      <c r="I8" s="10">
        <v>215</v>
      </c>
      <c r="J8" s="3"/>
      <c r="K8" s="7">
        <v>64</v>
      </c>
      <c r="L8" s="10">
        <v>272</v>
      </c>
      <c r="M8" s="10">
        <v>253</v>
      </c>
      <c r="N8" s="10">
        <v>525</v>
      </c>
      <c r="O8" s="3"/>
      <c r="P8" s="7">
        <v>94</v>
      </c>
      <c r="Q8" s="10">
        <v>14</v>
      </c>
      <c r="R8" s="10">
        <v>51</v>
      </c>
      <c r="S8" s="10">
        <v>65</v>
      </c>
      <c r="U8" s="17" t="s">
        <v>3</v>
      </c>
      <c r="V8" s="12">
        <f>SUM(V4:V7)</f>
        <v>11493</v>
      </c>
      <c r="W8" s="12">
        <f>SUM(W4:W7)</f>
        <v>13155</v>
      </c>
      <c r="X8" s="12">
        <f>SUM(X4:X7)</f>
        <v>24648</v>
      </c>
      <c r="Z8" s="4" t="s">
        <v>7</v>
      </c>
      <c r="AA8" s="10">
        <v>1386</v>
      </c>
      <c r="AB8" s="10">
        <v>2402</v>
      </c>
      <c r="AC8" s="10">
        <v>3788</v>
      </c>
    </row>
    <row r="9" spans="1:29" ht="15" customHeight="1" x14ac:dyDescent="0.15">
      <c r="A9" s="7"/>
      <c r="B9" s="11">
        <v>358</v>
      </c>
      <c r="C9" s="11">
        <v>333</v>
      </c>
      <c r="D9" s="11">
        <v>691</v>
      </c>
      <c r="E9" s="3"/>
      <c r="F9" s="7"/>
      <c r="G9" s="11">
        <v>503</v>
      </c>
      <c r="H9" s="11">
        <v>463</v>
      </c>
      <c r="I9" s="11">
        <v>966</v>
      </c>
      <c r="J9" s="3"/>
      <c r="K9" s="7"/>
      <c r="L9" s="12">
        <v>1293</v>
      </c>
      <c r="M9" s="12">
        <v>1164</v>
      </c>
      <c r="N9" s="12">
        <v>2457</v>
      </c>
      <c r="O9" s="3"/>
      <c r="P9" s="7"/>
      <c r="Q9" s="11">
        <v>151</v>
      </c>
      <c r="R9" s="11">
        <v>397</v>
      </c>
      <c r="S9" s="11">
        <v>548</v>
      </c>
      <c r="U9" s="4" t="s">
        <v>8</v>
      </c>
      <c r="V9" s="15">
        <f>SUM(G21,G27,G33,G39,L9)</f>
        <v>4002</v>
      </c>
      <c r="W9" s="15">
        <f>SUM(H21,H27,H33,H39,M9)</f>
        <v>3875</v>
      </c>
      <c r="X9" s="18">
        <f t="shared" ref="X9:X20" si="0">SUM(V9:W9)</f>
        <v>7877</v>
      </c>
      <c r="Z9" s="9" t="s">
        <v>24</v>
      </c>
      <c r="AA9" s="11">
        <f t="shared" ref="AA9:AB9" si="1">SUM(AA5:AA8)</f>
        <v>6747</v>
      </c>
      <c r="AB9" s="11">
        <f t="shared" si="1"/>
        <v>7881</v>
      </c>
      <c r="AC9" s="11">
        <f>SUM(AC5:AC8)</f>
        <v>14628</v>
      </c>
    </row>
    <row r="10" spans="1:29" ht="15" customHeight="1" x14ac:dyDescent="0.15">
      <c r="A10" s="7">
        <v>5</v>
      </c>
      <c r="B10" s="10">
        <v>79</v>
      </c>
      <c r="C10" s="10">
        <v>70</v>
      </c>
      <c r="D10" s="10">
        <v>149</v>
      </c>
      <c r="E10" s="3"/>
      <c r="F10" s="7">
        <v>35</v>
      </c>
      <c r="G10" s="10">
        <v>122</v>
      </c>
      <c r="H10" s="10">
        <v>91</v>
      </c>
      <c r="I10" s="10">
        <v>213</v>
      </c>
      <c r="J10" s="3"/>
      <c r="K10" s="7">
        <v>65</v>
      </c>
      <c r="L10" s="10">
        <v>203</v>
      </c>
      <c r="M10" s="10">
        <v>180</v>
      </c>
      <c r="N10" s="10">
        <v>383</v>
      </c>
      <c r="O10" s="3"/>
      <c r="P10" s="7">
        <v>95</v>
      </c>
      <c r="Q10" s="10">
        <v>13</v>
      </c>
      <c r="R10" s="10">
        <v>41</v>
      </c>
      <c r="S10" s="10">
        <v>54</v>
      </c>
      <c r="U10" s="4" t="s">
        <v>9</v>
      </c>
      <c r="V10" s="15">
        <f>SUM(G21,G27,G33,G39,L9,L15,L21,L27,L33,L39,Q9,Q15,Q21,Q27,Q33,Q39)</f>
        <v>7873</v>
      </c>
      <c r="W10" s="15">
        <f>SUM(H21,H27,H33,H39,M9,M15,M21,M27,M33,M39,R9,R15,R21,R27,R33,R39)</f>
        <v>9803</v>
      </c>
      <c r="X10" s="18">
        <f t="shared" si="0"/>
        <v>17676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79</v>
      </c>
      <c r="D11" s="10">
        <v>153</v>
      </c>
      <c r="E11" s="3"/>
      <c r="F11" s="7">
        <v>36</v>
      </c>
      <c r="G11" s="10">
        <v>104</v>
      </c>
      <c r="H11" s="10">
        <v>92</v>
      </c>
      <c r="I11" s="10">
        <v>196</v>
      </c>
      <c r="J11" s="3"/>
      <c r="K11" s="7">
        <v>66</v>
      </c>
      <c r="L11" s="10">
        <v>89</v>
      </c>
      <c r="M11" s="10">
        <v>125</v>
      </c>
      <c r="N11" s="10">
        <v>214</v>
      </c>
      <c r="O11" s="3"/>
      <c r="P11" s="7">
        <v>96</v>
      </c>
      <c r="Q11" s="10">
        <v>7</v>
      </c>
      <c r="R11" s="10">
        <v>30</v>
      </c>
      <c r="S11" s="10">
        <v>37</v>
      </c>
      <c r="U11" s="4" t="s">
        <v>10</v>
      </c>
      <c r="V11" s="15">
        <f>SUM(,G33,G39,L9,L15,L21,L27,L33,L39,Q9,Q15,Q21,Q27,Q33,Q39)</f>
        <v>6878</v>
      </c>
      <c r="W11" s="15">
        <f>SUM(,H33,H39,M9,M15,M21,M27,M33,M39,R9,R15,R21,R27,R33,R39)</f>
        <v>8785</v>
      </c>
      <c r="X11" s="18">
        <f t="shared" si="0"/>
        <v>15663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56</v>
      </c>
      <c r="D12" s="10">
        <v>130</v>
      </c>
      <c r="E12" s="3"/>
      <c r="F12" s="7">
        <v>37</v>
      </c>
      <c r="G12" s="10">
        <v>109</v>
      </c>
      <c r="H12" s="10">
        <v>94</v>
      </c>
      <c r="I12" s="10">
        <v>203</v>
      </c>
      <c r="J12" s="3"/>
      <c r="K12" s="7">
        <v>67</v>
      </c>
      <c r="L12" s="10">
        <v>131</v>
      </c>
      <c r="M12" s="10">
        <v>167</v>
      </c>
      <c r="N12" s="10">
        <v>298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5164</v>
      </c>
      <c r="W12" s="15">
        <f>SUM(M9,M15,M21,M27,M33,M39,R9,R15,R21,R27,R33,R39)</f>
        <v>7092</v>
      </c>
      <c r="X12" s="18">
        <f t="shared" si="0"/>
        <v>12256</v>
      </c>
      <c r="Z12" s="4" t="s">
        <v>25</v>
      </c>
      <c r="AA12" s="10">
        <v>148</v>
      </c>
      <c r="AB12" s="10">
        <v>166</v>
      </c>
      <c r="AC12" s="10">
        <v>314</v>
      </c>
    </row>
    <row r="13" spans="1:29" ht="15" customHeight="1" x14ac:dyDescent="0.15">
      <c r="A13" s="7">
        <v>8</v>
      </c>
      <c r="B13" s="10">
        <v>78</v>
      </c>
      <c r="C13" s="10">
        <v>70</v>
      </c>
      <c r="D13" s="10">
        <v>148</v>
      </c>
      <c r="E13" s="3"/>
      <c r="F13" s="7">
        <v>38</v>
      </c>
      <c r="G13" s="10">
        <v>114</v>
      </c>
      <c r="H13" s="10">
        <v>106</v>
      </c>
      <c r="I13" s="10">
        <v>220</v>
      </c>
      <c r="J13" s="3"/>
      <c r="K13" s="7">
        <v>68</v>
      </c>
      <c r="L13" s="10">
        <v>154</v>
      </c>
      <c r="M13" s="10">
        <v>202</v>
      </c>
      <c r="N13" s="10">
        <v>356</v>
      </c>
      <c r="O13" s="3"/>
      <c r="P13" s="7">
        <v>98</v>
      </c>
      <c r="Q13" s="10">
        <v>6</v>
      </c>
      <c r="R13" s="10">
        <v>22</v>
      </c>
      <c r="S13" s="10">
        <v>28</v>
      </c>
      <c r="U13" s="9" t="s">
        <v>12</v>
      </c>
      <c r="V13" s="12">
        <f>SUM(L15,L21,L27,L33,L39,Q9,Q15,Q21,Q27,Q33,Q39)</f>
        <v>3871</v>
      </c>
      <c r="W13" s="12">
        <f>SUM(M15,M21,M27,M33,M39,R9,R15,R21,R27,R33,R39)</f>
        <v>5928</v>
      </c>
      <c r="X13" s="12">
        <f t="shared" si="0"/>
        <v>9799</v>
      </c>
      <c r="Z13" s="26" t="s">
        <v>26</v>
      </c>
      <c r="AA13" s="10">
        <v>834</v>
      </c>
      <c r="AB13" s="10">
        <v>812</v>
      </c>
      <c r="AC13" s="10">
        <v>1646</v>
      </c>
    </row>
    <row r="14" spans="1:29" ht="15" customHeight="1" x14ac:dyDescent="0.15">
      <c r="A14" s="7">
        <v>9</v>
      </c>
      <c r="B14" s="10">
        <v>72</v>
      </c>
      <c r="C14" s="10">
        <v>77</v>
      </c>
      <c r="D14" s="10">
        <v>149</v>
      </c>
      <c r="E14" s="3"/>
      <c r="F14" s="7">
        <v>39</v>
      </c>
      <c r="G14" s="10">
        <v>90</v>
      </c>
      <c r="H14" s="10">
        <v>94</v>
      </c>
      <c r="I14" s="10">
        <v>184</v>
      </c>
      <c r="J14" s="3"/>
      <c r="K14" s="7">
        <v>69</v>
      </c>
      <c r="L14" s="10">
        <v>166</v>
      </c>
      <c r="M14" s="10">
        <v>189</v>
      </c>
      <c r="N14" s="10">
        <v>355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3128</v>
      </c>
      <c r="W14" s="15">
        <f>SUM(M21,M27,M33,M39,R9,R15,R21,R27,R33,R39)</f>
        <v>5065</v>
      </c>
      <c r="X14" s="18">
        <f t="shared" si="0"/>
        <v>8193</v>
      </c>
      <c r="Z14" s="4" t="s">
        <v>31</v>
      </c>
      <c r="AA14" s="10">
        <v>188</v>
      </c>
      <c r="AB14" s="10">
        <v>239</v>
      </c>
      <c r="AC14" s="10">
        <v>427</v>
      </c>
    </row>
    <row r="15" spans="1:29" ht="15" customHeight="1" x14ac:dyDescent="0.15">
      <c r="A15" s="7"/>
      <c r="B15" s="11">
        <v>377</v>
      </c>
      <c r="C15" s="11">
        <v>352</v>
      </c>
      <c r="D15" s="11">
        <v>729</v>
      </c>
      <c r="E15" s="3"/>
      <c r="F15" s="7"/>
      <c r="G15" s="11">
        <v>539</v>
      </c>
      <c r="H15" s="11">
        <v>477</v>
      </c>
      <c r="I15" s="11">
        <v>1016</v>
      </c>
      <c r="J15" s="3"/>
      <c r="K15" s="7"/>
      <c r="L15" s="11">
        <v>743</v>
      </c>
      <c r="M15" s="11">
        <v>863</v>
      </c>
      <c r="N15" s="11">
        <v>1606</v>
      </c>
      <c r="O15" s="3"/>
      <c r="P15" s="7"/>
      <c r="Q15" s="11">
        <v>33</v>
      </c>
      <c r="R15" s="11">
        <v>149</v>
      </c>
      <c r="S15" s="11">
        <v>182</v>
      </c>
      <c r="U15" s="4" t="s">
        <v>14</v>
      </c>
      <c r="V15" s="15">
        <f>SUM(L27,L33,L39,Q9,Q15,Q21,Q27,Q33,Q39)</f>
        <v>2302</v>
      </c>
      <c r="W15" s="15">
        <f>SUM(M27,M33,M39,R9,R15,R21,R27,R33,R39)</f>
        <v>3952</v>
      </c>
      <c r="X15" s="18">
        <f t="shared" si="0"/>
        <v>6254</v>
      </c>
      <c r="Z15" s="4" t="s">
        <v>7</v>
      </c>
      <c r="AA15" s="10">
        <v>285</v>
      </c>
      <c r="AB15" s="10">
        <v>444</v>
      </c>
      <c r="AC15" s="10">
        <v>729</v>
      </c>
    </row>
    <row r="16" spans="1:29" ht="15" customHeight="1" x14ac:dyDescent="0.15">
      <c r="A16" s="7">
        <v>10</v>
      </c>
      <c r="B16" s="10">
        <v>68</v>
      </c>
      <c r="C16" s="10">
        <v>77</v>
      </c>
      <c r="D16" s="10">
        <v>145</v>
      </c>
      <c r="E16" s="3"/>
      <c r="F16" s="7">
        <v>40</v>
      </c>
      <c r="G16" s="10">
        <v>109</v>
      </c>
      <c r="H16" s="10">
        <v>95</v>
      </c>
      <c r="I16" s="10">
        <v>204</v>
      </c>
      <c r="J16" s="3"/>
      <c r="K16" s="7">
        <v>70</v>
      </c>
      <c r="L16" s="10">
        <v>163</v>
      </c>
      <c r="M16" s="10">
        <v>236</v>
      </c>
      <c r="N16" s="10">
        <v>399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1374</v>
      </c>
      <c r="W16" s="15">
        <f>SUM(M33,M39,R9,R15,R21,R27,R33,R39)</f>
        <v>2671</v>
      </c>
      <c r="X16" s="18">
        <f t="shared" si="0"/>
        <v>4045</v>
      </c>
      <c r="Z16" s="9" t="s">
        <v>24</v>
      </c>
      <c r="AA16" s="11">
        <f t="shared" ref="AA16:AB16" si="2">SUM(AA12:AA15)</f>
        <v>1455</v>
      </c>
      <c r="AB16" s="11">
        <f t="shared" si="2"/>
        <v>1661</v>
      </c>
      <c r="AC16" s="11">
        <f>SUM(AC12:AC15)</f>
        <v>3116</v>
      </c>
    </row>
    <row r="17" spans="1:29" ht="15" customHeight="1" x14ac:dyDescent="0.15">
      <c r="A17" s="7">
        <v>11</v>
      </c>
      <c r="B17" s="10">
        <v>77</v>
      </c>
      <c r="C17" s="10">
        <v>99</v>
      </c>
      <c r="D17" s="10">
        <v>176</v>
      </c>
      <c r="E17" s="3"/>
      <c r="F17" s="7">
        <v>41</v>
      </c>
      <c r="G17" s="10">
        <v>104</v>
      </c>
      <c r="H17" s="10">
        <v>89</v>
      </c>
      <c r="I17" s="10">
        <v>193</v>
      </c>
      <c r="J17" s="3"/>
      <c r="K17" s="7">
        <v>71</v>
      </c>
      <c r="L17" s="10">
        <v>161</v>
      </c>
      <c r="M17" s="10">
        <v>219</v>
      </c>
      <c r="N17" s="10">
        <v>380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586</v>
      </c>
      <c r="W17" s="15">
        <f>SUM(M39,R9,R15,R21,R27,R33,R39)</f>
        <v>1453</v>
      </c>
      <c r="X17" s="18">
        <f t="shared" si="0"/>
        <v>2039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79</v>
      </c>
      <c r="D18" s="10">
        <v>170</v>
      </c>
      <c r="E18" s="3"/>
      <c r="F18" s="7">
        <v>42</v>
      </c>
      <c r="G18" s="10">
        <v>88</v>
      </c>
      <c r="H18" s="10">
        <v>95</v>
      </c>
      <c r="I18" s="10">
        <v>183</v>
      </c>
      <c r="J18" s="3"/>
      <c r="K18" s="7">
        <v>72</v>
      </c>
      <c r="L18" s="10">
        <v>156</v>
      </c>
      <c r="M18" s="10">
        <v>223</v>
      </c>
      <c r="N18" s="13">
        <v>379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186</v>
      </c>
      <c r="W18" s="15">
        <f>SUM(R9,R15,R21,R27,R33,R39)</f>
        <v>575</v>
      </c>
      <c r="X18" s="18">
        <f t="shared" si="0"/>
        <v>761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67</v>
      </c>
      <c r="D19" s="10">
        <v>141</v>
      </c>
      <c r="E19" s="3"/>
      <c r="F19" s="7">
        <v>43</v>
      </c>
      <c r="G19" s="10">
        <v>89</v>
      </c>
      <c r="H19" s="10">
        <v>96</v>
      </c>
      <c r="I19" s="10">
        <v>185</v>
      </c>
      <c r="J19" s="3"/>
      <c r="K19" s="7">
        <v>73</v>
      </c>
      <c r="L19" s="10">
        <v>141</v>
      </c>
      <c r="M19" s="10">
        <v>208</v>
      </c>
      <c r="N19" s="10">
        <v>349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178</v>
      </c>
      <c r="X19" s="18">
        <f t="shared" si="0"/>
        <v>213</v>
      </c>
      <c r="Z19" s="4" t="s">
        <v>25</v>
      </c>
      <c r="AA19" s="10">
        <v>210</v>
      </c>
      <c r="AB19" s="10">
        <v>215</v>
      </c>
      <c r="AC19" s="10">
        <v>425</v>
      </c>
    </row>
    <row r="20" spans="1:29" ht="15" customHeight="1" x14ac:dyDescent="0.15">
      <c r="A20" s="7">
        <v>14</v>
      </c>
      <c r="B20" s="10">
        <v>89</v>
      </c>
      <c r="C20" s="10">
        <v>93</v>
      </c>
      <c r="D20" s="10">
        <v>182</v>
      </c>
      <c r="E20" s="3"/>
      <c r="F20" s="7">
        <v>44</v>
      </c>
      <c r="G20" s="10">
        <v>87</v>
      </c>
      <c r="H20" s="10">
        <v>117</v>
      </c>
      <c r="I20" s="10">
        <v>204</v>
      </c>
      <c r="J20" s="3"/>
      <c r="K20" s="7">
        <v>74</v>
      </c>
      <c r="L20" s="10">
        <v>205</v>
      </c>
      <c r="M20" s="10">
        <v>227</v>
      </c>
      <c r="N20" s="10">
        <v>432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1264</v>
      </c>
      <c r="AB20" s="10">
        <v>1103</v>
      </c>
      <c r="AC20" s="10">
        <v>2367</v>
      </c>
    </row>
    <row r="21" spans="1:29" ht="15" customHeight="1" x14ac:dyDescent="0.15">
      <c r="A21" s="7"/>
      <c r="B21" s="11">
        <v>399</v>
      </c>
      <c r="C21" s="11">
        <v>415</v>
      </c>
      <c r="D21" s="11">
        <v>814</v>
      </c>
      <c r="E21" s="3"/>
      <c r="F21" s="7"/>
      <c r="G21" s="11">
        <v>477</v>
      </c>
      <c r="H21" s="11">
        <v>492</v>
      </c>
      <c r="I21" s="11">
        <v>969</v>
      </c>
      <c r="J21" s="3"/>
      <c r="K21" s="7"/>
      <c r="L21" s="12">
        <v>826</v>
      </c>
      <c r="M21" s="12">
        <v>1113</v>
      </c>
      <c r="N21" s="12">
        <v>1939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231</v>
      </c>
      <c r="AB21" s="10">
        <v>292</v>
      </c>
      <c r="AC21" s="10">
        <v>523</v>
      </c>
    </row>
    <row r="22" spans="1:29" ht="15" customHeight="1" x14ac:dyDescent="0.15">
      <c r="A22" s="7">
        <v>15</v>
      </c>
      <c r="B22" s="10">
        <v>114</v>
      </c>
      <c r="C22" s="10">
        <v>91</v>
      </c>
      <c r="D22" s="10">
        <v>205</v>
      </c>
      <c r="E22" s="3"/>
      <c r="F22" s="7">
        <v>45</v>
      </c>
      <c r="G22" s="10">
        <v>90</v>
      </c>
      <c r="H22" s="10">
        <v>98</v>
      </c>
      <c r="I22" s="10">
        <v>188</v>
      </c>
      <c r="J22" s="3"/>
      <c r="K22" s="7">
        <v>75</v>
      </c>
      <c r="L22" s="10">
        <v>174</v>
      </c>
      <c r="M22" s="10">
        <v>257</v>
      </c>
      <c r="N22" s="10">
        <v>431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671</v>
      </c>
      <c r="AC22" s="10">
        <v>1051</v>
      </c>
    </row>
    <row r="23" spans="1:29" ht="15" customHeight="1" x14ac:dyDescent="0.15">
      <c r="A23" s="7">
        <v>16</v>
      </c>
      <c r="B23" s="10">
        <v>99</v>
      </c>
      <c r="C23" s="10">
        <v>87</v>
      </c>
      <c r="D23" s="10">
        <v>186</v>
      </c>
      <c r="E23" s="3"/>
      <c r="F23" s="7">
        <v>46</v>
      </c>
      <c r="G23" s="10">
        <v>93</v>
      </c>
      <c r="H23" s="10">
        <v>78</v>
      </c>
      <c r="I23" s="10">
        <v>171</v>
      </c>
      <c r="J23" s="3"/>
      <c r="K23" s="7">
        <v>76</v>
      </c>
      <c r="L23" s="10">
        <v>183</v>
      </c>
      <c r="M23" s="10">
        <v>255</v>
      </c>
      <c r="N23" s="10">
        <v>438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9.866875489428347</v>
      </c>
      <c r="W23" s="19">
        <f>W4/$W$8*100</f>
        <v>8.3618396047130368</v>
      </c>
      <c r="X23" s="19">
        <f>X4/$X$8*100</f>
        <v>9.0636157091853295</v>
      </c>
      <c r="Z23" s="9" t="s">
        <v>24</v>
      </c>
      <c r="AA23" s="11">
        <f t="shared" ref="AA23:AB23" si="3">SUM(AA19:AA22)</f>
        <v>2085</v>
      </c>
      <c r="AB23" s="11">
        <f t="shared" si="3"/>
        <v>2281</v>
      </c>
      <c r="AC23" s="11">
        <f>SUM(AC19:AC22)</f>
        <v>4366</v>
      </c>
    </row>
    <row r="24" spans="1:29" ht="15" customHeight="1" x14ac:dyDescent="0.15">
      <c r="A24" s="7">
        <v>17</v>
      </c>
      <c r="B24" s="10">
        <v>116</v>
      </c>
      <c r="C24" s="10">
        <v>100</v>
      </c>
      <c r="D24" s="10">
        <v>216</v>
      </c>
      <c r="E24" s="3"/>
      <c r="F24" s="7">
        <v>47</v>
      </c>
      <c r="G24" s="10">
        <v>101</v>
      </c>
      <c r="H24" s="10">
        <v>114</v>
      </c>
      <c r="I24" s="10">
        <v>215</v>
      </c>
      <c r="J24" s="3"/>
      <c r="K24" s="7">
        <v>77</v>
      </c>
      <c r="L24" s="10">
        <v>174</v>
      </c>
      <c r="M24" s="10">
        <v>259</v>
      </c>
      <c r="N24" s="10">
        <v>433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56.451753241103276</v>
      </c>
      <c r="W24" s="19">
        <f>W5/$W$8*100</f>
        <v>46.575446598251617</v>
      </c>
      <c r="X24" s="19">
        <f>X5/$X$8*100</f>
        <v>51.180623174294062</v>
      </c>
      <c r="Z24" s="6" t="s">
        <v>30</v>
      </c>
    </row>
    <row r="25" spans="1:29" ht="15" customHeight="1" x14ac:dyDescent="0.15">
      <c r="A25" s="7">
        <v>18</v>
      </c>
      <c r="B25" s="10">
        <v>126</v>
      </c>
      <c r="C25" s="10">
        <v>80</v>
      </c>
      <c r="D25" s="10">
        <v>206</v>
      </c>
      <c r="E25" s="3"/>
      <c r="F25" s="7">
        <v>48</v>
      </c>
      <c r="G25" s="10">
        <v>108</v>
      </c>
      <c r="H25" s="10">
        <v>127</v>
      </c>
      <c r="I25" s="10">
        <v>235</v>
      </c>
      <c r="J25" s="3"/>
      <c r="K25" s="7">
        <v>78</v>
      </c>
      <c r="L25" s="10">
        <v>192</v>
      </c>
      <c r="M25" s="10">
        <v>272</v>
      </c>
      <c r="N25" s="10">
        <v>464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13.651788044896893</v>
      </c>
      <c r="W25" s="19">
        <f>W6/$W$8*100</f>
        <v>15.020904599011784</v>
      </c>
      <c r="X25" s="19">
        <f>X6/$X$8*100</f>
        <v>14.382505679974035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92</v>
      </c>
      <c r="D26" s="10">
        <v>167</v>
      </c>
      <c r="E26" s="3"/>
      <c r="F26" s="7">
        <v>49</v>
      </c>
      <c r="G26" s="10">
        <v>126</v>
      </c>
      <c r="H26" s="10">
        <v>109</v>
      </c>
      <c r="I26" s="10">
        <v>235</v>
      </c>
      <c r="J26" s="3"/>
      <c r="K26" s="7">
        <v>79</v>
      </c>
      <c r="L26" s="10">
        <v>205</v>
      </c>
      <c r="M26" s="10">
        <v>238</v>
      </c>
      <c r="N26" s="10">
        <v>443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20.029583224571478</v>
      </c>
      <c r="W26" s="19">
        <f>W7/$W$8*100</f>
        <v>30.041809198023568</v>
      </c>
      <c r="X26" s="19">
        <f>X7/$X$8*100</f>
        <v>25.373255436546575</v>
      </c>
      <c r="Z26" s="4" t="s">
        <v>25</v>
      </c>
      <c r="AA26" s="10">
        <v>125</v>
      </c>
      <c r="AB26" s="10">
        <v>96</v>
      </c>
      <c r="AC26" s="10">
        <v>221</v>
      </c>
    </row>
    <row r="27" spans="1:29" ht="15" customHeight="1" x14ac:dyDescent="0.15">
      <c r="A27" s="7"/>
      <c r="B27" s="11">
        <v>530</v>
      </c>
      <c r="C27" s="11">
        <v>450</v>
      </c>
      <c r="D27" s="11">
        <v>980</v>
      </c>
      <c r="E27" s="3"/>
      <c r="F27" s="7"/>
      <c r="G27" s="11">
        <v>518</v>
      </c>
      <c r="H27" s="11">
        <v>526</v>
      </c>
      <c r="I27" s="11">
        <v>1044</v>
      </c>
      <c r="J27" s="3"/>
      <c r="K27" s="7"/>
      <c r="L27" s="11">
        <v>928</v>
      </c>
      <c r="M27" s="11">
        <v>1281</v>
      </c>
      <c r="N27" s="11">
        <v>2209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680</v>
      </c>
      <c r="AB27" s="10">
        <v>617</v>
      </c>
      <c r="AC27" s="10">
        <v>1297</v>
      </c>
    </row>
    <row r="28" spans="1:29" ht="15" customHeight="1" x14ac:dyDescent="0.15">
      <c r="A28" s="7">
        <v>20</v>
      </c>
      <c r="B28" s="10">
        <v>102</v>
      </c>
      <c r="C28" s="10">
        <v>79</v>
      </c>
      <c r="D28" s="10">
        <v>181</v>
      </c>
      <c r="E28" s="3"/>
      <c r="F28" s="7">
        <v>50</v>
      </c>
      <c r="G28" s="10">
        <v>126</v>
      </c>
      <c r="H28" s="10">
        <v>141</v>
      </c>
      <c r="I28" s="10">
        <v>267</v>
      </c>
      <c r="J28" s="3"/>
      <c r="K28" s="7">
        <v>80</v>
      </c>
      <c r="L28" s="10">
        <v>171</v>
      </c>
      <c r="M28" s="10">
        <v>270</v>
      </c>
      <c r="N28" s="10">
        <v>441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34.821195510310623</v>
      </c>
      <c r="W28" s="19">
        <f t="shared" ref="W28:W39" si="5">W9/$W$8*100</f>
        <v>29.456480425693655</v>
      </c>
      <c r="X28" s="19">
        <f t="shared" ref="X28:X39" si="6">X9/$X$8*100</f>
        <v>31.957968192145408</v>
      </c>
      <c r="Z28" s="4" t="s">
        <v>31</v>
      </c>
      <c r="AA28" s="10">
        <v>150</v>
      </c>
      <c r="AB28" s="10">
        <v>184</v>
      </c>
      <c r="AC28" s="10">
        <v>334</v>
      </c>
    </row>
    <row r="29" spans="1:29" ht="15" customHeight="1" x14ac:dyDescent="0.15">
      <c r="A29" s="7">
        <v>21</v>
      </c>
      <c r="B29" s="10">
        <v>98</v>
      </c>
      <c r="C29" s="10">
        <v>80</v>
      </c>
      <c r="D29" s="10">
        <v>178</v>
      </c>
      <c r="E29" s="3"/>
      <c r="F29" s="7">
        <v>51</v>
      </c>
      <c r="G29" s="10">
        <v>143</v>
      </c>
      <c r="H29" s="10">
        <v>149</v>
      </c>
      <c r="I29" s="10">
        <v>292</v>
      </c>
      <c r="J29" s="3"/>
      <c r="K29" s="7">
        <v>81</v>
      </c>
      <c r="L29" s="10">
        <v>197</v>
      </c>
      <c r="M29" s="10">
        <v>284</v>
      </c>
      <c r="N29" s="10">
        <v>481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68.502566779778988</v>
      </c>
      <c r="W29" s="19">
        <f t="shared" si="5"/>
        <v>74.519194222728999</v>
      </c>
      <c r="X29" s="19">
        <f t="shared" si="6"/>
        <v>71.713729308666018</v>
      </c>
      <c r="Z29" s="4" t="s">
        <v>7</v>
      </c>
      <c r="AA29" s="10">
        <v>251</v>
      </c>
      <c r="AB29" s="10">
        <v>435</v>
      </c>
      <c r="AC29" s="10">
        <v>686</v>
      </c>
    </row>
    <row r="30" spans="1:29" ht="15" customHeight="1" x14ac:dyDescent="0.15">
      <c r="A30" s="7">
        <v>22</v>
      </c>
      <c r="B30" s="10">
        <v>91</v>
      </c>
      <c r="C30" s="10">
        <v>63</v>
      </c>
      <c r="D30" s="10">
        <v>154</v>
      </c>
      <c r="E30" s="3"/>
      <c r="F30" s="7">
        <v>52</v>
      </c>
      <c r="G30" s="10">
        <v>149</v>
      </c>
      <c r="H30" s="10">
        <v>147</v>
      </c>
      <c r="I30" s="10">
        <v>296</v>
      </c>
      <c r="J30" s="3"/>
      <c r="K30" s="7">
        <v>82</v>
      </c>
      <c r="L30" s="10">
        <v>157</v>
      </c>
      <c r="M30" s="10">
        <v>229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59.845123118419906</v>
      </c>
      <c r="W30" s="19">
        <f t="shared" si="5"/>
        <v>66.78069175218549</v>
      </c>
      <c r="X30" s="19">
        <f t="shared" si="6"/>
        <v>63.546738072054531</v>
      </c>
      <c r="Z30" s="9" t="s">
        <v>24</v>
      </c>
      <c r="AA30" s="11">
        <f t="shared" ref="AA30:AB30" si="7">SUM(AA26:AA29)</f>
        <v>1206</v>
      </c>
      <c r="AB30" s="11">
        <f t="shared" si="7"/>
        <v>1332</v>
      </c>
      <c r="AC30" s="11">
        <f>SUM(AC26:AC29)</f>
        <v>2538</v>
      </c>
    </row>
    <row r="31" spans="1:29" ht="15" customHeight="1" x14ac:dyDescent="0.15">
      <c r="A31" s="7">
        <v>23</v>
      </c>
      <c r="B31" s="10">
        <v>79</v>
      </c>
      <c r="C31" s="10">
        <v>92</v>
      </c>
      <c r="D31" s="10">
        <v>171</v>
      </c>
      <c r="E31" s="3"/>
      <c r="F31" s="7">
        <v>53</v>
      </c>
      <c r="G31" s="10">
        <v>178</v>
      </c>
      <c r="H31" s="10">
        <v>171</v>
      </c>
      <c r="I31" s="10">
        <v>349</v>
      </c>
      <c r="J31" s="3"/>
      <c r="K31" s="7">
        <v>83</v>
      </c>
      <c r="L31" s="10">
        <v>144</v>
      </c>
      <c r="M31" s="10">
        <v>232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44.931697555033502</v>
      </c>
      <c r="W31" s="19">
        <f t="shared" si="5"/>
        <v>53.911060433295319</v>
      </c>
      <c r="X31" s="19">
        <f t="shared" si="6"/>
        <v>49.724115546900357</v>
      </c>
      <c r="Z31" s="6"/>
    </row>
    <row r="32" spans="1:29" ht="15" customHeight="1" x14ac:dyDescent="0.15">
      <c r="A32" s="7">
        <v>24</v>
      </c>
      <c r="B32" s="10">
        <v>96</v>
      </c>
      <c r="C32" s="10">
        <v>102</v>
      </c>
      <c r="D32" s="10">
        <v>198</v>
      </c>
      <c r="E32" s="3"/>
      <c r="F32" s="7">
        <v>54</v>
      </c>
      <c r="G32" s="10">
        <v>150</v>
      </c>
      <c r="H32" s="10">
        <v>166</v>
      </c>
      <c r="I32" s="10">
        <v>316</v>
      </c>
      <c r="J32" s="3"/>
      <c r="K32" s="7">
        <v>84</v>
      </c>
      <c r="L32" s="10">
        <v>119</v>
      </c>
      <c r="M32" s="10">
        <v>203</v>
      </c>
      <c r="N32" s="10">
        <v>322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33.681371269468372</v>
      </c>
      <c r="W32" s="20">
        <f t="shared" si="5"/>
        <v>45.06271379703535</v>
      </c>
      <c r="X32" s="20">
        <f t="shared" si="6"/>
        <v>39.75576111652061</v>
      </c>
      <c r="Z32" s="6"/>
      <c r="AA32" s="28"/>
      <c r="AB32" s="27"/>
      <c r="AC32" s="27"/>
    </row>
    <row r="33" spans="1:29" ht="15" customHeight="1" x14ac:dyDescent="0.15">
      <c r="A33" s="7"/>
      <c r="B33" s="11">
        <v>466</v>
      </c>
      <c r="C33" s="11">
        <v>416</v>
      </c>
      <c r="D33" s="11">
        <v>882</v>
      </c>
      <c r="E33" s="3"/>
      <c r="F33" s="7"/>
      <c r="G33" s="11">
        <v>746</v>
      </c>
      <c r="H33" s="11">
        <v>774</v>
      </c>
      <c r="I33" s="11">
        <v>1520</v>
      </c>
      <c r="J33" s="3"/>
      <c r="K33" s="7"/>
      <c r="L33" s="11">
        <v>788</v>
      </c>
      <c r="M33" s="11">
        <v>1218</v>
      </c>
      <c r="N33" s="11">
        <v>2006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27.216566605760029</v>
      </c>
      <c r="W33" s="19">
        <f t="shared" si="5"/>
        <v>38.502470543519571</v>
      </c>
      <c r="X33" s="19">
        <f t="shared" si="6"/>
        <v>33.240019474196693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86</v>
      </c>
      <c r="D34" s="10">
        <v>154</v>
      </c>
      <c r="E34" s="3"/>
      <c r="F34" s="7">
        <v>55</v>
      </c>
      <c r="G34" s="10">
        <v>186</v>
      </c>
      <c r="H34" s="10">
        <v>172</v>
      </c>
      <c r="I34" s="10">
        <v>358</v>
      </c>
      <c r="J34" s="3"/>
      <c r="K34" s="7">
        <v>85</v>
      </c>
      <c r="L34" s="10">
        <v>112</v>
      </c>
      <c r="M34" s="10">
        <v>202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20.029583224571478</v>
      </c>
      <c r="W34" s="19">
        <f t="shared" si="5"/>
        <v>30.041809198023568</v>
      </c>
      <c r="X34" s="19">
        <f t="shared" si="6"/>
        <v>25.373255436546575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89</v>
      </c>
      <c r="C35" s="10">
        <v>87</v>
      </c>
      <c r="D35" s="10">
        <v>176</v>
      </c>
      <c r="E35" s="3"/>
      <c r="F35" s="7">
        <v>56</v>
      </c>
      <c r="G35" s="10">
        <v>167</v>
      </c>
      <c r="H35" s="10">
        <v>186</v>
      </c>
      <c r="I35" s="10">
        <v>353</v>
      </c>
      <c r="J35" s="3"/>
      <c r="K35" s="7">
        <v>86</v>
      </c>
      <c r="L35" s="10">
        <v>103</v>
      </c>
      <c r="M35" s="10">
        <v>218</v>
      </c>
      <c r="N35" s="10">
        <v>321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11.95510310623858</v>
      </c>
      <c r="W35" s="19">
        <f t="shared" si="5"/>
        <v>20.304066894716836</v>
      </c>
      <c r="X35" s="19">
        <f t="shared" si="6"/>
        <v>16.411067835118466</v>
      </c>
      <c r="Z35" s="4" t="s">
        <v>25</v>
      </c>
      <c r="AA35" s="10">
        <f>SUM(AA5,AA12,AA19,AA26)</f>
        <v>1134</v>
      </c>
      <c r="AB35" s="10">
        <f t="shared" ref="AA35:AB38" si="8">SUM(AB5,AB12,AB19,AB26)</f>
        <v>1100</v>
      </c>
      <c r="AC35" s="10">
        <f>SUM(AA35:AB35)</f>
        <v>2234</v>
      </c>
    </row>
    <row r="36" spans="1:29" ht="15" customHeight="1" x14ac:dyDescent="0.15">
      <c r="A36" s="7">
        <v>27</v>
      </c>
      <c r="B36" s="10">
        <v>111</v>
      </c>
      <c r="C36" s="10">
        <v>98</v>
      </c>
      <c r="D36" s="10">
        <v>209</v>
      </c>
      <c r="E36" s="3"/>
      <c r="F36" s="7">
        <v>57</v>
      </c>
      <c r="G36" s="10">
        <v>186</v>
      </c>
      <c r="H36" s="10">
        <v>185</v>
      </c>
      <c r="I36" s="10">
        <v>371</v>
      </c>
      <c r="J36" s="3"/>
      <c r="K36" s="7">
        <v>87</v>
      </c>
      <c r="L36" s="10">
        <v>84</v>
      </c>
      <c r="M36" s="10">
        <v>180</v>
      </c>
      <c r="N36" s="10">
        <v>264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5.0987557643783177</v>
      </c>
      <c r="W36" s="19">
        <f t="shared" si="5"/>
        <v>11.045229950589128</v>
      </c>
      <c r="X36" s="19">
        <f t="shared" si="6"/>
        <v>8.2724764686790007</v>
      </c>
      <c r="Z36" s="26" t="s">
        <v>26</v>
      </c>
      <c r="AA36" s="10">
        <f t="shared" si="8"/>
        <v>6488</v>
      </c>
      <c r="AB36" s="10">
        <f t="shared" si="8"/>
        <v>6127</v>
      </c>
      <c r="AC36" s="13">
        <f>SUM(AA36:AB36)</f>
        <v>12615</v>
      </c>
    </row>
    <row r="37" spans="1:29" ht="15" customHeight="1" x14ac:dyDescent="0.15">
      <c r="A37" s="7">
        <v>28</v>
      </c>
      <c r="B37" s="10">
        <v>98</v>
      </c>
      <c r="C37" s="10">
        <v>100</v>
      </c>
      <c r="D37" s="10">
        <v>198</v>
      </c>
      <c r="E37" s="3"/>
      <c r="F37" s="7">
        <v>58</v>
      </c>
      <c r="G37" s="10">
        <v>230</v>
      </c>
      <c r="H37" s="10">
        <v>164</v>
      </c>
      <c r="I37" s="10">
        <v>394</v>
      </c>
      <c r="J37" s="3"/>
      <c r="K37" s="7">
        <v>88</v>
      </c>
      <c r="L37" s="10">
        <v>57</v>
      </c>
      <c r="M37" s="10">
        <v>142</v>
      </c>
      <c r="N37" s="10">
        <v>199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1.61837640302793</v>
      </c>
      <c r="W37" s="19">
        <f t="shared" si="5"/>
        <v>4.3709616115545424</v>
      </c>
      <c r="X37" s="19">
        <f t="shared" si="6"/>
        <v>3.0874716001298279</v>
      </c>
      <c r="Z37" s="4" t="s">
        <v>31</v>
      </c>
      <c r="AA37" s="10">
        <f t="shared" si="8"/>
        <v>1569</v>
      </c>
      <c r="AB37" s="10">
        <f t="shared" si="8"/>
        <v>1976</v>
      </c>
      <c r="AC37" s="13">
        <f>SUM(AA37:AB37)</f>
        <v>3545</v>
      </c>
    </row>
    <row r="38" spans="1:29" ht="15" customHeight="1" x14ac:dyDescent="0.15">
      <c r="A38" s="7">
        <v>29</v>
      </c>
      <c r="B38" s="10">
        <v>82</v>
      </c>
      <c r="C38" s="10">
        <v>75</v>
      </c>
      <c r="D38" s="10">
        <v>157</v>
      </c>
      <c r="E38" s="3"/>
      <c r="F38" s="7">
        <v>59</v>
      </c>
      <c r="G38" s="10">
        <v>199</v>
      </c>
      <c r="H38" s="10">
        <v>212</v>
      </c>
      <c r="I38" s="10">
        <v>411</v>
      </c>
      <c r="J38" s="3"/>
      <c r="K38" s="7">
        <v>89</v>
      </c>
      <c r="L38" s="10">
        <v>44</v>
      </c>
      <c r="M38" s="10">
        <v>136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0.30453319411815888</v>
      </c>
      <c r="W38" s="19">
        <f t="shared" si="5"/>
        <v>1.3530976814899278</v>
      </c>
      <c r="X38" s="19">
        <f t="shared" si="6"/>
        <v>0.86416747809152872</v>
      </c>
      <c r="Z38" s="4" t="s">
        <v>7</v>
      </c>
      <c r="AA38" s="10">
        <f t="shared" si="8"/>
        <v>2302</v>
      </c>
      <c r="AB38" s="10">
        <f t="shared" si="8"/>
        <v>3952</v>
      </c>
      <c r="AC38" s="13">
        <f>SUM(AA38:AB38)</f>
        <v>6254</v>
      </c>
    </row>
    <row r="39" spans="1:29" ht="15" customHeight="1" x14ac:dyDescent="0.15">
      <c r="A39" s="7"/>
      <c r="B39" s="11">
        <v>448</v>
      </c>
      <c r="C39" s="11">
        <v>446</v>
      </c>
      <c r="D39" s="11">
        <v>894</v>
      </c>
      <c r="E39" s="3"/>
      <c r="F39" s="7"/>
      <c r="G39" s="11">
        <v>968</v>
      </c>
      <c r="H39" s="11">
        <v>919</v>
      </c>
      <c r="I39" s="11">
        <v>1887</v>
      </c>
      <c r="J39" s="3"/>
      <c r="K39" s="7"/>
      <c r="L39" s="11">
        <v>400</v>
      </c>
      <c r="M39" s="11">
        <v>878</v>
      </c>
      <c r="N39" s="11">
        <v>1278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1.7401896806751936E-2</v>
      </c>
      <c r="W39" s="19">
        <f t="shared" si="5"/>
        <v>0.22044849866970734</v>
      </c>
      <c r="X39" s="19">
        <f t="shared" si="6"/>
        <v>0.12577085361895488</v>
      </c>
      <c r="Z39" s="9" t="s">
        <v>24</v>
      </c>
      <c r="AA39" s="11">
        <f>SUM(AA35:AA38)</f>
        <v>11493</v>
      </c>
      <c r="AB39" s="11">
        <f>SUM(AB35:AB38)</f>
        <v>13155</v>
      </c>
      <c r="AC39" s="11">
        <f>SUM(AC35:AC38)</f>
        <v>24648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51</v>
      </c>
      <c r="D4" s="10">
        <v>114</v>
      </c>
      <c r="E4" s="3"/>
      <c r="F4" s="7">
        <v>30</v>
      </c>
      <c r="G4" s="10">
        <v>83</v>
      </c>
      <c r="H4" s="10">
        <v>84</v>
      </c>
      <c r="I4" s="10">
        <v>167</v>
      </c>
      <c r="J4" s="3"/>
      <c r="K4" s="7">
        <v>60</v>
      </c>
      <c r="L4" s="10">
        <v>213</v>
      </c>
      <c r="M4" s="10">
        <v>215</v>
      </c>
      <c r="N4" s="10">
        <v>428</v>
      </c>
      <c r="O4" s="3"/>
      <c r="P4" s="7">
        <v>90</v>
      </c>
      <c r="Q4" s="10">
        <v>42</v>
      </c>
      <c r="R4" s="10">
        <v>112</v>
      </c>
      <c r="S4" s="10">
        <v>154</v>
      </c>
      <c r="U4" s="4" t="s">
        <v>4</v>
      </c>
      <c r="V4" s="15">
        <f>SUM(B9,B15,B21)</f>
        <v>1108</v>
      </c>
      <c r="W4" s="15">
        <f>SUM(C9,C15,C21)</f>
        <v>1082</v>
      </c>
      <c r="X4" s="15">
        <f>SUM(V4:W4)</f>
        <v>2190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51</v>
      </c>
      <c r="D5" s="10">
        <v>122</v>
      </c>
      <c r="E5" s="3"/>
      <c r="F5" s="7">
        <v>31</v>
      </c>
      <c r="G5" s="10">
        <v>95</v>
      </c>
      <c r="H5" s="10">
        <v>79</v>
      </c>
      <c r="I5" s="10">
        <v>174</v>
      </c>
      <c r="J5" s="3"/>
      <c r="K5" s="7">
        <v>61</v>
      </c>
      <c r="L5" s="10">
        <v>228</v>
      </c>
      <c r="M5" s="10">
        <v>185</v>
      </c>
      <c r="N5" s="10">
        <v>413</v>
      </c>
      <c r="O5" s="3"/>
      <c r="P5" s="7">
        <v>91</v>
      </c>
      <c r="Q5" s="10">
        <v>35</v>
      </c>
      <c r="R5" s="10">
        <v>113</v>
      </c>
      <c r="S5" s="10">
        <v>148</v>
      </c>
      <c r="U5" s="4" t="s">
        <v>5</v>
      </c>
      <c r="V5" s="15">
        <f>SUM(B27,B33,B39,G9,G15,G21,G27,G33,G39,L9)</f>
        <v>6374</v>
      </c>
      <c r="W5" s="15">
        <f>SUM(C27,C33,C39,H9,H15,H21,H27,H33,H39,M9)</f>
        <v>6105</v>
      </c>
      <c r="X5" s="15">
        <f>SUM(V5:W5)</f>
        <v>12479</v>
      </c>
      <c r="Y5" s="2"/>
      <c r="Z5" s="4" t="s">
        <v>25</v>
      </c>
      <c r="AA5" s="10">
        <v>635</v>
      </c>
      <c r="AB5" s="10">
        <v>614</v>
      </c>
      <c r="AC5" s="10">
        <v>1249</v>
      </c>
    </row>
    <row r="6" spans="1:29" ht="15" customHeight="1" x14ac:dyDescent="0.15">
      <c r="A6" s="7">
        <v>2</v>
      </c>
      <c r="B6" s="10">
        <v>70</v>
      </c>
      <c r="C6" s="10">
        <v>67</v>
      </c>
      <c r="D6" s="10">
        <v>137</v>
      </c>
      <c r="E6" s="3"/>
      <c r="F6" s="7">
        <v>32</v>
      </c>
      <c r="G6" s="10">
        <v>102</v>
      </c>
      <c r="H6" s="10">
        <v>111</v>
      </c>
      <c r="I6" s="10">
        <v>213</v>
      </c>
      <c r="J6" s="3"/>
      <c r="K6" s="7">
        <v>62</v>
      </c>
      <c r="L6" s="10">
        <v>254</v>
      </c>
      <c r="M6" s="10">
        <v>231</v>
      </c>
      <c r="N6" s="10">
        <v>485</v>
      </c>
      <c r="O6" s="3"/>
      <c r="P6" s="7">
        <v>92</v>
      </c>
      <c r="Q6" s="10">
        <v>33</v>
      </c>
      <c r="R6" s="10">
        <v>72</v>
      </c>
      <c r="S6" s="10">
        <v>105</v>
      </c>
      <c r="U6" s="8" t="s">
        <v>6</v>
      </c>
      <c r="V6" s="15">
        <f>SUM(L15,L21)</f>
        <v>1607</v>
      </c>
      <c r="W6" s="15">
        <f>SUM(M15,M21)</f>
        <v>1986</v>
      </c>
      <c r="X6" s="15">
        <f>SUM(V6:W6)</f>
        <v>3593</v>
      </c>
      <c r="Z6" s="26" t="s">
        <v>26</v>
      </c>
      <c r="AA6" s="10">
        <v>3646</v>
      </c>
      <c r="AB6" s="10">
        <v>3588</v>
      </c>
      <c r="AC6" s="10">
        <v>7234</v>
      </c>
    </row>
    <row r="7" spans="1:29" ht="15" customHeight="1" x14ac:dyDescent="0.15">
      <c r="A7" s="7">
        <v>3</v>
      </c>
      <c r="B7" s="10">
        <v>72</v>
      </c>
      <c r="C7" s="10">
        <v>69</v>
      </c>
      <c r="D7" s="10">
        <v>141</v>
      </c>
      <c r="E7" s="3"/>
      <c r="F7" s="7">
        <v>33</v>
      </c>
      <c r="G7" s="10">
        <v>98</v>
      </c>
      <c r="H7" s="10">
        <v>89</v>
      </c>
      <c r="I7" s="10">
        <v>187</v>
      </c>
      <c r="J7" s="3"/>
      <c r="K7" s="7">
        <v>63</v>
      </c>
      <c r="L7" s="10">
        <v>276</v>
      </c>
      <c r="M7" s="10">
        <v>279</v>
      </c>
      <c r="N7" s="10">
        <v>555</v>
      </c>
      <c r="O7" s="3"/>
      <c r="P7" s="7">
        <v>93</v>
      </c>
      <c r="Q7" s="10">
        <v>28</v>
      </c>
      <c r="R7" s="10">
        <v>68</v>
      </c>
      <c r="S7" s="10">
        <v>96</v>
      </c>
      <c r="U7" s="4" t="s">
        <v>7</v>
      </c>
      <c r="V7" s="15">
        <f>SUM(L27,L33,L39,Q9,Q15,Q21,Q27,Q33,Q39)</f>
        <v>2326</v>
      </c>
      <c r="W7" s="15">
        <f>SUM(M27,M33,M39,R9,R15,R21,R27,R33,R39)</f>
        <v>3959</v>
      </c>
      <c r="X7" s="15">
        <f>SUM(V7:W7)</f>
        <v>6285</v>
      </c>
      <c r="Z7" s="4" t="s">
        <v>31</v>
      </c>
      <c r="AA7" s="10">
        <v>1010</v>
      </c>
      <c r="AB7" s="10">
        <v>1273</v>
      </c>
      <c r="AC7" s="10">
        <v>2283</v>
      </c>
    </row>
    <row r="8" spans="1:29" ht="15" customHeight="1" x14ac:dyDescent="0.15">
      <c r="A8" s="7">
        <v>4</v>
      </c>
      <c r="B8" s="10">
        <v>74</v>
      </c>
      <c r="C8" s="10">
        <v>78</v>
      </c>
      <c r="D8" s="10">
        <v>152</v>
      </c>
      <c r="E8" s="3"/>
      <c r="F8" s="7">
        <v>34</v>
      </c>
      <c r="G8" s="10">
        <v>97</v>
      </c>
      <c r="H8" s="10">
        <v>104</v>
      </c>
      <c r="I8" s="10">
        <v>201</v>
      </c>
      <c r="J8" s="3"/>
      <c r="K8" s="7">
        <v>64</v>
      </c>
      <c r="L8" s="10">
        <v>274</v>
      </c>
      <c r="M8" s="10">
        <v>226</v>
      </c>
      <c r="N8" s="10">
        <v>500</v>
      </c>
      <c r="O8" s="3"/>
      <c r="P8" s="7">
        <v>94</v>
      </c>
      <c r="Q8" s="10">
        <v>21</v>
      </c>
      <c r="R8" s="10">
        <v>45</v>
      </c>
      <c r="S8" s="10">
        <v>66</v>
      </c>
      <c r="U8" s="17" t="s">
        <v>3</v>
      </c>
      <c r="V8" s="12">
        <f>SUM(V4:V7)</f>
        <v>11415</v>
      </c>
      <c r="W8" s="12">
        <f>SUM(W4:W7)</f>
        <v>13132</v>
      </c>
      <c r="X8" s="12">
        <f>SUM(X4:X7)</f>
        <v>24547</v>
      </c>
      <c r="Z8" s="4" t="s">
        <v>7</v>
      </c>
      <c r="AA8" s="10">
        <v>1395</v>
      </c>
      <c r="AB8" s="10">
        <v>2407</v>
      </c>
      <c r="AC8" s="10">
        <v>3802</v>
      </c>
    </row>
    <row r="9" spans="1:29" ht="15" customHeight="1" x14ac:dyDescent="0.15">
      <c r="A9" s="7"/>
      <c r="B9" s="11">
        <v>350</v>
      </c>
      <c r="C9" s="11">
        <v>316</v>
      </c>
      <c r="D9" s="11">
        <v>666</v>
      </c>
      <c r="E9" s="3"/>
      <c r="F9" s="7"/>
      <c r="G9" s="11">
        <v>475</v>
      </c>
      <c r="H9" s="11">
        <v>467</v>
      </c>
      <c r="I9" s="11">
        <v>942</v>
      </c>
      <c r="J9" s="3"/>
      <c r="K9" s="7"/>
      <c r="L9" s="12">
        <v>1245</v>
      </c>
      <c r="M9" s="12">
        <v>1136</v>
      </c>
      <c r="N9" s="12">
        <v>2381</v>
      </c>
      <c r="O9" s="3"/>
      <c r="P9" s="7"/>
      <c r="Q9" s="11">
        <v>159</v>
      </c>
      <c r="R9" s="11">
        <v>410</v>
      </c>
      <c r="S9" s="11">
        <v>569</v>
      </c>
      <c r="U9" s="4" t="s">
        <v>8</v>
      </c>
      <c r="V9" s="15">
        <f>SUM(G21,G27,G33,G39,L9)</f>
        <v>3892</v>
      </c>
      <c r="W9" s="15">
        <f>SUM(H21,H27,H33,H39,M9)</f>
        <v>3779</v>
      </c>
      <c r="X9" s="18">
        <f t="shared" ref="X9:X20" si="0">SUM(V9:W9)</f>
        <v>7671</v>
      </c>
      <c r="Z9" s="9" t="s">
        <v>24</v>
      </c>
      <c r="AA9" s="11">
        <f t="shared" ref="AA9:AB9" si="1">SUM(AA5:AA8)</f>
        <v>6686</v>
      </c>
      <c r="AB9" s="11">
        <f t="shared" si="1"/>
        <v>7882</v>
      </c>
      <c r="AC9" s="11">
        <f>SUM(AC5:AC8)</f>
        <v>14568</v>
      </c>
    </row>
    <row r="10" spans="1:29" ht="15" customHeight="1" x14ac:dyDescent="0.15">
      <c r="A10" s="7">
        <v>5</v>
      </c>
      <c r="B10" s="10">
        <v>77</v>
      </c>
      <c r="C10" s="10">
        <v>71</v>
      </c>
      <c r="D10" s="10">
        <v>148</v>
      </c>
      <c r="E10" s="3"/>
      <c r="F10" s="7">
        <v>35</v>
      </c>
      <c r="G10" s="10">
        <v>114</v>
      </c>
      <c r="H10" s="10">
        <v>99</v>
      </c>
      <c r="I10" s="10">
        <v>213</v>
      </c>
      <c r="J10" s="3"/>
      <c r="K10" s="7">
        <v>65</v>
      </c>
      <c r="L10" s="10">
        <v>269</v>
      </c>
      <c r="M10" s="10">
        <v>250</v>
      </c>
      <c r="N10" s="10">
        <v>519</v>
      </c>
      <c r="O10" s="3"/>
      <c r="P10" s="7">
        <v>95</v>
      </c>
      <c r="Q10" s="10">
        <v>10</v>
      </c>
      <c r="R10" s="10">
        <v>43</v>
      </c>
      <c r="S10" s="10">
        <v>53</v>
      </c>
      <c r="U10" s="4" t="s">
        <v>9</v>
      </c>
      <c r="V10" s="15">
        <f>SUM(G21,G27,G33,G39,L9,L15,L21,L27,L33,L39,Q9,Q15,Q21,Q27,Q33,Q39)</f>
        <v>7825</v>
      </c>
      <c r="W10" s="15">
        <f>SUM(H21,H27,H33,H39,M9,M15,M21,M27,M33,M39,R9,R15,R21,R27,R33,R39)</f>
        <v>9724</v>
      </c>
      <c r="X10" s="18">
        <f t="shared" si="0"/>
        <v>17549</v>
      </c>
      <c r="Z10" s="6" t="s">
        <v>28</v>
      </c>
    </row>
    <row r="11" spans="1:29" ht="15" customHeight="1" x14ac:dyDescent="0.15">
      <c r="A11" s="7">
        <v>6</v>
      </c>
      <c r="B11" s="10">
        <v>67</v>
      </c>
      <c r="C11" s="10">
        <v>81</v>
      </c>
      <c r="D11" s="10">
        <v>148</v>
      </c>
      <c r="E11" s="3"/>
      <c r="F11" s="7">
        <v>36</v>
      </c>
      <c r="G11" s="10">
        <v>122</v>
      </c>
      <c r="H11" s="10">
        <v>93</v>
      </c>
      <c r="I11" s="10">
        <v>215</v>
      </c>
      <c r="J11" s="3"/>
      <c r="K11" s="7">
        <v>66</v>
      </c>
      <c r="L11" s="10">
        <v>157</v>
      </c>
      <c r="M11" s="10">
        <v>141</v>
      </c>
      <c r="N11" s="10">
        <v>298</v>
      </c>
      <c r="O11" s="3"/>
      <c r="P11" s="7">
        <v>96</v>
      </c>
      <c r="Q11" s="10">
        <v>8</v>
      </c>
      <c r="R11" s="10">
        <v>31</v>
      </c>
      <c r="S11" s="10">
        <v>39</v>
      </c>
      <c r="U11" s="4" t="s">
        <v>10</v>
      </c>
      <c r="V11" s="15">
        <f>SUM(,G33,G39,L9,L15,L21,L27,L33,L39,Q9,Q15,Q21,Q27,Q33,Q39)</f>
        <v>6851</v>
      </c>
      <c r="W11" s="15">
        <f>SUM(,H33,H39,M9,M15,M21,M27,M33,M39,R9,R15,R21,R27,R33,R39)</f>
        <v>8693</v>
      </c>
      <c r="X11" s="18">
        <f t="shared" si="0"/>
        <v>15544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79</v>
      </c>
      <c r="C12" s="10">
        <v>66</v>
      </c>
      <c r="D12" s="10">
        <v>145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99</v>
      </c>
      <c r="M12" s="10">
        <v>138</v>
      </c>
      <c r="N12" s="10">
        <v>237</v>
      </c>
      <c r="O12" s="3"/>
      <c r="P12" s="7">
        <v>97</v>
      </c>
      <c r="Q12" s="10">
        <v>6</v>
      </c>
      <c r="R12" s="10">
        <v>28</v>
      </c>
      <c r="S12" s="10">
        <v>34</v>
      </c>
      <c r="U12" s="4" t="s">
        <v>11</v>
      </c>
      <c r="V12" s="15">
        <f>SUM(L9,L15,L21,L27,L33,L39,Q9,Q15,Q21,Q27,Q33,Q39)</f>
        <v>5178</v>
      </c>
      <c r="W12" s="15">
        <f>SUM(M9,M15,M21,M27,M33,M39,R9,R15,R21,R27,R33,R39)</f>
        <v>7081</v>
      </c>
      <c r="X12" s="18">
        <f t="shared" si="0"/>
        <v>12259</v>
      </c>
      <c r="Z12" s="4" t="s">
        <v>25</v>
      </c>
      <c r="AA12" s="10">
        <v>142</v>
      </c>
      <c r="AB12" s="10">
        <v>162</v>
      </c>
      <c r="AC12" s="10">
        <v>304</v>
      </c>
    </row>
    <row r="13" spans="1:29" ht="15" customHeight="1" x14ac:dyDescent="0.15">
      <c r="A13" s="7">
        <v>8</v>
      </c>
      <c r="B13" s="10">
        <v>84</v>
      </c>
      <c r="C13" s="10">
        <v>64</v>
      </c>
      <c r="D13" s="10">
        <v>148</v>
      </c>
      <c r="E13" s="3"/>
      <c r="F13" s="7">
        <v>38</v>
      </c>
      <c r="G13" s="10">
        <v>118</v>
      </c>
      <c r="H13" s="10">
        <v>107</v>
      </c>
      <c r="I13" s="10">
        <v>225</v>
      </c>
      <c r="J13" s="3"/>
      <c r="K13" s="7">
        <v>68</v>
      </c>
      <c r="L13" s="10">
        <v>142</v>
      </c>
      <c r="M13" s="10">
        <v>182</v>
      </c>
      <c r="N13" s="10">
        <v>324</v>
      </c>
      <c r="O13" s="3"/>
      <c r="P13" s="7">
        <v>98</v>
      </c>
      <c r="Q13" s="10">
        <v>5</v>
      </c>
      <c r="R13" s="10">
        <v>24</v>
      </c>
      <c r="S13" s="10">
        <v>29</v>
      </c>
      <c r="U13" s="9" t="s">
        <v>12</v>
      </c>
      <c r="V13" s="12">
        <f>SUM(L15,L21,L27,L33,L39,Q9,Q15,Q21,Q27,Q33,Q39)</f>
        <v>3933</v>
      </c>
      <c r="W13" s="12">
        <f>SUM(M15,M21,M27,M33,M39,R9,R15,R21,R27,R33,R39)</f>
        <v>5945</v>
      </c>
      <c r="X13" s="12">
        <f t="shared" si="0"/>
        <v>9878</v>
      </c>
      <c r="Z13" s="26" t="s">
        <v>26</v>
      </c>
      <c r="AA13" s="10">
        <v>834</v>
      </c>
      <c r="AB13" s="10">
        <v>823</v>
      </c>
      <c r="AC13" s="10">
        <v>1657</v>
      </c>
    </row>
    <row r="14" spans="1:29" ht="15" customHeight="1" x14ac:dyDescent="0.15">
      <c r="A14" s="7">
        <v>9</v>
      </c>
      <c r="B14" s="10">
        <v>65</v>
      </c>
      <c r="C14" s="10">
        <v>71</v>
      </c>
      <c r="D14" s="10">
        <v>136</v>
      </c>
      <c r="E14" s="3"/>
      <c r="F14" s="7">
        <v>39</v>
      </c>
      <c r="G14" s="10">
        <v>102</v>
      </c>
      <c r="H14" s="10">
        <v>106</v>
      </c>
      <c r="I14" s="10">
        <v>208</v>
      </c>
      <c r="J14" s="3"/>
      <c r="K14" s="7">
        <v>69</v>
      </c>
      <c r="L14" s="10">
        <v>159</v>
      </c>
      <c r="M14" s="10">
        <v>200</v>
      </c>
      <c r="N14" s="10">
        <v>359</v>
      </c>
      <c r="O14" s="3"/>
      <c r="P14" s="7">
        <v>99</v>
      </c>
      <c r="Q14" s="10">
        <v>2</v>
      </c>
      <c r="R14" s="10">
        <v>19</v>
      </c>
      <c r="S14" s="10">
        <v>21</v>
      </c>
      <c r="U14" s="4" t="s">
        <v>13</v>
      </c>
      <c r="V14" s="15">
        <f>SUM(L21,L27,L33,L39,Q9,Q15,Q21,Q27,Q33,Q39)</f>
        <v>3107</v>
      </c>
      <c r="W14" s="15">
        <f>SUM(M21,M27,M33,M39,R9,R15,R21,R27,R33,R39)</f>
        <v>5034</v>
      </c>
      <c r="X14" s="18">
        <f t="shared" si="0"/>
        <v>8141</v>
      </c>
      <c r="Z14" s="4" t="s">
        <v>31</v>
      </c>
      <c r="AA14" s="10">
        <v>193</v>
      </c>
      <c r="AB14" s="10">
        <v>243</v>
      </c>
      <c r="AC14" s="10">
        <v>436</v>
      </c>
    </row>
    <row r="15" spans="1:29" ht="15" customHeight="1" x14ac:dyDescent="0.15">
      <c r="A15" s="7"/>
      <c r="B15" s="11">
        <v>372</v>
      </c>
      <c r="C15" s="11">
        <v>353</v>
      </c>
      <c r="D15" s="11">
        <v>725</v>
      </c>
      <c r="E15" s="3"/>
      <c r="F15" s="7"/>
      <c r="G15" s="11">
        <v>560</v>
      </c>
      <c r="H15" s="11">
        <v>500</v>
      </c>
      <c r="I15" s="11">
        <v>1060</v>
      </c>
      <c r="J15" s="3"/>
      <c r="K15" s="7"/>
      <c r="L15" s="11">
        <v>826</v>
      </c>
      <c r="M15" s="11">
        <v>911</v>
      </c>
      <c r="N15" s="11">
        <v>1737</v>
      </c>
      <c r="O15" s="3"/>
      <c r="P15" s="7"/>
      <c r="Q15" s="11">
        <v>31</v>
      </c>
      <c r="R15" s="11">
        <v>145</v>
      </c>
      <c r="S15" s="11">
        <v>176</v>
      </c>
      <c r="U15" s="4" t="s">
        <v>14</v>
      </c>
      <c r="V15" s="15">
        <f>SUM(L27,L33,L39,Q9,Q15,Q21,Q27,Q33,Q39)</f>
        <v>2326</v>
      </c>
      <c r="W15" s="15">
        <f>SUM(M27,M33,M39,R9,R15,R21,R27,R33,R39)</f>
        <v>3959</v>
      </c>
      <c r="X15" s="18">
        <f t="shared" si="0"/>
        <v>6285</v>
      </c>
      <c r="Z15" s="4" t="s">
        <v>7</v>
      </c>
      <c r="AA15" s="10">
        <v>294</v>
      </c>
      <c r="AB15" s="10">
        <v>443</v>
      </c>
      <c r="AC15" s="10">
        <v>737</v>
      </c>
    </row>
    <row r="16" spans="1:29" ht="15" customHeight="1" x14ac:dyDescent="0.15">
      <c r="A16" s="7">
        <v>10</v>
      </c>
      <c r="B16" s="10">
        <v>68</v>
      </c>
      <c r="C16" s="10">
        <v>82</v>
      </c>
      <c r="D16" s="10">
        <v>150</v>
      </c>
      <c r="E16" s="3"/>
      <c r="F16" s="7">
        <v>40</v>
      </c>
      <c r="G16" s="10">
        <v>100</v>
      </c>
      <c r="H16" s="10">
        <v>99</v>
      </c>
      <c r="I16" s="10">
        <v>199</v>
      </c>
      <c r="J16" s="3"/>
      <c r="K16" s="7">
        <v>70</v>
      </c>
      <c r="L16" s="10">
        <v>164</v>
      </c>
      <c r="M16" s="10">
        <v>201</v>
      </c>
      <c r="N16" s="10">
        <v>365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1412</v>
      </c>
      <c r="W16" s="15">
        <f>SUM(M33,M39,R9,R15,R21,R27,R33,R39)</f>
        <v>2688</v>
      </c>
      <c r="X16" s="18">
        <f t="shared" si="0"/>
        <v>4100</v>
      </c>
      <c r="Z16" s="9" t="s">
        <v>24</v>
      </c>
      <c r="AA16" s="11">
        <f t="shared" ref="AA16:AB16" si="2">SUM(AA12:AA15)</f>
        <v>1463</v>
      </c>
      <c r="AB16" s="11">
        <f t="shared" si="2"/>
        <v>1671</v>
      </c>
      <c r="AC16" s="11">
        <f>SUM(AC12:AC15)</f>
        <v>3134</v>
      </c>
    </row>
    <row r="17" spans="1:29" ht="15" customHeight="1" x14ac:dyDescent="0.15">
      <c r="A17" s="7">
        <v>11</v>
      </c>
      <c r="B17" s="10">
        <v>72</v>
      </c>
      <c r="C17" s="10">
        <v>78</v>
      </c>
      <c r="D17" s="10">
        <v>150</v>
      </c>
      <c r="E17" s="3"/>
      <c r="F17" s="7">
        <v>41</v>
      </c>
      <c r="G17" s="10">
        <v>107</v>
      </c>
      <c r="H17" s="10">
        <v>91</v>
      </c>
      <c r="I17" s="10">
        <v>198</v>
      </c>
      <c r="J17" s="3"/>
      <c r="K17" s="7">
        <v>71</v>
      </c>
      <c r="L17" s="10">
        <v>144</v>
      </c>
      <c r="M17" s="10">
        <v>220</v>
      </c>
      <c r="N17" s="10">
        <v>364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615</v>
      </c>
      <c r="W17" s="15">
        <f>SUM(M39,R9,R15,R21,R27,R33,R39)</f>
        <v>1474</v>
      </c>
      <c r="X17" s="18">
        <f t="shared" si="0"/>
        <v>2089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91</v>
      </c>
      <c r="D18" s="10">
        <v>182</v>
      </c>
      <c r="E18" s="3"/>
      <c r="F18" s="7">
        <v>42</v>
      </c>
      <c r="G18" s="10">
        <v>98</v>
      </c>
      <c r="H18" s="10">
        <v>89</v>
      </c>
      <c r="I18" s="10">
        <v>187</v>
      </c>
      <c r="J18" s="3"/>
      <c r="K18" s="7">
        <v>72</v>
      </c>
      <c r="L18" s="10">
        <v>169</v>
      </c>
      <c r="M18" s="10">
        <v>227</v>
      </c>
      <c r="N18" s="13">
        <v>396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192</v>
      </c>
      <c r="W18" s="15">
        <f>SUM(R9,R15,R21,R27,R33,R39)</f>
        <v>580</v>
      </c>
      <c r="X18" s="18">
        <f t="shared" si="0"/>
        <v>772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83</v>
      </c>
      <c r="D19" s="10">
        <v>164</v>
      </c>
      <c r="E19" s="3"/>
      <c r="F19" s="7">
        <v>43</v>
      </c>
      <c r="G19" s="10">
        <v>92</v>
      </c>
      <c r="H19" s="10">
        <v>101</v>
      </c>
      <c r="I19" s="10">
        <v>193</v>
      </c>
      <c r="J19" s="3"/>
      <c r="K19" s="7">
        <v>73</v>
      </c>
      <c r="L19" s="10">
        <v>150</v>
      </c>
      <c r="M19" s="10">
        <v>215</v>
      </c>
      <c r="N19" s="10">
        <v>365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33</v>
      </c>
      <c r="W19" s="15">
        <f>SUM(R15,R21,R27,R33,R39)</f>
        <v>170</v>
      </c>
      <c r="X19" s="18">
        <f t="shared" si="0"/>
        <v>203</v>
      </c>
      <c r="Z19" s="4" t="s">
        <v>25</v>
      </c>
      <c r="AA19" s="10">
        <v>205</v>
      </c>
      <c r="AB19" s="10">
        <v>207</v>
      </c>
      <c r="AC19" s="10">
        <v>412</v>
      </c>
    </row>
    <row r="20" spans="1:29" ht="15" customHeight="1" x14ac:dyDescent="0.15">
      <c r="A20" s="7">
        <v>14</v>
      </c>
      <c r="B20" s="10">
        <v>74</v>
      </c>
      <c r="C20" s="10">
        <v>79</v>
      </c>
      <c r="D20" s="10">
        <v>153</v>
      </c>
      <c r="E20" s="3"/>
      <c r="F20" s="7">
        <v>44</v>
      </c>
      <c r="G20" s="10">
        <v>93</v>
      </c>
      <c r="H20" s="10">
        <v>106</v>
      </c>
      <c r="I20" s="10">
        <v>199</v>
      </c>
      <c r="J20" s="3"/>
      <c r="K20" s="7">
        <v>74</v>
      </c>
      <c r="L20" s="10">
        <v>154</v>
      </c>
      <c r="M20" s="10">
        <v>212</v>
      </c>
      <c r="N20" s="10">
        <v>366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25</v>
      </c>
      <c r="X20" s="18">
        <f t="shared" si="0"/>
        <v>27</v>
      </c>
      <c r="Z20" s="26" t="s">
        <v>26</v>
      </c>
      <c r="AA20" s="10">
        <v>1234</v>
      </c>
      <c r="AB20" s="10">
        <v>1083</v>
      </c>
      <c r="AC20" s="10">
        <v>2317</v>
      </c>
    </row>
    <row r="21" spans="1:29" ht="15" customHeight="1" x14ac:dyDescent="0.15">
      <c r="A21" s="7"/>
      <c r="B21" s="11">
        <v>386</v>
      </c>
      <c r="C21" s="11">
        <v>413</v>
      </c>
      <c r="D21" s="11">
        <v>799</v>
      </c>
      <c r="E21" s="3"/>
      <c r="F21" s="7"/>
      <c r="G21" s="11">
        <v>490</v>
      </c>
      <c r="H21" s="11">
        <v>486</v>
      </c>
      <c r="I21" s="11">
        <v>976</v>
      </c>
      <c r="J21" s="3"/>
      <c r="K21" s="7"/>
      <c r="L21" s="12">
        <v>781</v>
      </c>
      <c r="M21" s="12">
        <v>1075</v>
      </c>
      <c r="N21" s="12">
        <v>1856</v>
      </c>
      <c r="O21" s="24"/>
      <c r="P21" s="7"/>
      <c r="Q21" s="11">
        <v>2</v>
      </c>
      <c r="R21" s="11">
        <v>23</v>
      </c>
      <c r="S21" s="11">
        <v>25</v>
      </c>
      <c r="Z21" s="4" t="s">
        <v>31</v>
      </c>
      <c r="AA21" s="10">
        <v>252</v>
      </c>
      <c r="AB21" s="10">
        <v>280</v>
      </c>
      <c r="AC21" s="10">
        <v>532</v>
      </c>
    </row>
    <row r="22" spans="1:29" ht="15" customHeight="1" x14ac:dyDescent="0.15">
      <c r="A22" s="7">
        <v>15</v>
      </c>
      <c r="B22" s="10">
        <v>105</v>
      </c>
      <c r="C22" s="10">
        <v>85</v>
      </c>
      <c r="D22" s="10">
        <v>190</v>
      </c>
      <c r="E22" s="3"/>
      <c r="F22" s="7">
        <v>45</v>
      </c>
      <c r="G22" s="10">
        <v>89</v>
      </c>
      <c r="H22" s="10">
        <v>120</v>
      </c>
      <c r="I22" s="10">
        <v>209</v>
      </c>
      <c r="J22" s="3"/>
      <c r="K22" s="7">
        <v>75</v>
      </c>
      <c r="L22" s="10">
        <v>210</v>
      </c>
      <c r="M22" s="10">
        <v>245</v>
      </c>
      <c r="N22" s="10">
        <v>455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676</v>
      </c>
      <c r="AC22" s="10">
        <v>1058</v>
      </c>
    </row>
    <row r="23" spans="1:29" ht="15" customHeight="1" x14ac:dyDescent="0.15">
      <c r="A23" s="7">
        <v>16</v>
      </c>
      <c r="B23" s="10">
        <v>104</v>
      </c>
      <c r="C23" s="10">
        <v>87</v>
      </c>
      <c r="D23" s="10">
        <v>191</v>
      </c>
      <c r="E23" s="3"/>
      <c r="F23" s="7">
        <v>46</v>
      </c>
      <c r="G23" s="10">
        <v>85</v>
      </c>
      <c r="H23" s="10">
        <v>89</v>
      </c>
      <c r="I23" s="10">
        <v>174</v>
      </c>
      <c r="J23" s="3"/>
      <c r="K23" s="7">
        <v>76</v>
      </c>
      <c r="L23" s="10">
        <v>152</v>
      </c>
      <c r="M23" s="10">
        <v>244</v>
      </c>
      <c r="N23" s="10">
        <v>396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9.7065265002190113</v>
      </c>
      <c r="W23" s="19">
        <f>W4/$W$8*100</f>
        <v>8.2394151690526947</v>
      </c>
      <c r="X23" s="19">
        <f>X4/$X$8*100</f>
        <v>8.9216604880433454</v>
      </c>
      <c r="Z23" s="9" t="s">
        <v>24</v>
      </c>
      <c r="AA23" s="11">
        <f t="shared" ref="AA23:AB23" si="3">SUM(AA19:AA22)</f>
        <v>2073</v>
      </c>
      <c r="AB23" s="11">
        <f t="shared" si="3"/>
        <v>2246</v>
      </c>
      <c r="AC23" s="11">
        <f>SUM(AC19:AC22)</f>
        <v>4319</v>
      </c>
    </row>
    <row r="24" spans="1:29" ht="15" customHeight="1" x14ac:dyDescent="0.15">
      <c r="A24" s="7">
        <v>17</v>
      </c>
      <c r="B24" s="10">
        <v>104</v>
      </c>
      <c r="C24" s="10">
        <v>93</v>
      </c>
      <c r="D24" s="10">
        <v>197</v>
      </c>
      <c r="E24" s="3"/>
      <c r="F24" s="7">
        <v>47</v>
      </c>
      <c r="G24" s="10">
        <v>98</v>
      </c>
      <c r="H24" s="10">
        <v>81</v>
      </c>
      <c r="I24" s="10">
        <v>179</v>
      </c>
      <c r="J24" s="3"/>
      <c r="K24" s="7">
        <v>77</v>
      </c>
      <c r="L24" s="10">
        <v>187</v>
      </c>
      <c r="M24" s="10">
        <v>265</v>
      </c>
      <c r="N24" s="10">
        <v>452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55.838808585194919</v>
      </c>
      <c r="W24" s="19">
        <f>W5/$W$8*100</f>
        <v>46.489491318915626</v>
      </c>
      <c r="X24" s="19">
        <f>X5/$X$8*100</f>
        <v>50.837169511549277</v>
      </c>
      <c r="Z24" s="6" t="s">
        <v>30</v>
      </c>
    </row>
    <row r="25" spans="1:29" ht="15" customHeight="1" x14ac:dyDescent="0.15">
      <c r="A25" s="7">
        <v>18</v>
      </c>
      <c r="B25" s="10">
        <v>122</v>
      </c>
      <c r="C25" s="10">
        <v>99</v>
      </c>
      <c r="D25" s="10">
        <v>221</v>
      </c>
      <c r="E25" s="3"/>
      <c r="F25" s="7">
        <v>48</v>
      </c>
      <c r="G25" s="10">
        <v>99</v>
      </c>
      <c r="H25" s="10">
        <v>137</v>
      </c>
      <c r="I25" s="10">
        <v>236</v>
      </c>
      <c r="J25" s="3"/>
      <c r="K25" s="7">
        <v>78</v>
      </c>
      <c r="L25" s="10">
        <v>170</v>
      </c>
      <c r="M25" s="10">
        <v>260</v>
      </c>
      <c r="N25" s="10">
        <v>430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14.077967586508979</v>
      </c>
      <c r="W25" s="19">
        <f>W6/$W$8*100</f>
        <v>15.123362777946999</v>
      </c>
      <c r="X25" s="19">
        <f>X6/$X$8*100</f>
        <v>14.637226544995317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103</v>
      </c>
      <c r="C26" s="10">
        <v>79</v>
      </c>
      <c r="D26" s="10">
        <v>182</v>
      </c>
      <c r="E26" s="3"/>
      <c r="F26" s="7">
        <v>49</v>
      </c>
      <c r="G26" s="10">
        <v>113</v>
      </c>
      <c r="H26" s="10">
        <v>118</v>
      </c>
      <c r="I26" s="10">
        <v>231</v>
      </c>
      <c r="J26" s="3"/>
      <c r="K26" s="7">
        <v>79</v>
      </c>
      <c r="L26" s="10">
        <v>195</v>
      </c>
      <c r="M26" s="10">
        <v>257</v>
      </c>
      <c r="N26" s="10">
        <v>452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20.376697328077093</v>
      </c>
      <c r="W26" s="19">
        <f>W7/$W$8*100</f>
        <v>30.147730734084675</v>
      </c>
      <c r="X26" s="19">
        <f>X7/$X$8*100</f>
        <v>25.603943455412065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538</v>
      </c>
      <c r="C27" s="11">
        <v>443</v>
      </c>
      <c r="D27" s="11">
        <v>981</v>
      </c>
      <c r="E27" s="3"/>
      <c r="F27" s="7"/>
      <c r="G27" s="11">
        <v>484</v>
      </c>
      <c r="H27" s="11">
        <v>545</v>
      </c>
      <c r="I27" s="11">
        <v>1029</v>
      </c>
      <c r="J27" s="3"/>
      <c r="K27" s="7"/>
      <c r="L27" s="11">
        <v>914</v>
      </c>
      <c r="M27" s="11">
        <v>1271</v>
      </c>
      <c r="N27" s="11">
        <v>2185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660</v>
      </c>
      <c r="AB27" s="10">
        <v>611</v>
      </c>
      <c r="AC27" s="10">
        <v>1271</v>
      </c>
    </row>
    <row r="28" spans="1:29" ht="15" customHeight="1" x14ac:dyDescent="0.15">
      <c r="A28" s="7">
        <v>20</v>
      </c>
      <c r="B28" s="10">
        <v>77</v>
      </c>
      <c r="C28" s="10">
        <v>94</v>
      </c>
      <c r="D28" s="10">
        <v>171</v>
      </c>
      <c r="E28" s="3"/>
      <c r="F28" s="7">
        <v>50</v>
      </c>
      <c r="G28" s="10">
        <v>126</v>
      </c>
      <c r="H28" s="10">
        <v>99</v>
      </c>
      <c r="I28" s="10">
        <v>225</v>
      </c>
      <c r="J28" s="3"/>
      <c r="K28" s="7">
        <v>80</v>
      </c>
      <c r="L28" s="10">
        <v>171</v>
      </c>
      <c r="M28" s="10">
        <v>246</v>
      </c>
      <c r="N28" s="10">
        <v>417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34.095488392466052</v>
      </c>
      <c r="W28" s="19">
        <f t="shared" ref="W28:W39" si="5">W9/$W$8*100</f>
        <v>28.777033201340235</v>
      </c>
      <c r="X28" s="19">
        <f t="shared" ref="X28:X39" si="6">X9/$X$8*100</f>
        <v>31.250254613598404</v>
      </c>
      <c r="Z28" s="4" t="s">
        <v>31</v>
      </c>
      <c r="AA28" s="10">
        <v>152</v>
      </c>
      <c r="AB28" s="10">
        <v>190</v>
      </c>
      <c r="AC28" s="10">
        <v>342</v>
      </c>
    </row>
    <row r="29" spans="1:29" ht="15" customHeight="1" x14ac:dyDescent="0.15">
      <c r="A29" s="7">
        <v>21</v>
      </c>
      <c r="B29" s="10">
        <v>92</v>
      </c>
      <c r="C29" s="10">
        <v>82</v>
      </c>
      <c r="D29" s="10">
        <v>174</v>
      </c>
      <c r="E29" s="3"/>
      <c r="F29" s="7">
        <v>51</v>
      </c>
      <c r="G29" s="10">
        <v>139</v>
      </c>
      <c r="H29" s="10">
        <v>156</v>
      </c>
      <c r="I29" s="10">
        <v>295</v>
      </c>
      <c r="J29" s="3"/>
      <c r="K29" s="7">
        <v>81</v>
      </c>
      <c r="L29" s="10">
        <v>169</v>
      </c>
      <c r="M29" s="10">
        <v>266</v>
      </c>
      <c r="N29" s="10">
        <v>435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68.550153307052113</v>
      </c>
      <c r="W29" s="19">
        <f t="shared" si="5"/>
        <v>74.048126713371914</v>
      </c>
      <c r="X29" s="19">
        <f t="shared" si="6"/>
        <v>71.49142461400578</v>
      </c>
      <c r="Z29" s="4" t="s">
        <v>7</v>
      </c>
      <c r="AA29" s="10">
        <v>255</v>
      </c>
      <c r="AB29" s="10">
        <v>433</v>
      </c>
      <c r="AC29" s="10">
        <v>688</v>
      </c>
    </row>
    <row r="30" spans="1:29" ht="15" customHeight="1" x14ac:dyDescent="0.15">
      <c r="A30" s="7">
        <v>22</v>
      </c>
      <c r="B30" s="10">
        <v>103</v>
      </c>
      <c r="C30" s="10">
        <v>83</v>
      </c>
      <c r="D30" s="10">
        <v>186</v>
      </c>
      <c r="E30" s="3"/>
      <c r="F30" s="7">
        <v>52</v>
      </c>
      <c r="G30" s="10">
        <v>141</v>
      </c>
      <c r="H30" s="10">
        <v>138</v>
      </c>
      <c r="I30" s="10">
        <v>279</v>
      </c>
      <c r="J30" s="3"/>
      <c r="K30" s="7">
        <v>82</v>
      </c>
      <c r="L30" s="10">
        <v>183</v>
      </c>
      <c r="M30" s="10">
        <v>264</v>
      </c>
      <c r="N30" s="10">
        <v>447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60.017520805957069</v>
      </c>
      <c r="W30" s="19">
        <f t="shared" si="5"/>
        <v>66.19707584526347</v>
      </c>
      <c r="X30" s="19">
        <f t="shared" si="6"/>
        <v>63.323420377235507</v>
      </c>
      <c r="Z30" s="9" t="s">
        <v>24</v>
      </c>
      <c r="AA30" s="11">
        <f t="shared" ref="AA30:AB30" si="7">SUM(AA26:AA29)</f>
        <v>1193</v>
      </c>
      <c r="AB30" s="11">
        <f t="shared" si="7"/>
        <v>1333</v>
      </c>
      <c r="AC30" s="11">
        <f>SUM(AC26:AC29)</f>
        <v>2526</v>
      </c>
    </row>
    <row r="31" spans="1:29" ht="15" customHeight="1" x14ac:dyDescent="0.15">
      <c r="A31" s="7">
        <v>23</v>
      </c>
      <c r="B31" s="10">
        <v>82</v>
      </c>
      <c r="C31" s="10">
        <v>73</v>
      </c>
      <c r="D31" s="10">
        <v>155</v>
      </c>
      <c r="E31" s="3"/>
      <c r="F31" s="7">
        <v>53</v>
      </c>
      <c r="G31" s="10">
        <v>161</v>
      </c>
      <c r="H31" s="10">
        <v>158</v>
      </c>
      <c r="I31" s="10">
        <v>319</v>
      </c>
      <c r="J31" s="3"/>
      <c r="K31" s="7">
        <v>83</v>
      </c>
      <c r="L31" s="10">
        <v>151</v>
      </c>
      <c r="M31" s="10">
        <v>225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45.361366622864651</v>
      </c>
      <c r="W31" s="19">
        <f t="shared" si="5"/>
        <v>53.921717940907712</v>
      </c>
      <c r="X31" s="19">
        <f t="shared" si="6"/>
        <v>49.940929645170492</v>
      </c>
      <c r="Z31" s="6"/>
    </row>
    <row r="32" spans="1:29" ht="15" customHeight="1" x14ac:dyDescent="0.15">
      <c r="A32" s="7">
        <v>24</v>
      </c>
      <c r="B32" s="10">
        <v>89</v>
      </c>
      <c r="C32" s="10">
        <v>95</v>
      </c>
      <c r="D32" s="10">
        <v>184</v>
      </c>
      <c r="E32" s="3"/>
      <c r="F32" s="7">
        <v>54</v>
      </c>
      <c r="G32" s="10">
        <v>163</v>
      </c>
      <c r="H32" s="10">
        <v>182</v>
      </c>
      <c r="I32" s="10">
        <v>345</v>
      </c>
      <c r="J32" s="3"/>
      <c r="K32" s="7">
        <v>84</v>
      </c>
      <c r="L32" s="10">
        <v>123</v>
      </c>
      <c r="M32" s="10">
        <v>213</v>
      </c>
      <c r="N32" s="10">
        <v>336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34.454664914586068</v>
      </c>
      <c r="W32" s="20">
        <f t="shared" si="5"/>
        <v>45.271093512031676</v>
      </c>
      <c r="X32" s="20">
        <f t="shared" si="6"/>
        <v>40.241170000407386</v>
      </c>
      <c r="Z32" s="6"/>
      <c r="AA32" s="28"/>
      <c r="AB32" s="27"/>
      <c r="AC32" s="27"/>
    </row>
    <row r="33" spans="1:29" ht="15" customHeight="1" x14ac:dyDescent="0.15">
      <c r="A33" s="7"/>
      <c r="B33" s="11">
        <v>443</v>
      </c>
      <c r="C33" s="11">
        <v>427</v>
      </c>
      <c r="D33" s="11">
        <v>870</v>
      </c>
      <c r="E33" s="3"/>
      <c r="F33" s="7"/>
      <c r="G33" s="11">
        <v>730</v>
      </c>
      <c r="H33" s="11">
        <v>733</v>
      </c>
      <c r="I33" s="11">
        <v>1463</v>
      </c>
      <c r="J33" s="3"/>
      <c r="K33" s="7"/>
      <c r="L33" s="11">
        <v>797</v>
      </c>
      <c r="M33" s="11">
        <v>1214</v>
      </c>
      <c r="N33" s="11">
        <v>2011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27.2185720543145</v>
      </c>
      <c r="W33" s="19">
        <f t="shared" si="5"/>
        <v>38.333840999086199</v>
      </c>
      <c r="X33" s="19">
        <f t="shared" si="6"/>
        <v>33.164948873589438</v>
      </c>
      <c r="Z33" s="6" t="s">
        <v>3</v>
      </c>
    </row>
    <row r="34" spans="1:29" ht="15" customHeight="1" x14ac:dyDescent="0.15">
      <c r="A34" s="7">
        <v>25</v>
      </c>
      <c r="B34" s="10">
        <v>86</v>
      </c>
      <c r="C34" s="10">
        <v>97</v>
      </c>
      <c r="D34" s="10">
        <v>183</v>
      </c>
      <c r="E34" s="3"/>
      <c r="F34" s="7">
        <v>55</v>
      </c>
      <c r="G34" s="10">
        <v>166</v>
      </c>
      <c r="H34" s="10">
        <v>159</v>
      </c>
      <c r="I34" s="10">
        <v>325</v>
      </c>
      <c r="J34" s="3"/>
      <c r="K34" s="7">
        <v>85</v>
      </c>
      <c r="L34" s="10">
        <v>114</v>
      </c>
      <c r="M34" s="10">
        <v>207</v>
      </c>
      <c r="N34" s="10">
        <v>321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20.376697328077093</v>
      </c>
      <c r="W34" s="19">
        <f t="shared" si="5"/>
        <v>30.147730734084675</v>
      </c>
      <c r="X34" s="19">
        <f t="shared" si="6"/>
        <v>25.603943455412065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80</v>
      </c>
      <c r="C35" s="10">
        <v>91</v>
      </c>
      <c r="D35" s="10">
        <v>171</v>
      </c>
      <c r="E35" s="3"/>
      <c r="F35" s="7">
        <v>56</v>
      </c>
      <c r="G35" s="10">
        <v>185</v>
      </c>
      <c r="H35" s="10">
        <v>178</v>
      </c>
      <c r="I35" s="10">
        <v>363</v>
      </c>
      <c r="J35" s="3"/>
      <c r="K35" s="7">
        <v>86</v>
      </c>
      <c r="L35" s="10">
        <v>96</v>
      </c>
      <c r="M35" s="10">
        <v>195</v>
      </c>
      <c r="N35" s="10">
        <v>291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12.369689005694262</v>
      </c>
      <c r="W35" s="19">
        <f t="shared" si="5"/>
        <v>20.469083155650321</v>
      </c>
      <c r="X35" s="19">
        <f t="shared" si="6"/>
        <v>16.702652055240964</v>
      </c>
      <c r="Z35" s="4" t="s">
        <v>25</v>
      </c>
      <c r="AA35" s="10">
        <f>SUM(AA5,AA12,AA19,AA26)</f>
        <v>1108</v>
      </c>
      <c r="AB35" s="10">
        <f t="shared" ref="AA35:AB38" si="8">SUM(AB5,AB12,AB19,AB26)</f>
        <v>1082</v>
      </c>
      <c r="AC35" s="10">
        <f>SUM(AA35:AB35)</f>
        <v>2190</v>
      </c>
    </row>
    <row r="36" spans="1:29" ht="15" customHeight="1" x14ac:dyDescent="0.15">
      <c r="A36" s="7">
        <v>27</v>
      </c>
      <c r="B36" s="10">
        <v>90</v>
      </c>
      <c r="C36" s="10">
        <v>108</v>
      </c>
      <c r="D36" s="10">
        <v>198</v>
      </c>
      <c r="E36" s="3"/>
      <c r="F36" s="7">
        <v>57</v>
      </c>
      <c r="G36" s="10">
        <v>169</v>
      </c>
      <c r="H36" s="10">
        <v>186</v>
      </c>
      <c r="I36" s="10">
        <v>355</v>
      </c>
      <c r="J36" s="3"/>
      <c r="K36" s="7">
        <v>87</v>
      </c>
      <c r="L36" s="10">
        <v>102</v>
      </c>
      <c r="M36" s="10">
        <v>205</v>
      </c>
      <c r="N36" s="10">
        <v>307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5.3876478318002627</v>
      </c>
      <c r="W36" s="19">
        <f t="shared" si="5"/>
        <v>11.224489795918368</v>
      </c>
      <c r="X36" s="19">
        <f t="shared" si="6"/>
        <v>8.5102049130239941</v>
      </c>
      <c r="Z36" s="26" t="s">
        <v>26</v>
      </c>
      <c r="AA36" s="10">
        <f t="shared" si="8"/>
        <v>6374</v>
      </c>
      <c r="AB36" s="10">
        <f t="shared" si="8"/>
        <v>6105</v>
      </c>
      <c r="AC36" s="13">
        <f>SUM(AA36:AB36)</f>
        <v>12479</v>
      </c>
    </row>
    <row r="37" spans="1:29" ht="15" customHeight="1" x14ac:dyDescent="0.15">
      <c r="A37" s="7">
        <v>28</v>
      </c>
      <c r="B37" s="10">
        <v>117</v>
      </c>
      <c r="C37" s="10">
        <v>90</v>
      </c>
      <c r="D37" s="10">
        <v>207</v>
      </c>
      <c r="E37" s="3"/>
      <c r="F37" s="7">
        <v>58</v>
      </c>
      <c r="G37" s="10">
        <v>199</v>
      </c>
      <c r="H37" s="10">
        <v>176</v>
      </c>
      <c r="I37" s="10">
        <v>375</v>
      </c>
      <c r="J37" s="3"/>
      <c r="K37" s="7">
        <v>88</v>
      </c>
      <c r="L37" s="10">
        <v>65</v>
      </c>
      <c r="M37" s="10">
        <v>153</v>
      </c>
      <c r="N37" s="10">
        <v>218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1.6819973718791064</v>
      </c>
      <c r="W37" s="19">
        <f t="shared" si="5"/>
        <v>4.4166920499543103</v>
      </c>
      <c r="X37" s="19">
        <f t="shared" si="6"/>
        <v>3.1449871674746404</v>
      </c>
      <c r="Z37" s="4" t="s">
        <v>31</v>
      </c>
      <c r="AA37" s="10">
        <f t="shared" si="8"/>
        <v>1607</v>
      </c>
      <c r="AB37" s="10">
        <f t="shared" si="8"/>
        <v>1986</v>
      </c>
      <c r="AC37" s="13">
        <f>SUM(AA37:AB37)</f>
        <v>3593</v>
      </c>
    </row>
    <row r="38" spans="1:29" ht="15" customHeight="1" x14ac:dyDescent="0.15">
      <c r="A38" s="7">
        <v>29</v>
      </c>
      <c r="B38" s="10">
        <v>93</v>
      </c>
      <c r="C38" s="10">
        <v>103</v>
      </c>
      <c r="D38" s="10">
        <v>196</v>
      </c>
      <c r="E38" s="3"/>
      <c r="F38" s="7">
        <v>59</v>
      </c>
      <c r="G38" s="10">
        <v>224</v>
      </c>
      <c r="H38" s="10">
        <v>180</v>
      </c>
      <c r="I38" s="10">
        <v>404</v>
      </c>
      <c r="J38" s="3"/>
      <c r="K38" s="7">
        <v>89</v>
      </c>
      <c r="L38" s="10">
        <v>46</v>
      </c>
      <c r="M38" s="10">
        <v>134</v>
      </c>
      <c r="N38" s="10">
        <v>180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0.28909329829172142</v>
      </c>
      <c r="W38" s="19">
        <f t="shared" si="5"/>
        <v>1.2945476698141942</v>
      </c>
      <c r="X38" s="19">
        <f t="shared" si="6"/>
        <v>0.82698496761315021</v>
      </c>
      <c r="Z38" s="4" t="s">
        <v>7</v>
      </c>
      <c r="AA38" s="10">
        <f t="shared" si="8"/>
        <v>2326</v>
      </c>
      <c r="AB38" s="10">
        <f t="shared" si="8"/>
        <v>3959</v>
      </c>
      <c r="AC38" s="13">
        <f>SUM(AA38:AB38)</f>
        <v>6285</v>
      </c>
    </row>
    <row r="39" spans="1:29" ht="15" customHeight="1" x14ac:dyDescent="0.15">
      <c r="A39" s="7"/>
      <c r="B39" s="11">
        <v>466</v>
      </c>
      <c r="C39" s="11">
        <v>489</v>
      </c>
      <c r="D39" s="11">
        <v>955</v>
      </c>
      <c r="E39" s="3"/>
      <c r="F39" s="7"/>
      <c r="G39" s="11">
        <v>943</v>
      </c>
      <c r="H39" s="11">
        <v>879</v>
      </c>
      <c r="I39" s="11">
        <v>1822</v>
      </c>
      <c r="J39" s="3"/>
      <c r="K39" s="7"/>
      <c r="L39" s="11">
        <v>423</v>
      </c>
      <c r="M39" s="11">
        <v>894</v>
      </c>
      <c r="N39" s="11">
        <v>1317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1.7520805957074025E-2</v>
      </c>
      <c r="W39" s="19">
        <f t="shared" si="5"/>
        <v>0.19037465732561681</v>
      </c>
      <c r="X39" s="19">
        <f t="shared" si="6"/>
        <v>0.10999307451012344</v>
      </c>
      <c r="Z39" s="9" t="s">
        <v>24</v>
      </c>
      <c r="AA39" s="11">
        <f>SUM(AA35:AA38)</f>
        <v>11415</v>
      </c>
      <c r="AB39" s="11">
        <f>SUM(AB35:AB38)</f>
        <v>13132</v>
      </c>
      <c r="AC39" s="11">
        <f>SUM(AC35:AC38)</f>
        <v>24547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50</v>
      </c>
      <c r="D4" s="10">
        <v>114</v>
      </c>
      <c r="E4" s="3"/>
      <c r="F4" s="7">
        <v>30</v>
      </c>
      <c r="G4" s="10">
        <v>83</v>
      </c>
      <c r="H4" s="10">
        <v>78</v>
      </c>
      <c r="I4" s="10">
        <v>161</v>
      </c>
      <c r="J4" s="3"/>
      <c r="K4" s="7">
        <v>60</v>
      </c>
      <c r="L4" s="10">
        <v>198</v>
      </c>
      <c r="M4" s="10">
        <v>213</v>
      </c>
      <c r="N4" s="10">
        <v>411</v>
      </c>
      <c r="O4" s="3"/>
      <c r="P4" s="7">
        <v>90</v>
      </c>
      <c r="Q4" s="10">
        <v>43</v>
      </c>
      <c r="R4" s="10">
        <v>113</v>
      </c>
      <c r="S4" s="10">
        <v>156</v>
      </c>
      <c r="U4" s="4" t="s">
        <v>4</v>
      </c>
      <c r="V4" s="15">
        <f>SUM(B9,B15,B21)</f>
        <v>1111</v>
      </c>
      <c r="W4" s="15">
        <f>SUM(C9,C15,C21)</f>
        <v>1081</v>
      </c>
      <c r="X4" s="15">
        <f>SUM(V4:W4)</f>
        <v>2192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52</v>
      </c>
      <c r="D5" s="10">
        <v>122</v>
      </c>
      <c r="E5" s="3"/>
      <c r="F5" s="7">
        <v>31</v>
      </c>
      <c r="G5" s="10">
        <v>96</v>
      </c>
      <c r="H5" s="10">
        <v>90</v>
      </c>
      <c r="I5" s="10">
        <v>186</v>
      </c>
      <c r="J5" s="3"/>
      <c r="K5" s="7">
        <v>61</v>
      </c>
      <c r="L5" s="10">
        <v>226</v>
      </c>
      <c r="M5" s="10">
        <v>194</v>
      </c>
      <c r="N5" s="10">
        <v>420</v>
      </c>
      <c r="O5" s="3"/>
      <c r="P5" s="7">
        <v>91</v>
      </c>
      <c r="Q5" s="10">
        <v>32</v>
      </c>
      <c r="R5" s="10">
        <v>113</v>
      </c>
      <c r="S5" s="10">
        <v>145</v>
      </c>
      <c r="U5" s="4" t="s">
        <v>5</v>
      </c>
      <c r="V5" s="15">
        <f>SUM(B27,B33,B39,G9,G15,G21,G27,G33,G39,L9)</f>
        <v>6345</v>
      </c>
      <c r="W5" s="15">
        <f>SUM(C27,C33,C39,H9,H15,H21,H27,H33,H39,M9)</f>
        <v>6091</v>
      </c>
      <c r="X5" s="15">
        <f>SUM(V5:W5)</f>
        <v>12436</v>
      </c>
      <c r="Y5" s="2"/>
      <c r="Z5" s="4" t="s">
        <v>25</v>
      </c>
      <c r="AA5" s="10">
        <v>632</v>
      </c>
      <c r="AB5" s="10">
        <v>611</v>
      </c>
      <c r="AC5" s="10">
        <v>1243</v>
      </c>
    </row>
    <row r="6" spans="1:29" ht="15" customHeight="1" x14ac:dyDescent="0.15">
      <c r="A6" s="7">
        <v>2</v>
      </c>
      <c r="B6" s="10">
        <v>70</v>
      </c>
      <c r="C6" s="10">
        <v>68</v>
      </c>
      <c r="D6" s="10">
        <v>138</v>
      </c>
      <c r="E6" s="3"/>
      <c r="F6" s="7">
        <v>32</v>
      </c>
      <c r="G6" s="10">
        <v>93</v>
      </c>
      <c r="H6" s="10">
        <v>109</v>
      </c>
      <c r="I6" s="10">
        <v>202</v>
      </c>
      <c r="J6" s="3"/>
      <c r="K6" s="7">
        <v>62</v>
      </c>
      <c r="L6" s="10">
        <v>253</v>
      </c>
      <c r="M6" s="10">
        <v>220</v>
      </c>
      <c r="N6" s="10">
        <v>473</v>
      </c>
      <c r="O6" s="3"/>
      <c r="P6" s="7">
        <v>92</v>
      </c>
      <c r="Q6" s="10">
        <v>29</v>
      </c>
      <c r="R6" s="10">
        <v>76</v>
      </c>
      <c r="S6" s="10">
        <v>105</v>
      </c>
      <c r="U6" s="8" t="s">
        <v>6</v>
      </c>
      <c r="V6" s="15">
        <f>SUM(L15,L21)</f>
        <v>1618</v>
      </c>
      <c r="W6" s="15">
        <f>SUM(M15,M21)</f>
        <v>1987</v>
      </c>
      <c r="X6" s="15">
        <f>SUM(V6:W6)</f>
        <v>3605</v>
      </c>
      <c r="Z6" s="26" t="s">
        <v>26</v>
      </c>
      <c r="AA6" s="10">
        <v>3634</v>
      </c>
      <c r="AB6" s="10">
        <v>3581</v>
      </c>
      <c r="AC6" s="10">
        <v>7215</v>
      </c>
    </row>
    <row r="7" spans="1:29" ht="15" customHeight="1" x14ac:dyDescent="0.15">
      <c r="A7" s="7">
        <v>3</v>
      </c>
      <c r="B7" s="10">
        <v>74</v>
      </c>
      <c r="C7" s="10">
        <v>66</v>
      </c>
      <c r="D7" s="10">
        <v>140</v>
      </c>
      <c r="E7" s="3"/>
      <c r="F7" s="7">
        <v>33</v>
      </c>
      <c r="G7" s="10">
        <v>94</v>
      </c>
      <c r="H7" s="10">
        <v>85</v>
      </c>
      <c r="I7" s="10">
        <v>179</v>
      </c>
      <c r="J7" s="3"/>
      <c r="K7" s="7">
        <v>63</v>
      </c>
      <c r="L7" s="10">
        <v>283</v>
      </c>
      <c r="M7" s="10">
        <v>286</v>
      </c>
      <c r="N7" s="10">
        <v>569</v>
      </c>
      <c r="O7" s="3"/>
      <c r="P7" s="7">
        <v>93</v>
      </c>
      <c r="Q7" s="10">
        <v>29</v>
      </c>
      <c r="R7" s="10">
        <v>66</v>
      </c>
      <c r="S7" s="10">
        <v>95</v>
      </c>
      <c r="U7" s="4" t="s">
        <v>7</v>
      </c>
      <c r="V7" s="15">
        <f>SUM(L27,L33,L39,Q9,Q15,Q21,Q27,Q33,Q39)</f>
        <v>2315</v>
      </c>
      <c r="W7" s="15">
        <f>SUM(M27,M33,M39,R9,R15,R21,R27,R33,R39)</f>
        <v>3958</v>
      </c>
      <c r="X7" s="15">
        <f>SUM(V7:W7)</f>
        <v>6273</v>
      </c>
      <c r="Z7" s="4" t="s">
        <v>31</v>
      </c>
      <c r="AA7" s="10">
        <v>1014</v>
      </c>
      <c r="AB7" s="10">
        <v>1273</v>
      </c>
      <c r="AC7" s="10">
        <v>2287</v>
      </c>
    </row>
    <row r="8" spans="1:29" ht="15" customHeight="1" x14ac:dyDescent="0.15">
      <c r="A8" s="7">
        <v>4</v>
      </c>
      <c r="B8" s="10">
        <v>73</v>
      </c>
      <c r="C8" s="10">
        <v>74</v>
      </c>
      <c r="D8" s="10">
        <v>147</v>
      </c>
      <c r="E8" s="3"/>
      <c r="F8" s="7">
        <v>34</v>
      </c>
      <c r="G8" s="10">
        <v>107</v>
      </c>
      <c r="H8" s="10">
        <v>109</v>
      </c>
      <c r="I8" s="10">
        <v>216</v>
      </c>
      <c r="J8" s="3"/>
      <c r="K8" s="7">
        <v>64</v>
      </c>
      <c r="L8" s="10">
        <v>272</v>
      </c>
      <c r="M8" s="10">
        <v>224</v>
      </c>
      <c r="N8" s="10">
        <v>496</v>
      </c>
      <c r="O8" s="3"/>
      <c r="P8" s="7">
        <v>94</v>
      </c>
      <c r="Q8" s="10">
        <v>20</v>
      </c>
      <c r="R8" s="10">
        <v>45</v>
      </c>
      <c r="S8" s="10">
        <v>65</v>
      </c>
      <c r="U8" s="17" t="s">
        <v>3</v>
      </c>
      <c r="V8" s="12">
        <f>SUM(V4:V7)</f>
        <v>11389</v>
      </c>
      <c r="W8" s="12">
        <f>SUM(W4:W7)</f>
        <v>13117</v>
      </c>
      <c r="X8" s="12">
        <f>SUM(X4:X7)</f>
        <v>24506</v>
      </c>
      <c r="Z8" s="4" t="s">
        <v>7</v>
      </c>
      <c r="AA8" s="10">
        <v>1388</v>
      </c>
      <c r="AB8" s="10">
        <v>2408</v>
      </c>
      <c r="AC8" s="10">
        <v>3796</v>
      </c>
    </row>
    <row r="9" spans="1:29" ht="15" customHeight="1" x14ac:dyDescent="0.15">
      <c r="A9" s="7"/>
      <c r="B9" s="11">
        <v>351</v>
      </c>
      <c r="C9" s="11">
        <v>310</v>
      </c>
      <c r="D9" s="11">
        <v>661</v>
      </c>
      <c r="E9" s="3"/>
      <c r="F9" s="7"/>
      <c r="G9" s="11">
        <v>473</v>
      </c>
      <c r="H9" s="11">
        <v>471</v>
      </c>
      <c r="I9" s="11">
        <v>944</v>
      </c>
      <c r="J9" s="3"/>
      <c r="K9" s="7"/>
      <c r="L9" s="12">
        <v>1232</v>
      </c>
      <c r="M9" s="12">
        <v>1137</v>
      </c>
      <c r="N9" s="12">
        <v>2369</v>
      </c>
      <c r="O9" s="3"/>
      <c r="P9" s="7"/>
      <c r="Q9" s="11">
        <v>153</v>
      </c>
      <c r="R9" s="11">
        <v>413</v>
      </c>
      <c r="S9" s="11">
        <v>566</v>
      </c>
      <c r="U9" s="4" t="s">
        <v>8</v>
      </c>
      <c r="V9" s="15">
        <f>SUM(G21,G27,G33,G39,L9)</f>
        <v>3873</v>
      </c>
      <c r="W9" s="15">
        <f>SUM(H21,H27,H33,H39,M9)</f>
        <v>3776</v>
      </c>
      <c r="X9" s="18">
        <f t="shared" ref="X9:X20" si="0">SUM(V9:W9)</f>
        <v>7649</v>
      </c>
      <c r="Z9" s="9" t="s">
        <v>24</v>
      </c>
      <c r="AA9" s="11">
        <f t="shared" ref="AA9:AB9" si="1">SUM(AA5:AA8)</f>
        <v>6668</v>
      </c>
      <c r="AB9" s="11">
        <f t="shared" si="1"/>
        <v>7873</v>
      </c>
      <c r="AC9" s="11">
        <f>SUM(AC5:AC8)</f>
        <v>14541</v>
      </c>
    </row>
    <row r="10" spans="1:29" ht="15" customHeight="1" x14ac:dyDescent="0.15">
      <c r="A10" s="7">
        <v>5</v>
      </c>
      <c r="B10" s="10">
        <v>75</v>
      </c>
      <c r="C10" s="10">
        <v>79</v>
      </c>
      <c r="D10" s="10">
        <v>154</v>
      </c>
      <c r="E10" s="3"/>
      <c r="F10" s="7">
        <v>35</v>
      </c>
      <c r="G10" s="10">
        <v>119</v>
      </c>
      <c r="H10" s="10">
        <v>93</v>
      </c>
      <c r="I10" s="10">
        <v>212</v>
      </c>
      <c r="J10" s="3"/>
      <c r="K10" s="7">
        <v>65</v>
      </c>
      <c r="L10" s="10">
        <v>274</v>
      </c>
      <c r="M10" s="10">
        <v>259</v>
      </c>
      <c r="N10" s="10">
        <v>533</v>
      </c>
      <c r="O10" s="3"/>
      <c r="P10" s="7">
        <v>95</v>
      </c>
      <c r="Q10" s="10">
        <v>15</v>
      </c>
      <c r="R10" s="10">
        <v>48</v>
      </c>
      <c r="S10" s="10">
        <v>63</v>
      </c>
      <c r="U10" s="4" t="s">
        <v>9</v>
      </c>
      <c r="V10" s="15">
        <f>SUM(G21,G27,G33,G39,L9,L15,L21,L27,L33,L39,Q9,Q15,Q21,Q27,Q33,Q39)</f>
        <v>7806</v>
      </c>
      <c r="W10" s="15">
        <f>SUM(H21,H27,H33,H39,M9,M15,M21,M27,M33,M39,R9,R15,R21,R27,R33,R39)</f>
        <v>9721</v>
      </c>
      <c r="X10" s="18">
        <f t="shared" si="0"/>
        <v>17527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76</v>
      </c>
      <c r="D11" s="10">
        <v>148</v>
      </c>
      <c r="E11" s="3"/>
      <c r="F11" s="7">
        <v>36</v>
      </c>
      <c r="G11" s="10">
        <v>123</v>
      </c>
      <c r="H11" s="10">
        <v>96</v>
      </c>
      <c r="I11" s="10">
        <v>219</v>
      </c>
      <c r="J11" s="3"/>
      <c r="K11" s="7">
        <v>66</v>
      </c>
      <c r="L11" s="10">
        <v>171</v>
      </c>
      <c r="M11" s="10">
        <v>144</v>
      </c>
      <c r="N11" s="10">
        <v>315</v>
      </c>
      <c r="O11" s="3"/>
      <c r="P11" s="7">
        <v>96</v>
      </c>
      <c r="Q11" s="10">
        <v>6</v>
      </c>
      <c r="R11" s="10">
        <v>31</v>
      </c>
      <c r="S11" s="10">
        <v>37</v>
      </c>
      <c r="U11" s="4" t="s">
        <v>10</v>
      </c>
      <c r="V11" s="15">
        <f>SUM(,G33,G39,L9,L15,L21,L27,L33,L39,Q9,Q15,Q21,Q27,Q33,Q39)</f>
        <v>6837</v>
      </c>
      <c r="W11" s="15">
        <f>SUM(,H33,H39,M9,M15,M21,M27,M33,M39,R9,R15,R21,R27,R33,R39)</f>
        <v>8680</v>
      </c>
      <c r="X11" s="18">
        <f t="shared" si="0"/>
        <v>15517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67</v>
      </c>
      <c r="D12" s="10">
        <v>143</v>
      </c>
      <c r="E12" s="3"/>
      <c r="F12" s="7">
        <v>37</v>
      </c>
      <c r="G12" s="10">
        <v>101</v>
      </c>
      <c r="H12" s="10">
        <v>96</v>
      </c>
      <c r="I12" s="10">
        <v>197</v>
      </c>
      <c r="J12" s="3"/>
      <c r="K12" s="7">
        <v>67</v>
      </c>
      <c r="L12" s="10">
        <v>93</v>
      </c>
      <c r="M12" s="10">
        <v>140</v>
      </c>
      <c r="N12" s="10">
        <v>233</v>
      </c>
      <c r="O12" s="3"/>
      <c r="P12" s="7">
        <v>97</v>
      </c>
      <c r="Q12" s="10">
        <v>7</v>
      </c>
      <c r="R12" s="10">
        <v>24</v>
      </c>
      <c r="S12" s="10">
        <v>31</v>
      </c>
      <c r="U12" s="4" t="s">
        <v>11</v>
      </c>
      <c r="V12" s="15">
        <f>SUM(L9,L15,L21,L27,L33,L39,Q9,Q15,Q21,Q27,Q33,Q39)</f>
        <v>5165</v>
      </c>
      <c r="W12" s="15">
        <f>SUM(M9,M15,M21,M27,M33,M39,R9,R15,R21,R27,R33,R39)</f>
        <v>7082</v>
      </c>
      <c r="X12" s="18">
        <f t="shared" si="0"/>
        <v>12247</v>
      </c>
      <c r="Z12" s="4" t="s">
        <v>25</v>
      </c>
      <c r="AA12" s="10">
        <v>146</v>
      </c>
      <c r="AB12" s="10">
        <v>163</v>
      </c>
      <c r="AC12" s="10">
        <v>309</v>
      </c>
    </row>
    <row r="13" spans="1:29" ht="15" customHeight="1" x14ac:dyDescent="0.15">
      <c r="A13" s="7">
        <v>8</v>
      </c>
      <c r="B13" s="10">
        <v>85</v>
      </c>
      <c r="C13" s="10">
        <v>68</v>
      </c>
      <c r="D13" s="10">
        <v>153</v>
      </c>
      <c r="E13" s="3"/>
      <c r="F13" s="7">
        <v>38</v>
      </c>
      <c r="G13" s="10">
        <v>114</v>
      </c>
      <c r="H13" s="10">
        <v>105</v>
      </c>
      <c r="I13" s="10">
        <v>219</v>
      </c>
      <c r="J13" s="3"/>
      <c r="K13" s="7">
        <v>68</v>
      </c>
      <c r="L13" s="10">
        <v>135</v>
      </c>
      <c r="M13" s="10">
        <v>172</v>
      </c>
      <c r="N13" s="10">
        <v>307</v>
      </c>
      <c r="O13" s="3"/>
      <c r="P13" s="7">
        <v>98</v>
      </c>
      <c r="Q13" s="10">
        <v>3</v>
      </c>
      <c r="R13" s="10">
        <v>24</v>
      </c>
      <c r="S13" s="10">
        <v>27</v>
      </c>
      <c r="U13" s="9" t="s">
        <v>12</v>
      </c>
      <c r="V13" s="12">
        <f>SUM(L15,L21,L27,L33,L39,Q9,Q15,Q21,Q27,Q33,Q39)</f>
        <v>3933</v>
      </c>
      <c r="W13" s="12">
        <f>SUM(M15,M21,M27,M33,M39,R9,R15,R21,R27,R33,R39)</f>
        <v>5945</v>
      </c>
      <c r="X13" s="12">
        <f t="shared" si="0"/>
        <v>9878</v>
      </c>
      <c r="Z13" s="26" t="s">
        <v>26</v>
      </c>
      <c r="AA13" s="10">
        <v>832</v>
      </c>
      <c r="AB13" s="10">
        <v>824</v>
      </c>
      <c r="AC13" s="10">
        <v>1656</v>
      </c>
    </row>
    <row r="14" spans="1:29" ht="15" customHeight="1" x14ac:dyDescent="0.15">
      <c r="A14" s="7">
        <v>9</v>
      </c>
      <c r="B14" s="10">
        <v>65</v>
      </c>
      <c r="C14" s="10">
        <v>70</v>
      </c>
      <c r="D14" s="10">
        <v>135</v>
      </c>
      <c r="E14" s="3"/>
      <c r="F14" s="7">
        <v>39</v>
      </c>
      <c r="G14" s="10">
        <v>102</v>
      </c>
      <c r="H14" s="10">
        <v>102</v>
      </c>
      <c r="I14" s="10">
        <v>204</v>
      </c>
      <c r="J14" s="3"/>
      <c r="K14" s="7">
        <v>69</v>
      </c>
      <c r="L14" s="10">
        <v>162</v>
      </c>
      <c r="M14" s="10">
        <v>198</v>
      </c>
      <c r="N14" s="10">
        <v>360</v>
      </c>
      <c r="O14" s="3"/>
      <c r="P14" s="7">
        <v>99</v>
      </c>
      <c r="Q14" s="10">
        <v>3</v>
      </c>
      <c r="R14" s="10">
        <v>20</v>
      </c>
      <c r="S14" s="10">
        <v>23</v>
      </c>
      <c r="U14" s="4" t="s">
        <v>13</v>
      </c>
      <c r="V14" s="15">
        <f>SUM(L21,L27,L33,L39,Q9,Q15,Q21,Q27,Q33,Q39)</f>
        <v>3098</v>
      </c>
      <c r="W14" s="15">
        <f>SUM(M21,M27,M33,M39,R9,R15,R21,R27,R33,R39)</f>
        <v>5032</v>
      </c>
      <c r="X14" s="18">
        <f t="shared" si="0"/>
        <v>8130</v>
      </c>
      <c r="Z14" s="4" t="s">
        <v>31</v>
      </c>
      <c r="AA14" s="10">
        <v>195</v>
      </c>
      <c r="AB14" s="10">
        <v>242</v>
      </c>
      <c r="AC14" s="10">
        <v>437</v>
      </c>
    </row>
    <row r="15" spans="1:29" ht="15" customHeight="1" x14ac:dyDescent="0.15">
      <c r="A15" s="7"/>
      <c r="B15" s="11">
        <v>373</v>
      </c>
      <c r="C15" s="11">
        <v>360</v>
      </c>
      <c r="D15" s="11">
        <v>733</v>
      </c>
      <c r="E15" s="3"/>
      <c r="F15" s="7"/>
      <c r="G15" s="11">
        <v>559</v>
      </c>
      <c r="H15" s="11">
        <v>492</v>
      </c>
      <c r="I15" s="11">
        <v>1051</v>
      </c>
      <c r="J15" s="3"/>
      <c r="K15" s="7"/>
      <c r="L15" s="11">
        <v>835</v>
      </c>
      <c r="M15" s="11">
        <v>913</v>
      </c>
      <c r="N15" s="11">
        <v>1748</v>
      </c>
      <c r="O15" s="3"/>
      <c r="P15" s="7"/>
      <c r="Q15" s="11">
        <v>34</v>
      </c>
      <c r="R15" s="11">
        <v>147</v>
      </c>
      <c r="S15" s="11">
        <v>181</v>
      </c>
      <c r="U15" s="4" t="s">
        <v>14</v>
      </c>
      <c r="V15" s="15">
        <f>SUM(L27,L33,L39,Q9,Q15,Q21,Q27,Q33,Q39)</f>
        <v>2315</v>
      </c>
      <c r="W15" s="15">
        <f>SUM(M27,M33,M39,R9,R15,R21,R27,R33,R39)</f>
        <v>3958</v>
      </c>
      <c r="X15" s="18">
        <f t="shared" si="0"/>
        <v>6273</v>
      </c>
      <c r="Z15" s="4" t="s">
        <v>7</v>
      </c>
      <c r="AA15" s="10">
        <v>292</v>
      </c>
      <c r="AB15" s="10">
        <v>443</v>
      </c>
      <c r="AC15" s="10">
        <v>735</v>
      </c>
    </row>
    <row r="16" spans="1:29" ht="15" customHeight="1" x14ac:dyDescent="0.15">
      <c r="A16" s="7">
        <v>10</v>
      </c>
      <c r="B16" s="10">
        <v>70</v>
      </c>
      <c r="C16" s="10">
        <v>78</v>
      </c>
      <c r="D16" s="10">
        <v>148</v>
      </c>
      <c r="E16" s="3"/>
      <c r="F16" s="7">
        <v>40</v>
      </c>
      <c r="G16" s="10">
        <v>100</v>
      </c>
      <c r="H16" s="10">
        <v>105</v>
      </c>
      <c r="I16" s="10">
        <v>205</v>
      </c>
      <c r="J16" s="3"/>
      <c r="K16" s="7">
        <v>70</v>
      </c>
      <c r="L16" s="10">
        <v>164</v>
      </c>
      <c r="M16" s="10">
        <v>192</v>
      </c>
      <c r="N16" s="10">
        <v>356</v>
      </c>
      <c r="O16" s="3"/>
      <c r="P16" s="7">
        <v>100</v>
      </c>
      <c r="Q16" s="10">
        <v>1</v>
      </c>
      <c r="R16" s="10">
        <v>11</v>
      </c>
      <c r="S16" s="10">
        <v>12</v>
      </c>
      <c r="U16" s="4" t="s">
        <v>15</v>
      </c>
      <c r="V16" s="15">
        <f>SUM(L33,L39,Q9,Q15,Q21,Q27,Q33,Q39)</f>
        <v>1417</v>
      </c>
      <c r="W16" s="15">
        <f>SUM(M33,M39,R9,R15,R21,R27,R33,R39)</f>
        <v>2697</v>
      </c>
      <c r="X16" s="18">
        <f t="shared" si="0"/>
        <v>4114</v>
      </c>
      <c r="Z16" s="9" t="s">
        <v>24</v>
      </c>
      <c r="AA16" s="11">
        <f t="shared" ref="AA16:AB16" si="2">SUM(AA12:AA15)</f>
        <v>1465</v>
      </c>
      <c r="AB16" s="11">
        <f t="shared" si="2"/>
        <v>1672</v>
      </c>
      <c r="AC16" s="11">
        <f>SUM(AC12:AC15)</f>
        <v>3137</v>
      </c>
    </row>
    <row r="17" spans="1:29" ht="15" customHeight="1" x14ac:dyDescent="0.15">
      <c r="A17" s="7">
        <v>11</v>
      </c>
      <c r="B17" s="10">
        <v>73</v>
      </c>
      <c r="C17" s="10">
        <v>79</v>
      </c>
      <c r="D17" s="10">
        <v>152</v>
      </c>
      <c r="E17" s="3"/>
      <c r="F17" s="7">
        <v>41</v>
      </c>
      <c r="G17" s="10">
        <v>108</v>
      </c>
      <c r="H17" s="10">
        <v>93</v>
      </c>
      <c r="I17" s="10">
        <v>201</v>
      </c>
      <c r="J17" s="3"/>
      <c r="K17" s="7">
        <v>71</v>
      </c>
      <c r="L17" s="10">
        <v>152</v>
      </c>
      <c r="M17" s="10">
        <v>229</v>
      </c>
      <c r="N17" s="10">
        <v>381</v>
      </c>
      <c r="O17" s="3"/>
      <c r="P17" s="7">
        <v>101</v>
      </c>
      <c r="Q17" s="10">
        <v>0</v>
      </c>
      <c r="R17" s="10">
        <v>6</v>
      </c>
      <c r="S17" s="10">
        <v>6</v>
      </c>
      <c r="U17" s="4" t="s">
        <v>16</v>
      </c>
      <c r="V17" s="15">
        <f>SUM(L39,Q9,Q15,Q21,Q27,Q33,Q39)</f>
        <v>617</v>
      </c>
      <c r="W17" s="15">
        <f>SUM(M39,R9,R15,R21,R27,R33,R39)</f>
        <v>1478</v>
      </c>
      <c r="X17" s="18">
        <f t="shared" si="0"/>
        <v>2095</v>
      </c>
      <c r="Z17" s="6" t="s">
        <v>29</v>
      </c>
    </row>
    <row r="18" spans="1:29" ht="15" customHeight="1" x14ac:dyDescent="0.15">
      <c r="A18" s="7">
        <v>12</v>
      </c>
      <c r="B18" s="10">
        <v>85</v>
      </c>
      <c r="C18" s="10">
        <v>93</v>
      </c>
      <c r="D18" s="10">
        <v>178</v>
      </c>
      <c r="E18" s="3"/>
      <c r="F18" s="7">
        <v>42</v>
      </c>
      <c r="G18" s="10">
        <v>100</v>
      </c>
      <c r="H18" s="10">
        <v>88</v>
      </c>
      <c r="I18" s="10">
        <v>188</v>
      </c>
      <c r="J18" s="3"/>
      <c r="K18" s="7">
        <v>72</v>
      </c>
      <c r="L18" s="10">
        <v>156</v>
      </c>
      <c r="M18" s="10">
        <v>224</v>
      </c>
      <c r="N18" s="13">
        <v>380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189</v>
      </c>
      <c r="W18" s="15">
        <f>SUM(R9,R15,R21,R27,R33,R39)</f>
        <v>586</v>
      </c>
      <c r="X18" s="18">
        <f t="shared" si="0"/>
        <v>775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89</v>
      </c>
      <c r="C19" s="10">
        <v>85</v>
      </c>
      <c r="D19" s="10">
        <v>174</v>
      </c>
      <c r="E19" s="3"/>
      <c r="F19" s="7">
        <v>43</v>
      </c>
      <c r="G19" s="10">
        <v>93</v>
      </c>
      <c r="H19" s="10">
        <v>97</v>
      </c>
      <c r="I19" s="10">
        <v>190</v>
      </c>
      <c r="J19" s="3"/>
      <c r="K19" s="7">
        <v>73</v>
      </c>
      <c r="L19" s="10">
        <v>157</v>
      </c>
      <c r="M19" s="10">
        <v>214</v>
      </c>
      <c r="N19" s="10">
        <v>371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173</v>
      </c>
      <c r="X19" s="18">
        <f t="shared" si="0"/>
        <v>209</v>
      </c>
      <c r="Z19" s="4" t="s">
        <v>25</v>
      </c>
      <c r="AA19" s="10">
        <v>207</v>
      </c>
      <c r="AB19" s="10">
        <v>207</v>
      </c>
      <c r="AC19" s="10">
        <v>414</v>
      </c>
    </row>
    <row r="20" spans="1:29" ht="15" customHeight="1" x14ac:dyDescent="0.15">
      <c r="A20" s="7">
        <v>14</v>
      </c>
      <c r="B20" s="10">
        <v>70</v>
      </c>
      <c r="C20" s="10">
        <v>76</v>
      </c>
      <c r="D20" s="10">
        <v>146</v>
      </c>
      <c r="E20" s="3"/>
      <c r="F20" s="7">
        <v>44</v>
      </c>
      <c r="G20" s="10">
        <v>92</v>
      </c>
      <c r="H20" s="10">
        <v>107</v>
      </c>
      <c r="I20" s="10">
        <v>199</v>
      </c>
      <c r="J20" s="3"/>
      <c r="K20" s="7">
        <v>74</v>
      </c>
      <c r="L20" s="10">
        <v>154</v>
      </c>
      <c r="M20" s="10">
        <v>215</v>
      </c>
      <c r="N20" s="10">
        <v>369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26</v>
      </c>
      <c r="X20" s="18">
        <f t="shared" si="0"/>
        <v>28</v>
      </c>
      <c r="Z20" s="26" t="s">
        <v>26</v>
      </c>
      <c r="AA20" s="10">
        <v>1226</v>
      </c>
      <c r="AB20" s="10">
        <v>1079</v>
      </c>
      <c r="AC20" s="10">
        <v>2305</v>
      </c>
    </row>
    <row r="21" spans="1:29" ht="15" customHeight="1" x14ac:dyDescent="0.15">
      <c r="A21" s="7"/>
      <c r="B21" s="11">
        <v>387</v>
      </c>
      <c r="C21" s="11">
        <v>411</v>
      </c>
      <c r="D21" s="11">
        <v>798</v>
      </c>
      <c r="E21" s="3"/>
      <c r="F21" s="7"/>
      <c r="G21" s="11">
        <v>493</v>
      </c>
      <c r="H21" s="11">
        <v>490</v>
      </c>
      <c r="I21" s="11">
        <v>983</v>
      </c>
      <c r="J21" s="3"/>
      <c r="K21" s="7"/>
      <c r="L21" s="12">
        <v>783</v>
      </c>
      <c r="M21" s="12">
        <v>1074</v>
      </c>
      <c r="N21" s="12">
        <v>1857</v>
      </c>
      <c r="O21" s="24"/>
      <c r="P21" s="7"/>
      <c r="Q21" s="11">
        <v>2</v>
      </c>
      <c r="R21" s="11">
        <v>24</v>
      </c>
      <c r="S21" s="11">
        <v>26</v>
      </c>
      <c r="Z21" s="4" t="s">
        <v>31</v>
      </c>
      <c r="AA21" s="10">
        <v>255</v>
      </c>
      <c r="AB21" s="10">
        <v>281</v>
      </c>
      <c r="AC21" s="10">
        <v>536</v>
      </c>
    </row>
    <row r="22" spans="1:29" ht="15" customHeight="1" x14ac:dyDescent="0.15">
      <c r="A22" s="7">
        <v>15</v>
      </c>
      <c r="B22" s="10">
        <v>98</v>
      </c>
      <c r="C22" s="10">
        <v>87</v>
      </c>
      <c r="D22" s="10">
        <v>185</v>
      </c>
      <c r="E22" s="3"/>
      <c r="F22" s="7">
        <v>45</v>
      </c>
      <c r="G22" s="10">
        <v>87</v>
      </c>
      <c r="H22" s="10">
        <v>122</v>
      </c>
      <c r="I22" s="10">
        <v>209</v>
      </c>
      <c r="J22" s="3"/>
      <c r="K22" s="7">
        <v>75</v>
      </c>
      <c r="L22" s="10">
        <v>201</v>
      </c>
      <c r="M22" s="10">
        <v>239</v>
      </c>
      <c r="N22" s="10">
        <v>440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675</v>
      </c>
      <c r="AC22" s="10">
        <v>1058</v>
      </c>
    </row>
    <row r="23" spans="1:29" ht="15" customHeight="1" x14ac:dyDescent="0.15">
      <c r="A23" s="7">
        <v>16</v>
      </c>
      <c r="B23" s="10">
        <v>111</v>
      </c>
      <c r="C23" s="10">
        <v>85</v>
      </c>
      <c r="D23" s="10">
        <v>196</v>
      </c>
      <c r="E23" s="3"/>
      <c r="F23" s="7">
        <v>46</v>
      </c>
      <c r="G23" s="10">
        <v>88</v>
      </c>
      <c r="H23" s="10">
        <v>90</v>
      </c>
      <c r="I23" s="10">
        <v>178</v>
      </c>
      <c r="J23" s="3"/>
      <c r="K23" s="7">
        <v>76</v>
      </c>
      <c r="L23" s="10">
        <v>158</v>
      </c>
      <c r="M23" s="10">
        <v>249</v>
      </c>
      <c r="N23" s="10">
        <v>407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9.7550267802265349</v>
      </c>
      <c r="W23" s="19">
        <f>W4/$W$8*100</f>
        <v>8.2412136921552186</v>
      </c>
      <c r="X23" s="19">
        <f>X4/$X$8*100</f>
        <v>8.9447482249245081</v>
      </c>
      <c r="Z23" s="9" t="s">
        <v>24</v>
      </c>
      <c r="AA23" s="11">
        <f t="shared" ref="AA23:AB23" si="3">SUM(AA19:AA22)</f>
        <v>2071</v>
      </c>
      <c r="AB23" s="11">
        <f t="shared" si="3"/>
        <v>2242</v>
      </c>
      <c r="AC23" s="11">
        <f>SUM(AC19:AC22)</f>
        <v>4313</v>
      </c>
    </row>
    <row r="24" spans="1:29" ht="15" customHeight="1" x14ac:dyDescent="0.15">
      <c r="A24" s="7">
        <v>17</v>
      </c>
      <c r="B24" s="10">
        <v>96</v>
      </c>
      <c r="C24" s="10">
        <v>95</v>
      </c>
      <c r="D24" s="10">
        <v>191</v>
      </c>
      <c r="E24" s="3"/>
      <c r="F24" s="7">
        <v>47</v>
      </c>
      <c r="G24" s="10">
        <v>90</v>
      </c>
      <c r="H24" s="10">
        <v>77</v>
      </c>
      <c r="I24" s="10">
        <v>167</v>
      </c>
      <c r="J24" s="3"/>
      <c r="K24" s="7">
        <v>77</v>
      </c>
      <c r="L24" s="10">
        <v>185</v>
      </c>
      <c r="M24" s="10">
        <v>251</v>
      </c>
      <c r="N24" s="10">
        <v>436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55.711651593642983</v>
      </c>
      <c r="W24" s="19">
        <f>W5/$W$8*100</f>
        <v>46.435922848212243</v>
      </c>
      <c r="X24" s="19">
        <f>X5/$X$8*100</f>
        <v>50.74675589651514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96</v>
      </c>
      <c r="D25" s="10">
        <v>224</v>
      </c>
      <c r="E25" s="3"/>
      <c r="F25" s="7">
        <v>48</v>
      </c>
      <c r="G25" s="10">
        <v>104</v>
      </c>
      <c r="H25" s="10">
        <v>129</v>
      </c>
      <c r="I25" s="10">
        <v>233</v>
      </c>
      <c r="J25" s="3"/>
      <c r="K25" s="7">
        <v>78</v>
      </c>
      <c r="L25" s="10">
        <v>169</v>
      </c>
      <c r="M25" s="10">
        <v>265</v>
      </c>
      <c r="N25" s="10">
        <v>434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14.206690666432523</v>
      </c>
      <c r="W25" s="19">
        <f>W6/$W$8*100</f>
        <v>15.148280856903254</v>
      </c>
      <c r="X25" s="19">
        <f>X6/$X$8*100</f>
        <v>14.710683098016814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104</v>
      </c>
      <c r="C26" s="10">
        <v>81</v>
      </c>
      <c r="D26" s="10">
        <v>185</v>
      </c>
      <c r="E26" s="3"/>
      <c r="F26" s="7">
        <v>49</v>
      </c>
      <c r="G26" s="10">
        <v>107</v>
      </c>
      <c r="H26" s="10">
        <v>133</v>
      </c>
      <c r="I26" s="10">
        <v>240</v>
      </c>
      <c r="J26" s="3"/>
      <c r="K26" s="7">
        <v>79</v>
      </c>
      <c r="L26" s="10">
        <v>185</v>
      </c>
      <c r="M26" s="10">
        <v>257</v>
      </c>
      <c r="N26" s="10">
        <v>442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20.326630959697955</v>
      </c>
      <c r="W26" s="19">
        <f>W7/$W$8*100</f>
        <v>30.174582602729284</v>
      </c>
      <c r="X26" s="19">
        <f>X7/$X$8*100</f>
        <v>25.597812780543538</v>
      </c>
      <c r="Z26" s="4" t="s">
        <v>25</v>
      </c>
      <c r="AA26" s="10">
        <v>126</v>
      </c>
      <c r="AB26" s="10">
        <v>100</v>
      </c>
      <c r="AC26" s="10">
        <v>226</v>
      </c>
    </row>
    <row r="27" spans="1:29" ht="15" customHeight="1" x14ac:dyDescent="0.15">
      <c r="A27" s="7"/>
      <c r="B27" s="11">
        <v>537</v>
      </c>
      <c r="C27" s="11">
        <v>444</v>
      </c>
      <c r="D27" s="11">
        <v>981</v>
      </c>
      <c r="E27" s="3"/>
      <c r="F27" s="7"/>
      <c r="G27" s="11">
        <v>476</v>
      </c>
      <c r="H27" s="11">
        <v>551</v>
      </c>
      <c r="I27" s="11">
        <v>1027</v>
      </c>
      <c r="J27" s="3"/>
      <c r="K27" s="7"/>
      <c r="L27" s="11">
        <v>898</v>
      </c>
      <c r="M27" s="11">
        <v>1261</v>
      </c>
      <c r="N27" s="11">
        <v>2159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607</v>
      </c>
      <c r="AC27" s="10">
        <v>1260</v>
      </c>
    </row>
    <row r="28" spans="1:29" ht="15" customHeight="1" x14ac:dyDescent="0.15">
      <c r="A28" s="7">
        <v>20</v>
      </c>
      <c r="B28" s="10">
        <v>76</v>
      </c>
      <c r="C28" s="10">
        <v>90</v>
      </c>
      <c r="D28" s="10">
        <v>166</v>
      </c>
      <c r="E28" s="3"/>
      <c r="F28" s="7">
        <v>50</v>
      </c>
      <c r="G28" s="10">
        <v>129</v>
      </c>
      <c r="H28" s="10">
        <v>96</v>
      </c>
      <c r="I28" s="10">
        <v>225</v>
      </c>
      <c r="J28" s="3"/>
      <c r="K28" s="7">
        <v>80</v>
      </c>
      <c r="L28" s="10">
        <v>175</v>
      </c>
      <c r="M28" s="10">
        <v>243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34.006497497585393</v>
      </c>
      <c r="W28" s="19">
        <f t="shared" ref="W28:W39" si="5">W9/$W$8*100</f>
        <v>28.787070214225814</v>
      </c>
      <c r="X28" s="19">
        <f t="shared" ref="X28:X39" si="6">X9/$X$8*100</f>
        <v>31.212764221007099</v>
      </c>
      <c r="Z28" s="4" t="s">
        <v>31</v>
      </c>
      <c r="AA28" s="10">
        <v>154</v>
      </c>
      <c r="AB28" s="10">
        <v>191</v>
      </c>
      <c r="AC28" s="10">
        <v>345</v>
      </c>
    </row>
    <row r="29" spans="1:29" ht="15" customHeight="1" x14ac:dyDescent="0.15">
      <c r="A29" s="7">
        <v>21</v>
      </c>
      <c r="B29" s="10">
        <v>91</v>
      </c>
      <c r="C29" s="10">
        <v>81</v>
      </c>
      <c r="D29" s="10">
        <v>172</v>
      </c>
      <c r="E29" s="3"/>
      <c r="F29" s="7">
        <v>51</v>
      </c>
      <c r="G29" s="10">
        <v>135</v>
      </c>
      <c r="H29" s="10">
        <v>154</v>
      </c>
      <c r="I29" s="10">
        <v>289</v>
      </c>
      <c r="J29" s="3"/>
      <c r="K29" s="7">
        <v>81</v>
      </c>
      <c r="L29" s="10">
        <v>172</v>
      </c>
      <c r="M29" s="10">
        <v>267</v>
      </c>
      <c r="N29" s="10">
        <v>439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68.539819123715858</v>
      </c>
      <c r="W29" s="19">
        <f t="shared" si="5"/>
        <v>74.10993367385835</v>
      </c>
      <c r="X29" s="19">
        <f t="shared" si="6"/>
        <v>71.521260099567456</v>
      </c>
      <c r="Z29" s="4" t="s">
        <v>7</v>
      </c>
      <c r="AA29" s="10">
        <v>252</v>
      </c>
      <c r="AB29" s="10">
        <v>432</v>
      </c>
      <c r="AC29" s="10">
        <v>684</v>
      </c>
    </row>
    <row r="30" spans="1:29" ht="15" customHeight="1" x14ac:dyDescent="0.15">
      <c r="A30" s="7">
        <v>22</v>
      </c>
      <c r="B30" s="10">
        <v>99</v>
      </c>
      <c r="C30" s="10">
        <v>87</v>
      </c>
      <c r="D30" s="10">
        <v>186</v>
      </c>
      <c r="E30" s="3"/>
      <c r="F30" s="7">
        <v>52</v>
      </c>
      <c r="G30" s="10">
        <v>138</v>
      </c>
      <c r="H30" s="10">
        <v>138</v>
      </c>
      <c r="I30" s="10">
        <v>276</v>
      </c>
      <c r="J30" s="3"/>
      <c r="K30" s="7">
        <v>82</v>
      </c>
      <c r="L30" s="10">
        <v>181</v>
      </c>
      <c r="M30" s="10">
        <v>281</v>
      </c>
      <c r="N30" s="10">
        <v>462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60.031609447712711</v>
      </c>
      <c r="W30" s="19">
        <f t="shared" si="5"/>
        <v>66.17366775939621</v>
      </c>
      <c r="X30" s="19">
        <f t="shared" si="6"/>
        <v>63.319187137843791</v>
      </c>
      <c r="Z30" s="9" t="s">
        <v>24</v>
      </c>
      <c r="AA30" s="11">
        <f t="shared" ref="AA30:AB30" si="7">SUM(AA26:AA29)</f>
        <v>1185</v>
      </c>
      <c r="AB30" s="11">
        <f t="shared" si="7"/>
        <v>1330</v>
      </c>
      <c r="AC30" s="11">
        <f>SUM(AC26:AC29)</f>
        <v>2515</v>
      </c>
    </row>
    <row r="31" spans="1:29" ht="15" customHeight="1" x14ac:dyDescent="0.15">
      <c r="A31" s="7">
        <v>23</v>
      </c>
      <c r="B31" s="10">
        <v>85</v>
      </c>
      <c r="C31" s="10">
        <v>66</v>
      </c>
      <c r="D31" s="10">
        <v>151</v>
      </c>
      <c r="E31" s="3"/>
      <c r="F31" s="7">
        <v>53</v>
      </c>
      <c r="G31" s="10">
        <v>164</v>
      </c>
      <c r="H31" s="10">
        <v>151</v>
      </c>
      <c r="I31" s="10">
        <v>315</v>
      </c>
      <c r="J31" s="3"/>
      <c r="K31" s="7">
        <v>83</v>
      </c>
      <c r="L31" s="10">
        <v>144</v>
      </c>
      <c r="M31" s="10">
        <v>215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45.350777065589604</v>
      </c>
      <c r="W31" s="19">
        <f t="shared" si="5"/>
        <v>53.991004040558053</v>
      </c>
      <c r="X31" s="19">
        <f t="shared" si="6"/>
        <v>49.975516200114257</v>
      </c>
      <c r="Z31" s="6"/>
    </row>
    <row r="32" spans="1:29" ht="15" customHeight="1" x14ac:dyDescent="0.15">
      <c r="A32" s="7">
        <v>24</v>
      </c>
      <c r="B32" s="10">
        <v>87</v>
      </c>
      <c r="C32" s="10">
        <v>96</v>
      </c>
      <c r="D32" s="10">
        <v>183</v>
      </c>
      <c r="E32" s="3"/>
      <c r="F32" s="7">
        <v>54</v>
      </c>
      <c r="G32" s="10">
        <v>160</v>
      </c>
      <c r="H32" s="10">
        <v>181</v>
      </c>
      <c r="I32" s="10">
        <v>341</v>
      </c>
      <c r="J32" s="3"/>
      <c r="K32" s="7">
        <v>84</v>
      </c>
      <c r="L32" s="10">
        <v>128</v>
      </c>
      <c r="M32" s="10">
        <v>213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34.533321626130473</v>
      </c>
      <c r="W32" s="20">
        <f t="shared" si="5"/>
        <v>45.322863459632536</v>
      </c>
      <c r="X32" s="20">
        <f t="shared" si="6"/>
        <v>40.30849587856035</v>
      </c>
      <c r="Z32" s="6"/>
      <c r="AA32" s="28"/>
      <c r="AB32" s="27"/>
      <c r="AC32" s="27"/>
    </row>
    <row r="33" spans="1:29" ht="15" customHeight="1" x14ac:dyDescent="0.15">
      <c r="A33" s="7"/>
      <c r="B33" s="11">
        <v>438</v>
      </c>
      <c r="C33" s="11">
        <v>420</v>
      </c>
      <c r="D33" s="11">
        <v>858</v>
      </c>
      <c r="E33" s="3"/>
      <c r="F33" s="7"/>
      <c r="G33" s="11">
        <v>726</v>
      </c>
      <c r="H33" s="11">
        <v>720</v>
      </c>
      <c r="I33" s="11">
        <v>1446</v>
      </c>
      <c r="J33" s="3"/>
      <c r="K33" s="7"/>
      <c r="L33" s="11">
        <v>800</v>
      </c>
      <c r="M33" s="11">
        <v>1219</v>
      </c>
      <c r="N33" s="11">
        <v>2019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27.201685837211343</v>
      </c>
      <c r="W33" s="19">
        <f t="shared" si="5"/>
        <v>38.362430433788212</v>
      </c>
      <c r="X33" s="19">
        <f t="shared" si="6"/>
        <v>33.175548845180778</v>
      </c>
      <c r="Z33" s="6" t="s">
        <v>3</v>
      </c>
    </row>
    <row r="34" spans="1:29" ht="15" customHeight="1" x14ac:dyDescent="0.15">
      <c r="A34" s="7">
        <v>25</v>
      </c>
      <c r="B34" s="10">
        <v>88</v>
      </c>
      <c r="C34" s="10">
        <v>102</v>
      </c>
      <c r="D34" s="10">
        <v>190</v>
      </c>
      <c r="E34" s="3"/>
      <c r="F34" s="7">
        <v>55</v>
      </c>
      <c r="G34" s="10">
        <v>167</v>
      </c>
      <c r="H34" s="10">
        <v>164</v>
      </c>
      <c r="I34" s="10">
        <v>331</v>
      </c>
      <c r="J34" s="3"/>
      <c r="K34" s="7">
        <v>85</v>
      </c>
      <c r="L34" s="10">
        <v>118</v>
      </c>
      <c r="M34" s="10">
        <v>201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20.326630959697955</v>
      </c>
      <c r="W34" s="19">
        <f t="shared" si="5"/>
        <v>30.174582602729284</v>
      </c>
      <c r="X34" s="19">
        <f t="shared" si="6"/>
        <v>25.597812780543538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75</v>
      </c>
      <c r="C35" s="10">
        <v>90</v>
      </c>
      <c r="D35" s="10">
        <v>165</v>
      </c>
      <c r="E35" s="3"/>
      <c r="F35" s="7">
        <v>56</v>
      </c>
      <c r="G35" s="10">
        <v>191</v>
      </c>
      <c r="H35" s="10">
        <v>174</v>
      </c>
      <c r="I35" s="10">
        <v>365</v>
      </c>
      <c r="J35" s="3"/>
      <c r="K35" s="7">
        <v>86</v>
      </c>
      <c r="L35" s="10">
        <v>100</v>
      </c>
      <c r="M35" s="10">
        <v>200</v>
      </c>
      <c r="N35" s="10">
        <v>300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12.44182983580648</v>
      </c>
      <c r="W35" s="19">
        <f t="shared" si="5"/>
        <v>20.56110391095525</v>
      </c>
      <c r="X35" s="19">
        <f t="shared" si="6"/>
        <v>16.787725454990614</v>
      </c>
      <c r="Z35" s="4" t="s">
        <v>25</v>
      </c>
      <c r="AA35" s="10">
        <f>SUM(AA5,AA12,AA19,AA26)</f>
        <v>1111</v>
      </c>
      <c r="AB35" s="10">
        <f t="shared" ref="AA35:AB38" si="8">SUM(AB5,AB12,AB19,AB26)</f>
        <v>1081</v>
      </c>
      <c r="AC35" s="10">
        <f>SUM(AA35:AB35)</f>
        <v>2192</v>
      </c>
    </row>
    <row r="36" spans="1:29" ht="15" customHeight="1" x14ac:dyDescent="0.15">
      <c r="A36" s="7">
        <v>27</v>
      </c>
      <c r="B36" s="10">
        <v>85</v>
      </c>
      <c r="C36" s="10">
        <v>105</v>
      </c>
      <c r="D36" s="10">
        <v>190</v>
      </c>
      <c r="E36" s="3"/>
      <c r="F36" s="7">
        <v>57</v>
      </c>
      <c r="G36" s="10">
        <v>163</v>
      </c>
      <c r="H36" s="10">
        <v>187</v>
      </c>
      <c r="I36" s="10">
        <v>350</v>
      </c>
      <c r="J36" s="3"/>
      <c r="K36" s="7">
        <v>87</v>
      </c>
      <c r="L36" s="10">
        <v>95</v>
      </c>
      <c r="M36" s="10">
        <v>204</v>
      </c>
      <c r="N36" s="10">
        <v>299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5.4175081218719816</v>
      </c>
      <c r="W36" s="19">
        <f t="shared" si="5"/>
        <v>11.26782038575894</v>
      </c>
      <c r="X36" s="19">
        <f t="shared" si="6"/>
        <v>8.5489267934383406</v>
      </c>
      <c r="Z36" s="26" t="s">
        <v>26</v>
      </c>
      <c r="AA36" s="10">
        <f t="shared" si="8"/>
        <v>6345</v>
      </c>
      <c r="AB36" s="10">
        <f t="shared" si="8"/>
        <v>6091</v>
      </c>
      <c r="AC36" s="13">
        <f>SUM(AA36:AB36)</f>
        <v>12436</v>
      </c>
    </row>
    <row r="37" spans="1:29" ht="15" customHeight="1" x14ac:dyDescent="0.15">
      <c r="A37" s="7">
        <v>28</v>
      </c>
      <c r="B37" s="10">
        <v>123</v>
      </c>
      <c r="C37" s="10">
        <v>81</v>
      </c>
      <c r="D37" s="10">
        <v>204</v>
      </c>
      <c r="E37" s="3"/>
      <c r="F37" s="7">
        <v>58</v>
      </c>
      <c r="G37" s="10">
        <v>195</v>
      </c>
      <c r="H37" s="10">
        <v>185</v>
      </c>
      <c r="I37" s="10">
        <v>380</v>
      </c>
      <c r="J37" s="3"/>
      <c r="K37" s="7">
        <v>88</v>
      </c>
      <c r="L37" s="10">
        <v>69</v>
      </c>
      <c r="M37" s="10">
        <v>150</v>
      </c>
      <c r="N37" s="10">
        <v>219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1.6594960049170253</v>
      </c>
      <c r="W37" s="19">
        <f t="shared" si="5"/>
        <v>4.4674849432034769</v>
      </c>
      <c r="X37" s="19">
        <f t="shared" si="6"/>
        <v>3.1624908185750429</v>
      </c>
      <c r="Z37" s="4" t="s">
        <v>31</v>
      </c>
      <c r="AA37" s="10">
        <f t="shared" si="8"/>
        <v>1618</v>
      </c>
      <c r="AB37" s="10">
        <f t="shared" si="8"/>
        <v>1987</v>
      </c>
      <c r="AC37" s="13">
        <f>SUM(AA37:AB37)</f>
        <v>3605</v>
      </c>
    </row>
    <row r="38" spans="1:29" ht="15" customHeight="1" x14ac:dyDescent="0.15">
      <c r="A38" s="7">
        <v>29</v>
      </c>
      <c r="B38" s="10">
        <v>94</v>
      </c>
      <c r="C38" s="10">
        <v>110</v>
      </c>
      <c r="D38" s="10">
        <v>204</v>
      </c>
      <c r="E38" s="3"/>
      <c r="F38" s="7">
        <v>59</v>
      </c>
      <c r="G38" s="10">
        <v>230</v>
      </c>
      <c r="H38" s="10">
        <v>168</v>
      </c>
      <c r="I38" s="10">
        <v>398</v>
      </c>
      <c r="J38" s="3"/>
      <c r="K38" s="7">
        <v>89</v>
      </c>
      <c r="L38" s="10">
        <v>46</v>
      </c>
      <c r="M38" s="10">
        <v>137</v>
      </c>
      <c r="N38" s="10">
        <v>183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0.31609447712705241</v>
      </c>
      <c r="W38" s="19">
        <f t="shared" si="5"/>
        <v>1.3188991385225279</v>
      </c>
      <c r="X38" s="19">
        <f t="shared" si="6"/>
        <v>0.85285236268668896</v>
      </c>
      <c r="Z38" s="4" t="s">
        <v>7</v>
      </c>
      <c r="AA38" s="10">
        <f t="shared" si="8"/>
        <v>2315</v>
      </c>
      <c r="AB38" s="10">
        <f t="shared" si="8"/>
        <v>3958</v>
      </c>
      <c r="AC38" s="13">
        <f>SUM(AA38:AB38)</f>
        <v>6273</v>
      </c>
    </row>
    <row r="39" spans="1:29" ht="15" customHeight="1" x14ac:dyDescent="0.15">
      <c r="A39" s="7"/>
      <c r="B39" s="11">
        <v>465</v>
      </c>
      <c r="C39" s="11">
        <v>488</v>
      </c>
      <c r="D39" s="11">
        <v>953</v>
      </c>
      <c r="E39" s="3"/>
      <c r="F39" s="7"/>
      <c r="G39" s="11">
        <v>946</v>
      </c>
      <c r="H39" s="11">
        <v>878</v>
      </c>
      <c r="I39" s="11">
        <v>1824</v>
      </c>
      <c r="J39" s="3"/>
      <c r="K39" s="7"/>
      <c r="L39" s="11">
        <v>428</v>
      </c>
      <c r="M39" s="11">
        <v>892</v>
      </c>
      <c r="N39" s="11">
        <v>1320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1.7560804284836244E-2</v>
      </c>
      <c r="W39" s="19">
        <f t="shared" si="5"/>
        <v>0.19821605550049554</v>
      </c>
      <c r="X39" s="19">
        <f t="shared" si="6"/>
        <v>0.11425773280013059</v>
      </c>
      <c r="Z39" s="9" t="s">
        <v>24</v>
      </c>
      <c r="AA39" s="11">
        <f>SUM(AA35:AA38)</f>
        <v>11389</v>
      </c>
      <c r="AB39" s="11">
        <f>SUM(AB35:AB38)</f>
        <v>13117</v>
      </c>
      <c r="AC39" s="11">
        <f>SUM(AC35:AC38)</f>
        <v>24506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49</v>
      </c>
      <c r="D4" s="10">
        <v>110</v>
      </c>
      <c r="E4" s="3"/>
      <c r="F4" s="7">
        <v>30</v>
      </c>
      <c r="G4" s="10">
        <v>82</v>
      </c>
      <c r="H4" s="10">
        <v>76</v>
      </c>
      <c r="I4" s="10">
        <v>158</v>
      </c>
      <c r="J4" s="3"/>
      <c r="K4" s="7">
        <v>60</v>
      </c>
      <c r="L4" s="10">
        <v>194</v>
      </c>
      <c r="M4" s="10">
        <v>215</v>
      </c>
      <c r="N4" s="10">
        <v>409</v>
      </c>
      <c r="O4" s="3"/>
      <c r="P4" s="7">
        <v>90</v>
      </c>
      <c r="Q4" s="10">
        <v>40</v>
      </c>
      <c r="R4" s="10">
        <v>123</v>
      </c>
      <c r="S4" s="10">
        <v>163</v>
      </c>
      <c r="U4" s="4" t="s">
        <v>4</v>
      </c>
      <c r="V4" s="15">
        <f>SUM(B9,B15,B21)</f>
        <v>1108</v>
      </c>
      <c r="W4" s="15">
        <f>SUM(C9,C15,C21)</f>
        <v>1057</v>
      </c>
      <c r="X4" s="15">
        <f>SUM(V4:W4)</f>
        <v>2165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49</v>
      </c>
      <c r="D5" s="10">
        <v>121</v>
      </c>
      <c r="E5" s="3"/>
      <c r="F5" s="7">
        <v>31</v>
      </c>
      <c r="G5" s="10">
        <v>96</v>
      </c>
      <c r="H5" s="10">
        <v>94</v>
      </c>
      <c r="I5" s="10">
        <v>190</v>
      </c>
      <c r="J5" s="3"/>
      <c r="K5" s="7">
        <v>61</v>
      </c>
      <c r="L5" s="10">
        <v>224</v>
      </c>
      <c r="M5" s="10">
        <v>201</v>
      </c>
      <c r="N5" s="10">
        <v>425</v>
      </c>
      <c r="O5" s="3"/>
      <c r="P5" s="7">
        <v>91</v>
      </c>
      <c r="Q5" s="10">
        <v>30</v>
      </c>
      <c r="R5" s="10">
        <v>110</v>
      </c>
      <c r="S5" s="10">
        <v>140</v>
      </c>
      <c r="U5" s="4" t="s">
        <v>5</v>
      </c>
      <c r="V5" s="15">
        <f>SUM(B27,B33,B39,G9,G15,G21,G27,G33,G39,L9)</f>
        <v>6289</v>
      </c>
      <c r="W5" s="15">
        <f>SUM(C27,C33,C39,H9,H15,H21,H27,H33,H39,M9)</f>
        <v>6060</v>
      </c>
      <c r="X5" s="15">
        <f>SUM(V5:W5)</f>
        <v>12349</v>
      </c>
      <c r="Y5" s="2"/>
      <c r="Z5" s="4" t="s">
        <v>25</v>
      </c>
      <c r="AA5" s="10">
        <v>628</v>
      </c>
      <c r="AB5" s="10">
        <v>589</v>
      </c>
      <c r="AC5" s="10">
        <v>1217</v>
      </c>
    </row>
    <row r="6" spans="1:29" ht="15" customHeight="1" x14ac:dyDescent="0.15">
      <c r="A6" s="7">
        <v>2</v>
      </c>
      <c r="B6" s="10">
        <v>71</v>
      </c>
      <c r="C6" s="10">
        <v>65</v>
      </c>
      <c r="D6" s="10">
        <v>136</v>
      </c>
      <c r="E6" s="3"/>
      <c r="F6" s="7">
        <v>32</v>
      </c>
      <c r="G6" s="10">
        <v>88</v>
      </c>
      <c r="H6" s="10">
        <v>108</v>
      </c>
      <c r="I6" s="10">
        <v>196</v>
      </c>
      <c r="J6" s="3"/>
      <c r="K6" s="7">
        <v>62</v>
      </c>
      <c r="L6" s="10">
        <v>249</v>
      </c>
      <c r="M6" s="10">
        <v>206</v>
      </c>
      <c r="N6" s="10">
        <v>455</v>
      </c>
      <c r="O6" s="3"/>
      <c r="P6" s="7">
        <v>92</v>
      </c>
      <c r="Q6" s="10">
        <v>31</v>
      </c>
      <c r="R6" s="10">
        <v>80</v>
      </c>
      <c r="S6" s="10">
        <v>111</v>
      </c>
      <c r="U6" s="8" t="s">
        <v>6</v>
      </c>
      <c r="V6" s="15">
        <f>SUM(L15,L21)</f>
        <v>1617</v>
      </c>
      <c r="W6" s="15">
        <f>SUM(M15,M21)</f>
        <v>1989</v>
      </c>
      <c r="X6" s="15">
        <f>SUM(V6:W6)</f>
        <v>3606</v>
      </c>
      <c r="Z6" s="26" t="s">
        <v>26</v>
      </c>
      <c r="AA6" s="10">
        <v>3596</v>
      </c>
      <c r="AB6" s="10">
        <v>3565</v>
      </c>
      <c r="AC6" s="10">
        <v>7161</v>
      </c>
    </row>
    <row r="7" spans="1:29" ht="15" customHeight="1" x14ac:dyDescent="0.15">
      <c r="A7" s="7">
        <v>3</v>
      </c>
      <c r="B7" s="10">
        <v>70</v>
      </c>
      <c r="C7" s="10">
        <v>64</v>
      </c>
      <c r="D7" s="10">
        <v>134</v>
      </c>
      <c r="E7" s="3"/>
      <c r="F7" s="7">
        <v>33</v>
      </c>
      <c r="G7" s="10">
        <v>91</v>
      </c>
      <c r="H7" s="10">
        <v>78</v>
      </c>
      <c r="I7" s="10">
        <v>169</v>
      </c>
      <c r="J7" s="3"/>
      <c r="K7" s="7">
        <v>63</v>
      </c>
      <c r="L7" s="10">
        <v>290</v>
      </c>
      <c r="M7" s="10">
        <v>273</v>
      </c>
      <c r="N7" s="10">
        <v>563</v>
      </c>
      <c r="O7" s="3"/>
      <c r="P7" s="7">
        <v>93</v>
      </c>
      <c r="Q7" s="10">
        <v>26</v>
      </c>
      <c r="R7" s="10">
        <v>63</v>
      </c>
      <c r="S7" s="10">
        <v>89</v>
      </c>
      <c r="U7" s="4" t="s">
        <v>7</v>
      </c>
      <c r="V7" s="15">
        <f>SUM(L27,L33,L39,Q9,Q15,Q21,Q27,Q33,Q39)</f>
        <v>2317</v>
      </c>
      <c r="W7" s="15">
        <f>SUM(M27,M33,M39,R9,R15,R21,R27,R33,R39)</f>
        <v>3955</v>
      </c>
      <c r="X7" s="15">
        <f>SUM(V7:W7)</f>
        <v>6272</v>
      </c>
      <c r="Z7" s="4" t="s">
        <v>31</v>
      </c>
      <c r="AA7" s="10">
        <v>1015</v>
      </c>
      <c r="AB7" s="10">
        <v>1277</v>
      </c>
      <c r="AC7" s="10">
        <v>2292</v>
      </c>
    </row>
    <row r="8" spans="1:29" ht="15" customHeight="1" x14ac:dyDescent="0.15">
      <c r="A8" s="7">
        <v>4</v>
      </c>
      <c r="B8" s="10">
        <v>75</v>
      </c>
      <c r="C8" s="10">
        <v>71</v>
      </c>
      <c r="D8" s="10">
        <v>146</v>
      </c>
      <c r="E8" s="3"/>
      <c r="F8" s="7">
        <v>34</v>
      </c>
      <c r="G8" s="10">
        <v>106</v>
      </c>
      <c r="H8" s="10">
        <v>107</v>
      </c>
      <c r="I8" s="10">
        <v>213</v>
      </c>
      <c r="J8" s="3"/>
      <c r="K8" s="7">
        <v>64</v>
      </c>
      <c r="L8" s="10">
        <v>266</v>
      </c>
      <c r="M8" s="10">
        <v>238</v>
      </c>
      <c r="N8" s="10">
        <v>504</v>
      </c>
      <c r="O8" s="3"/>
      <c r="P8" s="7">
        <v>94</v>
      </c>
      <c r="Q8" s="10">
        <v>24</v>
      </c>
      <c r="R8" s="10">
        <v>52</v>
      </c>
      <c r="S8" s="10">
        <v>76</v>
      </c>
      <c r="U8" s="17" t="s">
        <v>3</v>
      </c>
      <c r="V8" s="12">
        <f>SUM(V4:V7)</f>
        <v>11331</v>
      </c>
      <c r="W8" s="12">
        <f>SUM(W4:W7)</f>
        <v>13061</v>
      </c>
      <c r="X8" s="12">
        <f>SUM(X4:X7)</f>
        <v>24392</v>
      </c>
      <c r="Z8" s="4" t="s">
        <v>7</v>
      </c>
      <c r="AA8" s="10">
        <v>1388</v>
      </c>
      <c r="AB8" s="10">
        <v>2404</v>
      </c>
      <c r="AC8" s="10">
        <v>3792</v>
      </c>
    </row>
    <row r="9" spans="1:29" ht="15" customHeight="1" x14ac:dyDescent="0.15">
      <c r="A9" s="7"/>
      <c r="B9" s="11">
        <v>349</v>
      </c>
      <c r="C9" s="11">
        <v>298</v>
      </c>
      <c r="D9" s="11">
        <v>647</v>
      </c>
      <c r="E9" s="3"/>
      <c r="F9" s="7"/>
      <c r="G9" s="11">
        <v>463</v>
      </c>
      <c r="H9" s="11">
        <v>463</v>
      </c>
      <c r="I9" s="11">
        <v>926</v>
      </c>
      <c r="J9" s="3"/>
      <c r="K9" s="7"/>
      <c r="L9" s="12">
        <v>1223</v>
      </c>
      <c r="M9" s="12">
        <v>1133</v>
      </c>
      <c r="N9" s="12">
        <v>2356</v>
      </c>
      <c r="O9" s="3"/>
      <c r="P9" s="7"/>
      <c r="Q9" s="11">
        <v>151</v>
      </c>
      <c r="R9" s="11">
        <v>428</v>
      </c>
      <c r="S9" s="11">
        <v>579</v>
      </c>
      <c r="U9" s="4" t="s">
        <v>8</v>
      </c>
      <c r="V9" s="15">
        <f>SUM(G21,G27,G33,G39,L9)</f>
        <v>3851</v>
      </c>
      <c r="W9" s="15">
        <f>SUM(H21,H27,H33,H39,M9)</f>
        <v>3762</v>
      </c>
      <c r="X9" s="18">
        <f t="shared" ref="X9:X20" si="0">SUM(V9:W9)</f>
        <v>7613</v>
      </c>
      <c r="Z9" s="9" t="s">
        <v>24</v>
      </c>
      <c r="AA9" s="11">
        <f t="shared" ref="AA9:AB9" si="1">SUM(AA5:AA8)</f>
        <v>6627</v>
      </c>
      <c r="AB9" s="11">
        <f t="shared" si="1"/>
        <v>7835</v>
      </c>
      <c r="AC9" s="11">
        <f>SUM(AC5:AC8)</f>
        <v>14462</v>
      </c>
    </row>
    <row r="10" spans="1:29" ht="15" customHeight="1" x14ac:dyDescent="0.15">
      <c r="A10" s="7">
        <v>5</v>
      </c>
      <c r="B10" s="10">
        <v>71</v>
      </c>
      <c r="C10" s="10">
        <v>81</v>
      </c>
      <c r="D10" s="10">
        <v>152</v>
      </c>
      <c r="E10" s="3"/>
      <c r="F10" s="7">
        <v>35</v>
      </c>
      <c r="G10" s="10">
        <v>121</v>
      </c>
      <c r="H10" s="10">
        <v>104</v>
      </c>
      <c r="I10" s="10">
        <v>225</v>
      </c>
      <c r="J10" s="3"/>
      <c r="K10" s="7">
        <v>65</v>
      </c>
      <c r="L10" s="10">
        <v>269</v>
      </c>
      <c r="M10" s="10">
        <v>262</v>
      </c>
      <c r="N10" s="10">
        <v>531</v>
      </c>
      <c r="O10" s="3"/>
      <c r="P10" s="7">
        <v>95</v>
      </c>
      <c r="Q10" s="10">
        <v>13</v>
      </c>
      <c r="R10" s="10">
        <v>45</v>
      </c>
      <c r="S10" s="10">
        <v>58</v>
      </c>
      <c r="U10" s="4" t="s">
        <v>9</v>
      </c>
      <c r="V10" s="15">
        <f>SUM(G21,G27,G33,G39,L9,L15,L21,L27,L33,L39,Q9,Q15,Q21,Q27,Q33,Q39)</f>
        <v>7785</v>
      </c>
      <c r="W10" s="15">
        <f>SUM(H21,H27,H33,H39,M9,M15,M21,M27,M33,M39,R9,R15,R21,R27,R33,R39)</f>
        <v>9706</v>
      </c>
      <c r="X10" s="18">
        <f t="shared" si="0"/>
        <v>17491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73</v>
      </c>
      <c r="D11" s="10">
        <v>149</v>
      </c>
      <c r="E11" s="3"/>
      <c r="F11" s="7">
        <v>36</v>
      </c>
      <c r="G11" s="10">
        <v>124</v>
      </c>
      <c r="H11" s="10">
        <v>93</v>
      </c>
      <c r="I11" s="10">
        <v>217</v>
      </c>
      <c r="J11" s="3"/>
      <c r="K11" s="7">
        <v>66</v>
      </c>
      <c r="L11" s="10">
        <v>196</v>
      </c>
      <c r="M11" s="10">
        <v>164</v>
      </c>
      <c r="N11" s="10">
        <v>360</v>
      </c>
      <c r="O11" s="3"/>
      <c r="P11" s="7">
        <v>96</v>
      </c>
      <c r="Q11" s="10">
        <v>8</v>
      </c>
      <c r="R11" s="10">
        <v>26</v>
      </c>
      <c r="S11" s="10">
        <v>34</v>
      </c>
      <c r="U11" s="4" t="s">
        <v>10</v>
      </c>
      <c r="V11" s="15">
        <f>SUM(,G33,G39,L9,L15,L21,L27,L33,L39,Q9,Q15,Q21,Q27,Q33,Q39)</f>
        <v>6814</v>
      </c>
      <c r="W11" s="15">
        <f>SUM(,H33,H39,M9,M15,M21,M27,M33,M39,R9,R15,R21,R27,R33,R39)</f>
        <v>8670</v>
      </c>
      <c r="X11" s="18">
        <f t="shared" si="0"/>
        <v>15484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73</v>
      </c>
      <c r="D12" s="10">
        <v>149</v>
      </c>
      <c r="E12" s="3"/>
      <c r="F12" s="7">
        <v>37</v>
      </c>
      <c r="G12" s="10">
        <v>96</v>
      </c>
      <c r="H12" s="10">
        <v>98</v>
      </c>
      <c r="I12" s="10">
        <v>194</v>
      </c>
      <c r="J12" s="3"/>
      <c r="K12" s="7">
        <v>67</v>
      </c>
      <c r="L12" s="10">
        <v>91</v>
      </c>
      <c r="M12" s="10">
        <v>131</v>
      </c>
      <c r="N12" s="10">
        <v>222</v>
      </c>
      <c r="O12" s="3"/>
      <c r="P12" s="7">
        <v>97</v>
      </c>
      <c r="Q12" s="10">
        <v>6</v>
      </c>
      <c r="R12" s="10">
        <v>29</v>
      </c>
      <c r="S12" s="10">
        <v>35</v>
      </c>
      <c r="U12" s="4" t="s">
        <v>11</v>
      </c>
      <c r="V12" s="15">
        <f>SUM(L9,L15,L21,L27,L33,L39,Q9,Q15,Q21,Q27,Q33,Q39)</f>
        <v>5157</v>
      </c>
      <c r="W12" s="15">
        <f>SUM(M9,M15,M21,M27,M33,M39,R9,R15,R21,R27,R33,R39)</f>
        <v>7077</v>
      </c>
      <c r="X12" s="18">
        <f t="shared" si="0"/>
        <v>12234</v>
      </c>
      <c r="Z12" s="4" t="s">
        <v>25</v>
      </c>
      <c r="AA12" s="10">
        <v>147</v>
      </c>
      <c r="AB12" s="10">
        <v>165</v>
      </c>
      <c r="AC12" s="10">
        <v>312</v>
      </c>
    </row>
    <row r="13" spans="1:29" ht="15" customHeight="1" x14ac:dyDescent="0.15">
      <c r="A13" s="7">
        <v>8</v>
      </c>
      <c r="B13" s="10">
        <v>74</v>
      </c>
      <c r="C13" s="10">
        <v>59</v>
      </c>
      <c r="D13" s="10">
        <v>133</v>
      </c>
      <c r="E13" s="3"/>
      <c r="F13" s="7">
        <v>38</v>
      </c>
      <c r="G13" s="10">
        <v>112</v>
      </c>
      <c r="H13" s="10">
        <v>96</v>
      </c>
      <c r="I13" s="10">
        <v>208</v>
      </c>
      <c r="J13" s="3"/>
      <c r="K13" s="7">
        <v>68</v>
      </c>
      <c r="L13" s="10">
        <v>127</v>
      </c>
      <c r="M13" s="10">
        <v>166</v>
      </c>
      <c r="N13" s="10">
        <v>293</v>
      </c>
      <c r="O13" s="3"/>
      <c r="P13" s="7">
        <v>98</v>
      </c>
      <c r="Q13" s="10">
        <v>3</v>
      </c>
      <c r="R13" s="10">
        <v>25</v>
      </c>
      <c r="S13" s="10">
        <v>28</v>
      </c>
      <c r="U13" s="9" t="s">
        <v>12</v>
      </c>
      <c r="V13" s="12">
        <f>SUM(L15,L21,L27,L33,L39,Q9,Q15,Q21,Q27,Q33,Q39)</f>
        <v>3934</v>
      </c>
      <c r="W13" s="12">
        <f>SUM(M15,M21,M27,M33,M39,R9,R15,R21,R27,R33,R39)</f>
        <v>5944</v>
      </c>
      <c r="X13" s="12">
        <f t="shared" si="0"/>
        <v>9878</v>
      </c>
      <c r="Z13" s="26" t="s">
        <v>26</v>
      </c>
      <c r="AA13" s="10">
        <v>825</v>
      </c>
      <c r="AB13" s="10">
        <v>820</v>
      </c>
      <c r="AC13" s="10">
        <v>1645</v>
      </c>
    </row>
    <row r="14" spans="1:29" ht="15" customHeight="1" x14ac:dyDescent="0.15">
      <c r="A14" s="7">
        <v>9</v>
      </c>
      <c r="B14" s="10">
        <v>75</v>
      </c>
      <c r="C14" s="10">
        <v>73</v>
      </c>
      <c r="D14" s="10">
        <v>148</v>
      </c>
      <c r="E14" s="3"/>
      <c r="F14" s="7">
        <v>39</v>
      </c>
      <c r="G14" s="10">
        <v>101</v>
      </c>
      <c r="H14" s="10">
        <v>105</v>
      </c>
      <c r="I14" s="10">
        <v>206</v>
      </c>
      <c r="J14" s="3"/>
      <c r="K14" s="7">
        <v>69</v>
      </c>
      <c r="L14" s="10">
        <v>160</v>
      </c>
      <c r="M14" s="10">
        <v>197</v>
      </c>
      <c r="N14" s="10">
        <v>357</v>
      </c>
      <c r="O14" s="3"/>
      <c r="P14" s="7">
        <v>99</v>
      </c>
      <c r="Q14" s="10">
        <v>4</v>
      </c>
      <c r="R14" s="10">
        <v>19</v>
      </c>
      <c r="S14" s="10">
        <v>23</v>
      </c>
      <c r="U14" s="4" t="s">
        <v>13</v>
      </c>
      <c r="V14" s="15">
        <f>SUM(L21,L27,L33,L39,Q9,Q15,Q21,Q27,Q33,Q39)</f>
        <v>3091</v>
      </c>
      <c r="W14" s="15">
        <f>SUM(M21,M27,M33,M39,R9,R15,R21,R27,R33,R39)</f>
        <v>5024</v>
      </c>
      <c r="X14" s="18">
        <f t="shared" si="0"/>
        <v>8115</v>
      </c>
      <c r="Z14" s="4" t="s">
        <v>31</v>
      </c>
      <c r="AA14" s="10">
        <v>196</v>
      </c>
      <c r="AB14" s="10">
        <v>241</v>
      </c>
      <c r="AC14" s="10">
        <v>437</v>
      </c>
    </row>
    <row r="15" spans="1:29" ht="15" customHeight="1" x14ac:dyDescent="0.15">
      <c r="A15" s="7"/>
      <c r="B15" s="11">
        <v>372</v>
      </c>
      <c r="C15" s="11">
        <v>359</v>
      </c>
      <c r="D15" s="11">
        <v>731</v>
      </c>
      <c r="E15" s="3"/>
      <c r="F15" s="7"/>
      <c r="G15" s="11">
        <v>554</v>
      </c>
      <c r="H15" s="11">
        <v>496</v>
      </c>
      <c r="I15" s="11">
        <v>1050</v>
      </c>
      <c r="J15" s="3"/>
      <c r="K15" s="7"/>
      <c r="L15" s="11">
        <v>843</v>
      </c>
      <c r="M15" s="11">
        <v>920</v>
      </c>
      <c r="N15" s="11">
        <v>1763</v>
      </c>
      <c r="O15" s="3"/>
      <c r="P15" s="7"/>
      <c r="Q15" s="11">
        <v>34</v>
      </c>
      <c r="R15" s="11">
        <v>144</v>
      </c>
      <c r="S15" s="11">
        <v>178</v>
      </c>
      <c r="U15" s="4" t="s">
        <v>14</v>
      </c>
      <c r="V15" s="15">
        <f>SUM(L27,L33,L39,Q9,Q15,Q21,Q27,Q33,Q39)</f>
        <v>2317</v>
      </c>
      <c r="W15" s="15">
        <f>SUM(M27,M33,M39,R9,R15,R21,R27,R33,R39)</f>
        <v>3955</v>
      </c>
      <c r="X15" s="18">
        <f t="shared" si="0"/>
        <v>6272</v>
      </c>
      <c r="Z15" s="4" t="s">
        <v>7</v>
      </c>
      <c r="AA15" s="10">
        <v>293</v>
      </c>
      <c r="AB15" s="10">
        <v>446</v>
      </c>
      <c r="AC15" s="10">
        <v>739</v>
      </c>
    </row>
    <row r="16" spans="1:29" ht="15" customHeight="1" x14ac:dyDescent="0.15">
      <c r="A16" s="7">
        <v>10</v>
      </c>
      <c r="B16" s="10">
        <v>72</v>
      </c>
      <c r="C16" s="10">
        <v>77</v>
      </c>
      <c r="D16" s="10">
        <v>149</v>
      </c>
      <c r="E16" s="3"/>
      <c r="F16" s="7">
        <v>40</v>
      </c>
      <c r="G16" s="10">
        <v>101</v>
      </c>
      <c r="H16" s="10">
        <v>104</v>
      </c>
      <c r="I16" s="10">
        <v>205</v>
      </c>
      <c r="J16" s="3"/>
      <c r="K16" s="7">
        <v>70</v>
      </c>
      <c r="L16" s="10">
        <v>155</v>
      </c>
      <c r="M16" s="10">
        <v>190</v>
      </c>
      <c r="N16" s="10">
        <v>345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1426</v>
      </c>
      <c r="W16" s="15">
        <f>SUM(M33,M39,R9,R15,R21,R27,R33,R39)</f>
        <v>2700</v>
      </c>
      <c r="X16" s="18">
        <f t="shared" si="0"/>
        <v>4126</v>
      </c>
      <c r="Z16" s="9" t="s">
        <v>24</v>
      </c>
      <c r="AA16" s="11">
        <f t="shared" ref="AA16:AB16" si="2">SUM(AA12:AA15)</f>
        <v>1461</v>
      </c>
      <c r="AB16" s="11">
        <f t="shared" si="2"/>
        <v>1672</v>
      </c>
      <c r="AC16" s="11">
        <f>SUM(AC12:AC15)</f>
        <v>3133</v>
      </c>
    </row>
    <row r="17" spans="1:29" ht="15" customHeight="1" x14ac:dyDescent="0.15">
      <c r="A17" s="7">
        <v>11</v>
      </c>
      <c r="B17" s="10">
        <v>71</v>
      </c>
      <c r="C17" s="10">
        <v>75</v>
      </c>
      <c r="D17" s="10">
        <v>146</v>
      </c>
      <c r="E17" s="3"/>
      <c r="F17" s="7">
        <v>41</v>
      </c>
      <c r="G17" s="10">
        <v>111</v>
      </c>
      <c r="H17" s="10">
        <v>95</v>
      </c>
      <c r="I17" s="10">
        <v>206</v>
      </c>
      <c r="J17" s="3"/>
      <c r="K17" s="7">
        <v>71</v>
      </c>
      <c r="L17" s="10">
        <v>159</v>
      </c>
      <c r="M17" s="10">
        <v>227</v>
      </c>
      <c r="N17" s="10">
        <v>386</v>
      </c>
      <c r="O17" s="3"/>
      <c r="P17" s="7">
        <v>101</v>
      </c>
      <c r="Q17" s="10">
        <v>0</v>
      </c>
      <c r="R17" s="10">
        <v>10</v>
      </c>
      <c r="S17" s="10">
        <v>10</v>
      </c>
      <c r="U17" s="4" t="s">
        <v>16</v>
      </c>
      <c r="V17" s="15">
        <f>SUM(L39,Q9,Q15,Q21,Q27,Q33,Q39)</f>
        <v>617</v>
      </c>
      <c r="W17" s="15">
        <f>SUM(M39,R9,R15,R21,R27,R33,R39)</f>
        <v>1484</v>
      </c>
      <c r="X17" s="18">
        <f t="shared" si="0"/>
        <v>2101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99</v>
      </c>
      <c r="D18" s="10">
        <v>175</v>
      </c>
      <c r="E18" s="3"/>
      <c r="F18" s="7">
        <v>42</v>
      </c>
      <c r="G18" s="10">
        <v>99</v>
      </c>
      <c r="H18" s="10">
        <v>94</v>
      </c>
      <c r="I18" s="10">
        <v>193</v>
      </c>
      <c r="J18" s="3"/>
      <c r="K18" s="7">
        <v>72</v>
      </c>
      <c r="L18" s="10">
        <v>162</v>
      </c>
      <c r="M18" s="10">
        <v>221</v>
      </c>
      <c r="N18" s="13">
        <v>383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599</v>
      </c>
      <c r="X18" s="18">
        <f t="shared" si="0"/>
        <v>786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98</v>
      </c>
      <c r="C19" s="10">
        <v>82</v>
      </c>
      <c r="D19" s="10">
        <v>180</v>
      </c>
      <c r="E19" s="3"/>
      <c r="F19" s="7">
        <v>43</v>
      </c>
      <c r="G19" s="10">
        <v>90</v>
      </c>
      <c r="H19" s="10">
        <v>97</v>
      </c>
      <c r="I19" s="10">
        <v>187</v>
      </c>
      <c r="J19" s="3"/>
      <c r="K19" s="7">
        <v>73</v>
      </c>
      <c r="L19" s="10">
        <v>155</v>
      </c>
      <c r="M19" s="10">
        <v>217</v>
      </c>
      <c r="N19" s="10">
        <v>372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36</v>
      </c>
      <c r="W19" s="15">
        <f>SUM(R15,R21,R27,R33,R39)</f>
        <v>171</v>
      </c>
      <c r="X19" s="18">
        <f t="shared" si="0"/>
        <v>207</v>
      </c>
      <c r="Z19" s="4" t="s">
        <v>25</v>
      </c>
      <c r="AA19" s="10">
        <v>207</v>
      </c>
      <c r="AB19" s="10">
        <v>204</v>
      </c>
      <c r="AC19" s="10">
        <v>411</v>
      </c>
    </row>
    <row r="20" spans="1:29" ht="15" customHeight="1" x14ac:dyDescent="0.15">
      <c r="A20" s="7">
        <v>14</v>
      </c>
      <c r="B20" s="10">
        <v>70</v>
      </c>
      <c r="C20" s="10">
        <v>67</v>
      </c>
      <c r="D20" s="10">
        <v>137</v>
      </c>
      <c r="E20" s="3"/>
      <c r="F20" s="7">
        <v>44</v>
      </c>
      <c r="G20" s="10">
        <v>90</v>
      </c>
      <c r="H20" s="10">
        <v>101</v>
      </c>
      <c r="I20" s="10">
        <v>191</v>
      </c>
      <c r="J20" s="3"/>
      <c r="K20" s="7">
        <v>74</v>
      </c>
      <c r="L20" s="10">
        <v>143</v>
      </c>
      <c r="M20" s="10">
        <v>214</v>
      </c>
      <c r="N20" s="10">
        <v>357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27</v>
      </c>
      <c r="X20" s="18">
        <f t="shared" si="0"/>
        <v>29</v>
      </c>
      <c r="Z20" s="26" t="s">
        <v>26</v>
      </c>
      <c r="AA20" s="10">
        <v>1215</v>
      </c>
      <c r="AB20" s="10">
        <v>1069</v>
      </c>
      <c r="AC20" s="10">
        <v>2284</v>
      </c>
    </row>
    <row r="21" spans="1:29" ht="15" customHeight="1" x14ac:dyDescent="0.15">
      <c r="A21" s="7"/>
      <c r="B21" s="11">
        <v>387</v>
      </c>
      <c r="C21" s="11">
        <v>400</v>
      </c>
      <c r="D21" s="11">
        <v>787</v>
      </c>
      <c r="E21" s="3"/>
      <c r="F21" s="7"/>
      <c r="G21" s="11">
        <v>491</v>
      </c>
      <c r="H21" s="11">
        <v>491</v>
      </c>
      <c r="I21" s="11">
        <v>982</v>
      </c>
      <c r="J21" s="3"/>
      <c r="K21" s="7"/>
      <c r="L21" s="12">
        <v>774</v>
      </c>
      <c r="M21" s="12">
        <v>1069</v>
      </c>
      <c r="N21" s="12">
        <v>1843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254</v>
      </c>
      <c r="AB21" s="10">
        <v>282</v>
      </c>
      <c r="AC21" s="10">
        <v>536</v>
      </c>
    </row>
    <row r="22" spans="1:29" ht="15" customHeight="1" x14ac:dyDescent="0.15">
      <c r="A22" s="7">
        <v>15</v>
      </c>
      <c r="B22" s="10">
        <v>91</v>
      </c>
      <c r="C22" s="10">
        <v>96</v>
      </c>
      <c r="D22" s="10">
        <v>187</v>
      </c>
      <c r="E22" s="3"/>
      <c r="F22" s="7">
        <v>45</v>
      </c>
      <c r="G22" s="10">
        <v>91</v>
      </c>
      <c r="H22" s="10">
        <v>121</v>
      </c>
      <c r="I22" s="10">
        <v>212</v>
      </c>
      <c r="J22" s="3"/>
      <c r="K22" s="7">
        <v>75</v>
      </c>
      <c r="L22" s="10">
        <v>203</v>
      </c>
      <c r="M22" s="10">
        <v>225</v>
      </c>
      <c r="N22" s="10">
        <v>428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671</v>
      </c>
      <c r="AC22" s="10">
        <v>1055</v>
      </c>
    </row>
    <row r="23" spans="1:29" ht="15" customHeight="1" x14ac:dyDescent="0.15">
      <c r="A23" s="7">
        <v>16</v>
      </c>
      <c r="B23" s="10">
        <v>113</v>
      </c>
      <c r="C23" s="10">
        <v>86</v>
      </c>
      <c r="D23" s="10">
        <v>199</v>
      </c>
      <c r="E23" s="3"/>
      <c r="F23" s="7">
        <v>46</v>
      </c>
      <c r="G23" s="10">
        <v>89</v>
      </c>
      <c r="H23" s="10">
        <v>93</v>
      </c>
      <c r="I23" s="10">
        <v>182</v>
      </c>
      <c r="J23" s="3"/>
      <c r="K23" s="7">
        <v>76</v>
      </c>
      <c r="L23" s="10">
        <v>161</v>
      </c>
      <c r="M23" s="10">
        <v>254</v>
      </c>
      <c r="N23" s="10">
        <v>415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9.7784838054893655</v>
      </c>
      <c r="W23" s="19">
        <f>W4/$W$8*100</f>
        <v>8.0927953449199919</v>
      </c>
      <c r="X23" s="19">
        <f>X4/$X$8*100</f>
        <v>8.8758609380124636</v>
      </c>
      <c r="Z23" s="9" t="s">
        <v>24</v>
      </c>
      <c r="AA23" s="11">
        <f t="shared" ref="AA23:AB23" si="3">SUM(AA19:AA22)</f>
        <v>2060</v>
      </c>
      <c r="AB23" s="11">
        <f t="shared" si="3"/>
        <v>2226</v>
      </c>
      <c r="AC23" s="11">
        <f>SUM(AC19:AC22)</f>
        <v>4286</v>
      </c>
    </row>
    <row r="24" spans="1:29" ht="15" customHeight="1" x14ac:dyDescent="0.15">
      <c r="A24" s="7">
        <v>17</v>
      </c>
      <c r="B24" s="10">
        <v>100</v>
      </c>
      <c r="C24" s="10">
        <v>88</v>
      </c>
      <c r="D24" s="10">
        <v>188</v>
      </c>
      <c r="E24" s="3"/>
      <c r="F24" s="7">
        <v>47</v>
      </c>
      <c r="G24" s="10">
        <v>83</v>
      </c>
      <c r="H24" s="10">
        <v>78</v>
      </c>
      <c r="I24" s="10">
        <v>161</v>
      </c>
      <c r="J24" s="3"/>
      <c r="K24" s="7">
        <v>77</v>
      </c>
      <c r="L24" s="10">
        <v>182</v>
      </c>
      <c r="M24" s="10">
        <v>245</v>
      </c>
      <c r="N24" s="10">
        <v>427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55.502603477186476</v>
      </c>
      <c r="W24" s="19">
        <f>W5/$W$8*100</f>
        <v>46.397672459995405</v>
      </c>
      <c r="X24" s="19">
        <f>X5/$X$8*100</f>
        <v>50.627254837651691</v>
      </c>
      <c r="Z24" s="6" t="s">
        <v>30</v>
      </c>
    </row>
    <row r="25" spans="1:29" ht="15" customHeight="1" x14ac:dyDescent="0.15">
      <c r="A25" s="7">
        <v>18</v>
      </c>
      <c r="B25" s="10">
        <v>108</v>
      </c>
      <c r="C25" s="10">
        <v>94</v>
      </c>
      <c r="D25" s="10">
        <v>202</v>
      </c>
      <c r="E25" s="3"/>
      <c r="F25" s="7">
        <v>48</v>
      </c>
      <c r="G25" s="10">
        <v>110</v>
      </c>
      <c r="H25" s="10">
        <v>125</v>
      </c>
      <c r="I25" s="10">
        <v>235</v>
      </c>
      <c r="J25" s="3"/>
      <c r="K25" s="7">
        <v>78</v>
      </c>
      <c r="L25" s="10">
        <v>162</v>
      </c>
      <c r="M25" s="10">
        <v>262</v>
      </c>
      <c r="N25" s="10">
        <v>424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14.270585120465979</v>
      </c>
      <c r="W25" s="19">
        <f>W6/$W$8*100</f>
        <v>15.22854299058265</v>
      </c>
      <c r="X25" s="19">
        <f>X6/$X$8*100</f>
        <v>14.783535585437848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79</v>
      </c>
      <c r="D26" s="10">
        <v>193</v>
      </c>
      <c r="E26" s="3"/>
      <c r="F26" s="7">
        <v>49</v>
      </c>
      <c r="G26" s="10">
        <v>107</v>
      </c>
      <c r="H26" s="10">
        <v>128</v>
      </c>
      <c r="I26" s="10">
        <v>235</v>
      </c>
      <c r="J26" s="3"/>
      <c r="K26" s="7">
        <v>79</v>
      </c>
      <c r="L26" s="10">
        <v>183</v>
      </c>
      <c r="M26" s="10">
        <v>269</v>
      </c>
      <c r="N26" s="10">
        <v>452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20.448327596858178</v>
      </c>
      <c r="W26" s="19">
        <f>W7/$W$8*100</f>
        <v>30.28098920450195</v>
      </c>
      <c r="X26" s="19">
        <f>X7/$X$8*100</f>
        <v>25.713348638897997</v>
      </c>
      <c r="Z26" s="4" t="s">
        <v>25</v>
      </c>
      <c r="AA26" s="10">
        <v>126</v>
      </c>
      <c r="AB26" s="10">
        <v>99</v>
      </c>
      <c r="AC26" s="10">
        <v>225</v>
      </c>
    </row>
    <row r="27" spans="1:29" ht="15" customHeight="1" x14ac:dyDescent="0.15">
      <c r="A27" s="7"/>
      <c r="B27" s="11">
        <v>526</v>
      </c>
      <c r="C27" s="11">
        <v>443</v>
      </c>
      <c r="D27" s="11">
        <v>969</v>
      </c>
      <c r="E27" s="3"/>
      <c r="F27" s="7"/>
      <c r="G27" s="11">
        <v>480</v>
      </c>
      <c r="H27" s="11">
        <v>545</v>
      </c>
      <c r="I27" s="11">
        <v>1025</v>
      </c>
      <c r="J27" s="3"/>
      <c r="K27" s="7"/>
      <c r="L27" s="11">
        <v>891</v>
      </c>
      <c r="M27" s="11">
        <v>1255</v>
      </c>
      <c r="N27" s="11">
        <v>2146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653</v>
      </c>
      <c r="AB27" s="10">
        <v>606</v>
      </c>
      <c r="AC27" s="10">
        <v>1259</v>
      </c>
    </row>
    <row r="28" spans="1:29" ht="15" customHeight="1" x14ac:dyDescent="0.15">
      <c r="A28" s="7">
        <v>20</v>
      </c>
      <c r="B28" s="10">
        <v>71</v>
      </c>
      <c r="C28" s="10">
        <v>90</v>
      </c>
      <c r="D28" s="10">
        <v>161</v>
      </c>
      <c r="E28" s="3"/>
      <c r="F28" s="7">
        <v>50</v>
      </c>
      <c r="G28" s="10">
        <v>123</v>
      </c>
      <c r="H28" s="10">
        <v>103</v>
      </c>
      <c r="I28" s="10">
        <v>226</v>
      </c>
      <c r="J28" s="3"/>
      <c r="K28" s="7">
        <v>80</v>
      </c>
      <c r="L28" s="10">
        <v>182</v>
      </c>
      <c r="M28" s="10">
        <v>236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33.986408966551942</v>
      </c>
      <c r="W28" s="19">
        <f t="shared" ref="W28:W39" si="5">W9/$W$8*100</f>
        <v>28.803307556848633</v>
      </c>
      <c r="X28" s="19">
        <f t="shared" ref="X28:X39" si="6">X9/$X$8*100</f>
        <v>31.211052804198097</v>
      </c>
      <c r="Z28" s="4" t="s">
        <v>31</v>
      </c>
      <c r="AA28" s="10">
        <v>152</v>
      </c>
      <c r="AB28" s="10">
        <v>189</v>
      </c>
      <c r="AC28" s="10">
        <v>341</v>
      </c>
    </row>
    <row r="29" spans="1:29" ht="15" customHeight="1" x14ac:dyDescent="0.15">
      <c r="A29" s="7">
        <v>21</v>
      </c>
      <c r="B29" s="10">
        <v>94</v>
      </c>
      <c r="C29" s="10">
        <v>81</v>
      </c>
      <c r="D29" s="10">
        <v>175</v>
      </c>
      <c r="E29" s="3"/>
      <c r="F29" s="7">
        <v>51</v>
      </c>
      <c r="G29" s="10">
        <v>132</v>
      </c>
      <c r="H29" s="10">
        <v>144</v>
      </c>
      <c r="I29" s="10">
        <v>276</v>
      </c>
      <c r="J29" s="3"/>
      <c r="K29" s="7">
        <v>81</v>
      </c>
      <c r="L29" s="10">
        <v>168</v>
      </c>
      <c r="M29" s="10">
        <v>262</v>
      </c>
      <c r="N29" s="10">
        <v>430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68.705321683876093</v>
      </c>
      <c r="W29" s="19">
        <f t="shared" si="5"/>
        <v>74.31283975193324</v>
      </c>
      <c r="X29" s="19">
        <f t="shared" si="6"/>
        <v>71.707937028533948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92</v>
      </c>
      <c r="C30" s="10">
        <v>82</v>
      </c>
      <c r="D30" s="10">
        <v>174</v>
      </c>
      <c r="E30" s="3"/>
      <c r="F30" s="7">
        <v>52</v>
      </c>
      <c r="G30" s="10">
        <v>146</v>
      </c>
      <c r="H30" s="10">
        <v>145</v>
      </c>
      <c r="I30" s="10">
        <v>291</v>
      </c>
      <c r="J30" s="3"/>
      <c r="K30" s="7">
        <v>82</v>
      </c>
      <c r="L30" s="10">
        <v>187</v>
      </c>
      <c r="M30" s="10">
        <v>277</v>
      </c>
      <c r="N30" s="10">
        <v>464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60.135910334480627</v>
      </c>
      <c r="W30" s="19">
        <f t="shared" si="5"/>
        <v>66.380828420488484</v>
      </c>
      <c r="X30" s="19">
        <f t="shared" si="6"/>
        <v>63.479829452279432</v>
      </c>
      <c r="Z30" s="9" t="s">
        <v>24</v>
      </c>
      <c r="AA30" s="11">
        <f t="shared" ref="AA30:AB30" si="7">SUM(AA26:AA29)</f>
        <v>1183</v>
      </c>
      <c r="AB30" s="11">
        <f t="shared" si="7"/>
        <v>1328</v>
      </c>
      <c r="AC30" s="11">
        <f>SUM(AC26:AC29)</f>
        <v>2511</v>
      </c>
    </row>
    <row r="31" spans="1:29" ht="15" customHeight="1" x14ac:dyDescent="0.15">
      <c r="A31" s="7">
        <v>23</v>
      </c>
      <c r="B31" s="10">
        <v>90</v>
      </c>
      <c r="C31" s="10">
        <v>66</v>
      </c>
      <c r="D31" s="10">
        <v>156</v>
      </c>
      <c r="E31" s="3"/>
      <c r="F31" s="7">
        <v>53</v>
      </c>
      <c r="G31" s="10">
        <v>148</v>
      </c>
      <c r="H31" s="10">
        <v>149</v>
      </c>
      <c r="I31" s="10">
        <v>297</v>
      </c>
      <c r="J31" s="3"/>
      <c r="K31" s="7">
        <v>83</v>
      </c>
      <c r="L31" s="10">
        <v>141</v>
      </c>
      <c r="M31" s="10">
        <v>220</v>
      </c>
      <c r="N31" s="10">
        <v>361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45.512311358220806</v>
      </c>
      <c r="W31" s="19">
        <f t="shared" si="5"/>
        <v>54.184212541153052</v>
      </c>
      <c r="X31" s="19">
        <f t="shared" si="6"/>
        <v>50.155788783207612</v>
      </c>
      <c r="Z31" s="6"/>
    </row>
    <row r="32" spans="1:29" ht="15" customHeight="1" x14ac:dyDescent="0.15">
      <c r="A32" s="7">
        <v>24</v>
      </c>
      <c r="B32" s="10">
        <v>79</v>
      </c>
      <c r="C32" s="10">
        <v>90</v>
      </c>
      <c r="D32" s="10">
        <v>169</v>
      </c>
      <c r="E32" s="3"/>
      <c r="F32" s="7">
        <v>54</v>
      </c>
      <c r="G32" s="10">
        <v>168</v>
      </c>
      <c r="H32" s="10">
        <v>169</v>
      </c>
      <c r="I32" s="10">
        <v>337</v>
      </c>
      <c r="J32" s="3"/>
      <c r="K32" s="7">
        <v>84</v>
      </c>
      <c r="L32" s="10">
        <v>131</v>
      </c>
      <c r="M32" s="10">
        <v>221</v>
      </c>
      <c r="N32" s="10">
        <v>352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34.718912717324159</v>
      </c>
      <c r="W32" s="20">
        <f t="shared" si="5"/>
        <v>45.509532195084603</v>
      </c>
      <c r="X32" s="20">
        <f t="shared" si="6"/>
        <v>40.496884224335851</v>
      </c>
      <c r="Z32" s="6"/>
      <c r="AA32" s="28"/>
      <c r="AB32" s="27"/>
      <c r="AC32" s="27"/>
    </row>
    <row r="33" spans="1:29" ht="15" customHeight="1" x14ac:dyDescent="0.15">
      <c r="A33" s="7"/>
      <c r="B33" s="11">
        <v>426</v>
      </c>
      <c r="C33" s="11">
        <v>409</v>
      </c>
      <c r="D33" s="11">
        <v>835</v>
      </c>
      <c r="E33" s="3"/>
      <c r="F33" s="7"/>
      <c r="G33" s="11">
        <v>717</v>
      </c>
      <c r="H33" s="11">
        <v>710</v>
      </c>
      <c r="I33" s="11">
        <v>1427</v>
      </c>
      <c r="J33" s="3"/>
      <c r="K33" s="7"/>
      <c r="L33" s="11">
        <v>809</v>
      </c>
      <c r="M33" s="11">
        <v>1216</v>
      </c>
      <c r="N33" s="11">
        <v>2025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27.279145706468977</v>
      </c>
      <c r="W33" s="19">
        <f t="shared" si="5"/>
        <v>38.46566112855065</v>
      </c>
      <c r="X33" s="19">
        <f t="shared" si="6"/>
        <v>33.26910462446704</v>
      </c>
      <c r="Z33" s="6" t="s">
        <v>3</v>
      </c>
    </row>
    <row r="34" spans="1:29" ht="15" customHeight="1" x14ac:dyDescent="0.15">
      <c r="A34" s="7">
        <v>25</v>
      </c>
      <c r="B34" s="10">
        <v>94</v>
      </c>
      <c r="C34" s="10">
        <v>104</v>
      </c>
      <c r="D34" s="10">
        <v>198</v>
      </c>
      <c r="E34" s="3"/>
      <c r="F34" s="7">
        <v>55</v>
      </c>
      <c r="G34" s="10">
        <v>167</v>
      </c>
      <c r="H34" s="10">
        <v>169</v>
      </c>
      <c r="I34" s="10">
        <v>336</v>
      </c>
      <c r="J34" s="3"/>
      <c r="K34" s="7">
        <v>85</v>
      </c>
      <c r="L34" s="10">
        <v>113</v>
      </c>
      <c r="M34" s="10">
        <v>196</v>
      </c>
      <c r="N34" s="10">
        <v>309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20.448327596858178</v>
      </c>
      <c r="W34" s="19">
        <f t="shared" si="5"/>
        <v>30.28098920450195</v>
      </c>
      <c r="X34" s="19">
        <f t="shared" si="6"/>
        <v>25.713348638897997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91</v>
      </c>
      <c r="D35" s="10">
        <v>165</v>
      </c>
      <c r="E35" s="3"/>
      <c r="F35" s="7">
        <v>56</v>
      </c>
      <c r="G35" s="10">
        <v>187</v>
      </c>
      <c r="H35" s="10">
        <v>175</v>
      </c>
      <c r="I35" s="10">
        <v>362</v>
      </c>
      <c r="J35" s="3"/>
      <c r="K35" s="7">
        <v>86</v>
      </c>
      <c r="L35" s="10">
        <v>93</v>
      </c>
      <c r="M35" s="10">
        <v>189</v>
      </c>
      <c r="N35" s="10">
        <v>282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12.584943959050394</v>
      </c>
      <c r="W35" s="19">
        <f t="shared" si="5"/>
        <v>20.672230303958351</v>
      </c>
      <c r="X35" s="19">
        <f t="shared" si="6"/>
        <v>16.915382092489338</v>
      </c>
      <c r="Z35" s="4" t="s">
        <v>25</v>
      </c>
      <c r="AA35" s="10">
        <f>SUM(AA5,AA12,AA19,AA26)</f>
        <v>1108</v>
      </c>
      <c r="AB35" s="10">
        <f t="shared" ref="AA35:AB38" si="8">SUM(AB5,AB12,AB19,AB26)</f>
        <v>1057</v>
      </c>
      <c r="AC35" s="10">
        <f>SUM(AA35:AB35)</f>
        <v>2165</v>
      </c>
    </row>
    <row r="36" spans="1:29" ht="15" customHeight="1" x14ac:dyDescent="0.15">
      <c r="A36" s="7">
        <v>27</v>
      </c>
      <c r="B36" s="10">
        <v>86</v>
      </c>
      <c r="C36" s="10">
        <v>101</v>
      </c>
      <c r="D36" s="10">
        <v>187</v>
      </c>
      <c r="E36" s="3"/>
      <c r="F36" s="7">
        <v>57</v>
      </c>
      <c r="G36" s="10">
        <v>163</v>
      </c>
      <c r="H36" s="10">
        <v>190</v>
      </c>
      <c r="I36" s="10">
        <v>353</v>
      </c>
      <c r="J36" s="3"/>
      <c r="K36" s="7">
        <v>87</v>
      </c>
      <c r="L36" s="10">
        <v>103</v>
      </c>
      <c r="M36" s="10">
        <v>212</v>
      </c>
      <c r="N36" s="10">
        <v>315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5.4452387256199808</v>
      </c>
      <c r="W36" s="19">
        <f t="shared" si="5"/>
        <v>11.362070285583034</v>
      </c>
      <c r="X36" s="19">
        <f t="shared" si="6"/>
        <v>8.6134798294522792</v>
      </c>
      <c r="Z36" s="26" t="s">
        <v>26</v>
      </c>
      <c r="AA36" s="10">
        <f t="shared" si="8"/>
        <v>6289</v>
      </c>
      <c r="AB36" s="10">
        <f t="shared" si="8"/>
        <v>6060</v>
      </c>
      <c r="AC36" s="13">
        <f>SUM(AA36:AB36)</f>
        <v>12349</v>
      </c>
    </row>
    <row r="37" spans="1:29" ht="15" customHeight="1" x14ac:dyDescent="0.15">
      <c r="A37" s="7">
        <v>28</v>
      </c>
      <c r="B37" s="10">
        <v>117</v>
      </c>
      <c r="C37" s="10">
        <v>82</v>
      </c>
      <c r="D37" s="10">
        <v>199</v>
      </c>
      <c r="E37" s="3"/>
      <c r="F37" s="7">
        <v>58</v>
      </c>
      <c r="G37" s="10">
        <v>191</v>
      </c>
      <c r="H37" s="10">
        <v>189</v>
      </c>
      <c r="I37" s="10">
        <v>380</v>
      </c>
      <c r="J37" s="3"/>
      <c r="K37" s="7">
        <v>88</v>
      </c>
      <c r="L37" s="10">
        <v>71</v>
      </c>
      <c r="M37" s="10">
        <v>156</v>
      </c>
      <c r="N37" s="10">
        <v>227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1.6503397758362015</v>
      </c>
      <c r="W37" s="19">
        <f t="shared" si="5"/>
        <v>4.5861725748411306</v>
      </c>
      <c r="X37" s="19">
        <f t="shared" si="6"/>
        <v>3.2223679895047557</v>
      </c>
      <c r="Z37" s="4" t="s">
        <v>31</v>
      </c>
      <c r="AA37" s="10">
        <f t="shared" si="8"/>
        <v>1617</v>
      </c>
      <c r="AB37" s="10">
        <f t="shared" si="8"/>
        <v>1989</v>
      </c>
      <c r="AC37" s="13">
        <f>SUM(AA37:AB37)</f>
        <v>3606</v>
      </c>
    </row>
    <row r="38" spans="1:29" ht="15" customHeight="1" x14ac:dyDescent="0.15">
      <c r="A38" s="7">
        <v>29</v>
      </c>
      <c r="B38" s="10">
        <v>98</v>
      </c>
      <c r="C38" s="10">
        <v>109</v>
      </c>
      <c r="D38" s="10">
        <v>207</v>
      </c>
      <c r="E38" s="3"/>
      <c r="F38" s="7">
        <v>59</v>
      </c>
      <c r="G38" s="10">
        <v>232</v>
      </c>
      <c r="H38" s="10">
        <v>160</v>
      </c>
      <c r="I38" s="10">
        <v>392</v>
      </c>
      <c r="J38" s="3"/>
      <c r="K38" s="7">
        <v>89</v>
      </c>
      <c r="L38" s="10">
        <v>50</v>
      </c>
      <c r="M38" s="10">
        <v>132</v>
      </c>
      <c r="N38" s="10">
        <v>182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0.31771247021445592</v>
      </c>
      <c r="W38" s="19">
        <f t="shared" si="5"/>
        <v>1.3092412525840287</v>
      </c>
      <c r="X38" s="19">
        <f t="shared" si="6"/>
        <v>0.848638897999344</v>
      </c>
      <c r="Z38" s="4" t="s">
        <v>7</v>
      </c>
      <c r="AA38" s="10">
        <f t="shared" si="8"/>
        <v>2317</v>
      </c>
      <c r="AB38" s="10">
        <f t="shared" si="8"/>
        <v>3955</v>
      </c>
      <c r="AC38" s="13">
        <f>SUM(AA38:AB38)</f>
        <v>6272</v>
      </c>
    </row>
    <row r="39" spans="1:29" ht="15" customHeight="1" x14ac:dyDescent="0.15">
      <c r="A39" s="7"/>
      <c r="B39" s="11">
        <v>469</v>
      </c>
      <c r="C39" s="11">
        <v>487</v>
      </c>
      <c r="D39" s="11">
        <v>956</v>
      </c>
      <c r="E39" s="3"/>
      <c r="F39" s="7"/>
      <c r="G39" s="11">
        <v>940</v>
      </c>
      <c r="H39" s="11">
        <v>883</v>
      </c>
      <c r="I39" s="11">
        <v>1823</v>
      </c>
      <c r="J39" s="3"/>
      <c r="K39" s="7"/>
      <c r="L39" s="11">
        <v>430</v>
      </c>
      <c r="M39" s="11">
        <v>885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1.7650692789691995E-2</v>
      </c>
      <c r="W39" s="19">
        <f t="shared" si="5"/>
        <v>0.2067223030395835</v>
      </c>
      <c r="X39" s="19">
        <f t="shared" si="6"/>
        <v>0.11889143981633322</v>
      </c>
      <c r="Z39" s="9" t="s">
        <v>24</v>
      </c>
      <c r="AA39" s="11">
        <f>SUM(AA35:AA38)</f>
        <v>11331</v>
      </c>
      <c r="AB39" s="11">
        <f>SUM(AB35:AB38)</f>
        <v>13061</v>
      </c>
      <c r="AC39" s="11">
        <f>SUM(AC35:AC38)</f>
        <v>24392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74</v>
      </c>
      <c r="C4" s="10">
        <v>43</v>
      </c>
      <c r="D4" s="10">
        <v>117</v>
      </c>
      <c r="E4" s="3"/>
      <c r="F4" s="7">
        <v>30</v>
      </c>
      <c r="G4" s="10">
        <v>99</v>
      </c>
      <c r="H4" s="10">
        <v>80</v>
      </c>
      <c r="I4" s="10">
        <v>179</v>
      </c>
      <c r="J4" s="3"/>
      <c r="K4" s="7">
        <v>60</v>
      </c>
      <c r="L4" s="10">
        <v>207</v>
      </c>
      <c r="M4" s="10">
        <v>193</v>
      </c>
      <c r="N4" s="10">
        <v>400</v>
      </c>
      <c r="O4" s="3"/>
      <c r="P4" s="7">
        <v>90</v>
      </c>
      <c r="Q4" s="10">
        <v>42</v>
      </c>
      <c r="R4" s="10">
        <v>124</v>
      </c>
      <c r="S4" s="10">
        <v>166</v>
      </c>
      <c r="U4" s="4" t="s">
        <v>4</v>
      </c>
      <c r="V4" s="15">
        <f>SUM(B9,B15,B21)</f>
        <v>1129</v>
      </c>
      <c r="W4" s="15">
        <f>SUM(C9,C15,C21)</f>
        <v>1095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65</v>
      </c>
      <c r="D5" s="10">
        <v>132</v>
      </c>
      <c r="E5" s="3"/>
      <c r="F5" s="7">
        <v>31</v>
      </c>
      <c r="G5" s="10">
        <v>87</v>
      </c>
      <c r="H5" s="10">
        <v>91</v>
      </c>
      <c r="I5" s="10">
        <v>178</v>
      </c>
      <c r="J5" s="3"/>
      <c r="K5" s="7">
        <v>61</v>
      </c>
      <c r="L5" s="10">
        <v>264</v>
      </c>
      <c r="M5" s="10">
        <v>209</v>
      </c>
      <c r="N5" s="10">
        <v>473</v>
      </c>
      <c r="O5" s="3"/>
      <c r="P5" s="7">
        <v>91</v>
      </c>
      <c r="Q5" s="10">
        <v>39</v>
      </c>
      <c r="R5" s="10">
        <v>89</v>
      </c>
      <c r="S5" s="10">
        <v>128</v>
      </c>
      <c r="U5" s="4" t="s">
        <v>5</v>
      </c>
      <c r="V5" s="15">
        <f>SUM(B27,B33,B39,G9,G15,G21,G27,G33,G39,L9)</f>
        <v>6480</v>
      </c>
      <c r="W5" s="15">
        <f>SUM(C27,C33,C39,H9,H15,H21,H27,H33,H39,M9)</f>
        <v>6126</v>
      </c>
      <c r="X5" s="15">
        <f>SUM(V5:W5)</f>
        <v>12606</v>
      </c>
      <c r="Y5" s="2"/>
      <c r="Z5" s="4" t="s">
        <v>25</v>
      </c>
      <c r="AA5" s="10">
        <v>651</v>
      </c>
      <c r="AB5" s="10">
        <v>622</v>
      </c>
      <c r="AC5" s="10">
        <v>1273</v>
      </c>
    </row>
    <row r="6" spans="1:29" ht="15" customHeight="1" x14ac:dyDescent="0.15">
      <c r="A6" s="7">
        <v>2</v>
      </c>
      <c r="B6" s="10">
        <v>70</v>
      </c>
      <c r="C6" s="10">
        <v>68</v>
      </c>
      <c r="D6" s="10">
        <v>138</v>
      </c>
      <c r="E6" s="3"/>
      <c r="F6" s="7">
        <v>32</v>
      </c>
      <c r="G6" s="10">
        <v>96</v>
      </c>
      <c r="H6" s="10">
        <v>92</v>
      </c>
      <c r="I6" s="10">
        <v>188</v>
      </c>
      <c r="J6" s="3"/>
      <c r="K6" s="7">
        <v>62</v>
      </c>
      <c r="L6" s="10">
        <v>268</v>
      </c>
      <c r="M6" s="10">
        <v>253</v>
      </c>
      <c r="N6" s="10">
        <v>521</v>
      </c>
      <c r="O6" s="3"/>
      <c r="P6" s="7">
        <v>92</v>
      </c>
      <c r="Q6" s="10">
        <v>31</v>
      </c>
      <c r="R6" s="10">
        <v>74</v>
      </c>
      <c r="S6" s="10">
        <v>105</v>
      </c>
      <c r="U6" s="8" t="s">
        <v>6</v>
      </c>
      <c r="V6" s="15">
        <f>SUM(L15,L21)</f>
        <v>1569</v>
      </c>
      <c r="W6" s="15">
        <f>SUM(M15,M21)</f>
        <v>1971</v>
      </c>
      <c r="X6" s="15">
        <f>SUM(V6:W6)</f>
        <v>3540</v>
      </c>
      <c r="Z6" s="26" t="s">
        <v>26</v>
      </c>
      <c r="AA6" s="10">
        <v>3708</v>
      </c>
      <c r="AB6" s="10">
        <v>3600</v>
      </c>
      <c r="AC6" s="10">
        <v>7308</v>
      </c>
    </row>
    <row r="7" spans="1:29" ht="15" customHeight="1" x14ac:dyDescent="0.15">
      <c r="A7" s="7">
        <v>3</v>
      </c>
      <c r="B7" s="10">
        <v>75</v>
      </c>
      <c r="C7" s="10">
        <v>73</v>
      </c>
      <c r="D7" s="10">
        <v>148</v>
      </c>
      <c r="E7" s="3"/>
      <c r="F7" s="7">
        <v>33</v>
      </c>
      <c r="G7" s="10">
        <v>107</v>
      </c>
      <c r="H7" s="10">
        <v>102</v>
      </c>
      <c r="I7" s="10">
        <v>209</v>
      </c>
      <c r="J7" s="3"/>
      <c r="K7" s="7">
        <v>63</v>
      </c>
      <c r="L7" s="10">
        <v>274</v>
      </c>
      <c r="M7" s="10">
        <v>255</v>
      </c>
      <c r="N7" s="10">
        <v>529</v>
      </c>
      <c r="O7" s="3"/>
      <c r="P7" s="7">
        <v>93</v>
      </c>
      <c r="Q7" s="10">
        <v>25</v>
      </c>
      <c r="R7" s="10">
        <v>59</v>
      </c>
      <c r="S7" s="10">
        <v>84</v>
      </c>
      <c r="U7" s="4" t="s">
        <v>7</v>
      </c>
      <c r="V7" s="15">
        <f>SUM(L27,L33,L39,Q9,Q15,Q21,Q27,Q33,Q39)</f>
        <v>2303</v>
      </c>
      <c r="W7" s="15">
        <f>SUM(M27,M33,M39,R9,R15,R21,R27,R33,R39)</f>
        <v>3956</v>
      </c>
      <c r="X7" s="15">
        <f>SUM(V7:W7)</f>
        <v>6259</v>
      </c>
      <c r="Z7" s="4" t="s">
        <v>31</v>
      </c>
      <c r="AA7" s="10">
        <v>999</v>
      </c>
      <c r="AB7" s="10">
        <v>1251</v>
      </c>
      <c r="AC7" s="10">
        <v>2250</v>
      </c>
    </row>
    <row r="8" spans="1:29" ht="15" customHeight="1" x14ac:dyDescent="0.15">
      <c r="A8" s="7">
        <v>4</v>
      </c>
      <c r="B8" s="10">
        <v>70</v>
      </c>
      <c r="C8" s="10">
        <v>81</v>
      </c>
      <c r="D8" s="10">
        <v>151</v>
      </c>
      <c r="E8" s="3"/>
      <c r="F8" s="7">
        <v>34</v>
      </c>
      <c r="G8" s="10">
        <v>113</v>
      </c>
      <c r="H8" s="10">
        <v>102</v>
      </c>
      <c r="I8" s="10">
        <v>215</v>
      </c>
      <c r="J8" s="3"/>
      <c r="K8" s="7">
        <v>64</v>
      </c>
      <c r="L8" s="10">
        <v>278</v>
      </c>
      <c r="M8" s="10">
        <v>253</v>
      </c>
      <c r="N8" s="10">
        <v>531</v>
      </c>
      <c r="O8" s="3"/>
      <c r="P8" s="7">
        <v>94</v>
      </c>
      <c r="Q8" s="10">
        <v>15</v>
      </c>
      <c r="R8" s="10">
        <v>49</v>
      </c>
      <c r="S8" s="10">
        <v>64</v>
      </c>
      <c r="U8" s="17" t="s">
        <v>3</v>
      </c>
      <c r="V8" s="12">
        <f>SUM(V4:V7)</f>
        <v>11481</v>
      </c>
      <c r="W8" s="12">
        <f>SUM(W4:W7)</f>
        <v>13148</v>
      </c>
      <c r="X8" s="12">
        <f>SUM(X4:X7)</f>
        <v>24629</v>
      </c>
      <c r="Z8" s="4" t="s">
        <v>7</v>
      </c>
      <c r="AA8" s="10">
        <v>1386</v>
      </c>
      <c r="AB8" s="10">
        <v>2407</v>
      </c>
      <c r="AC8" s="10">
        <v>3793</v>
      </c>
    </row>
    <row r="9" spans="1:29" ht="15" customHeight="1" x14ac:dyDescent="0.15">
      <c r="A9" s="7"/>
      <c r="B9" s="11">
        <v>356</v>
      </c>
      <c r="C9" s="11">
        <v>330</v>
      </c>
      <c r="D9" s="11">
        <v>686</v>
      </c>
      <c r="E9" s="3"/>
      <c r="F9" s="7"/>
      <c r="G9" s="11">
        <v>502</v>
      </c>
      <c r="H9" s="11">
        <v>467</v>
      </c>
      <c r="I9" s="11">
        <v>969</v>
      </c>
      <c r="J9" s="3"/>
      <c r="K9" s="7"/>
      <c r="L9" s="12">
        <v>1291</v>
      </c>
      <c r="M9" s="12">
        <v>1163</v>
      </c>
      <c r="N9" s="12">
        <v>2454</v>
      </c>
      <c r="O9" s="3"/>
      <c r="P9" s="7"/>
      <c r="Q9" s="11">
        <v>152</v>
      </c>
      <c r="R9" s="11">
        <v>395</v>
      </c>
      <c r="S9" s="11">
        <v>547</v>
      </c>
      <c r="U9" s="4" t="s">
        <v>8</v>
      </c>
      <c r="V9" s="15">
        <f>SUM(G21,G27,G33,G39,L9)</f>
        <v>3994</v>
      </c>
      <c r="W9" s="15">
        <f>SUM(H21,H27,H33,H39,M9)</f>
        <v>3874</v>
      </c>
      <c r="X9" s="18">
        <f t="shared" ref="X9:X20" si="0">SUM(V9:W9)</f>
        <v>7868</v>
      </c>
      <c r="Z9" s="9" t="s">
        <v>24</v>
      </c>
      <c r="AA9" s="11">
        <f t="shared" ref="AA9:AB9" si="1">SUM(AA5:AA8)</f>
        <v>6744</v>
      </c>
      <c r="AB9" s="11">
        <f t="shared" si="1"/>
        <v>7880</v>
      </c>
      <c r="AC9" s="11">
        <f>SUM(AC5:AC8)</f>
        <v>14624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112</v>
      </c>
      <c r="H10" s="10">
        <v>91</v>
      </c>
      <c r="I10" s="10">
        <v>203</v>
      </c>
      <c r="J10" s="3"/>
      <c r="K10" s="7">
        <v>65</v>
      </c>
      <c r="L10" s="10">
        <v>210</v>
      </c>
      <c r="M10" s="10">
        <v>195</v>
      </c>
      <c r="N10" s="10">
        <v>405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7866</v>
      </c>
      <c r="W10" s="15">
        <f>SUM(H21,H27,H33,H39,M9,M15,M21,M27,M33,M39,R9,R15,R21,R27,R33,R39)</f>
        <v>9801</v>
      </c>
      <c r="X10" s="18">
        <f t="shared" si="0"/>
        <v>17667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81</v>
      </c>
      <c r="D11" s="10">
        <v>153</v>
      </c>
      <c r="E11" s="3"/>
      <c r="F11" s="7">
        <v>36</v>
      </c>
      <c r="G11" s="10">
        <v>114</v>
      </c>
      <c r="H11" s="10">
        <v>91</v>
      </c>
      <c r="I11" s="10">
        <v>205</v>
      </c>
      <c r="J11" s="3"/>
      <c r="K11" s="7">
        <v>66</v>
      </c>
      <c r="L11" s="10">
        <v>91</v>
      </c>
      <c r="M11" s="10">
        <v>107</v>
      </c>
      <c r="N11" s="10">
        <v>198</v>
      </c>
      <c r="O11" s="3"/>
      <c r="P11" s="7">
        <v>96</v>
      </c>
      <c r="Q11" s="10">
        <v>9</v>
      </c>
      <c r="R11" s="10">
        <v>31</v>
      </c>
      <c r="S11" s="10">
        <v>40</v>
      </c>
      <c r="U11" s="4" t="s">
        <v>10</v>
      </c>
      <c r="V11" s="15">
        <f>SUM(,G33,G39,L9,L15,L21,L27,L33,L39,Q9,Q15,Q21,Q27,Q33,Q39)</f>
        <v>6880</v>
      </c>
      <c r="W11" s="15">
        <f>SUM(,H33,H39,M9,M15,M21,M27,M33,M39,R9,R15,R21,R27,R33,R39)</f>
        <v>8780</v>
      </c>
      <c r="X11" s="18">
        <f t="shared" si="0"/>
        <v>15660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60</v>
      </c>
      <c r="D12" s="10">
        <v>137</v>
      </c>
      <c r="E12" s="3"/>
      <c r="F12" s="7">
        <v>37</v>
      </c>
      <c r="G12" s="10">
        <v>105</v>
      </c>
      <c r="H12" s="10">
        <v>93</v>
      </c>
      <c r="I12" s="10">
        <v>198</v>
      </c>
      <c r="J12" s="3"/>
      <c r="K12" s="7">
        <v>67</v>
      </c>
      <c r="L12" s="10">
        <v>127</v>
      </c>
      <c r="M12" s="10">
        <v>166</v>
      </c>
      <c r="N12" s="10">
        <v>293</v>
      </c>
      <c r="O12" s="3"/>
      <c r="P12" s="7">
        <v>97</v>
      </c>
      <c r="Q12" s="10">
        <v>3</v>
      </c>
      <c r="R12" s="10">
        <v>37</v>
      </c>
      <c r="S12" s="10">
        <v>40</v>
      </c>
      <c r="U12" s="4" t="s">
        <v>11</v>
      </c>
      <c r="V12" s="15">
        <f>SUM(L9,L15,L21,L27,L33,L39,Q9,Q15,Q21,Q27,Q33,Q39)</f>
        <v>5163</v>
      </c>
      <c r="W12" s="15">
        <f>SUM(M9,M15,M21,M27,M33,M39,R9,R15,R21,R27,R33,R39)</f>
        <v>7090</v>
      </c>
      <c r="X12" s="18">
        <f t="shared" si="0"/>
        <v>12253</v>
      </c>
      <c r="Z12" s="4" t="s">
        <v>25</v>
      </c>
      <c r="AA12" s="10">
        <v>146</v>
      </c>
      <c r="AB12" s="10">
        <v>164</v>
      </c>
      <c r="AC12" s="10">
        <v>310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v>147</v>
      </c>
      <c r="E13" s="3"/>
      <c r="F13" s="7">
        <v>38</v>
      </c>
      <c r="G13" s="10">
        <v>115</v>
      </c>
      <c r="H13" s="10">
        <v>109</v>
      </c>
      <c r="I13" s="10">
        <v>224</v>
      </c>
      <c r="J13" s="3"/>
      <c r="K13" s="7">
        <v>68</v>
      </c>
      <c r="L13" s="10">
        <v>156</v>
      </c>
      <c r="M13" s="10">
        <v>211</v>
      </c>
      <c r="N13" s="10">
        <v>367</v>
      </c>
      <c r="O13" s="3"/>
      <c r="P13" s="7">
        <v>98</v>
      </c>
      <c r="Q13" s="10">
        <v>6</v>
      </c>
      <c r="R13" s="10">
        <v>21</v>
      </c>
      <c r="S13" s="10">
        <v>27</v>
      </c>
      <c r="U13" s="9" t="s">
        <v>12</v>
      </c>
      <c r="V13" s="12">
        <f>SUM(L15,L21,L27,L33,L39,Q9,Q15,Q21,Q27,Q33,Q39)</f>
        <v>3872</v>
      </c>
      <c r="W13" s="12">
        <f>SUM(M15,M21,M27,M33,M39,R9,R15,R21,R27,R33,R39)</f>
        <v>5927</v>
      </c>
      <c r="X13" s="12">
        <f t="shared" si="0"/>
        <v>9799</v>
      </c>
      <c r="Z13" s="26" t="s">
        <v>26</v>
      </c>
      <c r="AA13" s="10">
        <v>832</v>
      </c>
      <c r="AB13" s="10">
        <v>810</v>
      </c>
      <c r="AC13" s="10">
        <v>1642</v>
      </c>
    </row>
    <row r="14" spans="1:29" ht="15" customHeight="1" x14ac:dyDescent="0.15">
      <c r="A14" s="7">
        <v>9</v>
      </c>
      <c r="B14" s="10">
        <v>70</v>
      </c>
      <c r="C14" s="10">
        <v>75</v>
      </c>
      <c r="D14" s="10">
        <v>145</v>
      </c>
      <c r="E14" s="3"/>
      <c r="F14" s="7">
        <v>39</v>
      </c>
      <c r="G14" s="10">
        <v>94</v>
      </c>
      <c r="H14" s="10">
        <v>87</v>
      </c>
      <c r="I14" s="10">
        <v>181</v>
      </c>
      <c r="J14" s="3"/>
      <c r="K14" s="7">
        <v>69</v>
      </c>
      <c r="L14" s="10">
        <v>164</v>
      </c>
      <c r="M14" s="10">
        <v>187</v>
      </c>
      <c r="N14" s="10">
        <v>351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5061</v>
      </c>
      <c r="X14" s="18">
        <f t="shared" si="0"/>
        <v>8185</v>
      </c>
      <c r="Z14" s="4" t="s">
        <v>31</v>
      </c>
      <c r="AA14" s="10">
        <v>189</v>
      </c>
      <c r="AB14" s="10">
        <v>240</v>
      </c>
      <c r="AC14" s="10">
        <v>429</v>
      </c>
    </row>
    <row r="15" spans="1:29" ht="15" customHeight="1" x14ac:dyDescent="0.15">
      <c r="A15" s="7"/>
      <c r="B15" s="11">
        <v>376</v>
      </c>
      <c r="C15" s="11">
        <v>354</v>
      </c>
      <c r="D15" s="11">
        <v>730</v>
      </c>
      <c r="E15" s="3"/>
      <c r="F15" s="7"/>
      <c r="G15" s="11">
        <v>540</v>
      </c>
      <c r="H15" s="11">
        <v>471</v>
      </c>
      <c r="I15" s="11">
        <v>1011</v>
      </c>
      <c r="J15" s="3"/>
      <c r="K15" s="7"/>
      <c r="L15" s="11">
        <v>748</v>
      </c>
      <c r="M15" s="11">
        <v>866</v>
      </c>
      <c r="N15" s="11">
        <v>1614</v>
      </c>
      <c r="O15" s="3"/>
      <c r="P15" s="7"/>
      <c r="Q15" s="11">
        <v>32</v>
      </c>
      <c r="R15" s="11">
        <v>152</v>
      </c>
      <c r="S15" s="11">
        <v>184</v>
      </c>
      <c r="U15" s="4" t="s">
        <v>14</v>
      </c>
      <c r="V15" s="15">
        <f>SUM(L27,L33,L39,Q9,Q15,Q21,Q27,Q33,Q39)</f>
        <v>2303</v>
      </c>
      <c r="W15" s="15">
        <f>SUM(M27,M33,M39,R9,R15,R21,R27,R33,R39)</f>
        <v>3956</v>
      </c>
      <c r="X15" s="18">
        <f t="shared" si="0"/>
        <v>6259</v>
      </c>
      <c r="Z15" s="4" t="s">
        <v>7</v>
      </c>
      <c r="AA15" s="10">
        <v>286</v>
      </c>
      <c r="AB15" s="10">
        <v>444</v>
      </c>
      <c r="AC15" s="10">
        <v>730</v>
      </c>
    </row>
    <row r="16" spans="1:29" ht="15" customHeight="1" x14ac:dyDescent="0.15">
      <c r="A16" s="7">
        <v>10</v>
      </c>
      <c r="B16" s="10">
        <v>67</v>
      </c>
      <c r="C16" s="10">
        <v>75</v>
      </c>
      <c r="D16" s="10">
        <v>142</v>
      </c>
      <c r="E16" s="3"/>
      <c r="F16" s="7">
        <v>40</v>
      </c>
      <c r="G16" s="10">
        <v>109</v>
      </c>
      <c r="H16" s="10">
        <v>101</v>
      </c>
      <c r="I16" s="10">
        <v>210</v>
      </c>
      <c r="J16" s="3"/>
      <c r="K16" s="7">
        <v>70</v>
      </c>
      <c r="L16" s="10">
        <v>160</v>
      </c>
      <c r="M16" s="10">
        <v>236</v>
      </c>
      <c r="N16" s="10">
        <v>396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1378</v>
      </c>
      <c r="W16" s="15">
        <f>SUM(M33,M39,R9,R15,R21,R27,R33,R39)</f>
        <v>2669</v>
      </c>
      <c r="X16" s="18">
        <f t="shared" si="0"/>
        <v>4047</v>
      </c>
      <c r="Z16" s="9" t="s">
        <v>24</v>
      </c>
      <c r="AA16" s="11">
        <f t="shared" ref="AA16:AB16" si="2">SUM(AA12:AA15)</f>
        <v>1453</v>
      </c>
      <c r="AB16" s="11">
        <f t="shared" si="2"/>
        <v>1658</v>
      </c>
      <c r="AC16" s="11">
        <f>SUM(AC12:AC15)</f>
        <v>3111</v>
      </c>
    </row>
    <row r="17" spans="1:29" ht="15" customHeight="1" x14ac:dyDescent="0.15">
      <c r="A17" s="7">
        <v>11</v>
      </c>
      <c r="B17" s="10">
        <v>81</v>
      </c>
      <c r="C17" s="10">
        <v>98</v>
      </c>
      <c r="D17" s="10">
        <v>179</v>
      </c>
      <c r="E17" s="3"/>
      <c r="F17" s="7">
        <v>41</v>
      </c>
      <c r="G17" s="10">
        <v>101</v>
      </c>
      <c r="H17" s="10">
        <v>90</v>
      </c>
      <c r="I17" s="10">
        <v>191</v>
      </c>
      <c r="J17" s="3"/>
      <c r="K17" s="7">
        <v>71</v>
      </c>
      <c r="L17" s="10">
        <v>163</v>
      </c>
      <c r="M17" s="10">
        <v>215</v>
      </c>
      <c r="N17" s="10">
        <v>378</v>
      </c>
      <c r="O17" s="3"/>
      <c r="P17" s="7">
        <v>101</v>
      </c>
      <c r="Q17" s="10">
        <v>2</v>
      </c>
      <c r="R17" s="10">
        <v>4</v>
      </c>
      <c r="S17" s="10">
        <v>6</v>
      </c>
      <c r="U17" s="4" t="s">
        <v>16</v>
      </c>
      <c r="V17" s="15">
        <f>SUM(L39,Q9,Q15,Q21,Q27,Q33,Q39)</f>
        <v>589</v>
      </c>
      <c r="W17" s="15">
        <f>SUM(M39,R9,R15,R21,R27,R33,R39)</f>
        <v>1459</v>
      </c>
      <c r="X17" s="18">
        <f t="shared" si="0"/>
        <v>2048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82</v>
      </c>
      <c r="D18" s="10">
        <v>172</v>
      </c>
      <c r="E18" s="3"/>
      <c r="F18" s="7">
        <v>42</v>
      </c>
      <c r="G18" s="10">
        <v>90</v>
      </c>
      <c r="H18" s="10">
        <v>93</v>
      </c>
      <c r="I18" s="10">
        <v>183</v>
      </c>
      <c r="J18" s="3"/>
      <c r="K18" s="7">
        <v>72</v>
      </c>
      <c r="L18" s="10">
        <v>156</v>
      </c>
      <c r="M18" s="10">
        <v>227</v>
      </c>
      <c r="N18" s="13">
        <v>383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186</v>
      </c>
      <c r="W18" s="15">
        <f>SUM(R9,R15,R21,R27,R33,R39)</f>
        <v>576</v>
      </c>
      <c r="X18" s="18">
        <f t="shared" si="0"/>
        <v>762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67</v>
      </c>
      <c r="D19" s="10">
        <v>141</v>
      </c>
      <c r="E19" s="3"/>
      <c r="F19" s="7">
        <v>43</v>
      </c>
      <c r="G19" s="10">
        <v>90</v>
      </c>
      <c r="H19" s="10">
        <v>94</v>
      </c>
      <c r="I19" s="10">
        <v>184</v>
      </c>
      <c r="J19" s="3"/>
      <c r="K19" s="7">
        <v>73</v>
      </c>
      <c r="L19" s="10">
        <v>136</v>
      </c>
      <c r="M19" s="10">
        <v>203</v>
      </c>
      <c r="N19" s="10">
        <v>339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34</v>
      </c>
      <c r="W19" s="15">
        <f>SUM(R15,R21,R27,R33,R39)</f>
        <v>181</v>
      </c>
      <c r="X19" s="18">
        <f t="shared" si="0"/>
        <v>215</v>
      </c>
      <c r="Z19" s="4" t="s">
        <v>25</v>
      </c>
      <c r="AA19" s="10">
        <v>210</v>
      </c>
      <c r="AB19" s="10">
        <v>214</v>
      </c>
      <c r="AC19" s="10">
        <v>424</v>
      </c>
    </row>
    <row r="20" spans="1:29" ht="15" customHeight="1" x14ac:dyDescent="0.15">
      <c r="A20" s="7">
        <v>14</v>
      </c>
      <c r="B20" s="10">
        <v>85</v>
      </c>
      <c r="C20" s="10">
        <v>89</v>
      </c>
      <c r="D20" s="10">
        <v>174</v>
      </c>
      <c r="E20" s="3"/>
      <c r="F20" s="7">
        <v>44</v>
      </c>
      <c r="G20" s="10">
        <v>90</v>
      </c>
      <c r="H20" s="10">
        <v>118</v>
      </c>
      <c r="I20" s="10">
        <v>208</v>
      </c>
      <c r="J20" s="3"/>
      <c r="K20" s="7">
        <v>74</v>
      </c>
      <c r="L20" s="10">
        <v>206</v>
      </c>
      <c r="M20" s="10">
        <v>224</v>
      </c>
      <c r="N20" s="10">
        <v>430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1262</v>
      </c>
      <c r="AB20" s="10">
        <v>1102</v>
      </c>
      <c r="AC20" s="10">
        <v>2364</v>
      </c>
    </row>
    <row r="21" spans="1:29" ht="15" customHeight="1" x14ac:dyDescent="0.15">
      <c r="A21" s="7"/>
      <c r="B21" s="11">
        <v>397</v>
      </c>
      <c r="C21" s="11">
        <v>411</v>
      </c>
      <c r="D21" s="11">
        <v>808</v>
      </c>
      <c r="E21" s="3"/>
      <c r="F21" s="7"/>
      <c r="G21" s="11">
        <v>480</v>
      </c>
      <c r="H21" s="11">
        <v>496</v>
      </c>
      <c r="I21" s="11">
        <v>976</v>
      </c>
      <c r="J21" s="3"/>
      <c r="K21" s="7"/>
      <c r="L21" s="12">
        <v>821</v>
      </c>
      <c r="M21" s="12">
        <v>1105</v>
      </c>
      <c r="N21" s="12">
        <v>1926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230</v>
      </c>
      <c r="AB21" s="10">
        <v>293</v>
      </c>
      <c r="AC21" s="10">
        <v>523</v>
      </c>
    </row>
    <row r="22" spans="1:29" ht="15" customHeight="1" x14ac:dyDescent="0.15">
      <c r="A22" s="7">
        <v>15</v>
      </c>
      <c r="B22" s="10">
        <v>106</v>
      </c>
      <c r="C22" s="10">
        <v>96</v>
      </c>
      <c r="D22" s="10">
        <v>202</v>
      </c>
      <c r="E22" s="3"/>
      <c r="F22" s="7">
        <v>45</v>
      </c>
      <c r="G22" s="10">
        <v>84</v>
      </c>
      <c r="H22" s="10">
        <v>102</v>
      </c>
      <c r="I22" s="10">
        <v>186</v>
      </c>
      <c r="J22" s="3"/>
      <c r="K22" s="7">
        <v>75</v>
      </c>
      <c r="L22" s="10">
        <v>176</v>
      </c>
      <c r="M22" s="10">
        <v>261</v>
      </c>
      <c r="N22" s="10">
        <v>437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673</v>
      </c>
      <c r="AC22" s="10">
        <v>1053</v>
      </c>
    </row>
    <row r="23" spans="1:29" ht="15" customHeight="1" x14ac:dyDescent="0.15">
      <c r="A23" s="7">
        <v>16</v>
      </c>
      <c r="B23" s="10">
        <v>105</v>
      </c>
      <c r="C23" s="10">
        <v>83</v>
      </c>
      <c r="D23" s="10">
        <v>188</v>
      </c>
      <c r="E23" s="3"/>
      <c r="F23" s="7">
        <v>46</v>
      </c>
      <c r="G23" s="10">
        <v>96</v>
      </c>
      <c r="H23" s="10">
        <v>76</v>
      </c>
      <c r="I23" s="10">
        <v>172</v>
      </c>
      <c r="J23" s="3"/>
      <c r="K23" s="7">
        <v>76</v>
      </c>
      <c r="L23" s="10">
        <v>183</v>
      </c>
      <c r="M23" s="10">
        <v>251</v>
      </c>
      <c r="N23" s="10">
        <v>434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9.8336381848271053</v>
      </c>
      <c r="W23" s="19">
        <f>W4/$W$8*100</f>
        <v>8.3282628536659562</v>
      </c>
      <c r="X23" s="19">
        <f>X4/$X$8*100</f>
        <v>9.0300052783304228</v>
      </c>
      <c r="Z23" s="9" t="s">
        <v>24</v>
      </c>
      <c r="AA23" s="11">
        <f t="shared" ref="AA23:AB23" si="3">SUM(AA19:AA22)</f>
        <v>2082</v>
      </c>
      <c r="AB23" s="11">
        <f t="shared" si="3"/>
        <v>2282</v>
      </c>
      <c r="AC23" s="11">
        <f>SUM(AC19:AC22)</f>
        <v>4364</v>
      </c>
    </row>
    <row r="24" spans="1:29" ht="15" customHeight="1" x14ac:dyDescent="0.15">
      <c r="A24" s="7">
        <v>17</v>
      </c>
      <c r="B24" s="10">
        <v>120</v>
      </c>
      <c r="C24" s="10">
        <v>102</v>
      </c>
      <c r="D24" s="10">
        <v>222</v>
      </c>
      <c r="E24" s="3"/>
      <c r="F24" s="7">
        <v>47</v>
      </c>
      <c r="G24" s="10">
        <v>103</v>
      </c>
      <c r="H24" s="10">
        <v>115</v>
      </c>
      <c r="I24" s="10">
        <v>218</v>
      </c>
      <c r="J24" s="3"/>
      <c r="K24" s="7">
        <v>77</v>
      </c>
      <c r="L24" s="10">
        <v>174</v>
      </c>
      <c r="M24" s="10">
        <v>258</v>
      </c>
      <c r="N24" s="10">
        <v>432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56.441076561275153</v>
      </c>
      <c r="W24" s="19">
        <f>W5/$W$8*100</f>
        <v>46.592637663522964</v>
      </c>
      <c r="X24" s="19">
        <f>X5/$X$8*100</f>
        <v>51.183564091112096</v>
      </c>
      <c r="Z24" s="6" t="s">
        <v>30</v>
      </c>
    </row>
    <row r="25" spans="1:29" ht="15" customHeight="1" x14ac:dyDescent="0.15">
      <c r="A25" s="7">
        <v>18</v>
      </c>
      <c r="B25" s="10">
        <v>127</v>
      </c>
      <c r="C25" s="10">
        <v>80</v>
      </c>
      <c r="D25" s="10">
        <v>207</v>
      </c>
      <c r="E25" s="3"/>
      <c r="F25" s="7">
        <v>48</v>
      </c>
      <c r="G25" s="10">
        <v>108</v>
      </c>
      <c r="H25" s="10">
        <v>123</v>
      </c>
      <c r="I25" s="10">
        <v>231</v>
      </c>
      <c r="J25" s="3"/>
      <c r="K25" s="7">
        <v>78</v>
      </c>
      <c r="L25" s="10">
        <v>188</v>
      </c>
      <c r="M25" s="10">
        <v>274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13.666056963679122</v>
      </c>
      <c r="W25" s="19">
        <f>W6/$W$8*100</f>
        <v>14.990873136598722</v>
      </c>
      <c r="X25" s="19">
        <f>X6/$X$8*100</f>
        <v>14.373299768565511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76</v>
      </c>
      <c r="C26" s="10">
        <v>91</v>
      </c>
      <c r="D26" s="10">
        <v>167</v>
      </c>
      <c r="E26" s="3"/>
      <c r="F26" s="7">
        <v>49</v>
      </c>
      <c r="G26" s="10">
        <v>115</v>
      </c>
      <c r="H26" s="10">
        <v>109</v>
      </c>
      <c r="I26" s="10">
        <v>224</v>
      </c>
      <c r="J26" s="3"/>
      <c r="K26" s="7">
        <v>79</v>
      </c>
      <c r="L26" s="10">
        <v>204</v>
      </c>
      <c r="M26" s="10">
        <v>243</v>
      </c>
      <c r="N26" s="10">
        <v>447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20.059228290218623</v>
      </c>
      <c r="W26" s="19">
        <f>W7/$W$8*100</f>
        <v>30.088226346212348</v>
      </c>
      <c r="X26" s="19">
        <f>X7/$X$8*100</f>
        <v>25.413130861991963</v>
      </c>
      <c r="Z26" s="4" t="s">
        <v>25</v>
      </c>
      <c r="AA26" s="10">
        <v>122</v>
      </c>
      <c r="AB26" s="10">
        <v>95</v>
      </c>
      <c r="AC26" s="10">
        <v>217</v>
      </c>
    </row>
    <row r="27" spans="1:29" ht="15" customHeight="1" x14ac:dyDescent="0.15">
      <c r="A27" s="7"/>
      <c r="B27" s="11">
        <v>534</v>
      </c>
      <c r="C27" s="11">
        <v>452</v>
      </c>
      <c r="D27" s="11">
        <v>986</v>
      </c>
      <c r="E27" s="3"/>
      <c r="F27" s="7"/>
      <c r="G27" s="11">
        <v>506</v>
      </c>
      <c r="H27" s="11">
        <v>525</v>
      </c>
      <c r="I27" s="11">
        <v>1031</v>
      </c>
      <c r="J27" s="3"/>
      <c r="K27" s="7"/>
      <c r="L27" s="11">
        <v>925</v>
      </c>
      <c r="M27" s="11">
        <v>1287</v>
      </c>
      <c r="N27" s="11">
        <v>2212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99.999999999999986</v>
      </c>
      <c r="X27" s="20">
        <f>SUM(X23:X26)</f>
        <v>99.999999999999986</v>
      </c>
      <c r="Z27" s="26" t="s">
        <v>26</v>
      </c>
      <c r="AA27" s="10">
        <v>678</v>
      </c>
      <c r="AB27" s="10">
        <v>614</v>
      </c>
      <c r="AC27" s="10">
        <v>1292</v>
      </c>
    </row>
    <row r="28" spans="1:29" ht="15" customHeight="1" x14ac:dyDescent="0.15">
      <c r="A28" s="7">
        <v>20</v>
      </c>
      <c r="B28" s="10">
        <v>94</v>
      </c>
      <c r="C28" s="10">
        <v>80</v>
      </c>
      <c r="D28" s="10">
        <v>174</v>
      </c>
      <c r="E28" s="3"/>
      <c r="F28" s="7">
        <v>50</v>
      </c>
      <c r="G28" s="10">
        <v>133</v>
      </c>
      <c r="H28" s="10">
        <v>134</v>
      </c>
      <c r="I28" s="10">
        <v>267</v>
      </c>
      <c r="J28" s="3"/>
      <c r="K28" s="7">
        <v>80</v>
      </c>
      <c r="L28" s="10">
        <v>172</v>
      </c>
      <c r="M28" s="10">
        <v>267</v>
      </c>
      <c r="N28" s="10">
        <v>439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34.787910460761253</v>
      </c>
      <c r="W28" s="19">
        <f t="shared" ref="W28:W39" si="5">W9/$W$8*100</f>
        <v>29.464557347125037</v>
      </c>
      <c r="X28" s="19">
        <f t="shared" ref="X28:X39" si="6">X9/$X$8*100</f>
        <v>31.946079824597017</v>
      </c>
      <c r="Z28" s="4" t="s">
        <v>31</v>
      </c>
      <c r="AA28" s="10">
        <v>151</v>
      </c>
      <c r="AB28" s="10">
        <v>187</v>
      </c>
      <c r="AC28" s="10">
        <v>338</v>
      </c>
    </row>
    <row r="29" spans="1:29" ht="15" customHeight="1" x14ac:dyDescent="0.15">
      <c r="A29" s="7">
        <v>21</v>
      </c>
      <c r="B29" s="10">
        <v>104</v>
      </c>
      <c r="C29" s="10">
        <v>86</v>
      </c>
      <c r="D29" s="10">
        <v>190</v>
      </c>
      <c r="E29" s="3"/>
      <c r="F29" s="7">
        <v>51</v>
      </c>
      <c r="G29" s="10">
        <v>136</v>
      </c>
      <c r="H29" s="10">
        <v>150</v>
      </c>
      <c r="I29" s="10">
        <v>286</v>
      </c>
      <c r="J29" s="3"/>
      <c r="K29" s="7">
        <v>81</v>
      </c>
      <c r="L29" s="10">
        <v>192</v>
      </c>
      <c r="M29" s="10">
        <v>283</v>
      </c>
      <c r="N29" s="10">
        <v>475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68.513195714659005</v>
      </c>
      <c r="W29" s="19">
        <f t="shared" si="5"/>
        <v>74.543656829936111</v>
      </c>
      <c r="X29" s="19">
        <f t="shared" si="6"/>
        <v>71.732510455154497</v>
      </c>
      <c r="Z29" s="4" t="s">
        <v>7</v>
      </c>
      <c r="AA29" s="10">
        <v>251</v>
      </c>
      <c r="AB29" s="10">
        <v>432</v>
      </c>
      <c r="AC29" s="10">
        <v>683</v>
      </c>
    </row>
    <row r="30" spans="1:29" ht="15" customHeight="1" x14ac:dyDescent="0.15">
      <c r="A30" s="7">
        <v>22</v>
      </c>
      <c r="B30" s="10">
        <v>88</v>
      </c>
      <c r="C30" s="10">
        <v>60</v>
      </c>
      <c r="D30" s="10">
        <v>148</v>
      </c>
      <c r="E30" s="3"/>
      <c r="F30" s="7">
        <v>52</v>
      </c>
      <c r="G30" s="10">
        <v>148</v>
      </c>
      <c r="H30" s="10">
        <v>149</v>
      </c>
      <c r="I30" s="10">
        <v>297</v>
      </c>
      <c r="J30" s="3"/>
      <c r="K30" s="7">
        <v>82</v>
      </c>
      <c r="L30" s="10">
        <v>157</v>
      </c>
      <c r="M30" s="10">
        <v>226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59.925093632958806</v>
      </c>
      <c r="W30" s="19">
        <f t="shared" si="5"/>
        <v>66.778217219348946</v>
      </c>
      <c r="X30" s="19">
        <f t="shared" si="6"/>
        <v>63.58358033212879</v>
      </c>
      <c r="Z30" s="9" t="s">
        <v>24</v>
      </c>
      <c r="AA30" s="11">
        <f t="shared" ref="AA30:AB30" si="7">SUM(AA26:AA29)</f>
        <v>1202</v>
      </c>
      <c r="AB30" s="11">
        <f t="shared" si="7"/>
        <v>1328</v>
      </c>
      <c r="AC30" s="11">
        <f>SUM(AC26:AC29)</f>
        <v>2530</v>
      </c>
    </row>
    <row r="31" spans="1:29" ht="15" customHeight="1" x14ac:dyDescent="0.15">
      <c r="A31" s="7">
        <v>23</v>
      </c>
      <c r="B31" s="10">
        <v>84</v>
      </c>
      <c r="C31" s="10">
        <v>94</v>
      </c>
      <c r="D31" s="10">
        <v>178</v>
      </c>
      <c r="E31" s="3"/>
      <c r="F31" s="7">
        <v>53</v>
      </c>
      <c r="G31" s="10">
        <v>177</v>
      </c>
      <c r="H31" s="10">
        <v>169</v>
      </c>
      <c r="I31" s="10">
        <v>346</v>
      </c>
      <c r="J31" s="3"/>
      <c r="K31" s="7">
        <v>83</v>
      </c>
      <c r="L31" s="10">
        <v>149</v>
      </c>
      <c r="M31" s="10">
        <v>233</v>
      </c>
      <c r="N31" s="10">
        <v>382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44.969950352756726</v>
      </c>
      <c r="W31" s="19">
        <f t="shared" si="5"/>
        <v>53.924551262549436</v>
      </c>
      <c r="X31" s="19">
        <f t="shared" si="6"/>
        <v>49.750294368427461</v>
      </c>
      <c r="Z31" s="6"/>
    </row>
    <row r="32" spans="1:29" ht="15" customHeight="1" x14ac:dyDescent="0.15">
      <c r="A32" s="7">
        <v>24</v>
      </c>
      <c r="B32" s="10">
        <v>90</v>
      </c>
      <c r="C32" s="10">
        <v>98</v>
      </c>
      <c r="D32" s="10">
        <v>188</v>
      </c>
      <c r="E32" s="3"/>
      <c r="F32" s="7">
        <v>54</v>
      </c>
      <c r="G32" s="10">
        <v>159</v>
      </c>
      <c r="H32" s="10">
        <v>170</v>
      </c>
      <c r="I32" s="10">
        <v>329</v>
      </c>
      <c r="J32" s="3"/>
      <c r="K32" s="7">
        <v>84</v>
      </c>
      <c r="L32" s="10">
        <v>119</v>
      </c>
      <c r="M32" s="10">
        <v>201</v>
      </c>
      <c r="N32" s="10">
        <v>320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33.725285253897745</v>
      </c>
      <c r="W32" s="20">
        <f t="shared" si="5"/>
        <v>45.079099482811074</v>
      </c>
      <c r="X32" s="20">
        <f t="shared" si="6"/>
        <v>39.786430630557476</v>
      </c>
      <c r="Z32" s="6"/>
      <c r="AA32" s="28"/>
      <c r="AB32" s="27"/>
      <c r="AC32" s="27"/>
    </row>
    <row r="33" spans="1:29" ht="15" customHeight="1" x14ac:dyDescent="0.15">
      <c r="A33" s="7"/>
      <c r="B33" s="11">
        <v>460</v>
      </c>
      <c r="C33" s="11">
        <v>418</v>
      </c>
      <c r="D33" s="11">
        <v>878</v>
      </c>
      <c r="E33" s="3"/>
      <c r="F33" s="7"/>
      <c r="G33" s="11">
        <v>753</v>
      </c>
      <c r="H33" s="11">
        <v>772</v>
      </c>
      <c r="I33" s="11">
        <v>1525</v>
      </c>
      <c r="J33" s="3"/>
      <c r="K33" s="7"/>
      <c r="L33" s="11">
        <v>789</v>
      </c>
      <c r="M33" s="11">
        <v>1210</v>
      </c>
      <c r="N33" s="11">
        <v>1999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27.210173329849319</v>
      </c>
      <c r="W33" s="19">
        <f t="shared" si="5"/>
        <v>38.492546394888954</v>
      </c>
      <c r="X33" s="19">
        <f t="shared" si="6"/>
        <v>33.233180397092859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85</v>
      </c>
      <c r="D34" s="10">
        <v>161</v>
      </c>
      <c r="E34" s="3"/>
      <c r="F34" s="7">
        <v>55</v>
      </c>
      <c r="G34" s="10">
        <v>171</v>
      </c>
      <c r="H34" s="10">
        <v>165</v>
      </c>
      <c r="I34" s="10">
        <v>336</v>
      </c>
      <c r="J34" s="3"/>
      <c r="K34" s="7">
        <v>85</v>
      </c>
      <c r="L34" s="10">
        <v>112</v>
      </c>
      <c r="M34" s="10">
        <v>201</v>
      </c>
      <c r="N34" s="10">
        <v>313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20.059228290218623</v>
      </c>
      <c r="W34" s="19">
        <f t="shared" si="5"/>
        <v>30.088226346212348</v>
      </c>
      <c r="X34" s="19">
        <f t="shared" si="6"/>
        <v>25.413130861991963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81</v>
      </c>
      <c r="C35" s="10">
        <v>85</v>
      </c>
      <c r="D35" s="10">
        <v>166</v>
      </c>
      <c r="E35" s="3"/>
      <c r="F35" s="7">
        <v>56</v>
      </c>
      <c r="G35" s="10">
        <v>183</v>
      </c>
      <c r="H35" s="10">
        <v>199</v>
      </c>
      <c r="I35" s="10">
        <v>382</v>
      </c>
      <c r="J35" s="3"/>
      <c r="K35" s="7">
        <v>86</v>
      </c>
      <c r="L35" s="10">
        <v>104</v>
      </c>
      <c r="M35" s="10">
        <v>220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12.002438811950178</v>
      </c>
      <c r="W35" s="19">
        <f t="shared" si="5"/>
        <v>20.299665348341954</v>
      </c>
      <c r="X35" s="19">
        <f t="shared" si="6"/>
        <v>16.431848633724471</v>
      </c>
      <c r="Z35" s="4" t="s">
        <v>25</v>
      </c>
      <c r="AA35" s="10">
        <f>SUM(AA5,AA12,AA19,AA26)</f>
        <v>1129</v>
      </c>
      <c r="AB35" s="10">
        <f t="shared" ref="AA35:AB38" si="8">SUM(AB5,AB12,AB19,AB26)</f>
        <v>1095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109</v>
      </c>
      <c r="C36" s="10">
        <v>101</v>
      </c>
      <c r="D36" s="10">
        <v>210</v>
      </c>
      <c r="E36" s="3"/>
      <c r="F36" s="7">
        <v>57</v>
      </c>
      <c r="G36" s="10">
        <v>182</v>
      </c>
      <c r="H36" s="10">
        <v>180</v>
      </c>
      <c r="I36" s="10">
        <v>362</v>
      </c>
      <c r="J36" s="3"/>
      <c r="K36" s="7">
        <v>87</v>
      </c>
      <c r="L36" s="10">
        <v>88</v>
      </c>
      <c r="M36" s="10">
        <v>184</v>
      </c>
      <c r="N36" s="10">
        <v>272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5.1302151380541758</v>
      </c>
      <c r="W36" s="19">
        <f t="shared" si="5"/>
        <v>11.096744752053544</v>
      </c>
      <c r="X36" s="19">
        <f t="shared" si="6"/>
        <v>8.315400544074059</v>
      </c>
      <c r="Z36" s="26" t="s">
        <v>26</v>
      </c>
      <c r="AA36" s="10">
        <f t="shared" si="8"/>
        <v>6480</v>
      </c>
      <c r="AB36" s="10">
        <f t="shared" si="8"/>
        <v>6126</v>
      </c>
      <c r="AC36" s="13">
        <f>SUM(AA36:AB36)</f>
        <v>12606</v>
      </c>
    </row>
    <row r="37" spans="1:29" ht="15" customHeight="1" x14ac:dyDescent="0.15">
      <c r="A37" s="7">
        <v>28</v>
      </c>
      <c r="B37" s="10">
        <v>104</v>
      </c>
      <c r="C37" s="10">
        <v>94</v>
      </c>
      <c r="D37" s="10">
        <v>198</v>
      </c>
      <c r="E37" s="3"/>
      <c r="F37" s="7">
        <v>58</v>
      </c>
      <c r="G37" s="10">
        <v>224</v>
      </c>
      <c r="H37" s="10">
        <v>160</v>
      </c>
      <c r="I37" s="10">
        <v>384</v>
      </c>
      <c r="J37" s="3"/>
      <c r="K37" s="7">
        <v>88</v>
      </c>
      <c r="L37" s="10">
        <v>57</v>
      </c>
      <c r="M37" s="10">
        <v>145</v>
      </c>
      <c r="N37" s="10">
        <v>202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1.620067938332898</v>
      </c>
      <c r="W37" s="19">
        <f t="shared" si="5"/>
        <v>4.3808944326133252</v>
      </c>
      <c r="X37" s="19">
        <f t="shared" si="6"/>
        <v>3.0939136789963051</v>
      </c>
      <c r="Z37" s="4" t="s">
        <v>31</v>
      </c>
      <c r="AA37" s="10">
        <f t="shared" si="8"/>
        <v>1569</v>
      </c>
      <c r="AB37" s="10">
        <f t="shared" si="8"/>
        <v>1971</v>
      </c>
      <c r="AC37" s="13">
        <f>SUM(AA37:AB37)</f>
        <v>3540</v>
      </c>
    </row>
    <row r="38" spans="1:29" ht="15" customHeight="1" x14ac:dyDescent="0.15">
      <c r="A38" s="7">
        <v>29</v>
      </c>
      <c r="B38" s="10">
        <v>80</v>
      </c>
      <c r="C38" s="10">
        <v>79</v>
      </c>
      <c r="D38" s="10">
        <v>159</v>
      </c>
      <c r="E38" s="3"/>
      <c r="F38" s="7">
        <v>59</v>
      </c>
      <c r="G38" s="10">
        <v>204</v>
      </c>
      <c r="H38" s="10">
        <v>214</v>
      </c>
      <c r="I38" s="10">
        <v>418</v>
      </c>
      <c r="J38" s="3"/>
      <c r="K38" s="7">
        <v>89</v>
      </c>
      <c r="L38" s="10">
        <v>42</v>
      </c>
      <c r="M38" s="10">
        <v>133</v>
      </c>
      <c r="N38" s="10">
        <v>175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0.29614145109311035</v>
      </c>
      <c r="W38" s="19">
        <f t="shared" si="5"/>
        <v>1.3766352296927289</v>
      </c>
      <c r="X38" s="19">
        <f t="shared" si="6"/>
        <v>0.87295464696089975</v>
      </c>
      <c r="Z38" s="4" t="s">
        <v>7</v>
      </c>
      <c r="AA38" s="10">
        <f t="shared" si="8"/>
        <v>2303</v>
      </c>
      <c r="AB38" s="10">
        <f t="shared" si="8"/>
        <v>3956</v>
      </c>
      <c r="AC38" s="13">
        <f>SUM(AA38:AB38)</f>
        <v>6259</v>
      </c>
    </row>
    <row r="39" spans="1:29" ht="15" customHeight="1" x14ac:dyDescent="0.15">
      <c r="A39" s="7"/>
      <c r="B39" s="11">
        <v>450</v>
      </c>
      <c r="C39" s="11">
        <v>444</v>
      </c>
      <c r="D39" s="11">
        <v>894</v>
      </c>
      <c r="E39" s="3"/>
      <c r="F39" s="7"/>
      <c r="G39" s="11">
        <v>964</v>
      </c>
      <c r="H39" s="11">
        <v>918</v>
      </c>
      <c r="I39" s="11">
        <v>1882</v>
      </c>
      <c r="J39" s="3"/>
      <c r="K39" s="7"/>
      <c r="L39" s="11">
        <v>403</v>
      </c>
      <c r="M39" s="11">
        <v>883</v>
      </c>
      <c r="N39" s="11">
        <v>1286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1.7420085358418255E-2</v>
      </c>
      <c r="W39" s="19">
        <f t="shared" si="5"/>
        <v>0.2205658655308792</v>
      </c>
      <c r="X39" s="19">
        <f t="shared" si="6"/>
        <v>0.12586787932924601</v>
      </c>
      <c r="Z39" s="9" t="s">
        <v>24</v>
      </c>
      <c r="AA39" s="11">
        <f>SUM(AA35:AA38)</f>
        <v>11481</v>
      </c>
      <c r="AB39" s="11">
        <f>SUM(AB35:AB38)</f>
        <v>13148</v>
      </c>
      <c r="AC39" s="11">
        <f>SUM(AC35:AC38)</f>
        <v>24629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44</v>
      </c>
      <c r="D4" s="10">
        <v>116</v>
      </c>
      <c r="E4" s="3"/>
      <c r="F4" s="7">
        <v>30</v>
      </c>
      <c r="G4" s="10">
        <v>100</v>
      </c>
      <c r="H4" s="10">
        <v>81</v>
      </c>
      <c r="I4" s="10">
        <v>181</v>
      </c>
      <c r="J4" s="3"/>
      <c r="K4" s="7">
        <v>60</v>
      </c>
      <c r="L4" s="10">
        <v>205</v>
      </c>
      <c r="M4" s="10">
        <v>186</v>
      </c>
      <c r="N4" s="10">
        <v>391</v>
      </c>
      <c r="O4" s="3"/>
      <c r="P4" s="7">
        <v>90</v>
      </c>
      <c r="Q4" s="10">
        <v>38</v>
      </c>
      <c r="R4" s="10">
        <v>127</v>
      </c>
      <c r="S4" s="10">
        <v>165</v>
      </c>
      <c r="U4" s="4" t="s">
        <v>4</v>
      </c>
      <c r="V4" s="15">
        <f>SUM(B9,B15,B21)</f>
        <v>1127</v>
      </c>
      <c r="W4" s="15">
        <f>SUM(C9,C15,C21)</f>
        <v>1097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68</v>
      </c>
      <c r="D5" s="10">
        <v>135</v>
      </c>
      <c r="E5" s="3"/>
      <c r="F5" s="7">
        <v>31</v>
      </c>
      <c r="G5" s="10">
        <v>88</v>
      </c>
      <c r="H5" s="10">
        <v>82</v>
      </c>
      <c r="I5" s="10">
        <v>170</v>
      </c>
      <c r="J5" s="3"/>
      <c r="K5" s="7">
        <v>61</v>
      </c>
      <c r="L5" s="10">
        <v>262</v>
      </c>
      <c r="M5" s="10">
        <v>209</v>
      </c>
      <c r="N5" s="10">
        <v>471</v>
      </c>
      <c r="O5" s="3"/>
      <c r="P5" s="7">
        <v>91</v>
      </c>
      <c r="Q5" s="10">
        <v>42</v>
      </c>
      <c r="R5" s="10">
        <v>91</v>
      </c>
      <c r="S5" s="10">
        <v>133</v>
      </c>
      <c r="U5" s="4" t="s">
        <v>5</v>
      </c>
      <c r="V5" s="15">
        <f>SUM(B27,B33,B39,G9,G15,G21,G27,G33,G39,L9)</f>
        <v>6466</v>
      </c>
      <c r="W5" s="15">
        <f>SUM(C27,C33,C39,H9,H15,H21,H27,H33,H39,M9)</f>
        <v>6104</v>
      </c>
      <c r="X5" s="15">
        <f>SUM(V5:W5)</f>
        <v>12570</v>
      </c>
      <c r="Y5" s="2"/>
      <c r="Z5" s="4" t="s">
        <v>25</v>
      </c>
      <c r="AA5" s="10">
        <v>648</v>
      </c>
      <c r="AB5" s="10">
        <v>619</v>
      </c>
      <c r="AC5" s="10">
        <v>1267</v>
      </c>
    </row>
    <row r="6" spans="1:29" ht="15" customHeight="1" x14ac:dyDescent="0.15">
      <c r="A6" s="7">
        <v>2</v>
      </c>
      <c r="B6" s="10">
        <v>72</v>
      </c>
      <c r="C6" s="10">
        <v>65</v>
      </c>
      <c r="D6" s="10">
        <v>137</v>
      </c>
      <c r="E6" s="3"/>
      <c r="F6" s="7">
        <v>32</v>
      </c>
      <c r="G6" s="10">
        <v>98</v>
      </c>
      <c r="H6" s="10">
        <v>97</v>
      </c>
      <c r="I6" s="10">
        <v>195</v>
      </c>
      <c r="J6" s="3"/>
      <c r="K6" s="7">
        <v>62</v>
      </c>
      <c r="L6" s="10">
        <v>263</v>
      </c>
      <c r="M6" s="10">
        <v>249</v>
      </c>
      <c r="N6" s="10">
        <v>512</v>
      </c>
      <c r="O6" s="3"/>
      <c r="P6" s="7">
        <v>92</v>
      </c>
      <c r="Q6" s="10">
        <v>30</v>
      </c>
      <c r="R6" s="10">
        <v>71</v>
      </c>
      <c r="S6" s="10">
        <v>101</v>
      </c>
      <c r="U6" s="8" t="s">
        <v>6</v>
      </c>
      <c r="V6" s="15">
        <f>SUM(L15,L21)</f>
        <v>1577</v>
      </c>
      <c r="W6" s="15">
        <f>SUM(M15,M21)</f>
        <v>1973</v>
      </c>
      <c r="X6" s="15">
        <f>SUM(V6:W6)</f>
        <v>3550</v>
      </c>
      <c r="Z6" s="26" t="s">
        <v>26</v>
      </c>
      <c r="AA6" s="10">
        <v>3696</v>
      </c>
      <c r="AB6" s="10">
        <v>3583</v>
      </c>
      <c r="AC6" s="10">
        <v>7279</v>
      </c>
    </row>
    <row r="7" spans="1:29" ht="15" customHeight="1" x14ac:dyDescent="0.15">
      <c r="A7" s="7">
        <v>3</v>
      </c>
      <c r="B7" s="10">
        <v>73</v>
      </c>
      <c r="C7" s="10">
        <v>72</v>
      </c>
      <c r="D7" s="10">
        <v>145</v>
      </c>
      <c r="E7" s="3"/>
      <c r="F7" s="7">
        <v>33</v>
      </c>
      <c r="G7" s="10">
        <v>105</v>
      </c>
      <c r="H7" s="10">
        <v>93</v>
      </c>
      <c r="I7" s="10">
        <v>198</v>
      </c>
      <c r="J7" s="3"/>
      <c r="K7" s="7">
        <v>63</v>
      </c>
      <c r="L7" s="10">
        <v>281</v>
      </c>
      <c r="M7" s="10">
        <v>264</v>
      </c>
      <c r="N7" s="10">
        <v>545</v>
      </c>
      <c r="O7" s="3"/>
      <c r="P7" s="7">
        <v>93</v>
      </c>
      <c r="Q7" s="10">
        <v>25</v>
      </c>
      <c r="R7" s="10">
        <v>60</v>
      </c>
      <c r="S7" s="10">
        <v>85</v>
      </c>
      <c r="U7" s="4" t="s">
        <v>7</v>
      </c>
      <c r="V7" s="15">
        <f>SUM(L27,L33,L39,Q9,Q15,Q21,Q27,Q33,Q39)</f>
        <v>2306</v>
      </c>
      <c r="W7" s="15">
        <f>SUM(M27,M33,M39,R9,R15,R21,R27,R33,R39)</f>
        <v>3959</v>
      </c>
      <c r="X7" s="15">
        <f>SUM(V7:W7)</f>
        <v>6265</v>
      </c>
      <c r="Z7" s="4" t="s">
        <v>31</v>
      </c>
      <c r="AA7" s="10">
        <v>1002</v>
      </c>
      <c r="AB7" s="10">
        <v>1258</v>
      </c>
      <c r="AC7" s="10">
        <v>2260</v>
      </c>
    </row>
    <row r="8" spans="1:29" ht="15" customHeight="1" x14ac:dyDescent="0.15">
      <c r="A8" s="7">
        <v>4</v>
      </c>
      <c r="B8" s="10">
        <v>68</v>
      </c>
      <c r="C8" s="10">
        <v>82</v>
      </c>
      <c r="D8" s="10">
        <v>150</v>
      </c>
      <c r="E8" s="3"/>
      <c r="F8" s="7">
        <v>34</v>
      </c>
      <c r="G8" s="10">
        <v>111</v>
      </c>
      <c r="H8" s="10">
        <v>103</v>
      </c>
      <c r="I8" s="10">
        <v>214</v>
      </c>
      <c r="J8" s="3"/>
      <c r="K8" s="7">
        <v>64</v>
      </c>
      <c r="L8" s="10">
        <v>268</v>
      </c>
      <c r="M8" s="10">
        <v>248</v>
      </c>
      <c r="N8" s="10">
        <v>516</v>
      </c>
      <c r="O8" s="3"/>
      <c r="P8" s="7">
        <v>94</v>
      </c>
      <c r="Q8" s="10">
        <v>16</v>
      </c>
      <c r="R8" s="10">
        <v>49</v>
      </c>
      <c r="S8" s="10">
        <v>65</v>
      </c>
      <c r="U8" s="17" t="s">
        <v>3</v>
      </c>
      <c r="V8" s="12">
        <f>SUM(V4:V7)</f>
        <v>11476</v>
      </c>
      <c r="W8" s="12">
        <f>SUM(W4:W7)</f>
        <v>13133</v>
      </c>
      <c r="X8" s="12">
        <f>SUM(X4:X7)</f>
        <v>24609</v>
      </c>
      <c r="Z8" s="4" t="s">
        <v>7</v>
      </c>
      <c r="AA8" s="10">
        <v>1388</v>
      </c>
      <c r="AB8" s="10">
        <v>2405</v>
      </c>
      <c r="AC8" s="10">
        <v>3793</v>
      </c>
    </row>
    <row r="9" spans="1:29" ht="15" customHeight="1" x14ac:dyDescent="0.15">
      <c r="A9" s="7"/>
      <c r="B9" s="11">
        <v>352</v>
      </c>
      <c r="C9" s="11">
        <v>331</v>
      </c>
      <c r="D9" s="11">
        <v>683</v>
      </c>
      <c r="E9" s="3"/>
      <c r="F9" s="7"/>
      <c r="G9" s="11">
        <v>502</v>
      </c>
      <c r="H9" s="11">
        <v>456</v>
      </c>
      <c r="I9" s="11">
        <v>958</v>
      </c>
      <c r="J9" s="3"/>
      <c r="K9" s="7"/>
      <c r="L9" s="12">
        <v>1279</v>
      </c>
      <c r="M9" s="12">
        <v>1156</v>
      </c>
      <c r="N9" s="12">
        <v>2435</v>
      </c>
      <c r="O9" s="3"/>
      <c r="P9" s="7"/>
      <c r="Q9" s="11">
        <v>151</v>
      </c>
      <c r="R9" s="11">
        <v>398</v>
      </c>
      <c r="S9" s="11">
        <v>549</v>
      </c>
      <c r="U9" s="4" t="s">
        <v>8</v>
      </c>
      <c r="V9" s="15">
        <f>SUM(G21,G27,G33,G39,L9)</f>
        <v>3984</v>
      </c>
      <c r="W9" s="15">
        <f>SUM(H21,H27,H33,H39,M9)</f>
        <v>3868</v>
      </c>
      <c r="X9" s="18">
        <f t="shared" ref="X9:X20" si="0">SUM(V9:W9)</f>
        <v>7852</v>
      </c>
      <c r="Z9" s="9" t="s">
        <v>24</v>
      </c>
      <c r="AA9" s="11">
        <f t="shared" ref="AA9:AB9" si="1">SUM(AA5:AA8)</f>
        <v>6734</v>
      </c>
      <c r="AB9" s="11">
        <f t="shared" si="1"/>
        <v>7865</v>
      </c>
      <c r="AC9" s="11">
        <f>SUM(AC5:AC8)</f>
        <v>14599</v>
      </c>
    </row>
    <row r="10" spans="1:29" ht="15" customHeight="1" x14ac:dyDescent="0.15">
      <c r="A10" s="7">
        <v>5</v>
      </c>
      <c r="B10" s="10">
        <v>79</v>
      </c>
      <c r="C10" s="10">
        <v>70</v>
      </c>
      <c r="D10" s="10">
        <v>149</v>
      </c>
      <c r="E10" s="3"/>
      <c r="F10" s="7">
        <v>35</v>
      </c>
      <c r="G10" s="10">
        <v>112</v>
      </c>
      <c r="H10" s="10">
        <v>92</v>
      </c>
      <c r="I10" s="10">
        <v>204</v>
      </c>
      <c r="J10" s="3"/>
      <c r="K10" s="7">
        <v>65</v>
      </c>
      <c r="L10" s="10">
        <v>221</v>
      </c>
      <c r="M10" s="10">
        <v>207</v>
      </c>
      <c r="N10" s="10">
        <v>428</v>
      </c>
      <c r="O10" s="3"/>
      <c r="P10" s="7">
        <v>95</v>
      </c>
      <c r="Q10" s="10">
        <v>10</v>
      </c>
      <c r="R10" s="10">
        <v>44</v>
      </c>
      <c r="S10" s="10">
        <v>54</v>
      </c>
      <c r="U10" s="4" t="s">
        <v>9</v>
      </c>
      <c r="V10" s="15">
        <f>SUM(G21,G27,G33,G39,L9,L15,L21,L27,L33,L39,Q9,Q15,Q21,Q27,Q33,Q39)</f>
        <v>7867</v>
      </c>
      <c r="W10" s="15">
        <f>SUM(H21,H27,H33,H39,M9,M15,M21,M27,M33,M39,R9,R15,R21,R27,R33,R39)</f>
        <v>9800</v>
      </c>
      <c r="X10" s="18">
        <f t="shared" si="0"/>
        <v>17667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83</v>
      </c>
      <c r="D11" s="10">
        <v>158</v>
      </c>
      <c r="E11" s="3"/>
      <c r="F11" s="7">
        <v>36</v>
      </c>
      <c r="G11" s="10">
        <v>115</v>
      </c>
      <c r="H11" s="10">
        <v>92</v>
      </c>
      <c r="I11" s="10">
        <v>207</v>
      </c>
      <c r="J11" s="3"/>
      <c r="K11" s="7">
        <v>66</v>
      </c>
      <c r="L11" s="10">
        <v>96</v>
      </c>
      <c r="M11" s="10">
        <v>98</v>
      </c>
      <c r="N11" s="10">
        <v>194</v>
      </c>
      <c r="O11" s="3"/>
      <c r="P11" s="7">
        <v>96</v>
      </c>
      <c r="Q11" s="10">
        <v>9</v>
      </c>
      <c r="R11" s="10">
        <v>30</v>
      </c>
      <c r="S11" s="10">
        <v>39</v>
      </c>
      <c r="U11" s="4" t="s">
        <v>10</v>
      </c>
      <c r="V11" s="15">
        <f>SUM(,G33,G39,L9,L15,L21,L27,L33,L39,Q9,Q15,Q21,Q27,Q33,Q39)</f>
        <v>6871</v>
      </c>
      <c r="W11" s="15">
        <f>SUM(,H33,H39,M9,M15,M21,M27,M33,M39,R9,R15,R21,R27,R33,R39)</f>
        <v>8772</v>
      </c>
      <c r="X11" s="18">
        <f t="shared" si="0"/>
        <v>15643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58</v>
      </c>
      <c r="D12" s="10">
        <v>135</v>
      </c>
      <c r="E12" s="3"/>
      <c r="F12" s="7">
        <v>37</v>
      </c>
      <c r="G12" s="10">
        <v>110</v>
      </c>
      <c r="H12" s="10">
        <v>88</v>
      </c>
      <c r="I12" s="10">
        <v>198</v>
      </c>
      <c r="J12" s="3"/>
      <c r="K12" s="7">
        <v>67</v>
      </c>
      <c r="L12" s="10">
        <v>128</v>
      </c>
      <c r="M12" s="10">
        <v>168</v>
      </c>
      <c r="N12" s="10">
        <v>296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5162</v>
      </c>
      <c r="W12" s="15">
        <f>SUM(M9,M15,M21,M27,M33,M39,R9,R15,R21,R27,R33,R39)</f>
        <v>7088</v>
      </c>
      <c r="X12" s="18">
        <f t="shared" si="0"/>
        <v>12250</v>
      </c>
      <c r="Z12" s="4" t="s">
        <v>25</v>
      </c>
      <c r="AA12" s="10">
        <v>148</v>
      </c>
      <c r="AB12" s="10">
        <v>168</v>
      </c>
      <c r="AC12" s="10">
        <v>316</v>
      </c>
    </row>
    <row r="13" spans="1:29" ht="15" customHeight="1" x14ac:dyDescent="0.15">
      <c r="A13" s="7">
        <v>8</v>
      </c>
      <c r="B13" s="10">
        <v>77</v>
      </c>
      <c r="C13" s="10">
        <v>64</v>
      </c>
      <c r="D13" s="10">
        <v>141</v>
      </c>
      <c r="E13" s="3"/>
      <c r="F13" s="7">
        <v>38</v>
      </c>
      <c r="G13" s="10">
        <v>108</v>
      </c>
      <c r="H13" s="10">
        <v>118</v>
      </c>
      <c r="I13" s="10">
        <v>226</v>
      </c>
      <c r="J13" s="3"/>
      <c r="K13" s="7">
        <v>68</v>
      </c>
      <c r="L13" s="10">
        <v>149</v>
      </c>
      <c r="M13" s="10">
        <v>217</v>
      </c>
      <c r="N13" s="10">
        <v>366</v>
      </c>
      <c r="O13" s="3"/>
      <c r="P13" s="7">
        <v>98</v>
      </c>
      <c r="Q13" s="10">
        <v>6</v>
      </c>
      <c r="R13" s="10">
        <v>20</v>
      </c>
      <c r="S13" s="10">
        <v>26</v>
      </c>
      <c r="U13" s="9" t="s">
        <v>12</v>
      </c>
      <c r="V13" s="12">
        <f>SUM(L15,L21,L27,L33,L39,Q9,Q15,Q21,Q27,Q33,Q39)</f>
        <v>3883</v>
      </c>
      <c r="W13" s="12">
        <f>SUM(M15,M21,M27,M33,M39,R9,R15,R21,R27,R33,R39)</f>
        <v>5932</v>
      </c>
      <c r="X13" s="12">
        <f t="shared" si="0"/>
        <v>9815</v>
      </c>
      <c r="Z13" s="26" t="s">
        <v>26</v>
      </c>
      <c r="AA13" s="10">
        <v>830</v>
      </c>
      <c r="AB13" s="10">
        <v>812</v>
      </c>
      <c r="AC13" s="10">
        <v>1642</v>
      </c>
    </row>
    <row r="14" spans="1:29" ht="15" customHeight="1" x14ac:dyDescent="0.15">
      <c r="A14" s="7">
        <v>9</v>
      </c>
      <c r="B14" s="10">
        <v>69</v>
      </c>
      <c r="C14" s="10">
        <v>76</v>
      </c>
      <c r="D14" s="10">
        <v>145</v>
      </c>
      <c r="E14" s="3"/>
      <c r="F14" s="7">
        <v>39</v>
      </c>
      <c r="G14" s="10">
        <v>95</v>
      </c>
      <c r="H14" s="10">
        <v>81</v>
      </c>
      <c r="I14" s="10">
        <v>176</v>
      </c>
      <c r="J14" s="3"/>
      <c r="K14" s="7">
        <v>69</v>
      </c>
      <c r="L14" s="10">
        <v>163</v>
      </c>
      <c r="M14" s="10">
        <v>182</v>
      </c>
      <c r="N14" s="10">
        <v>345</v>
      </c>
      <c r="O14" s="3"/>
      <c r="P14" s="7">
        <v>99</v>
      </c>
      <c r="Q14" s="10">
        <v>3</v>
      </c>
      <c r="R14" s="10">
        <v>22</v>
      </c>
      <c r="S14" s="10">
        <v>25</v>
      </c>
      <c r="U14" s="4" t="s">
        <v>13</v>
      </c>
      <c r="V14" s="15">
        <f>SUM(L21,L27,L33,L39,Q9,Q15,Q21,Q27,Q33,Q39)</f>
        <v>3126</v>
      </c>
      <c r="W14" s="15">
        <f>SUM(M21,M27,M33,M39,R9,R15,R21,R27,R33,R39)</f>
        <v>5060</v>
      </c>
      <c r="X14" s="18">
        <f t="shared" si="0"/>
        <v>8186</v>
      </c>
      <c r="Z14" s="4" t="s">
        <v>31</v>
      </c>
      <c r="AA14" s="10">
        <v>193</v>
      </c>
      <c r="AB14" s="10">
        <v>237</v>
      </c>
      <c r="AC14" s="10">
        <v>430</v>
      </c>
    </row>
    <row r="15" spans="1:29" ht="15" customHeight="1" x14ac:dyDescent="0.15">
      <c r="A15" s="7"/>
      <c r="B15" s="11">
        <v>377</v>
      </c>
      <c r="C15" s="11">
        <v>351</v>
      </c>
      <c r="D15" s="11">
        <v>728</v>
      </c>
      <c r="E15" s="3"/>
      <c r="F15" s="7"/>
      <c r="G15" s="11">
        <v>540</v>
      </c>
      <c r="H15" s="11">
        <v>471</v>
      </c>
      <c r="I15" s="11">
        <v>1011</v>
      </c>
      <c r="J15" s="3"/>
      <c r="K15" s="7"/>
      <c r="L15" s="11">
        <v>757</v>
      </c>
      <c r="M15" s="11">
        <v>872</v>
      </c>
      <c r="N15" s="11">
        <v>1629</v>
      </c>
      <c r="O15" s="3"/>
      <c r="P15" s="7"/>
      <c r="Q15" s="11">
        <v>32</v>
      </c>
      <c r="R15" s="11">
        <v>152</v>
      </c>
      <c r="S15" s="11">
        <v>184</v>
      </c>
      <c r="U15" s="4" t="s">
        <v>14</v>
      </c>
      <c r="V15" s="15">
        <f>SUM(L27,L33,L39,Q9,Q15,Q21,Q27,Q33,Q39)</f>
        <v>2306</v>
      </c>
      <c r="W15" s="15">
        <f>SUM(M27,M33,M39,R9,R15,R21,R27,R33,R39)</f>
        <v>3959</v>
      </c>
      <c r="X15" s="18">
        <f t="shared" si="0"/>
        <v>6265</v>
      </c>
      <c r="Z15" s="4" t="s">
        <v>7</v>
      </c>
      <c r="AA15" s="10">
        <v>286</v>
      </c>
      <c r="AB15" s="10">
        <v>448</v>
      </c>
      <c r="AC15" s="10">
        <v>734</v>
      </c>
    </row>
    <row r="16" spans="1:29" ht="15" customHeight="1" x14ac:dyDescent="0.15">
      <c r="A16" s="7">
        <v>10</v>
      </c>
      <c r="B16" s="10">
        <v>64</v>
      </c>
      <c r="C16" s="10">
        <v>79</v>
      </c>
      <c r="D16" s="10">
        <v>143</v>
      </c>
      <c r="E16" s="3"/>
      <c r="F16" s="7">
        <v>40</v>
      </c>
      <c r="G16" s="10">
        <v>112</v>
      </c>
      <c r="H16" s="10">
        <v>109</v>
      </c>
      <c r="I16" s="10">
        <v>221</v>
      </c>
      <c r="J16" s="3"/>
      <c r="K16" s="7">
        <v>70</v>
      </c>
      <c r="L16" s="10">
        <v>165</v>
      </c>
      <c r="M16" s="10">
        <v>229</v>
      </c>
      <c r="N16" s="10">
        <v>394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1388</v>
      </c>
      <c r="W16" s="15">
        <f>SUM(M33,M39,R9,R15,R21,R27,R33,R39)</f>
        <v>2672</v>
      </c>
      <c r="X16" s="18">
        <f t="shared" si="0"/>
        <v>4060</v>
      </c>
      <c r="Z16" s="9" t="s">
        <v>24</v>
      </c>
      <c r="AA16" s="11">
        <f t="shared" ref="AA16:AB16" si="2">SUM(AA12:AA15)</f>
        <v>1457</v>
      </c>
      <c r="AB16" s="11">
        <f t="shared" si="2"/>
        <v>1665</v>
      </c>
      <c r="AC16" s="11">
        <f>SUM(AC12:AC15)</f>
        <v>3122</v>
      </c>
    </row>
    <row r="17" spans="1:29" ht="15" customHeight="1" x14ac:dyDescent="0.15">
      <c r="A17" s="7">
        <v>11</v>
      </c>
      <c r="B17" s="10">
        <v>82</v>
      </c>
      <c r="C17" s="10">
        <v>90</v>
      </c>
      <c r="D17" s="10">
        <v>172</v>
      </c>
      <c r="E17" s="3"/>
      <c r="F17" s="7">
        <v>41</v>
      </c>
      <c r="G17" s="10">
        <v>101</v>
      </c>
      <c r="H17" s="10">
        <v>91</v>
      </c>
      <c r="I17" s="10">
        <v>192</v>
      </c>
      <c r="J17" s="3"/>
      <c r="K17" s="7">
        <v>71</v>
      </c>
      <c r="L17" s="10">
        <v>163</v>
      </c>
      <c r="M17" s="10">
        <v>222</v>
      </c>
      <c r="N17" s="10">
        <v>385</v>
      </c>
      <c r="O17" s="3"/>
      <c r="P17" s="7">
        <v>101</v>
      </c>
      <c r="Q17" s="10">
        <v>2</v>
      </c>
      <c r="R17" s="10">
        <v>5</v>
      </c>
      <c r="S17" s="10">
        <v>7</v>
      </c>
      <c r="U17" s="4" t="s">
        <v>16</v>
      </c>
      <c r="V17" s="15">
        <f>SUM(L39,Q9,Q15,Q21,Q27,Q33,Q39)</f>
        <v>594</v>
      </c>
      <c r="W17" s="15">
        <f>SUM(M39,R9,R15,R21,R27,R33,R39)</f>
        <v>1462</v>
      </c>
      <c r="X17" s="18">
        <f t="shared" si="0"/>
        <v>2056</v>
      </c>
      <c r="Z17" s="6" t="s">
        <v>29</v>
      </c>
    </row>
    <row r="18" spans="1:29" ht="15" customHeight="1" x14ac:dyDescent="0.15">
      <c r="A18" s="7">
        <v>12</v>
      </c>
      <c r="B18" s="10">
        <v>91</v>
      </c>
      <c r="C18" s="10">
        <v>85</v>
      </c>
      <c r="D18" s="10">
        <v>176</v>
      </c>
      <c r="E18" s="3"/>
      <c r="F18" s="7">
        <v>42</v>
      </c>
      <c r="G18" s="10">
        <v>93</v>
      </c>
      <c r="H18" s="10">
        <v>81</v>
      </c>
      <c r="I18" s="10">
        <v>174</v>
      </c>
      <c r="J18" s="3"/>
      <c r="K18" s="7">
        <v>72</v>
      </c>
      <c r="L18" s="10">
        <v>156</v>
      </c>
      <c r="M18" s="10">
        <v>216</v>
      </c>
      <c r="N18" s="13">
        <v>372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185</v>
      </c>
      <c r="W18" s="15">
        <f>SUM(R9,R15,R21,R27,R33,R39)</f>
        <v>578</v>
      </c>
      <c r="X18" s="18">
        <f t="shared" si="0"/>
        <v>763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74</v>
      </c>
      <c r="C19" s="10">
        <v>72</v>
      </c>
      <c r="D19" s="10">
        <v>146</v>
      </c>
      <c r="E19" s="3"/>
      <c r="F19" s="7">
        <v>43</v>
      </c>
      <c r="G19" s="10">
        <v>94</v>
      </c>
      <c r="H19" s="10">
        <v>104</v>
      </c>
      <c r="I19" s="10">
        <v>198</v>
      </c>
      <c r="J19" s="3"/>
      <c r="K19" s="7">
        <v>73</v>
      </c>
      <c r="L19" s="10">
        <v>139</v>
      </c>
      <c r="M19" s="10">
        <v>205</v>
      </c>
      <c r="N19" s="10">
        <v>344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34</v>
      </c>
      <c r="W19" s="15">
        <f>SUM(R15,R21,R27,R33,R39)</f>
        <v>180</v>
      </c>
      <c r="X19" s="18">
        <f t="shared" si="0"/>
        <v>214</v>
      </c>
      <c r="Z19" s="4" t="s">
        <v>25</v>
      </c>
      <c r="AA19" s="10">
        <v>210</v>
      </c>
      <c r="AB19" s="10">
        <v>213</v>
      </c>
      <c r="AC19" s="10">
        <v>423</v>
      </c>
    </row>
    <row r="20" spans="1:29" ht="15" customHeight="1" x14ac:dyDescent="0.15">
      <c r="A20" s="7">
        <v>14</v>
      </c>
      <c r="B20" s="10">
        <v>87</v>
      </c>
      <c r="C20" s="10">
        <v>89</v>
      </c>
      <c r="D20" s="10">
        <v>176</v>
      </c>
      <c r="E20" s="3"/>
      <c r="F20" s="7">
        <v>44</v>
      </c>
      <c r="G20" s="10">
        <v>88</v>
      </c>
      <c r="H20" s="10">
        <v>113</v>
      </c>
      <c r="I20" s="10">
        <v>201</v>
      </c>
      <c r="J20" s="3"/>
      <c r="K20" s="7">
        <v>74</v>
      </c>
      <c r="L20" s="10">
        <v>197</v>
      </c>
      <c r="M20" s="10">
        <v>229</v>
      </c>
      <c r="N20" s="10">
        <v>426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2</v>
      </c>
      <c r="W20" s="15">
        <f>SUM(R21,R27,R33,R39)</f>
        <v>28</v>
      </c>
      <c r="X20" s="18">
        <f t="shared" si="0"/>
        <v>30</v>
      </c>
      <c r="Z20" s="26" t="s">
        <v>26</v>
      </c>
      <c r="AA20" s="10">
        <v>1261</v>
      </c>
      <c r="AB20" s="10">
        <v>1097</v>
      </c>
      <c r="AC20" s="10">
        <v>2358</v>
      </c>
    </row>
    <row r="21" spans="1:29" ht="15" customHeight="1" x14ac:dyDescent="0.15">
      <c r="A21" s="7"/>
      <c r="B21" s="11">
        <v>398</v>
      </c>
      <c r="C21" s="11">
        <v>415</v>
      </c>
      <c r="D21" s="11">
        <v>813</v>
      </c>
      <c r="E21" s="3"/>
      <c r="F21" s="7"/>
      <c r="G21" s="11">
        <v>488</v>
      </c>
      <c r="H21" s="11">
        <v>498</v>
      </c>
      <c r="I21" s="11">
        <v>986</v>
      </c>
      <c r="J21" s="3"/>
      <c r="K21" s="7"/>
      <c r="L21" s="12">
        <v>820</v>
      </c>
      <c r="M21" s="12">
        <v>1101</v>
      </c>
      <c r="N21" s="12">
        <v>1921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230</v>
      </c>
      <c r="AB21" s="10">
        <v>291</v>
      </c>
      <c r="AC21" s="10">
        <v>521</v>
      </c>
    </row>
    <row r="22" spans="1:29" ht="15" customHeight="1" x14ac:dyDescent="0.15">
      <c r="A22" s="7">
        <v>15</v>
      </c>
      <c r="B22" s="10">
        <v>104</v>
      </c>
      <c r="C22" s="10">
        <v>90</v>
      </c>
      <c r="D22" s="10">
        <v>194</v>
      </c>
      <c r="E22" s="3"/>
      <c r="F22" s="7">
        <v>45</v>
      </c>
      <c r="G22" s="10">
        <v>85</v>
      </c>
      <c r="H22" s="10">
        <v>109</v>
      </c>
      <c r="I22" s="10">
        <v>194</v>
      </c>
      <c r="J22" s="3"/>
      <c r="K22" s="7">
        <v>75</v>
      </c>
      <c r="L22" s="10">
        <v>181</v>
      </c>
      <c r="M22" s="10">
        <v>264</v>
      </c>
      <c r="N22" s="10">
        <v>445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675</v>
      </c>
      <c r="AC22" s="10">
        <v>1056</v>
      </c>
    </row>
    <row r="23" spans="1:29" ht="15" customHeight="1" x14ac:dyDescent="0.15">
      <c r="A23" s="7">
        <v>16</v>
      </c>
      <c r="B23" s="10">
        <v>107</v>
      </c>
      <c r="C23" s="10">
        <v>88</v>
      </c>
      <c r="D23" s="10">
        <v>195</v>
      </c>
      <c r="E23" s="3"/>
      <c r="F23" s="7">
        <v>46</v>
      </c>
      <c r="G23" s="10">
        <v>91</v>
      </c>
      <c r="H23" s="10">
        <v>69</v>
      </c>
      <c r="I23" s="10">
        <v>160</v>
      </c>
      <c r="J23" s="3"/>
      <c r="K23" s="7">
        <v>76</v>
      </c>
      <c r="L23" s="10">
        <v>181</v>
      </c>
      <c r="M23" s="10">
        <v>247</v>
      </c>
      <c r="N23" s="10">
        <v>428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9.8204949459742057</v>
      </c>
      <c r="W23" s="19">
        <f>W4/$W$8*100</f>
        <v>8.3530038833472933</v>
      </c>
      <c r="X23" s="19">
        <f>X4/$X$8*100</f>
        <v>9.0373440611158529</v>
      </c>
      <c r="Z23" s="9" t="s">
        <v>24</v>
      </c>
      <c r="AA23" s="11">
        <f t="shared" ref="AA23:AB23" si="3">SUM(AA19:AA22)</f>
        <v>2082</v>
      </c>
      <c r="AB23" s="11">
        <f t="shared" si="3"/>
        <v>2276</v>
      </c>
      <c r="AC23" s="11">
        <f>SUM(AC19:AC22)</f>
        <v>4358</v>
      </c>
    </row>
    <row r="24" spans="1:29" ht="15" customHeight="1" x14ac:dyDescent="0.15">
      <c r="A24" s="7">
        <v>17</v>
      </c>
      <c r="B24" s="10">
        <v>117</v>
      </c>
      <c r="C24" s="10">
        <v>98</v>
      </c>
      <c r="D24" s="10">
        <v>215</v>
      </c>
      <c r="E24" s="3"/>
      <c r="F24" s="7">
        <v>47</v>
      </c>
      <c r="G24" s="10">
        <v>101</v>
      </c>
      <c r="H24" s="10">
        <v>118</v>
      </c>
      <c r="I24" s="10">
        <v>219</v>
      </c>
      <c r="J24" s="3"/>
      <c r="K24" s="7">
        <v>77</v>
      </c>
      <c r="L24" s="10">
        <v>173</v>
      </c>
      <c r="M24" s="10">
        <v>253</v>
      </c>
      <c r="N24" s="10">
        <v>426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56.34367375392123</v>
      </c>
      <c r="W24" s="19">
        <f>W5/$W$8*100</f>
        <v>46.47833701362979</v>
      </c>
      <c r="X24" s="19">
        <f>X5/$X$8*100</f>
        <v>51.078873582835548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83</v>
      </c>
      <c r="D25" s="10">
        <v>207</v>
      </c>
      <c r="E25" s="3"/>
      <c r="F25" s="7">
        <v>48</v>
      </c>
      <c r="G25" s="10">
        <v>112</v>
      </c>
      <c r="H25" s="10">
        <v>121</v>
      </c>
      <c r="I25" s="10">
        <v>233</v>
      </c>
      <c r="J25" s="3"/>
      <c r="K25" s="7">
        <v>78</v>
      </c>
      <c r="L25" s="10">
        <v>184</v>
      </c>
      <c r="M25" s="10">
        <v>278</v>
      </c>
      <c r="N25" s="10">
        <v>462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13.741721854304636</v>
      </c>
      <c r="W25" s="19">
        <f>W6/$W$8*100</f>
        <v>15.023223939693899</v>
      </c>
      <c r="X25" s="19">
        <f>X6/$X$8*100</f>
        <v>14.425616644317119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73</v>
      </c>
      <c r="C26" s="10">
        <v>90</v>
      </c>
      <c r="D26" s="10">
        <v>163</v>
      </c>
      <c r="E26" s="3"/>
      <c r="F26" s="7">
        <v>49</v>
      </c>
      <c r="G26" s="10">
        <v>119</v>
      </c>
      <c r="H26" s="10">
        <v>113</v>
      </c>
      <c r="I26" s="10">
        <v>232</v>
      </c>
      <c r="J26" s="3"/>
      <c r="K26" s="7">
        <v>79</v>
      </c>
      <c r="L26" s="10">
        <v>199</v>
      </c>
      <c r="M26" s="10">
        <v>245</v>
      </c>
      <c r="N26" s="10">
        <v>444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20.09410944579993</v>
      </c>
      <c r="W26" s="19">
        <f>W7/$W$8*100</f>
        <v>30.145435163329022</v>
      </c>
      <c r="X26" s="19">
        <f>X7/$X$8*100</f>
        <v>25.458165711731478</v>
      </c>
      <c r="Z26" s="4" t="s">
        <v>25</v>
      </c>
      <c r="AA26" s="10">
        <v>121</v>
      </c>
      <c r="AB26" s="10">
        <v>97</v>
      </c>
      <c r="AC26" s="10">
        <v>218</v>
      </c>
    </row>
    <row r="27" spans="1:29" ht="15" customHeight="1" x14ac:dyDescent="0.15">
      <c r="A27" s="7"/>
      <c r="B27" s="11">
        <v>525</v>
      </c>
      <c r="C27" s="11">
        <v>449</v>
      </c>
      <c r="D27" s="11">
        <v>974</v>
      </c>
      <c r="E27" s="3"/>
      <c r="F27" s="7"/>
      <c r="G27" s="11">
        <v>508</v>
      </c>
      <c r="H27" s="11">
        <v>530</v>
      </c>
      <c r="I27" s="11">
        <v>1038</v>
      </c>
      <c r="J27" s="3"/>
      <c r="K27" s="7"/>
      <c r="L27" s="11">
        <v>918</v>
      </c>
      <c r="M27" s="11">
        <v>1287</v>
      </c>
      <c r="N27" s="11">
        <v>2205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100.00000000000001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679</v>
      </c>
      <c r="AB27" s="10">
        <v>612</v>
      </c>
      <c r="AC27" s="10">
        <v>1291</v>
      </c>
    </row>
    <row r="28" spans="1:29" ht="15" customHeight="1" x14ac:dyDescent="0.15">
      <c r="A28" s="7">
        <v>20</v>
      </c>
      <c r="B28" s="10">
        <v>102</v>
      </c>
      <c r="C28" s="10">
        <v>81</v>
      </c>
      <c r="D28" s="10">
        <v>183</v>
      </c>
      <c r="E28" s="3"/>
      <c r="F28" s="7">
        <v>50</v>
      </c>
      <c r="G28" s="10">
        <v>124</v>
      </c>
      <c r="H28" s="10">
        <v>125</v>
      </c>
      <c r="I28" s="10">
        <v>249</v>
      </c>
      <c r="J28" s="3"/>
      <c r="K28" s="7">
        <v>80</v>
      </c>
      <c r="L28" s="10">
        <v>182</v>
      </c>
      <c r="M28" s="10">
        <v>270</v>
      </c>
      <c r="N28" s="10">
        <v>452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34.715928895085398</v>
      </c>
      <c r="W28" s="19">
        <f t="shared" ref="W28:W39" si="5">W9/$W$8*100</f>
        <v>29.452524175740503</v>
      </c>
      <c r="X28" s="19">
        <f t="shared" ref="X28:X39" si="6">X9/$X$8*100</f>
        <v>31.90702588483888</v>
      </c>
      <c r="Z28" s="4" t="s">
        <v>31</v>
      </c>
      <c r="AA28" s="10">
        <v>152</v>
      </c>
      <c r="AB28" s="10">
        <v>187</v>
      </c>
      <c r="AC28" s="10">
        <v>339</v>
      </c>
    </row>
    <row r="29" spans="1:29" ht="15" customHeight="1" x14ac:dyDescent="0.15">
      <c r="A29" s="7">
        <v>21</v>
      </c>
      <c r="B29" s="10">
        <v>105</v>
      </c>
      <c r="C29" s="10">
        <v>82</v>
      </c>
      <c r="D29" s="10">
        <v>187</v>
      </c>
      <c r="E29" s="3"/>
      <c r="F29" s="7">
        <v>51</v>
      </c>
      <c r="G29" s="10">
        <v>139</v>
      </c>
      <c r="H29" s="10">
        <v>152</v>
      </c>
      <c r="I29" s="10">
        <v>291</v>
      </c>
      <c r="J29" s="3"/>
      <c r="K29" s="7">
        <v>81</v>
      </c>
      <c r="L29" s="10">
        <v>182</v>
      </c>
      <c r="M29" s="10">
        <v>275</v>
      </c>
      <c r="N29" s="10">
        <v>457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68.551760195189956</v>
      </c>
      <c r="W29" s="19">
        <f t="shared" si="5"/>
        <v>74.621183278763425</v>
      </c>
      <c r="X29" s="19">
        <f t="shared" si="6"/>
        <v>71.790808240887486</v>
      </c>
      <c r="Z29" s="4" t="s">
        <v>7</v>
      </c>
      <c r="AA29" s="10">
        <v>251</v>
      </c>
      <c r="AB29" s="10">
        <v>431</v>
      </c>
      <c r="AC29" s="10">
        <v>682</v>
      </c>
    </row>
    <row r="30" spans="1:29" ht="15" customHeight="1" x14ac:dyDescent="0.15">
      <c r="A30" s="7">
        <v>22</v>
      </c>
      <c r="B30" s="10">
        <v>86</v>
      </c>
      <c r="C30" s="10">
        <v>62</v>
      </c>
      <c r="D30" s="10">
        <v>148</v>
      </c>
      <c r="E30" s="3"/>
      <c r="F30" s="7">
        <v>52</v>
      </c>
      <c r="G30" s="10">
        <v>150</v>
      </c>
      <c r="H30" s="10">
        <v>148</v>
      </c>
      <c r="I30" s="10">
        <v>298</v>
      </c>
      <c r="J30" s="3"/>
      <c r="K30" s="7">
        <v>82</v>
      </c>
      <c r="L30" s="10">
        <v>162</v>
      </c>
      <c r="M30" s="10">
        <v>231</v>
      </c>
      <c r="N30" s="10">
        <v>393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59.872777971418614</v>
      </c>
      <c r="W30" s="19">
        <f t="shared" si="5"/>
        <v>66.793573440950283</v>
      </c>
      <c r="X30" s="19">
        <f t="shared" si="6"/>
        <v>63.566174976634557</v>
      </c>
      <c r="Z30" s="9" t="s">
        <v>24</v>
      </c>
      <c r="AA30" s="11">
        <f t="shared" ref="AA30:AB30" si="7">SUM(AA26:AA29)</f>
        <v>1203</v>
      </c>
      <c r="AB30" s="11">
        <f t="shared" si="7"/>
        <v>1327</v>
      </c>
      <c r="AC30" s="11">
        <f>SUM(AC26:AC29)</f>
        <v>2530</v>
      </c>
    </row>
    <row r="31" spans="1:29" ht="15" customHeight="1" x14ac:dyDescent="0.15">
      <c r="A31" s="7">
        <v>23</v>
      </c>
      <c r="B31" s="10">
        <v>82</v>
      </c>
      <c r="C31" s="10">
        <v>96</v>
      </c>
      <c r="D31" s="10">
        <v>178</v>
      </c>
      <c r="E31" s="3"/>
      <c r="F31" s="7">
        <v>53</v>
      </c>
      <c r="G31" s="10">
        <v>180</v>
      </c>
      <c r="H31" s="10">
        <v>171</v>
      </c>
      <c r="I31" s="10">
        <v>351</v>
      </c>
      <c r="J31" s="3"/>
      <c r="K31" s="7">
        <v>83</v>
      </c>
      <c r="L31" s="10">
        <v>149</v>
      </c>
      <c r="M31" s="10">
        <v>229</v>
      </c>
      <c r="N31" s="10">
        <v>378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44.980829557337046</v>
      </c>
      <c r="W31" s="19">
        <f t="shared" si="5"/>
        <v>53.970912967334193</v>
      </c>
      <c r="X31" s="19">
        <f t="shared" si="6"/>
        <v>49.77853630785485</v>
      </c>
      <c r="Z31" s="6"/>
    </row>
    <row r="32" spans="1:29" ht="15" customHeight="1" x14ac:dyDescent="0.15">
      <c r="A32" s="7">
        <v>24</v>
      </c>
      <c r="B32" s="10">
        <v>90</v>
      </c>
      <c r="C32" s="10">
        <v>93</v>
      </c>
      <c r="D32" s="10">
        <v>183</v>
      </c>
      <c r="E32" s="3"/>
      <c r="F32" s="7">
        <v>54</v>
      </c>
      <c r="G32" s="10">
        <v>152</v>
      </c>
      <c r="H32" s="10">
        <v>168</v>
      </c>
      <c r="I32" s="10">
        <v>320</v>
      </c>
      <c r="J32" s="3"/>
      <c r="K32" s="7">
        <v>84</v>
      </c>
      <c r="L32" s="10">
        <v>119</v>
      </c>
      <c r="M32" s="10">
        <v>205</v>
      </c>
      <c r="N32" s="10">
        <v>324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33.835831300104566</v>
      </c>
      <c r="W32" s="20">
        <f t="shared" si="5"/>
        <v>45.168659103022918</v>
      </c>
      <c r="X32" s="20">
        <f t="shared" si="6"/>
        <v>39.883782356048606</v>
      </c>
      <c r="Z32" s="6"/>
      <c r="AA32" s="28"/>
      <c r="AB32" s="27"/>
      <c r="AC32" s="27"/>
    </row>
    <row r="33" spans="1:29" ht="15" customHeight="1" x14ac:dyDescent="0.15">
      <c r="A33" s="7"/>
      <c r="B33" s="11">
        <v>465</v>
      </c>
      <c r="C33" s="11">
        <v>414</v>
      </c>
      <c r="D33" s="11">
        <v>879</v>
      </c>
      <c r="E33" s="3"/>
      <c r="F33" s="7"/>
      <c r="G33" s="11">
        <v>745</v>
      </c>
      <c r="H33" s="11">
        <v>764</v>
      </c>
      <c r="I33" s="11">
        <v>1509</v>
      </c>
      <c r="J33" s="3"/>
      <c r="K33" s="7"/>
      <c r="L33" s="11">
        <v>794</v>
      </c>
      <c r="M33" s="11">
        <v>1210</v>
      </c>
      <c r="N33" s="11">
        <v>2004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27.239456256535377</v>
      </c>
      <c r="W33" s="19">
        <f t="shared" si="5"/>
        <v>38.528896672504374</v>
      </c>
      <c r="X33" s="19">
        <f t="shared" si="6"/>
        <v>33.264252915599982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85</v>
      </c>
      <c r="D34" s="10">
        <v>164</v>
      </c>
      <c r="E34" s="3"/>
      <c r="F34" s="7">
        <v>55</v>
      </c>
      <c r="G34" s="10">
        <v>177</v>
      </c>
      <c r="H34" s="10">
        <v>163</v>
      </c>
      <c r="I34" s="10">
        <v>340</v>
      </c>
      <c r="J34" s="3"/>
      <c r="K34" s="7">
        <v>85</v>
      </c>
      <c r="L34" s="10">
        <v>111</v>
      </c>
      <c r="M34" s="10">
        <v>196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20.09410944579993</v>
      </c>
      <c r="W34" s="19">
        <f t="shared" si="5"/>
        <v>30.145435163329022</v>
      </c>
      <c r="X34" s="19">
        <f t="shared" si="6"/>
        <v>25.458165711731478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82</v>
      </c>
      <c r="D35" s="10">
        <v>158</v>
      </c>
      <c r="E35" s="3"/>
      <c r="F35" s="7">
        <v>56</v>
      </c>
      <c r="G35" s="10">
        <v>179</v>
      </c>
      <c r="H35" s="10">
        <v>202</v>
      </c>
      <c r="I35" s="10">
        <v>381</v>
      </c>
      <c r="J35" s="3"/>
      <c r="K35" s="7">
        <v>86</v>
      </c>
      <c r="L35" s="10">
        <v>104</v>
      </c>
      <c r="M35" s="10">
        <v>223</v>
      </c>
      <c r="N35" s="10">
        <v>327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12.094806552805856</v>
      </c>
      <c r="W35" s="19">
        <f t="shared" si="5"/>
        <v>20.345694053148559</v>
      </c>
      <c r="X35" s="19">
        <f t="shared" si="6"/>
        <v>16.498029176317608</v>
      </c>
      <c r="Z35" s="4" t="s">
        <v>25</v>
      </c>
      <c r="AA35" s="10">
        <f>SUM(AA5,AA12,AA19,AA26)</f>
        <v>1127</v>
      </c>
      <c r="AB35" s="10">
        <f t="shared" ref="AA35:AB38" si="8">SUM(AB5,AB12,AB19,AB26)</f>
        <v>1097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109</v>
      </c>
      <c r="C36" s="10">
        <v>107</v>
      </c>
      <c r="D36" s="10">
        <v>216</v>
      </c>
      <c r="E36" s="3"/>
      <c r="F36" s="7">
        <v>57</v>
      </c>
      <c r="G36" s="10">
        <v>182</v>
      </c>
      <c r="H36" s="10">
        <v>180</v>
      </c>
      <c r="I36" s="10">
        <v>362</v>
      </c>
      <c r="J36" s="3"/>
      <c r="K36" s="7">
        <v>87</v>
      </c>
      <c r="L36" s="10">
        <v>92</v>
      </c>
      <c r="M36" s="10">
        <v>188</v>
      </c>
      <c r="N36" s="10">
        <v>280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5.1760195189961662</v>
      </c>
      <c r="W36" s="19">
        <f t="shared" si="5"/>
        <v>11.132262240158379</v>
      </c>
      <c r="X36" s="19">
        <f t="shared" si="6"/>
        <v>8.3546669917509853</v>
      </c>
      <c r="Z36" s="26" t="s">
        <v>26</v>
      </c>
      <c r="AA36" s="10">
        <f t="shared" si="8"/>
        <v>6466</v>
      </c>
      <c r="AB36" s="10">
        <f t="shared" si="8"/>
        <v>6104</v>
      </c>
      <c r="AC36" s="13">
        <f>SUM(AA36:AB36)</f>
        <v>12570</v>
      </c>
    </row>
    <row r="37" spans="1:29" ht="15" customHeight="1" x14ac:dyDescent="0.15">
      <c r="A37" s="7">
        <v>28</v>
      </c>
      <c r="B37" s="10">
        <v>106</v>
      </c>
      <c r="C37" s="10">
        <v>92</v>
      </c>
      <c r="D37" s="10">
        <v>198</v>
      </c>
      <c r="E37" s="3"/>
      <c r="F37" s="7">
        <v>58</v>
      </c>
      <c r="G37" s="10">
        <v>216</v>
      </c>
      <c r="H37" s="10">
        <v>160</v>
      </c>
      <c r="I37" s="10">
        <v>376</v>
      </c>
      <c r="J37" s="3"/>
      <c r="K37" s="7">
        <v>88</v>
      </c>
      <c r="L37" s="10">
        <v>56</v>
      </c>
      <c r="M37" s="10">
        <v>145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1.6120599512025096</v>
      </c>
      <c r="W37" s="19">
        <f t="shared" si="5"/>
        <v>4.4011269321556385</v>
      </c>
      <c r="X37" s="19">
        <f t="shared" si="6"/>
        <v>3.100491690032102</v>
      </c>
      <c r="Z37" s="4" t="s">
        <v>31</v>
      </c>
      <c r="AA37" s="10">
        <f t="shared" si="8"/>
        <v>1577</v>
      </c>
      <c r="AB37" s="10">
        <f t="shared" si="8"/>
        <v>1973</v>
      </c>
      <c r="AC37" s="13">
        <f>SUM(AA37:AB37)</f>
        <v>3550</v>
      </c>
    </row>
    <row r="38" spans="1:29" ht="15" customHeight="1" x14ac:dyDescent="0.15">
      <c r="A38" s="7">
        <v>29</v>
      </c>
      <c r="B38" s="10">
        <v>80</v>
      </c>
      <c r="C38" s="10">
        <v>80</v>
      </c>
      <c r="D38" s="10">
        <v>160</v>
      </c>
      <c r="E38" s="3"/>
      <c r="F38" s="7">
        <v>59</v>
      </c>
      <c r="G38" s="10">
        <v>210</v>
      </c>
      <c r="H38" s="10">
        <v>215</v>
      </c>
      <c r="I38" s="10">
        <v>425</v>
      </c>
      <c r="J38" s="3"/>
      <c r="K38" s="7">
        <v>89</v>
      </c>
      <c r="L38" s="10">
        <v>46</v>
      </c>
      <c r="M38" s="10">
        <v>132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0.29627047751829905</v>
      </c>
      <c r="W38" s="19">
        <f t="shared" si="5"/>
        <v>1.3705931622630017</v>
      </c>
      <c r="X38" s="19">
        <f t="shared" si="6"/>
        <v>0.86960055264334191</v>
      </c>
      <c r="Z38" s="4" t="s">
        <v>7</v>
      </c>
      <c r="AA38" s="10">
        <f t="shared" si="8"/>
        <v>2306</v>
      </c>
      <c r="AB38" s="10">
        <f t="shared" si="8"/>
        <v>3959</v>
      </c>
      <c r="AC38" s="13">
        <f>SUM(AA38:AB38)</f>
        <v>6265</v>
      </c>
    </row>
    <row r="39" spans="1:29" ht="15" customHeight="1" x14ac:dyDescent="0.15">
      <c r="A39" s="7"/>
      <c r="B39" s="11">
        <v>450</v>
      </c>
      <c r="C39" s="11">
        <v>446</v>
      </c>
      <c r="D39" s="11">
        <v>896</v>
      </c>
      <c r="E39" s="3"/>
      <c r="F39" s="7"/>
      <c r="G39" s="11">
        <v>964</v>
      </c>
      <c r="H39" s="11">
        <v>920</v>
      </c>
      <c r="I39" s="11">
        <v>1884</v>
      </c>
      <c r="J39" s="3"/>
      <c r="K39" s="7"/>
      <c r="L39" s="11">
        <v>409</v>
      </c>
      <c r="M39" s="11">
        <v>884</v>
      </c>
      <c r="N39" s="11">
        <v>1293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1.742767514813524E-2</v>
      </c>
      <c r="W39" s="19">
        <f t="shared" si="5"/>
        <v>0.21320338079646695</v>
      </c>
      <c r="X39" s="19">
        <f t="shared" si="6"/>
        <v>0.12190661952944046</v>
      </c>
      <c r="Z39" s="9" t="s">
        <v>24</v>
      </c>
      <c r="AA39" s="11">
        <f>SUM(AA35:AA38)</f>
        <v>11476</v>
      </c>
      <c r="AB39" s="11">
        <f>SUM(AB35:AB38)</f>
        <v>13133</v>
      </c>
      <c r="AC39" s="11">
        <f>SUM(AC35:AC38)</f>
        <v>24609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42</v>
      </c>
      <c r="D4" s="10">
        <v>114</v>
      </c>
      <c r="E4" s="3"/>
      <c r="F4" s="7">
        <v>30</v>
      </c>
      <c r="G4" s="10">
        <v>98</v>
      </c>
      <c r="H4" s="10">
        <v>88</v>
      </c>
      <c r="I4" s="10">
        <v>186</v>
      </c>
      <c r="J4" s="3"/>
      <c r="K4" s="7">
        <v>60</v>
      </c>
      <c r="L4" s="10">
        <v>205</v>
      </c>
      <c r="M4" s="10">
        <v>197</v>
      </c>
      <c r="N4" s="10">
        <v>402</v>
      </c>
      <c r="O4" s="3"/>
      <c r="P4" s="7">
        <v>90</v>
      </c>
      <c r="Q4" s="10">
        <v>40</v>
      </c>
      <c r="R4" s="10">
        <v>121</v>
      </c>
      <c r="S4" s="10">
        <v>161</v>
      </c>
      <c r="U4" s="4" t="s">
        <v>4</v>
      </c>
      <c r="V4" s="15">
        <f>SUM(B9,B15,B21)</f>
        <v>1124</v>
      </c>
      <c r="W4" s="15">
        <f>SUM(C9,C15,C21)</f>
        <v>1100</v>
      </c>
      <c r="X4" s="15">
        <f>SUM(V4:W4)</f>
        <v>2224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70</v>
      </c>
      <c r="D5" s="10">
        <v>141</v>
      </c>
      <c r="E5" s="3"/>
      <c r="F5" s="7">
        <v>31</v>
      </c>
      <c r="G5" s="10">
        <v>97</v>
      </c>
      <c r="H5" s="10">
        <v>89</v>
      </c>
      <c r="I5" s="10">
        <v>186</v>
      </c>
      <c r="J5" s="3"/>
      <c r="K5" s="7">
        <v>61</v>
      </c>
      <c r="L5" s="10">
        <v>251</v>
      </c>
      <c r="M5" s="10">
        <v>204</v>
      </c>
      <c r="N5" s="10">
        <v>455</v>
      </c>
      <c r="O5" s="3"/>
      <c r="P5" s="7">
        <v>91</v>
      </c>
      <c r="Q5" s="10">
        <v>41</v>
      </c>
      <c r="R5" s="10">
        <v>99</v>
      </c>
      <c r="S5" s="10">
        <v>140</v>
      </c>
      <c r="U5" s="4" t="s">
        <v>5</v>
      </c>
      <c r="V5" s="15">
        <f>SUM(B27,B33,B39,G9,G15,G21,G27,G33,G39,L9)</f>
        <v>6476</v>
      </c>
      <c r="W5" s="15">
        <f>SUM(C27,C33,C39,H9,H15,H21,H27,H33,H39,M9)</f>
        <v>6235</v>
      </c>
      <c r="X5" s="15">
        <f>SUM(V5:W5)</f>
        <v>12711</v>
      </c>
      <c r="Y5" s="2"/>
      <c r="Z5" s="4" t="s">
        <v>25</v>
      </c>
      <c r="AA5" s="10">
        <v>640</v>
      </c>
      <c r="AB5" s="10">
        <v>622</v>
      </c>
      <c r="AC5" s="10">
        <v>1262</v>
      </c>
    </row>
    <row r="6" spans="1:29" ht="15" customHeight="1" x14ac:dyDescent="0.15">
      <c r="A6" s="7">
        <v>2</v>
      </c>
      <c r="B6" s="10">
        <v>68</v>
      </c>
      <c r="C6" s="10">
        <v>63</v>
      </c>
      <c r="D6" s="10">
        <v>131</v>
      </c>
      <c r="E6" s="3"/>
      <c r="F6" s="7">
        <v>32</v>
      </c>
      <c r="G6" s="10">
        <v>100</v>
      </c>
      <c r="H6" s="10">
        <v>97</v>
      </c>
      <c r="I6" s="10">
        <v>197</v>
      </c>
      <c r="J6" s="3"/>
      <c r="K6" s="7">
        <v>62</v>
      </c>
      <c r="L6" s="10">
        <v>277</v>
      </c>
      <c r="M6" s="10">
        <v>235</v>
      </c>
      <c r="N6" s="10">
        <v>512</v>
      </c>
      <c r="O6" s="3"/>
      <c r="P6" s="7">
        <v>92</v>
      </c>
      <c r="Q6" s="10">
        <v>30</v>
      </c>
      <c r="R6" s="10">
        <v>72</v>
      </c>
      <c r="S6" s="10">
        <v>102</v>
      </c>
      <c r="U6" s="8" t="s">
        <v>6</v>
      </c>
      <c r="V6" s="15">
        <f>SUM(L15,L21)</f>
        <v>1588</v>
      </c>
      <c r="W6" s="15">
        <f>SUM(M15,M21)</f>
        <v>1975</v>
      </c>
      <c r="X6" s="15">
        <f>SUM(V6:W6)</f>
        <v>3563</v>
      </c>
      <c r="Z6" s="26" t="s">
        <v>26</v>
      </c>
      <c r="AA6" s="10">
        <v>3704</v>
      </c>
      <c r="AB6" s="10">
        <v>3661</v>
      </c>
      <c r="AC6" s="10">
        <v>7365</v>
      </c>
    </row>
    <row r="7" spans="1:29" ht="15" customHeight="1" x14ac:dyDescent="0.15">
      <c r="A7" s="7">
        <v>3</v>
      </c>
      <c r="B7" s="10">
        <v>73</v>
      </c>
      <c r="C7" s="10">
        <v>72</v>
      </c>
      <c r="D7" s="10">
        <v>145</v>
      </c>
      <c r="E7" s="3"/>
      <c r="F7" s="7">
        <v>33</v>
      </c>
      <c r="G7" s="10">
        <v>105</v>
      </c>
      <c r="H7" s="10">
        <v>105</v>
      </c>
      <c r="I7" s="10">
        <v>210</v>
      </c>
      <c r="J7" s="3"/>
      <c r="K7" s="7">
        <v>63</v>
      </c>
      <c r="L7" s="10">
        <v>274</v>
      </c>
      <c r="M7" s="10">
        <v>278</v>
      </c>
      <c r="N7" s="10">
        <v>552</v>
      </c>
      <c r="O7" s="3"/>
      <c r="P7" s="7">
        <v>93</v>
      </c>
      <c r="Q7" s="10">
        <v>26</v>
      </c>
      <c r="R7" s="10">
        <v>53</v>
      </c>
      <c r="S7" s="10">
        <v>79</v>
      </c>
      <c r="U7" s="4" t="s">
        <v>7</v>
      </c>
      <c r="V7" s="15">
        <f>SUM(L27,L33,L39,Q9,Q15,Q21,Q27,Q33,Q39)</f>
        <v>2310</v>
      </c>
      <c r="W7" s="15">
        <f>SUM(M27,M33,M39,R9,R15,R21,R27,R33,R39)</f>
        <v>3957</v>
      </c>
      <c r="X7" s="15">
        <f>SUM(V7:W7)</f>
        <v>6267</v>
      </c>
      <c r="Z7" s="4" t="s">
        <v>31</v>
      </c>
      <c r="AA7" s="10">
        <v>1010</v>
      </c>
      <c r="AB7" s="10">
        <v>1261</v>
      </c>
      <c r="AC7" s="10">
        <v>2271</v>
      </c>
    </row>
    <row r="8" spans="1:29" ht="15" customHeight="1" x14ac:dyDescent="0.15">
      <c r="A8" s="7">
        <v>4</v>
      </c>
      <c r="B8" s="10">
        <v>70</v>
      </c>
      <c r="C8" s="10">
        <v>78</v>
      </c>
      <c r="D8" s="10">
        <v>148</v>
      </c>
      <c r="E8" s="3"/>
      <c r="F8" s="7">
        <v>34</v>
      </c>
      <c r="G8" s="10">
        <v>113</v>
      </c>
      <c r="H8" s="10">
        <v>110</v>
      </c>
      <c r="I8" s="10">
        <v>223</v>
      </c>
      <c r="J8" s="3"/>
      <c r="K8" s="7">
        <v>64</v>
      </c>
      <c r="L8" s="10">
        <v>265</v>
      </c>
      <c r="M8" s="10">
        <v>246</v>
      </c>
      <c r="N8" s="10">
        <v>511</v>
      </c>
      <c r="O8" s="3"/>
      <c r="P8" s="7">
        <v>94</v>
      </c>
      <c r="Q8" s="10">
        <v>14</v>
      </c>
      <c r="R8" s="10">
        <v>52</v>
      </c>
      <c r="S8" s="10">
        <v>66</v>
      </c>
      <c r="U8" s="17" t="s">
        <v>3</v>
      </c>
      <c r="V8" s="12">
        <f>SUM(V4:V7)</f>
        <v>11498</v>
      </c>
      <c r="W8" s="12">
        <f>SUM(W4:W7)</f>
        <v>13267</v>
      </c>
      <c r="X8" s="12">
        <f>SUM(X4:X7)</f>
        <v>24765</v>
      </c>
      <c r="Z8" s="4" t="s">
        <v>7</v>
      </c>
      <c r="AA8" s="10">
        <v>1392</v>
      </c>
      <c r="AB8" s="10">
        <v>2404</v>
      </c>
      <c r="AC8" s="10">
        <v>3796</v>
      </c>
    </row>
    <row r="9" spans="1:29" ht="15" customHeight="1" x14ac:dyDescent="0.15">
      <c r="A9" s="7"/>
      <c r="B9" s="11">
        <v>354</v>
      </c>
      <c r="C9" s="11">
        <v>325</v>
      </c>
      <c r="D9" s="11">
        <v>679</v>
      </c>
      <c r="E9" s="3"/>
      <c r="F9" s="7"/>
      <c r="G9" s="11">
        <v>513</v>
      </c>
      <c r="H9" s="11">
        <v>489</v>
      </c>
      <c r="I9" s="11">
        <v>1002</v>
      </c>
      <c r="J9" s="3"/>
      <c r="K9" s="7"/>
      <c r="L9" s="12">
        <v>1272</v>
      </c>
      <c r="M9" s="12">
        <v>1160</v>
      </c>
      <c r="N9" s="12">
        <v>2432</v>
      </c>
      <c r="O9" s="3"/>
      <c r="P9" s="7"/>
      <c r="Q9" s="11">
        <v>151</v>
      </c>
      <c r="R9" s="11">
        <v>397</v>
      </c>
      <c r="S9" s="11">
        <v>548</v>
      </c>
      <c r="U9" s="4" t="s">
        <v>8</v>
      </c>
      <c r="V9" s="15">
        <f>SUM(G21,G27,G33,G39,L9)</f>
        <v>3973</v>
      </c>
      <c r="W9" s="15">
        <f>SUM(H21,H27,H33,H39,M9)</f>
        <v>3875</v>
      </c>
      <c r="X9" s="18">
        <f t="shared" ref="X9:X20" si="0">SUM(V9:W9)</f>
        <v>7848</v>
      </c>
      <c r="Z9" s="9" t="s">
        <v>24</v>
      </c>
      <c r="AA9" s="11">
        <f t="shared" ref="AA9:AB9" si="1">SUM(AA5:AA8)</f>
        <v>6746</v>
      </c>
      <c r="AB9" s="11">
        <f t="shared" si="1"/>
        <v>7948</v>
      </c>
      <c r="AC9" s="11">
        <f>SUM(AC5:AC8)</f>
        <v>14694</v>
      </c>
    </row>
    <row r="10" spans="1:29" ht="15" customHeight="1" x14ac:dyDescent="0.15">
      <c r="A10" s="7">
        <v>5</v>
      </c>
      <c r="B10" s="10">
        <v>72</v>
      </c>
      <c r="C10" s="10">
        <v>71</v>
      </c>
      <c r="D10" s="10">
        <v>143</v>
      </c>
      <c r="E10" s="3"/>
      <c r="F10" s="7">
        <v>35</v>
      </c>
      <c r="G10" s="10">
        <v>110</v>
      </c>
      <c r="H10" s="10">
        <v>96</v>
      </c>
      <c r="I10" s="10">
        <v>206</v>
      </c>
      <c r="J10" s="3"/>
      <c r="K10" s="7">
        <v>65</v>
      </c>
      <c r="L10" s="10">
        <v>236</v>
      </c>
      <c r="M10" s="10">
        <v>211</v>
      </c>
      <c r="N10" s="10">
        <v>447</v>
      </c>
      <c r="O10" s="3"/>
      <c r="P10" s="7">
        <v>95</v>
      </c>
      <c r="Q10" s="10">
        <v>11</v>
      </c>
      <c r="R10" s="10">
        <v>40</v>
      </c>
      <c r="S10" s="10">
        <v>51</v>
      </c>
      <c r="U10" s="4" t="s">
        <v>9</v>
      </c>
      <c r="V10" s="15">
        <f>SUM(G21,G27,G33,G39,L9,L15,L21,L27,L33,L39,Q9,Q15,Q21,Q27,Q33,Q39)</f>
        <v>7871</v>
      </c>
      <c r="W10" s="15">
        <f>SUM(H21,H27,H33,H39,M9,M15,M21,M27,M33,M39,R9,R15,R21,R27,R33,R39)</f>
        <v>9807</v>
      </c>
      <c r="X10" s="18">
        <f t="shared" si="0"/>
        <v>17678</v>
      </c>
      <c r="Z10" s="6" t="s">
        <v>28</v>
      </c>
    </row>
    <row r="11" spans="1:29" ht="15" customHeight="1" x14ac:dyDescent="0.15">
      <c r="A11" s="7">
        <v>6</v>
      </c>
      <c r="B11" s="10">
        <v>83</v>
      </c>
      <c r="C11" s="10">
        <v>85</v>
      </c>
      <c r="D11" s="10">
        <v>168</v>
      </c>
      <c r="E11" s="3"/>
      <c r="F11" s="7">
        <v>36</v>
      </c>
      <c r="G11" s="10">
        <v>111</v>
      </c>
      <c r="H11" s="10">
        <v>93</v>
      </c>
      <c r="I11" s="10">
        <v>204</v>
      </c>
      <c r="J11" s="3"/>
      <c r="K11" s="7">
        <v>66</v>
      </c>
      <c r="L11" s="10">
        <v>96</v>
      </c>
      <c r="M11" s="10">
        <v>105</v>
      </c>
      <c r="N11" s="10">
        <v>201</v>
      </c>
      <c r="O11" s="3"/>
      <c r="P11" s="7">
        <v>96</v>
      </c>
      <c r="Q11" s="10">
        <v>10</v>
      </c>
      <c r="R11" s="10">
        <v>34</v>
      </c>
      <c r="S11" s="10">
        <v>44</v>
      </c>
      <c r="U11" s="4" t="s">
        <v>10</v>
      </c>
      <c r="V11" s="15">
        <f>SUM(,G33,G39,L9,L15,L21,L27,L33,L39,Q9,Q15,Q21,Q27,Q33,Q39)</f>
        <v>6875</v>
      </c>
      <c r="W11" s="15">
        <f>SUM(,H33,H39,M9,M15,M21,M27,M33,M39,R9,R15,R21,R27,R33,R39)</f>
        <v>8758</v>
      </c>
      <c r="X11" s="18">
        <f t="shared" si="0"/>
        <v>15633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111</v>
      </c>
      <c r="H12" s="10">
        <v>97</v>
      </c>
      <c r="I12" s="10">
        <v>208</v>
      </c>
      <c r="J12" s="3"/>
      <c r="K12" s="7">
        <v>67</v>
      </c>
      <c r="L12" s="10">
        <v>136</v>
      </c>
      <c r="M12" s="10">
        <v>162</v>
      </c>
      <c r="N12" s="10">
        <v>298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7092</v>
      </c>
      <c r="X12" s="18">
        <f t="shared" si="0"/>
        <v>12262</v>
      </c>
      <c r="Z12" s="4" t="s">
        <v>25</v>
      </c>
      <c r="AA12" s="10">
        <v>150</v>
      </c>
      <c r="AB12" s="10">
        <v>167</v>
      </c>
      <c r="AC12" s="10">
        <v>317</v>
      </c>
    </row>
    <row r="13" spans="1:29" ht="15" customHeight="1" x14ac:dyDescent="0.15">
      <c r="A13" s="7">
        <v>8</v>
      </c>
      <c r="B13" s="10">
        <v>76</v>
      </c>
      <c r="C13" s="10">
        <v>64</v>
      </c>
      <c r="D13" s="10">
        <v>140</v>
      </c>
      <c r="E13" s="3"/>
      <c r="F13" s="7">
        <v>38</v>
      </c>
      <c r="G13" s="10">
        <v>111</v>
      </c>
      <c r="H13" s="10">
        <v>120</v>
      </c>
      <c r="I13" s="10">
        <v>231</v>
      </c>
      <c r="J13" s="3"/>
      <c r="K13" s="7">
        <v>68</v>
      </c>
      <c r="L13" s="10">
        <v>141</v>
      </c>
      <c r="M13" s="10">
        <v>208</v>
      </c>
      <c r="N13" s="10">
        <v>349</v>
      </c>
      <c r="O13" s="3"/>
      <c r="P13" s="7">
        <v>98</v>
      </c>
      <c r="Q13" s="10">
        <v>6</v>
      </c>
      <c r="R13" s="10">
        <v>19</v>
      </c>
      <c r="S13" s="10">
        <v>25</v>
      </c>
      <c r="U13" s="9" t="s">
        <v>12</v>
      </c>
      <c r="V13" s="12">
        <f>SUM(L15,L21,L27,L33,L39,Q9,Q15,Q21,Q27,Q33,Q39)</f>
        <v>3898</v>
      </c>
      <c r="W13" s="12">
        <f>SUM(M15,M21,M27,M33,M39,R9,R15,R21,R27,R33,R39)</f>
        <v>5932</v>
      </c>
      <c r="X13" s="12">
        <f t="shared" si="0"/>
        <v>9830</v>
      </c>
      <c r="Z13" s="26" t="s">
        <v>26</v>
      </c>
      <c r="AA13" s="10">
        <v>837</v>
      </c>
      <c r="AB13" s="10">
        <v>844</v>
      </c>
      <c r="AC13" s="10">
        <v>1681</v>
      </c>
    </row>
    <row r="14" spans="1:29" ht="15" customHeight="1" x14ac:dyDescent="0.15">
      <c r="A14" s="7">
        <v>9</v>
      </c>
      <c r="B14" s="10">
        <v>69</v>
      </c>
      <c r="C14" s="10">
        <v>73</v>
      </c>
      <c r="D14" s="10">
        <v>142</v>
      </c>
      <c r="E14" s="3"/>
      <c r="F14" s="7">
        <v>39</v>
      </c>
      <c r="G14" s="10">
        <v>97</v>
      </c>
      <c r="H14" s="10">
        <v>84</v>
      </c>
      <c r="I14" s="10">
        <v>181</v>
      </c>
      <c r="J14" s="3"/>
      <c r="K14" s="7">
        <v>69</v>
      </c>
      <c r="L14" s="10">
        <v>162</v>
      </c>
      <c r="M14" s="10">
        <v>198</v>
      </c>
      <c r="N14" s="10">
        <v>360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3127</v>
      </c>
      <c r="W14" s="15">
        <f>SUM(M21,M27,M33,M39,R9,R15,R21,R27,R33,R39)</f>
        <v>5048</v>
      </c>
      <c r="X14" s="18">
        <f t="shared" si="0"/>
        <v>8175</v>
      </c>
      <c r="Z14" s="4" t="s">
        <v>31</v>
      </c>
      <c r="AA14" s="10">
        <v>192</v>
      </c>
      <c r="AB14" s="10">
        <v>239</v>
      </c>
      <c r="AC14" s="10">
        <v>431</v>
      </c>
    </row>
    <row r="15" spans="1:29" ht="15" customHeight="1" x14ac:dyDescent="0.15">
      <c r="A15" s="7"/>
      <c r="B15" s="11">
        <v>375</v>
      </c>
      <c r="C15" s="11">
        <v>353</v>
      </c>
      <c r="D15" s="11">
        <v>728</v>
      </c>
      <c r="E15" s="3"/>
      <c r="F15" s="7"/>
      <c r="G15" s="11">
        <v>540</v>
      </c>
      <c r="H15" s="11">
        <v>490</v>
      </c>
      <c r="I15" s="11">
        <v>1030</v>
      </c>
      <c r="J15" s="3"/>
      <c r="K15" s="7"/>
      <c r="L15" s="11">
        <v>771</v>
      </c>
      <c r="M15" s="11">
        <v>884</v>
      </c>
      <c r="N15" s="11">
        <v>1655</v>
      </c>
      <c r="O15" s="3"/>
      <c r="P15" s="7"/>
      <c r="Q15" s="11">
        <v>34</v>
      </c>
      <c r="R15" s="11">
        <v>149</v>
      </c>
      <c r="S15" s="11">
        <v>183</v>
      </c>
      <c r="U15" s="4" t="s">
        <v>14</v>
      </c>
      <c r="V15" s="15">
        <f>SUM(L27,L33,L39,Q9,Q15,Q21,Q27,Q33,Q39)</f>
        <v>2310</v>
      </c>
      <c r="W15" s="15">
        <f>SUM(M27,M33,M39,R9,R15,R21,R27,R33,R39)</f>
        <v>3957</v>
      </c>
      <c r="X15" s="18">
        <f t="shared" si="0"/>
        <v>6267</v>
      </c>
      <c r="Z15" s="4" t="s">
        <v>7</v>
      </c>
      <c r="AA15" s="10">
        <v>287</v>
      </c>
      <c r="AB15" s="10">
        <v>448</v>
      </c>
      <c r="AC15" s="10">
        <v>735</v>
      </c>
    </row>
    <row r="16" spans="1:29" ht="15" customHeight="1" x14ac:dyDescent="0.15">
      <c r="A16" s="7">
        <v>10</v>
      </c>
      <c r="B16" s="10">
        <v>67</v>
      </c>
      <c r="C16" s="10">
        <v>85</v>
      </c>
      <c r="D16" s="10">
        <v>152</v>
      </c>
      <c r="E16" s="3"/>
      <c r="F16" s="7">
        <v>40</v>
      </c>
      <c r="G16" s="10">
        <v>111</v>
      </c>
      <c r="H16" s="10">
        <v>113</v>
      </c>
      <c r="I16" s="10">
        <v>224</v>
      </c>
      <c r="J16" s="3"/>
      <c r="K16" s="7">
        <v>70</v>
      </c>
      <c r="L16" s="10">
        <v>164</v>
      </c>
      <c r="M16" s="10">
        <v>225</v>
      </c>
      <c r="N16" s="10">
        <v>389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1396</v>
      </c>
      <c r="W16" s="15">
        <f>SUM(M33,M39,R9,R15,R21,R27,R33,R39)</f>
        <v>2665</v>
      </c>
      <c r="X16" s="18">
        <f t="shared" si="0"/>
        <v>4061</v>
      </c>
      <c r="Z16" s="9" t="s">
        <v>24</v>
      </c>
      <c r="AA16" s="11">
        <f t="shared" ref="AA16:AB16" si="2">SUM(AA12:AA15)</f>
        <v>1466</v>
      </c>
      <c r="AB16" s="11">
        <f t="shared" si="2"/>
        <v>1698</v>
      </c>
      <c r="AC16" s="11">
        <f>SUM(AC12:AC15)</f>
        <v>3164</v>
      </c>
    </row>
    <row r="17" spans="1:29" ht="15" customHeight="1" x14ac:dyDescent="0.15">
      <c r="A17" s="7">
        <v>11</v>
      </c>
      <c r="B17" s="10">
        <v>79</v>
      </c>
      <c r="C17" s="10">
        <v>89</v>
      </c>
      <c r="D17" s="10">
        <v>168</v>
      </c>
      <c r="E17" s="3"/>
      <c r="F17" s="7">
        <v>41</v>
      </c>
      <c r="G17" s="10">
        <v>99</v>
      </c>
      <c r="H17" s="10">
        <v>89</v>
      </c>
      <c r="I17" s="10">
        <v>188</v>
      </c>
      <c r="J17" s="3"/>
      <c r="K17" s="7">
        <v>71</v>
      </c>
      <c r="L17" s="10">
        <v>164</v>
      </c>
      <c r="M17" s="10">
        <v>219</v>
      </c>
      <c r="N17" s="10">
        <v>383</v>
      </c>
      <c r="O17" s="3"/>
      <c r="P17" s="7">
        <v>101</v>
      </c>
      <c r="Q17" s="10">
        <v>2</v>
      </c>
      <c r="R17" s="10">
        <v>3</v>
      </c>
      <c r="S17" s="10">
        <v>5</v>
      </c>
      <c r="U17" s="4" t="s">
        <v>16</v>
      </c>
      <c r="V17" s="15">
        <f>SUM(L39,Q9,Q15,Q21,Q27,Q33,Q39)</f>
        <v>601</v>
      </c>
      <c r="W17" s="15">
        <f>SUM(M39,R9,R15,R21,R27,R33,R39)</f>
        <v>1456</v>
      </c>
      <c r="X17" s="18">
        <f t="shared" si="0"/>
        <v>2057</v>
      </c>
      <c r="Z17" s="6" t="s">
        <v>29</v>
      </c>
    </row>
    <row r="18" spans="1:29" ht="15" customHeight="1" x14ac:dyDescent="0.15">
      <c r="A18" s="7">
        <v>12</v>
      </c>
      <c r="B18" s="10">
        <v>89</v>
      </c>
      <c r="C18" s="10">
        <v>90</v>
      </c>
      <c r="D18" s="10">
        <v>179</v>
      </c>
      <c r="E18" s="3"/>
      <c r="F18" s="7">
        <v>42</v>
      </c>
      <c r="G18" s="10">
        <v>91</v>
      </c>
      <c r="H18" s="10">
        <v>85</v>
      </c>
      <c r="I18" s="10">
        <v>176</v>
      </c>
      <c r="J18" s="3"/>
      <c r="K18" s="7">
        <v>72</v>
      </c>
      <c r="L18" s="10">
        <v>148</v>
      </c>
      <c r="M18" s="10">
        <v>213</v>
      </c>
      <c r="N18" s="13">
        <v>361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574</v>
      </c>
      <c r="X18" s="18">
        <f t="shared" si="0"/>
        <v>761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72</v>
      </c>
      <c r="D19" s="10">
        <v>149</v>
      </c>
      <c r="E19" s="3"/>
      <c r="F19" s="7">
        <v>43</v>
      </c>
      <c r="G19" s="10">
        <v>98</v>
      </c>
      <c r="H19" s="10">
        <v>110</v>
      </c>
      <c r="I19" s="10">
        <v>208</v>
      </c>
      <c r="J19" s="3"/>
      <c r="K19" s="7">
        <v>73</v>
      </c>
      <c r="L19" s="10">
        <v>148</v>
      </c>
      <c r="M19" s="10">
        <v>213</v>
      </c>
      <c r="N19" s="10">
        <v>361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177</v>
      </c>
      <c r="X19" s="18">
        <f t="shared" si="0"/>
        <v>213</v>
      </c>
      <c r="Z19" s="4" t="s">
        <v>25</v>
      </c>
      <c r="AA19" s="10">
        <v>209</v>
      </c>
      <c r="AB19" s="10">
        <v>214</v>
      </c>
      <c r="AC19" s="10">
        <v>423</v>
      </c>
    </row>
    <row r="20" spans="1:29" ht="15" customHeight="1" x14ac:dyDescent="0.15">
      <c r="A20" s="7">
        <v>14</v>
      </c>
      <c r="B20" s="10">
        <v>83</v>
      </c>
      <c r="C20" s="10">
        <v>86</v>
      </c>
      <c r="D20" s="10">
        <v>169</v>
      </c>
      <c r="E20" s="3"/>
      <c r="F20" s="7">
        <v>44</v>
      </c>
      <c r="G20" s="10">
        <v>88</v>
      </c>
      <c r="H20" s="10">
        <v>111</v>
      </c>
      <c r="I20" s="10">
        <v>199</v>
      </c>
      <c r="J20" s="3"/>
      <c r="K20" s="7">
        <v>74</v>
      </c>
      <c r="L20" s="10">
        <v>193</v>
      </c>
      <c r="M20" s="10">
        <v>221</v>
      </c>
      <c r="N20" s="10">
        <v>414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2</v>
      </c>
      <c r="W20" s="15">
        <f>SUM(R21,R27,R33,R39)</f>
        <v>28</v>
      </c>
      <c r="X20" s="18">
        <f t="shared" si="0"/>
        <v>30</v>
      </c>
      <c r="Z20" s="26" t="s">
        <v>26</v>
      </c>
      <c r="AA20" s="10">
        <v>1257</v>
      </c>
      <c r="AB20" s="10">
        <v>1109</v>
      </c>
      <c r="AC20" s="10">
        <v>2366</v>
      </c>
    </row>
    <row r="21" spans="1:29" ht="15" customHeight="1" x14ac:dyDescent="0.15">
      <c r="A21" s="7"/>
      <c r="B21" s="11">
        <v>395</v>
      </c>
      <c r="C21" s="11">
        <v>422</v>
      </c>
      <c r="D21" s="11">
        <v>817</v>
      </c>
      <c r="E21" s="3"/>
      <c r="F21" s="7"/>
      <c r="G21" s="11">
        <v>487</v>
      </c>
      <c r="H21" s="11">
        <v>508</v>
      </c>
      <c r="I21" s="11">
        <v>995</v>
      </c>
      <c r="J21" s="3"/>
      <c r="K21" s="7"/>
      <c r="L21" s="12">
        <v>817</v>
      </c>
      <c r="M21" s="12">
        <v>1091</v>
      </c>
      <c r="N21" s="12">
        <v>1908</v>
      </c>
      <c r="O21" s="24"/>
      <c r="P21" s="7"/>
      <c r="Q21" s="11">
        <v>2</v>
      </c>
      <c r="R21" s="11">
        <v>25</v>
      </c>
      <c r="S21" s="11">
        <v>27</v>
      </c>
      <c r="Z21" s="4" t="s">
        <v>31</v>
      </c>
      <c r="AA21" s="10">
        <v>235</v>
      </c>
      <c r="AB21" s="10">
        <v>287</v>
      </c>
      <c r="AC21" s="10">
        <v>522</v>
      </c>
    </row>
    <row r="22" spans="1:29" ht="15" customHeight="1" x14ac:dyDescent="0.15">
      <c r="A22" s="7">
        <v>15</v>
      </c>
      <c r="B22" s="10">
        <v>107</v>
      </c>
      <c r="C22" s="10">
        <v>89</v>
      </c>
      <c r="D22" s="10">
        <v>196</v>
      </c>
      <c r="E22" s="3"/>
      <c r="F22" s="7">
        <v>45</v>
      </c>
      <c r="G22" s="10">
        <v>86</v>
      </c>
      <c r="H22" s="10">
        <v>119</v>
      </c>
      <c r="I22" s="10">
        <v>205</v>
      </c>
      <c r="J22" s="3"/>
      <c r="K22" s="7">
        <v>75</v>
      </c>
      <c r="L22" s="10">
        <v>189</v>
      </c>
      <c r="M22" s="10">
        <v>263</v>
      </c>
      <c r="N22" s="10">
        <v>452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675</v>
      </c>
      <c r="AC22" s="10">
        <v>1056</v>
      </c>
    </row>
    <row r="23" spans="1:29" ht="15" customHeight="1" x14ac:dyDescent="0.15">
      <c r="A23" s="7">
        <v>16</v>
      </c>
      <c r="B23" s="10">
        <v>104</v>
      </c>
      <c r="C23" s="10">
        <v>88</v>
      </c>
      <c r="D23" s="10">
        <v>192</v>
      </c>
      <c r="E23" s="3"/>
      <c r="F23" s="7">
        <v>46</v>
      </c>
      <c r="G23" s="10">
        <v>90</v>
      </c>
      <c r="H23" s="10">
        <v>66</v>
      </c>
      <c r="I23" s="10">
        <v>156</v>
      </c>
      <c r="J23" s="3"/>
      <c r="K23" s="7">
        <v>76</v>
      </c>
      <c r="L23" s="10">
        <v>171</v>
      </c>
      <c r="M23" s="10">
        <v>247</v>
      </c>
      <c r="N23" s="10">
        <v>418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9.7756131501130632</v>
      </c>
      <c r="W23" s="19">
        <f>W4/$W$8*100</f>
        <v>8.2912489635938798</v>
      </c>
      <c r="X23" s="19">
        <f>X4/$X$8*100</f>
        <v>8.9804159095497678</v>
      </c>
      <c r="Z23" s="9" t="s">
        <v>24</v>
      </c>
      <c r="AA23" s="11">
        <f t="shared" ref="AA23:AB23" si="3">SUM(AA19:AA22)</f>
        <v>2082</v>
      </c>
      <c r="AB23" s="11">
        <f t="shared" si="3"/>
        <v>2285</v>
      </c>
      <c r="AC23" s="11">
        <f>SUM(AC19:AC22)</f>
        <v>4367</v>
      </c>
    </row>
    <row r="24" spans="1:29" ht="15" customHeight="1" x14ac:dyDescent="0.15">
      <c r="A24" s="7">
        <v>17</v>
      </c>
      <c r="B24" s="10">
        <v>114</v>
      </c>
      <c r="C24" s="10">
        <v>92</v>
      </c>
      <c r="D24" s="10">
        <v>206</v>
      </c>
      <c r="E24" s="3"/>
      <c r="F24" s="7">
        <v>47</v>
      </c>
      <c r="G24" s="10">
        <v>101</v>
      </c>
      <c r="H24" s="10">
        <v>114</v>
      </c>
      <c r="I24" s="10">
        <v>215</v>
      </c>
      <c r="J24" s="3"/>
      <c r="K24" s="7">
        <v>77</v>
      </c>
      <c r="L24" s="10">
        <v>176</v>
      </c>
      <c r="M24" s="10">
        <v>257</v>
      </c>
      <c r="N24" s="10">
        <v>433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56.322838754566007</v>
      </c>
      <c r="W24" s="19">
        <f>W5/$W$8*100</f>
        <v>46.996306625461671</v>
      </c>
      <c r="X24" s="19">
        <f>X5/$X$8*100</f>
        <v>51.326468806783765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90</v>
      </c>
      <c r="D25" s="10">
        <v>210</v>
      </c>
      <c r="E25" s="3"/>
      <c r="F25" s="7">
        <v>48</v>
      </c>
      <c r="G25" s="10">
        <v>107</v>
      </c>
      <c r="H25" s="10">
        <v>128</v>
      </c>
      <c r="I25" s="10">
        <v>235</v>
      </c>
      <c r="J25" s="3"/>
      <c r="K25" s="7">
        <v>78</v>
      </c>
      <c r="L25" s="10">
        <v>182</v>
      </c>
      <c r="M25" s="10">
        <v>271</v>
      </c>
      <c r="N25" s="10">
        <v>453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13.811097582188205</v>
      </c>
      <c r="W25" s="19">
        <f>W6/$W$8*100</f>
        <v>14.886560639179919</v>
      </c>
      <c r="X25" s="19">
        <f>X6/$X$8*100</f>
        <v>14.387240056531395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88</v>
      </c>
      <c r="D26" s="10">
        <v>167</v>
      </c>
      <c r="E26" s="3"/>
      <c r="F26" s="7">
        <v>49</v>
      </c>
      <c r="G26" s="10">
        <v>125</v>
      </c>
      <c r="H26" s="10">
        <v>114</v>
      </c>
      <c r="I26" s="10">
        <v>239</v>
      </c>
      <c r="J26" s="3"/>
      <c r="K26" s="7">
        <v>79</v>
      </c>
      <c r="L26" s="10">
        <v>196</v>
      </c>
      <c r="M26" s="10">
        <v>254</v>
      </c>
      <c r="N26" s="10">
        <v>450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20.090450513132719</v>
      </c>
      <c r="W26" s="19">
        <f>W7/$W$8*100</f>
        <v>29.825883771764527</v>
      </c>
      <c r="X26" s="19">
        <f>X7/$X$8*100</f>
        <v>25.305875227135072</v>
      </c>
      <c r="Z26" s="4" t="s">
        <v>25</v>
      </c>
      <c r="AA26" s="10">
        <v>125</v>
      </c>
      <c r="AB26" s="10">
        <v>97</v>
      </c>
      <c r="AC26" s="10">
        <v>222</v>
      </c>
    </row>
    <row r="27" spans="1:29" ht="15" customHeight="1" x14ac:dyDescent="0.15">
      <c r="A27" s="7"/>
      <c r="B27" s="11">
        <v>524</v>
      </c>
      <c r="C27" s="11">
        <v>447</v>
      </c>
      <c r="D27" s="11">
        <v>971</v>
      </c>
      <c r="E27" s="3"/>
      <c r="F27" s="7"/>
      <c r="G27" s="11">
        <v>509</v>
      </c>
      <c r="H27" s="11">
        <v>541</v>
      </c>
      <c r="I27" s="11">
        <v>1050</v>
      </c>
      <c r="J27" s="3"/>
      <c r="K27" s="7"/>
      <c r="L27" s="11">
        <v>914</v>
      </c>
      <c r="M27" s="11">
        <v>1292</v>
      </c>
      <c r="N27" s="11">
        <v>2206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678</v>
      </c>
      <c r="AB27" s="10">
        <v>621</v>
      </c>
      <c r="AC27" s="10">
        <v>1299</v>
      </c>
    </row>
    <row r="28" spans="1:29" ht="15" customHeight="1" x14ac:dyDescent="0.15">
      <c r="A28" s="7">
        <v>20</v>
      </c>
      <c r="B28" s="10">
        <v>98</v>
      </c>
      <c r="C28" s="10">
        <v>87</v>
      </c>
      <c r="D28" s="10">
        <v>185</v>
      </c>
      <c r="E28" s="3"/>
      <c r="F28" s="7">
        <v>50</v>
      </c>
      <c r="G28" s="10">
        <v>123</v>
      </c>
      <c r="H28" s="10">
        <v>122</v>
      </c>
      <c r="I28" s="10">
        <v>245</v>
      </c>
      <c r="J28" s="3"/>
      <c r="K28" s="7">
        <v>80</v>
      </c>
      <c r="L28" s="10">
        <v>182</v>
      </c>
      <c r="M28" s="10">
        <v>266</v>
      </c>
      <c r="N28" s="10">
        <v>448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34.553835449643415</v>
      </c>
      <c r="W28" s="19">
        <f t="shared" ref="W28:W39" si="5">W9/$W$8*100</f>
        <v>29.207808849023891</v>
      </c>
      <c r="X28" s="19">
        <f t="shared" ref="X28:X39" si="6">X9/$X$8*100</f>
        <v>31.689884918231375</v>
      </c>
      <c r="Z28" s="4" t="s">
        <v>31</v>
      </c>
      <c r="AA28" s="10">
        <v>151</v>
      </c>
      <c r="AB28" s="10">
        <v>188</v>
      </c>
      <c r="AC28" s="10">
        <v>339</v>
      </c>
    </row>
    <row r="29" spans="1:29" ht="15" customHeight="1" x14ac:dyDescent="0.15">
      <c r="A29" s="7">
        <v>21</v>
      </c>
      <c r="B29" s="10">
        <v>113</v>
      </c>
      <c r="C29" s="10">
        <v>87</v>
      </c>
      <c r="D29" s="10">
        <v>200</v>
      </c>
      <c r="E29" s="3"/>
      <c r="F29" s="7">
        <v>51</v>
      </c>
      <c r="G29" s="10">
        <v>140</v>
      </c>
      <c r="H29" s="10">
        <v>147</v>
      </c>
      <c r="I29" s="10">
        <v>287</v>
      </c>
      <c r="J29" s="3"/>
      <c r="K29" s="7">
        <v>81</v>
      </c>
      <c r="L29" s="10">
        <v>177</v>
      </c>
      <c r="M29" s="10">
        <v>268</v>
      </c>
      <c r="N29" s="10">
        <v>445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68.455383544964349</v>
      </c>
      <c r="W29" s="19">
        <f t="shared" si="5"/>
        <v>73.920253259968334</v>
      </c>
      <c r="X29" s="19">
        <f t="shared" si="6"/>
        <v>71.383000201897843</v>
      </c>
      <c r="Z29" s="4" t="s">
        <v>7</v>
      </c>
      <c r="AA29" s="10">
        <v>250</v>
      </c>
      <c r="AB29" s="10">
        <v>430</v>
      </c>
      <c r="AC29" s="10">
        <v>680</v>
      </c>
    </row>
    <row r="30" spans="1:29" ht="15" customHeight="1" x14ac:dyDescent="0.15">
      <c r="A30" s="7">
        <v>22</v>
      </c>
      <c r="B30" s="10">
        <v>86</v>
      </c>
      <c r="C30" s="10">
        <v>70</v>
      </c>
      <c r="D30" s="10">
        <v>156</v>
      </c>
      <c r="E30" s="3"/>
      <c r="F30" s="7">
        <v>52</v>
      </c>
      <c r="G30" s="10">
        <v>147</v>
      </c>
      <c r="H30" s="10">
        <v>150</v>
      </c>
      <c r="I30" s="10">
        <v>297</v>
      </c>
      <c r="J30" s="3"/>
      <c r="K30" s="7">
        <v>82</v>
      </c>
      <c r="L30" s="10">
        <v>166</v>
      </c>
      <c r="M30" s="10">
        <v>238</v>
      </c>
      <c r="N30" s="10">
        <v>404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59.793007479561666</v>
      </c>
      <c r="W30" s="19">
        <f t="shared" si="5"/>
        <v>66.013416748322911</v>
      </c>
      <c r="X30" s="19">
        <f t="shared" si="6"/>
        <v>63.125378558449427</v>
      </c>
      <c r="Z30" s="9" t="s">
        <v>24</v>
      </c>
      <c r="AA30" s="11">
        <f t="shared" ref="AA30:AB30" si="7">SUM(AA26:AA29)</f>
        <v>1204</v>
      </c>
      <c r="AB30" s="11">
        <f t="shared" si="7"/>
        <v>1336</v>
      </c>
      <c r="AC30" s="11">
        <f>SUM(AC26:AC29)</f>
        <v>2540</v>
      </c>
    </row>
    <row r="31" spans="1:29" ht="15" customHeight="1" x14ac:dyDescent="0.15">
      <c r="A31" s="7">
        <v>23</v>
      </c>
      <c r="B31" s="10">
        <v>85</v>
      </c>
      <c r="C31" s="10">
        <v>107</v>
      </c>
      <c r="D31" s="10">
        <v>192</v>
      </c>
      <c r="E31" s="3"/>
      <c r="F31" s="7">
        <v>53</v>
      </c>
      <c r="G31" s="10">
        <v>179</v>
      </c>
      <c r="H31" s="10">
        <v>169</v>
      </c>
      <c r="I31" s="10">
        <v>348</v>
      </c>
      <c r="J31" s="3"/>
      <c r="K31" s="7">
        <v>83</v>
      </c>
      <c r="L31" s="10">
        <v>146</v>
      </c>
      <c r="M31" s="10">
        <v>221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44.964341624630372</v>
      </c>
      <c r="W31" s="19">
        <f t="shared" si="5"/>
        <v>53.45594331800708</v>
      </c>
      <c r="X31" s="19">
        <f t="shared" si="6"/>
        <v>49.513426206339595</v>
      </c>
      <c r="Z31" s="6"/>
    </row>
    <row r="32" spans="1:29" ht="15" customHeight="1" x14ac:dyDescent="0.15">
      <c r="A32" s="7">
        <v>24</v>
      </c>
      <c r="B32" s="10">
        <v>88</v>
      </c>
      <c r="C32" s="10">
        <v>103</v>
      </c>
      <c r="D32" s="10">
        <v>191</v>
      </c>
      <c r="E32" s="3"/>
      <c r="F32" s="7">
        <v>54</v>
      </c>
      <c r="G32" s="10">
        <v>155</v>
      </c>
      <c r="H32" s="10">
        <v>166</v>
      </c>
      <c r="I32" s="10">
        <v>321</v>
      </c>
      <c r="J32" s="3"/>
      <c r="K32" s="7">
        <v>84</v>
      </c>
      <c r="L32" s="10">
        <v>124</v>
      </c>
      <c r="M32" s="10">
        <v>216</v>
      </c>
      <c r="N32" s="10">
        <v>340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33.901548095320926</v>
      </c>
      <c r="W32" s="20">
        <f t="shared" si="5"/>
        <v>44.71244441094445</v>
      </c>
      <c r="X32" s="20">
        <f t="shared" si="6"/>
        <v>39.693115283666465</v>
      </c>
      <c r="Z32" s="6"/>
      <c r="AA32" s="28"/>
      <c r="AB32" s="27"/>
      <c r="AC32" s="27"/>
    </row>
    <row r="33" spans="1:29" ht="15" customHeight="1" x14ac:dyDescent="0.15">
      <c r="A33" s="7"/>
      <c r="B33" s="11">
        <v>470</v>
      </c>
      <c r="C33" s="11">
        <v>454</v>
      </c>
      <c r="D33" s="11">
        <v>924</v>
      </c>
      <c r="E33" s="3"/>
      <c r="F33" s="7"/>
      <c r="G33" s="11">
        <v>744</v>
      </c>
      <c r="H33" s="11">
        <v>754</v>
      </c>
      <c r="I33" s="11">
        <v>1498</v>
      </c>
      <c r="J33" s="3"/>
      <c r="K33" s="7"/>
      <c r="L33" s="11">
        <v>795</v>
      </c>
      <c r="M33" s="11">
        <v>1209</v>
      </c>
      <c r="N33" s="11">
        <v>2004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27.196034092885718</v>
      </c>
      <c r="W33" s="19">
        <f t="shared" si="5"/>
        <v>38.049295243838095</v>
      </c>
      <c r="X33" s="19">
        <f t="shared" si="6"/>
        <v>33.010296789824352</v>
      </c>
      <c r="Z33" s="6" t="s">
        <v>3</v>
      </c>
    </row>
    <row r="34" spans="1:29" ht="15" customHeight="1" x14ac:dyDescent="0.15">
      <c r="A34" s="7">
        <v>25</v>
      </c>
      <c r="B34" s="10">
        <v>82</v>
      </c>
      <c r="C34" s="10">
        <v>93</v>
      </c>
      <c r="D34" s="10">
        <v>175</v>
      </c>
      <c r="E34" s="3"/>
      <c r="F34" s="7">
        <v>55</v>
      </c>
      <c r="G34" s="10">
        <v>177</v>
      </c>
      <c r="H34" s="10">
        <v>166</v>
      </c>
      <c r="I34" s="10">
        <v>343</v>
      </c>
      <c r="J34" s="3"/>
      <c r="K34" s="7">
        <v>85</v>
      </c>
      <c r="L34" s="10">
        <v>117</v>
      </c>
      <c r="M34" s="10">
        <v>190</v>
      </c>
      <c r="N34" s="10">
        <v>307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20.090450513132719</v>
      </c>
      <c r="W34" s="19">
        <f t="shared" si="5"/>
        <v>29.825883771764527</v>
      </c>
      <c r="X34" s="19">
        <f t="shared" si="6"/>
        <v>25.305875227135072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89</v>
      </c>
      <c r="D35" s="10">
        <v>163</v>
      </c>
      <c r="E35" s="3"/>
      <c r="F35" s="7">
        <v>56</v>
      </c>
      <c r="G35" s="10">
        <v>177</v>
      </c>
      <c r="H35" s="10">
        <v>197</v>
      </c>
      <c r="I35" s="10">
        <v>374</v>
      </c>
      <c r="J35" s="3"/>
      <c r="K35" s="7">
        <v>86</v>
      </c>
      <c r="L35" s="10">
        <v>96</v>
      </c>
      <c r="M35" s="10">
        <v>224</v>
      </c>
      <c r="N35" s="10">
        <v>320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12.141241955122629</v>
      </c>
      <c r="W35" s="19">
        <f t="shared" si="5"/>
        <v>20.087434989070626</v>
      </c>
      <c r="X35" s="19">
        <f t="shared" si="6"/>
        <v>16.398142539874826</v>
      </c>
      <c r="Z35" s="4" t="s">
        <v>25</v>
      </c>
      <c r="AA35" s="10">
        <f>SUM(AA5,AA12,AA19,AA26)</f>
        <v>1124</v>
      </c>
      <c r="AB35" s="10">
        <f t="shared" ref="AA35:AB38" si="8">SUM(AB5,AB12,AB19,AB26)</f>
        <v>1100</v>
      </c>
      <c r="AC35" s="10">
        <f>SUM(AA35:AB35)</f>
        <v>2224</v>
      </c>
    </row>
    <row r="36" spans="1:29" ht="15" customHeight="1" x14ac:dyDescent="0.15">
      <c r="A36" s="7">
        <v>27</v>
      </c>
      <c r="B36" s="10">
        <v>111</v>
      </c>
      <c r="C36" s="10">
        <v>105</v>
      </c>
      <c r="D36" s="10">
        <v>216</v>
      </c>
      <c r="E36" s="3"/>
      <c r="F36" s="7">
        <v>57</v>
      </c>
      <c r="G36" s="10">
        <v>182</v>
      </c>
      <c r="H36" s="10">
        <v>178</v>
      </c>
      <c r="I36" s="10">
        <v>360</v>
      </c>
      <c r="J36" s="3"/>
      <c r="K36" s="7">
        <v>87</v>
      </c>
      <c r="L36" s="10">
        <v>95</v>
      </c>
      <c r="M36" s="10">
        <v>192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5.2269959993042274</v>
      </c>
      <c r="W36" s="19">
        <f t="shared" si="5"/>
        <v>10.974598628175171</v>
      </c>
      <c r="X36" s="19">
        <f t="shared" si="6"/>
        <v>8.3060771249747631</v>
      </c>
      <c r="Z36" s="26" t="s">
        <v>26</v>
      </c>
      <c r="AA36" s="10">
        <f t="shared" si="8"/>
        <v>6476</v>
      </c>
      <c r="AB36" s="10">
        <f t="shared" si="8"/>
        <v>6235</v>
      </c>
      <c r="AC36" s="13">
        <f>SUM(AA36:AB36)</f>
        <v>12711</v>
      </c>
    </row>
    <row r="37" spans="1:29" ht="15" customHeight="1" x14ac:dyDescent="0.15">
      <c r="A37" s="7">
        <v>28</v>
      </c>
      <c r="B37" s="10">
        <v>108</v>
      </c>
      <c r="C37" s="10">
        <v>102</v>
      </c>
      <c r="D37" s="10">
        <v>210</v>
      </c>
      <c r="E37" s="3"/>
      <c r="F37" s="7">
        <v>58</v>
      </c>
      <c r="G37" s="10">
        <v>206</v>
      </c>
      <c r="H37" s="10">
        <v>163</v>
      </c>
      <c r="I37" s="10">
        <v>369</v>
      </c>
      <c r="J37" s="3"/>
      <c r="K37" s="7">
        <v>88</v>
      </c>
      <c r="L37" s="10">
        <v>63</v>
      </c>
      <c r="M37" s="10">
        <v>148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1.6263698034440772</v>
      </c>
      <c r="W37" s="19">
        <f t="shared" si="5"/>
        <v>4.3265244591844425</v>
      </c>
      <c r="X37" s="19">
        <f t="shared" si="6"/>
        <v>3.0728851201292149</v>
      </c>
      <c r="Z37" s="4" t="s">
        <v>31</v>
      </c>
      <c r="AA37" s="10">
        <f t="shared" si="8"/>
        <v>1588</v>
      </c>
      <c r="AB37" s="10">
        <f t="shared" si="8"/>
        <v>1975</v>
      </c>
      <c r="AC37" s="13">
        <f>SUM(AA37:AB37)</f>
        <v>3563</v>
      </c>
    </row>
    <row r="38" spans="1:29" ht="15" customHeight="1" x14ac:dyDescent="0.15">
      <c r="A38" s="7">
        <v>29</v>
      </c>
      <c r="B38" s="10">
        <v>81</v>
      </c>
      <c r="C38" s="10">
        <v>91</v>
      </c>
      <c r="D38" s="10">
        <v>172</v>
      </c>
      <c r="E38" s="3"/>
      <c r="F38" s="7">
        <v>59</v>
      </c>
      <c r="G38" s="10">
        <v>219</v>
      </c>
      <c r="H38" s="10">
        <v>208</v>
      </c>
      <c r="I38" s="10">
        <v>427</v>
      </c>
      <c r="J38" s="3"/>
      <c r="K38" s="7">
        <v>89</v>
      </c>
      <c r="L38" s="10">
        <v>43</v>
      </c>
      <c r="M38" s="10">
        <v>128</v>
      </c>
      <c r="N38" s="10">
        <v>171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0.31309793007479564</v>
      </c>
      <c r="W38" s="19">
        <f t="shared" si="5"/>
        <v>1.3341373332328332</v>
      </c>
      <c r="X38" s="19">
        <f t="shared" si="6"/>
        <v>0.86008479709267105</v>
      </c>
      <c r="Z38" s="4" t="s">
        <v>7</v>
      </c>
      <c r="AA38" s="10">
        <f t="shared" si="8"/>
        <v>2310</v>
      </c>
      <c r="AB38" s="10">
        <f t="shared" si="8"/>
        <v>3957</v>
      </c>
      <c r="AC38" s="13">
        <f>SUM(AA38:AB38)</f>
        <v>6267</v>
      </c>
    </row>
    <row r="39" spans="1:29" ht="15" customHeight="1" x14ac:dyDescent="0.15">
      <c r="A39" s="7"/>
      <c r="B39" s="11">
        <v>456</v>
      </c>
      <c r="C39" s="11">
        <v>480</v>
      </c>
      <c r="D39" s="11">
        <v>936</v>
      </c>
      <c r="E39" s="3"/>
      <c r="F39" s="7"/>
      <c r="G39" s="11">
        <v>961</v>
      </c>
      <c r="H39" s="11">
        <v>912</v>
      </c>
      <c r="I39" s="11">
        <v>1873</v>
      </c>
      <c r="J39" s="3"/>
      <c r="K39" s="7"/>
      <c r="L39" s="11">
        <v>414</v>
      </c>
      <c r="M39" s="11">
        <v>882</v>
      </c>
      <c r="N39" s="11">
        <v>1296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1.7394329448599758E-2</v>
      </c>
      <c r="W39" s="19">
        <f t="shared" si="5"/>
        <v>0.21104997361875327</v>
      </c>
      <c r="X39" s="19">
        <f t="shared" si="6"/>
        <v>0.12113870381586916</v>
      </c>
      <c r="Z39" s="9" t="s">
        <v>24</v>
      </c>
      <c r="AA39" s="11">
        <f>SUM(AA35:AA38)</f>
        <v>11498</v>
      </c>
      <c r="AB39" s="11">
        <f>SUM(AB35:AB38)</f>
        <v>13267</v>
      </c>
      <c r="AC39" s="11">
        <f>SUM(AC35:AC38)</f>
        <v>24765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76</v>
      </c>
      <c r="C4" s="10">
        <v>43</v>
      </c>
      <c r="D4" s="10">
        <v>119</v>
      </c>
      <c r="E4" s="3"/>
      <c r="F4" s="7">
        <v>30</v>
      </c>
      <c r="G4" s="10">
        <v>98</v>
      </c>
      <c r="H4" s="10">
        <v>91</v>
      </c>
      <c r="I4" s="10">
        <v>189</v>
      </c>
      <c r="J4" s="3"/>
      <c r="K4" s="7">
        <v>60</v>
      </c>
      <c r="L4" s="10">
        <v>198</v>
      </c>
      <c r="M4" s="10">
        <v>197</v>
      </c>
      <c r="N4" s="10">
        <v>395</v>
      </c>
      <c r="O4" s="3"/>
      <c r="P4" s="7">
        <v>90</v>
      </c>
      <c r="Q4" s="10">
        <v>41</v>
      </c>
      <c r="R4" s="10">
        <v>118</v>
      </c>
      <c r="S4" s="10">
        <v>159</v>
      </c>
      <c r="U4" s="4" t="s">
        <v>4</v>
      </c>
      <c r="V4" s="15">
        <f>SUM(B9,B15,B21)</f>
        <v>1126</v>
      </c>
      <c r="W4" s="15">
        <f>SUM(C9,C15,C21)</f>
        <v>1099</v>
      </c>
      <c r="X4" s="15">
        <f>SUM(V4:W4)</f>
        <v>2225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72</v>
      </c>
      <c r="C5" s="10">
        <v>65</v>
      </c>
      <c r="D5" s="10">
        <v>137</v>
      </c>
      <c r="E5" s="3"/>
      <c r="F5" s="7">
        <v>31</v>
      </c>
      <c r="G5" s="10">
        <v>97</v>
      </c>
      <c r="H5" s="10">
        <v>86</v>
      </c>
      <c r="I5" s="10">
        <v>183</v>
      </c>
      <c r="J5" s="3"/>
      <c r="K5" s="7">
        <v>61</v>
      </c>
      <c r="L5" s="10">
        <v>258</v>
      </c>
      <c r="M5" s="10">
        <v>207</v>
      </c>
      <c r="N5" s="10">
        <v>465</v>
      </c>
      <c r="O5" s="3"/>
      <c r="P5" s="7">
        <v>91</v>
      </c>
      <c r="Q5" s="10">
        <v>42</v>
      </c>
      <c r="R5" s="10">
        <v>106</v>
      </c>
      <c r="S5" s="10">
        <v>148</v>
      </c>
      <c r="U5" s="4" t="s">
        <v>5</v>
      </c>
      <c r="V5" s="15">
        <f>SUM(B27,B33,B39,G9,G15,G21,G27,G33,G39,L9)</f>
        <v>6462</v>
      </c>
      <c r="W5" s="15">
        <f>SUM(C27,C33,C39,H9,H15,H21,H27,H33,H39,M9)</f>
        <v>6211</v>
      </c>
      <c r="X5" s="15">
        <f>SUM(V5:W5)</f>
        <v>12673</v>
      </c>
      <c r="Y5" s="2"/>
      <c r="Z5" s="4" t="s">
        <v>25</v>
      </c>
      <c r="AA5" s="10">
        <v>641</v>
      </c>
      <c r="AB5" s="10">
        <v>622</v>
      </c>
      <c r="AC5" s="10">
        <v>1263</v>
      </c>
    </row>
    <row r="6" spans="1:29" ht="15" customHeight="1" x14ac:dyDescent="0.15">
      <c r="A6" s="7">
        <v>2</v>
      </c>
      <c r="B6" s="10">
        <v>67</v>
      </c>
      <c r="C6" s="10">
        <v>70</v>
      </c>
      <c r="D6" s="10">
        <v>137</v>
      </c>
      <c r="E6" s="3"/>
      <c r="F6" s="7">
        <v>32</v>
      </c>
      <c r="G6" s="10">
        <v>100</v>
      </c>
      <c r="H6" s="10">
        <v>101</v>
      </c>
      <c r="I6" s="10">
        <v>201</v>
      </c>
      <c r="J6" s="3"/>
      <c r="K6" s="7">
        <v>62</v>
      </c>
      <c r="L6" s="10">
        <v>271</v>
      </c>
      <c r="M6" s="10">
        <v>235</v>
      </c>
      <c r="N6" s="10">
        <v>506</v>
      </c>
      <c r="O6" s="3"/>
      <c r="P6" s="7">
        <v>92</v>
      </c>
      <c r="Q6" s="10">
        <v>29</v>
      </c>
      <c r="R6" s="10">
        <v>68</v>
      </c>
      <c r="S6" s="10">
        <v>97</v>
      </c>
      <c r="U6" s="8" t="s">
        <v>6</v>
      </c>
      <c r="V6" s="15">
        <f>SUM(L15,L21)</f>
        <v>1598</v>
      </c>
      <c r="W6" s="15">
        <f>SUM(M15,M21)</f>
        <v>1977</v>
      </c>
      <c r="X6" s="15">
        <f>SUM(V6:W6)</f>
        <v>3575</v>
      </c>
      <c r="Z6" s="26" t="s">
        <v>26</v>
      </c>
      <c r="AA6" s="10">
        <v>3695</v>
      </c>
      <c r="AB6" s="10">
        <v>3643</v>
      </c>
      <c r="AC6" s="10">
        <v>7338</v>
      </c>
    </row>
    <row r="7" spans="1:29" ht="15" customHeight="1" x14ac:dyDescent="0.15">
      <c r="A7" s="7">
        <v>3</v>
      </c>
      <c r="B7" s="10">
        <v>75</v>
      </c>
      <c r="C7" s="10">
        <v>65</v>
      </c>
      <c r="D7" s="10">
        <v>140</v>
      </c>
      <c r="E7" s="3"/>
      <c r="F7" s="7">
        <v>33</v>
      </c>
      <c r="G7" s="10">
        <v>98</v>
      </c>
      <c r="H7" s="10">
        <v>99</v>
      </c>
      <c r="I7" s="10">
        <v>197</v>
      </c>
      <c r="J7" s="3"/>
      <c r="K7" s="7">
        <v>63</v>
      </c>
      <c r="L7" s="10">
        <v>281</v>
      </c>
      <c r="M7" s="10">
        <v>271</v>
      </c>
      <c r="N7" s="10">
        <v>552</v>
      </c>
      <c r="O7" s="3"/>
      <c r="P7" s="7">
        <v>93</v>
      </c>
      <c r="Q7" s="10">
        <v>26</v>
      </c>
      <c r="R7" s="10">
        <v>57</v>
      </c>
      <c r="S7" s="10">
        <v>83</v>
      </c>
      <c r="U7" s="4" t="s">
        <v>7</v>
      </c>
      <c r="V7" s="15">
        <f>SUM(L27,L33,L39,Q9,Q15,Q21,Q27,Q33,Q39)</f>
        <v>2307</v>
      </c>
      <c r="W7" s="15">
        <f>SUM(M27,M33,M39,R9,R15,R21,R27,R33,R39)</f>
        <v>3961</v>
      </c>
      <c r="X7" s="15">
        <f>SUM(V7:W7)</f>
        <v>6268</v>
      </c>
      <c r="Z7" s="4" t="s">
        <v>31</v>
      </c>
      <c r="AA7" s="10">
        <v>1013</v>
      </c>
      <c r="AB7" s="10">
        <v>1259</v>
      </c>
      <c r="AC7" s="10">
        <v>2272</v>
      </c>
    </row>
    <row r="8" spans="1:29" ht="15" customHeight="1" x14ac:dyDescent="0.15">
      <c r="A8" s="7">
        <v>4</v>
      </c>
      <c r="B8" s="10">
        <v>70</v>
      </c>
      <c r="C8" s="10">
        <v>82</v>
      </c>
      <c r="D8" s="10">
        <v>152</v>
      </c>
      <c r="E8" s="3"/>
      <c r="F8" s="7">
        <v>34</v>
      </c>
      <c r="G8" s="10">
        <v>119</v>
      </c>
      <c r="H8" s="10">
        <v>108</v>
      </c>
      <c r="I8" s="10">
        <v>227</v>
      </c>
      <c r="J8" s="3"/>
      <c r="K8" s="7">
        <v>64</v>
      </c>
      <c r="L8" s="10">
        <v>257</v>
      </c>
      <c r="M8" s="10">
        <v>240</v>
      </c>
      <c r="N8" s="10">
        <v>497</v>
      </c>
      <c r="O8" s="3"/>
      <c r="P8" s="7">
        <v>94</v>
      </c>
      <c r="Q8" s="10">
        <v>15</v>
      </c>
      <c r="R8" s="10">
        <v>51</v>
      </c>
      <c r="S8" s="10">
        <v>66</v>
      </c>
      <c r="U8" s="17" t="s">
        <v>3</v>
      </c>
      <c r="V8" s="12">
        <f>SUM(V4:V7)</f>
        <v>11493</v>
      </c>
      <c r="W8" s="12">
        <f>SUM(W4:W7)</f>
        <v>13248</v>
      </c>
      <c r="X8" s="12">
        <f>SUM(X4:X7)</f>
        <v>24741</v>
      </c>
      <c r="Z8" s="4" t="s">
        <v>7</v>
      </c>
      <c r="AA8" s="10">
        <v>1389</v>
      </c>
      <c r="AB8" s="10">
        <v>2411</v>
      </c>
      <c r="AC8" s="10">
        <v>3800</v>
      </c>
    </row>
    <row r="9" spans="1:29" ht="15" customHeight="1" x14ac:dyDescent="0.15">
      <c r="A9" s="7"/>
      <c r="B9" s="11">
        <v>360</v>
      </c>
      <c r="C9" s="11">
        <v>325</v>
      </c>
      <c r="D9" s="11">
        <v>685</v>
      </c>
      <c r="E9" s="3"/>
      <c r="F9" s="7"/>
      <c r="G9" s="11">
        <v>512</v>
      </c>
      <c r="H9" s="11">
        <v>485</v>
      </c>
      <c r="I9" s="11">
        <v>997</v>
      </c>
      <c r="J9" s="3"/>
      <c r="K9" s="7"/>
      <c r="L9" s="12">
        <v>1265</v>
      </c>
      <c r="M9" s="12">
        <v>1150</v>
      </c>
      <c r="N9" s="12">
        <v>2415</v>
      </c>
      <c r="O9" s="3"/>
      <c r="P9" s="7"/>
      <c r="Q9" s="11">
        <v>153</v>
      </c>
      <c r="R9" s="11">
        <v>400</v>
      </c>
      <c r="S9" s="11">
        <v>553</v>
      </c>
      <c r="U9" s="4" t="s">
        <v>8</v>
      </c>
      <c r="V9" s="15">
        <f>SUM(G21,G27,G33,G39,L9)</f>
        <v>3956</v>
      </c>
      <c r="W9" s="15">
        <f>SUM(H21,H27,H33,H39,M9)</f>
        <v>3854</v>
      </c>
      <c r="X9" s="18">
        <f t="shared" ref="X9:X20" si="0">SUM(V9:W9)</f>
        <v>7810</v>
      </c>
      <c r="Z9" s="9" t="s">
        <v>24</v>
      </c>
      <c r="AA9" s="11">
        <f t="shared" ref="AA9:AB9" si="1">SUM(AA5:AA8)</f>
        <v>6738</v>
      </c>
      <c r="AB9" s="11">
        <f t="shared" si="1"/>
        <v>7935</v>
      </c>
      <c r="AC9" s="11">
        <f>SUM(AC5:AC8)</f>
        <v>14673</v>
      </c>
    </row>
    <row r="10" spans="1:29" ht="15" customHeight="1" x14ac:dyDescent="0.15">
      <c r="A10" s="7">
        <v>5</v>
      </c>
      <c r="B10" s="10">
        <v>75</v>
      </c>
      <c r="C10" s="10">
        <v>71</v>
      </c>
      <c r="D10" s="10">
        <v>146</v>
      </c>
      <c r="E10" s="3"/>
      <c r="F10" s="7">
        <v>35</v>
      </c>
      <c r="G10" s="10">
        <v>108</v>
      </c>
      <c r="H10" s="10">
        <v>99</v>
      </c>
      <c r="I10" s="10">
        <v>207</v>
      </c>
      <c r="J10" s="3"/>
      <c r="K10" s="7">
        <v>65</v>
      </c>
      <c r="L10" s="10">
        <v>243</v>
      </c>
      <c r="M10" s="10">
        <v>218</v>
      </c>
      <c r="N10" s="10">
        <v>461</v>
      </c>
      <c r="O10" s="3"/>
      <c r="P10" s="7">
        <v>95</v>
      </c>
      <c r="Q10" s="10">
        <v>10</v>
      </c>
      <c r="R10" s="10">
        <v>38</v>
      </c>
      <c r="S10" s="10">
        <v>48</v>
      </c>
      <c r="U10" s="4" t="s">
        <v>9</v>
      </c>
      <c r="V10" s="15">
        <f>SUM(G21,G27,G33,G39,L9,L15,L21,L27,L33,L39,Q9,Q15,Q21,Q27,Q33,Q39)</f>
        <v>7861</v>
      </c>
      <c r="W10" s="15">
        <f>SUM(H21,H27,H33,H39,M9,M15,M21,M27,M33,M39,R9,R15,R21,R27,R33,R39)</f>
        <v>9792</v>
      </c>
      <c r="X10" s="18">
        <f t="shared" si="0"/>
        <v>17653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87</v>
      </c>
      <c r="D11" s="10">
        <v>164</v>
      </c>
      <c r="E11" s="3"/>
      <c r="F11" s="7">
        <v>36</v>
      </c>
      <c r="G11" s="10">
        <v>109</v>
      </c>
      <c r="H11" s="10">
        <v>94</v>
      </c>
      <c r="I11" s="10">
        <v>203</v>
      </c>
      <c r="J11" s="3"/>
      <c r="K11" s="7">
        <v>66</v>
      </c>
      <c r="L11" s="10">
        <v>105</v>
      </c>
      <c r="M11" s="10">
        <v>114</v>
      </c>
      <c r="N11" s="10">
        <v>219</v>
      </c>
      <c r="O11" s="3"/>
      <c r="P11" s="7">
        <v>96</v>
      </c>
      <c r="Q11" s="10">
        <v>12</v>
      </c>
      <c r="R11" s="10">
        <v>35</v>
      </c>
      <c r="S11" s="10">
        <v>47</v>
      </c>
      <c r="U11" s="4" t="s">
        <v>10</v>
      </c>
      <c r="V11" s="15">
        <f>SUM(,G33,G39,L9,L15,L21,L27,L33,L39,Q9,Q15,Q21,Q27,Q33,Q39)</f>
        <v>6873</v>
      </c>
      <c r="W11" s="15">
        <f>SUM(,H33,H39,M9,M15,M21,M27,M33,M39,R9,R15,R21,R27,R33,R39)</f>
        <v>8744</v>
      </c>
      <c r="X11" s="18">
        <f t="shared" si="0"/>
        <v>15617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133</v>
      </c>
      <c r="M12" s="10">
        <v>156</v>
      </c>
      <c r="N12" s="10">
        <v>289</v>
      </c>
      <c r="O12" s="3"/>
      <c r="P12" s="7">
        <v>97</v>
      </c>
      <c r="Q12" s="10">
        <v>4</v>
      </c>
      <c r="R12" s="10">
        <v>33</v>
      </c>
      <c r="S12" s="10">
        <v>37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7088</v>
      </c>
      <c r="X12" s="18">
        <f t="shared" si="0"/>
        <v>12258</v>
      </c>
      <c r="Z12" s="4" t="s">
        <v>25</v>
      </c>
      <c r="AA12" s="10">
        <v>149</v>
      </c>
      <c r="AB12" s="10">
        <v>165</v>
      </c>
      <c r="AC12" s="10">
        <v>314</v>
      </c>
    </row>
    <row r="13" spans="1:29" ht="15" customHeight="1" x14ac:dyDescent="0.15">
      <c r="A13" s="7">
        <v>8</v>
      </c>
      <c r="B13" s="10">
        <v>77</v>
      </c>
      <c r="C13" s="10">
        <v>63</v>
      </c>
      <c r="D13" s="10">
        <v>140</v>
      </c>
      <c r="E13" s="3"/>
      <c r="F13" s="7">
        <v>38</v>
      </c>
      <c r="G13" s="10">
        <v>120</v>
      </c>
      <c r="H13" s="10">
        <v>125</v>
      </c>
      <c r="I13" s="10">
        <v>245</v>
      </c>
      <c r="J13" s="3"/>
      <c r="K13" s="7">
        <v>68</v>
      </c>
      <c r="L13" s="10">
        <v>137</v>
      </c>
      <c r="M13" s="10">
        <v>202</v>
      </c>
      <c r="N13" s="10">
        <v>339</v>
      </c>
      <c r="O13" s="3"/>
      <c r="P13" s="7">
        <v>98</v>
      </c>
      <c r="Q13" s="10">
        <v>5</v>
      </c>
      <c r="R13" s="10">
        <v>20</v>
      </c>
      <c r="S13" s="10">
        <v>25</v>
      </c>
      <c r="U13" s="9" t="s">
        <v>12</v>
      </c>
      <c r="V13" s="12">
        <f>SUM(L15,L21,L27,L33,L39,Q9,Q15,Q21,Q27,Q33,Q39)</f>
        <v>3905</v>
      </c>
      <c r="W13" s="12">
        <f>SUM(M15,M21,M27,M33,M39,R9,R15,R21,R27,R33,R39)</f>
        <v>5938</v>
      </c>
      <c r="X13" s="12">
        <f t="shared" si="0"/>
        <v>9843</v>
      </c>
      <c r="Z13" s="26" t="s">
        <v>26</v>
      </c>
      <c r="AA13" s="10">
        <v>838</v>
      </c>
      <c r="AB13" s="10">
        <v>845</v>
      </c>
      <c r="AC13" s="10">
        <v>1683</v>
      </c>
    </row>
    <row r="14" spans="1:29" ht="15" customHeight="1" x14ac:dyDescent="0.15">
      <c r="A14" s="7">
        <v>9</v>
      </c>
      <c r="B14" s="10">
        <v>71</v>
      </c>
      <c r="C14" s="10">
        <v>73</v>
      </c>
      <c r="D14" s="10">
        <v>144</v>
      </c>
      <c r="E14" s="3"/>
      <c r="F14" s="7">
        <v>39</v>
      </c>
      <c r="G14" s="10">
        <v>99</v>
      </c>
      <c r="H14" s="10">
        <v>82</v>
      </c>
      <c r="I14" s="10">
        <v>181</v>
      </c>
      <c r="J14" s="3"/>
      <c r="K14" s="7">
        <v>69</v>
      </c>
      <c r="L14" s="10">
        <v>163</v>
      </c>
      <c r="M14" s="10">
        <v>197</v>
      </c>
      <c r="N14" s="10">
        <v>360</v>
      </c>
      <c r="O14" s="3"/>
      <c r="P14" s="7">
        <v>99</v>
      </c>
      <c r="Q14" s="10">
        <v>3</v>
      </c>
      <c r="R14" s="10">
        <v>21</v>
      </c>
      <c r="S14" s="10">
        <v>24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5051</v>
      </c>
      <c r="X14" s="18">
        <f t="shared" si="0"/>
        <v>8175</v>
      </c>
      <c r="Z14" s="4" t="s">
        <v>31</v>
      </c>
      <c r="AA14" s="10">
        <v>191</v>
      </c>
      <c r="AB14" s="10">
        <v>238</v>
      </c>
      <c r="AC14" s="10">
        <v>429</v>
      </c>
    </row>
    <row r="15" spans="1:29" ht="15" customHeight="1" x14ac:dyDescent="0.15">
      <c r="A15" s="7"/>
      <c r="B15" s="11">
        <v>375</v>
      </c>
      <c r="C15" s="11">
        <v>354</v>
      </c>
      <c r="D15" s="11">
        <v>729</v>
      </c>
      <c r="E15" s="3"/>
      <c r="F15" s="7"/>
      <c r="G15" s="11">
        <v>540</v>
      </c>
      <c r="H15" s="11">
        <v>495</v>
      </c>
      <c r="I15" s="11">
        <v>1035</v>
      </c>
      <c r="J15" s="3"/>
      <c r="K15" s="7"/>
      <c r="L15" s="11">
        <v>781</v>
      </c>
      <c r="M15" s="11">
        <v>887</v>
      </c>
      <c r="N15" s="11">
        <v>1668</v>
      </c>
      <c r="O15" s="3"/>
      <c r="P15" s="7"/>
      <c r="Q15" s="11">
        <v>34</v>
      </c>
      <c r="R15" s="11">
        <v>147</v>
      </c>
      <c r="S15" s="11">
        <v>181</v>
      </c>
      <c r="U15" s="4" t="s">
        <v>14</v>
      </c>
      <c r="V15" s="15">
        <f>SUM(L27,L33,L39,Q9,Q15,Q21,Q27,Q33,Q39)</f>
        <v>2307</v>
      </c>
      <c r="W15" s="15">
        <f>SUM(M27,M33,M39,R9,R15,R21,R27,R33,R39)</f>
        <v>3961</v>
      </c>
      <c r="X15" s="18">
        <f t="shared" si="0"/>
        <v>6268</v>
      </c>
      <c r="Z15" s="4" t="s">
        <v>7</v>
      </c>
      <c r="AA15" s="10">
        <v>287</v>
      </c>
      <c r="AB15" s="10">
        <v>446</v>
      </c>
      <c r="AC15" s="10">
        <v>733</v>
      </c>
    </row>
    <row r="16" spans="1:29" ht="15" customHeight="1" x14ac:dyDescent="0.15">
      <c r="A16" s="7">
        <v>10</v>
      </c>
      <c r="B16" s="10">
        <v>65</v>
      </c>
      <c r="C16" s="10">
        <v>82</v>
      </c>
      <c r="D16" s="10">
        <v>147</v>
      </c>
      <c r="E16" s="3"/>
      <c r="F16" s="7">
        <v>40</v>
      </c>
      <c r="G16" s="10">
        <v>106</v>
      </c>
      <c r="H16" s="10">
        <v>117</v>
      </c>
      <c r="I16" s="10">
        <v>223</v>
      </c>
      <c r="J16" s="3"/>
      <c r="K16" s="7">
        <v>70</v>
      </c>
      <c r="L16" s="10">
        <v>162</v>
      </c>
      <c r="M16" s="10">
        <v>223</v>
      </c>
      <c r="N16" s="10">
        <v>385</v>
      </c>
      <c r="O16" s="3"/>
      <c r="P16" s="7">
        <v>100</v>
      </c>
      <c r="Q16" s="10">
        <v>0</v>
      </c>
      <c r="R16" s="10">
        <v>13</v>
      </c>
      <c r="S16" s="10">
        <v>13</v>
      </c>
      <c r="U16" s="4" t="s">
        <v>15</v>
      </c>
      <c r="V16" s="15">
        <f>SUM(L33,L39,Q9,Q15,Q21,Q27,Q33,Q39)</f>
        <v>1400</v>
      </c>
      <c r="W16" s="15">
        <f>SUM(M33,M39,R9,R15,R21,R27,R33,R39)</f>
        <v>2670</v>
      </c>
      <c r="X16" s="18">
        <f t="shared" si="0"/>
        <v>4070</v>
      </c>
      <c r="Z16" s="9" t="s">
        <v>24</v>
      </c>
      <c r="AA16" s="11">
        <f t="shared" ref="AA16:AB16" si="2">SUM(AA12:AA15)</f>
        <v>1465</v>
      </c>
      <c r="AB16" s="11">
        <f t="shared" si="2"/>
        <v>1694</v>
      </c>
      <c r="AC16" s="11">
        <f>SUM(AC12:AC15)</f>
        <v>3159</v>
      </c>
    </row>
    <row r="17" spans="1:29" ht="15" customHeight="1" x14ac:dyDescent="0.15">
      <c r="A17" s="7">
        <v>11</v>
      </c>
      <c r="B17" s="10">
        <v>75</v>
      </c>
      <c r="C17" s="10">
        <v>90</v>
      </c>
      <c r="D17" s="10">
        <v>165</v>
      </c>
      <c r="E17" s="3"/>
      <c r="F17" s="7">
        <v>41</v>
      </c>
      <c r="G17" s="10">
        <v>102</v>
      </c>
      <c r="H17" s="10">
        <v>84</v>
      </c>
      <c r="I17" s="10">
        <v>186</v>
      </c>
      <c r="J17" s="3"/>
      <c r="K17" s="7">
        <v>71</v>
      </c>
      <c r="L17" s="10">
        <v>160</v>
      </c>
      <c r="M17" s="10">
        <v>228</v>
      </c>
      <c r="N17" s="10">
        <v>388</v>
      </c>
      <c r="O17" s="3"/>
      <c r="P17" s="7">
        <v>101</v>
      </c>
      <c r="Q17" s="10">
        <v>2</v>
      </c>
      <c r="R17" s="10">
        <v>4</v>
      </c>
      <c r="S17" s="10">
        <v>6</v>
      </c>
      <c r="U17" s="4" t="s">
        <v>16</v>
      </c>
      <c r="V17" s="15">
        <f>SUM(L39,Q9,Q15,Q21,Q27,Q33,Q39)</f>
        <v>598</v>
      </c>
      <c r="W17" s="15">
        <f>SUM(M39,R9,R15,R21,R27,R33,R39)</f>
        <v>1462</v>
      </c>
      <c r="X17" s="18">
        <f t="shared" si="0"/>
        <v>2060</v>
      </c>
      <c r="Z17" s="6" t="s">
        <v>29</v>
      </c>
    </row>
    <row r="18" spans="1:29" ht="15" customHeight="1" x14ac:dyDescent="0.15">
      <c r="A18" s="7">
        <v>12</v>
      </c>
      <c r="B18" s="10">
        <v>94</v>
      </c>
      <c r="C18" s="10">
        <v>89</v>
      </c>
      <c r="D18" s="10">
        <v>183</v>
      </c>
      <c r="E18" s="3"/>
      <c r="F18" s="7">
        <v>42</v>
      </c>
      <c r="G18" s="10">
        <v>93</v>
      </c>
      <c r="H18" s="10">
        <v>86</v>
      </c>
      <c r="I18" s="10">
        <v>179</v>
      </c>
      <c r="J18" s="3"/>
      <c r="K18" s="7">
        <v>72</v>
      </c>
      <c r="L18" s="10">
        <v>153</v>
      </c>
      <c r="M18" s="10">
        <v>203</v>
      </c>
      <c r="N18" s="13">
        <v>356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189</v>
      </c>
      <c r="W18" s="15">
        <f>SUM(R9,R15,R21,R27,R33,R39)</f>
        <v>576</v>
      </c>
      <c r="X18" s="18">
        <f t="shared" si="0"/>
        <v>765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78</v>
      </c>
      <c r="D19" s="10">
        <v>151</v>
      </c>
      <c r="E19" s="3"/>
      <c r="F19" s="7">
        <v>43</v>
      </c>
      <c r="G19" s="10">
        <v>99</v>
      </c>
      <c r="H19" s="10">
        <v>107</v>
      </c>
      <c r="I19" s="10">
        <v>206</v>
      </c>
      <c r="J19" s="3"/>
      <c r="K19" s="7">
        <v>73</v>
      </c>
      <c r="L19" s="10">
        <v>153</v>
      </c>
      <c r="M19" s="10">
        <v>221</v>
      </c>
      <c r="N19" s="10">
        <v>374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176</v>
      </c>
      <c r="X19" s="18">
        <f t="shared" si="0"/>
        <v>212</v>
      </c>
      <c r="Z19" s="4" t="s">
        <v>25</v>
      </c>
      <c r="AA19" s="10">
        <v>209</v>
      </c>
      <c r="AB19" s="10">
        <v>212</v>
      </c>
      <c r="AC19" s="10">
        <v>421</v>
      </c>
    </row>
    <row r="20" spans="1:29" ht="15" customHeight="1" x14ac:dyDescent="0.15">
      <c r="A20" s="7">
        <v>14</v>
      </c>
      <c r="B20" s="10">
        <v>84</v>
      </c>
      <c r="C20" s="10">
        <v>81</v>
      </c>
      <c r="D20" s="10">
        <v>165</v>
      </c>
      <c r="E20" s="3"/>
      <c r="F20" s="7">
        <v>44</v>
      </c>
      <c r="G20" s="10">
        <v>82</v>
      </c>
      <c r="H20" s="10">
        <v>112</v>
      </c>
      <c r="I20" s="10">
        <v>194</v>
      </c>
      <c r="J20" s="3"/>
      <c r="K20" s="7">
        <v>74</v>
      </c>
      <c r="L20" s="10">
        <v>189</v>
      </c>
      <c r="M20" s="10">
        <v>215</v>
      </c>
      <c r="N20" s="10">
        <v>404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1252</v>
      </c>
      <c r="AB20" s="10">
        <v>1109</v>
      </c>
      <c r="AC20" s="10">
        <v>2361</v>
      </c>
    </row>
    <row r="21" spans="1:29" ht="15" customHeight="1" x14ac:dyDescent="0.15">
      <c r="A21" s="7"/>
      <c r="B21" s="11">
        <v>391</v>
      </c>
      <c r="C21" s="11">
        <v>420</v>
      </c>
      <c r="D21" s="11">
        <v>811</v>
      </c>
      <c r="E21" s="3"/>
      <c r="F21" s="7"/>
      <c r="G21" s="11">
        <v>482</v>
      </c>
      <c r="H21" s="11">
        <v>506</v>
      </c>
      <c r="I21" s="11">
        <v>988</v>
      </c>
      <c r="J21" s="3"/>
      <c r="K21" s="7"/>
      <c r="L21" s="12">
        <v>817</v>
      </c>
      <c r="M21" s="12">
        <v>1090</v>
      </c>
      <c r="N21" s="12">
        <v>1907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244</v>
      </c>
      <c r="AB21" s="10">
        <v>286</v>
      </c>
      <c r="AC21" s="10">
        <v>530</v>
      </c>
    </row>
    <row r="22" spans="1:29" ht="15" customHeight="1" x14ac:dyDescent="0.15">
      <c r="A22" s="7">
        <v>15</v>
      </c>
      <c r="B22" s="10">
        <v>114</v>
      </c>
      <c r="C22" s="10">
        <v>86</v>
      </c>
      <c r="D22" s="10">
        <v>200</v>
      </c>
      <c r="E22" s="3"/>
      <c r="F22" s="7">
        <v>45</v>
      </c>
      <c r="G22" s="10">
        <v>90</v>
      </c>
      <c r="H22" s="10">
        <v>123</v>
      </c>
      <c r="I22" s="10">
        <v>213</v>
      </c>
      <c r="J22" s="3"/>
      <c r="K22" s="7">
        <v>75</v>
      </c>
      <c r="L22" s="10">
        <v>187</v>
      </c>
      <c r="M22" s="10">
        <v>266</v>
      </c>
      <c r="N22" s="10">
        <v>453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675</v>
      </c>
      <c r="AC22" s="10">
        <v>1055</v>
      </c>
    </row>
    <row r="23" spans="1:29" ht="15" customHeight="1" x14ac:dyDescent="0.15">
      <c r="A23" s="7">
        <v>16</v>
      </c>
      <c r="B23" s="10">
        <v>99</v>
      </c>
      <c r="C23" s="10">
        <v>94</v>
      </c>
      <c r="D23" s="10">
        <v>193</v>
      </c>
      <c r="E23" s="3"/>
      <c r="F23" s="7">
        <v>46</v>
      </c>
      <c r="G23" s="10">
        <v>87</v>
      </c>
      <c r="H23" s="10">
        <v>68</v>
      </c>
      <c r="I23" s="10">
        <v>155</v>
      </c>
      <c r="J23" s="3"/>
      <c r="K23" s="7">
        <v>76</v>
      </c>
      <c r="L23" s="10">
        <v>169</v>
      </c>
      <c r="M23" s="10">
        <v>239</v>
      </c>
      <c r="N23" s="10">
        <v>408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9.7972679022013391</v>
      </c>
      <c r="W23" s="19">
        <f>W4/$W$8*100</f>
        <v>8.2955917874396121</v>
      </c>
      <c r="X23" s="19">
        <f>X4/$X$8*100</f>
        <v>8.9931692332565376</v>
      </c>
      <c r="Z23" s="9" t="s">
        <v>24</v>
      </c>
      <c r="AA23" s="11">
        <f t="shared" ref="AA23:AB23" si="3">SUM(AA19:AA22)</f>
        <v>2085</v>
      </c>
      <c r="AB23" s="11">
        <f t="shared" si="3"/>
        <v>2282</v>
      </c>
      <c r="AC23" s="11">
        <f>SUM(AC19:AC22)</f>
        <v>4367</v>
      </c>
    </row>
    <row r="24" spans="1:29" ht="15" customHeight="1" x14ac:dyDescent="0.15">
      <c r="A24" s="7">
        <v>17</v>
      </c>
      <c r="B24" s="10">
        <v>108</v>
      </c>
      <c r="C24" s="10">
        <v>91</v>
      </c>
      <c r="D24" s="10">
        <v>199</v>
      </c>
      <c r="E24" s="3"/>
      <c r="F24" s="7">
        <v>47</v>
      </c>
      <c r="G24" s="10">
        <v>104</v>
      </c>
      <c r="H24" s="10">
        <v>111</v>
      </c>
      <c r="I24" s="10">
        <v>215</v>
      </c>
      <c r="J24" s="3"/>
      <c r="K24" s="7">
        <v>77</v>
      </c>
      <c r="L24" s="10">
        <v>177</v>
      </c>
      <c r="M24" s="10">
        <v>262</v>
      </c>
      <c r="N24" s="10">
        <v>439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56.225528582615503</v>
      </c>
      <c r="W24" s="19">
        <f>W5/$W$8*100</f>
        <v>46.882548309178745</v>
      </c>
      <c r="X24" s="19">
        <f>X5/$X$8*100</f>
        <v>51.222666828341623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85</v>
      </c>
      <c r="D25" s="10">
        <v>213</v>
      </c>
      <c r="E25" s="3"/>
      <c r="F25" s="7">
        <v>48</v>
      </c>
      <c r="G25" s="10">
        <v>102</v>
      </c>
      <c r="H25" s="10">
        <v>126</v>
      </c>
      <c r="I25" s="10">
        <v>228</v>
      </c>
      <c r="J25" s="3"/>
      <c r="K25" s="7">
        <v>78</v>
      </c>
      <c r="L25" s="10">
        <v>175</v>
      </c>
      <c r="M25" s="10">
        <v>272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13.904115548594797</v>
      </c>
      <c r="W25" s="19">
        <f>W6/$W$8*100</f>
        <v>14.923007246376812</v>
      </c>
      <c r="X25" s="19">
        <f>X6/$X$8*100</f>
        <v>14.449698880400955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88</v>
      </c>
      <c r="D26" s="10">
        <v>171</v>
      </c>
      <c r="E26" s="3"/>
      <c r="F26" s="7">
        <v>49</v>
      </c>
      <c r="G26" s="10">
        <v>123</v>
      </c>
      <c r="H26" s="10">
        <v>114</v>
      </c>
      <c r="I26" s="10">
        <v>237</v>
      </c>
      <c r="J26" s="3"/>
      <c r="K26" s="7">
        <v>79</v>
      </c>
      <c r="L26" s="10">
        <v>199</v>
      </c>
      <c r="M26" s="10">
        <v>252</v>
      </c>
      <c r="N26" s="10">
        <v>451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20.073087966588357</v>
      </c>
      <c r="W26" s="19">
        <f>W7/$W$8*100</f>
        <v>29.898852657004831</v>
      </c>
      <c r="X26" s="19">
        <f>X7/$X$8*100</f>
        <v>25.334465058000887</v>
      </c>
      <c r="Z26" s="4" t="s">
        <v>25</v>
      </c>
      <c r="AA26" s="10">
        <v>127</v>
      </c>
      <c r="AB26" s="10">
        <v>100</v>
      </c>
      <c r="AC26" s="10">
        <v>227</v>
      </c>
    </row>
    <row r="27" spans="1:29" ht="15" customHeight="1" x14ac:dyDescent="0.15">
      <c r="A27" s="7"/>
      <c r="B27" s="11">
        <v>532</v>
      </c>
      <c r="C27" s="11">
        <v>444</v>
      </c>
      <c r="D27" s="11">
        <v>976</v>
      </c>
      <c r="E27" s="3"/>
      <c r="F27" s="7"/>
      <c r="G27" s="11">
        <v>506</v>
      </c>
      <c r="H27" s="11">
        <v>542</v>
      </c>
      <c r="I27" s="11">
        <v>1048</v>
      </c>
      <c r="J27" s="3"/>
      <c r="K27" s="7"/>
      <c r="L27" s="11">
        <v>907</v>
      </c>
      <c r="M27" s="11">
        <v>1291</v>
      </c>
      <c r="N27" s="11">
        <v>2198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677</v>
      </c>
      <c r="AB27" s="10">
        <v>614</v>
      </c>
      <c r="AC27" s="10">
        <v>1291</v>
      </c>
    </row>
    <row r="28" spans="1:29" ht="15" customHeight="1" x14ac:dyDescent="0.15">
      <c r="A28" s="7">
        <v>20</v>
      </c>
      <c r="B28" s="10">
        <v>88</v>
      </c>
      <c r="C28" s="10">
        <v>92</v>
      </c>
      <c r="D28" s="10">
        <v>180</v>
      </c>
      <c r="E28" s="3"/>
      <c r="F28" s="7">
        <v>50</v>
      </c>
      <c r="G28" s="10">
        <v>124</v>
      </c>
      <c r="H28" s="10">
        <v>119</v>
      </c>
      <c r="I28" s="10">
        <v>243</v>
      </c>
      <c r="J28" s="3"/>
      <c r="K28" s="7">
        <v>80</v>
      </c>
      <c r="L28" s="10">
        <v>181</v>
      </c>
      <c r="M28" s="10">
        <v>256</v>
      </c>
      <c r="N28" s="10">
        <v>437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34.420951883755329</v>
      </c>
      <c r="W28" s="19">
        <f t="shared" ref="W28:W39" si="5">W9/$W$8*100</f>
        <v>29.091183574879224</v>
      </c>
      <c r="X28" s="19">
        <f t="shared" ref="X28:X39" si="6">X9/$X$8*100</f>
        <v>31.567034477183618</v>
      </c>
      <c r="Z28" s="4" t="s">
        <v>31</v>
      </c>
      <c r="AA28" s="10">
        <v>150</v>
      </c>
      <c r="AB28" s="10">
        <v>194</v>
      </c>
      <c r="AC28" s="10">
        <v>344</v>
      </c>
    </row>
    <row r="29" spans="1:29" ht="15" customHeight="1" x14ac:dyDescent="0.15">
      <c r="A29" s="7">
        <v>21</v>
      </c>
      <c r="B29" s="10">
        <v>117</v>
      </c>
      <c r="C29" s="10">
        <v>79</v>
      </c>
      <c r="D29" s="10">
        <v>196</v>
      </c>
      <c r="E29" s="3"/>
      <c r="F29" s="7">
        <v>51</v>
      </c>
      <c r="G29" s="10">
        <v>140</v>
      </c>
      <c r="H29" s="10">
        <v>145</v>
      </c>
      <c r="I29" s="10">
        <v>285</v>
      </c>
      <c r="J29" s="3"/>
      <c r="K29" s="7">
        <v>81</v>
      </c>
      <c r="L29" s="10">
        <v>176</v>
      </c>
      <c r="M29" s="10">
        <v>273</v>
      </c>
      <c r="N29" s="10">
        <v>449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68.398155398938485</v>
      </c>
      <c r="W29" s="19">
        <f t="shared" si="5"/>
        <v>73.91304347826086</v>
      </c>
      <c r="X29" s="19">
        <f t="shared" si="6"/>
        <v>71.351198415585472</v>
      </c>
      <c r="Z29" s="4" t="s">
        <v>7</v>
      </c>
      <c r="AA29" s="10">
        <v>251</v>
      </c>
      <c r="AB29" s="10">
        <v>429</v>
      </c>
      <c r="AC29" s="10">
        <v>680</v>
      </c>
    </row>
    <row r="30" spans="1:29" ht="15" customHeight="1" x14ac:dyDescent="0.15">
      <c r="A30" s="7">
        <v>22</v>
      </c>
      <c r="B30" s="10">
        <v>89</v>
      </c>
      <c r="C30" s="10">
        <v>80</v>
      </c>
      <c r="D30" s="10">
        <v>169</v>
      </c>
      <c r="E30" s="3"/>
      <c r="F30" s="7">
        <v>52</v>
      </c>
      <c r="G30" s="10">
        <v>143</v>
      </c>
      <c r="H30" s="10">
        <v>150</v>
      </c>
      <c r="I30" s="10">
        <v>293</v>
      </c>
      <c r="J30" s="3"/>
      <c r="K30" s="7">
        <v>82</v>
      </c>
      <c r="L30" s="10">
        <v>175</v>
      </c>
      <c r="M30" s="10">
        <v>239</v>
      </c>
      <c r="N30" s="10">
        <v>414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59.801618376403034</v>
      </c>
      <c r="W30" s="19">
        <f t="shared" si="5"/>
        <v>66.002415458937207</v>
      </c>
      <c r="X30" s="19">
        <f t="shared" si="6"/>
        <v>63.121943332929142</v>
      </c>
      <c r="Z30" s="9" t="s">
        <v>24</v>
      </c>
      <c r="AA30" s="11">
        <f t="shared" ref="AA30:AB30" si="7">SUM(AA26:AA29)</f>
        <v>1205</v>
      </c>
      <c r="AB30" s="11">
        <f t="shared" si="7"/>
        <v>1337</v>
      </c>
      <c r="AC30" s="11">
        <f>SUM(AC26:AC29)</f>
        <v>2542</v>
      </c>
    </row>
    <row r="31" spans="1:29" ht="15" customHeight="1" x14ac:dyDescent="0.15">
      <c r="A31" s="7">
        <v>23</v>
      </c>
      <c r="B31" s="10">
        <v>77</v>
      </c>
      <c r="C31" s="10">
        <v>103</v>
      </c>
      <c r="D31" s="10">
        <v>180</v>
      </c>
      <c r="E31" s="3"/>
      <c r="F31" s="7">
        <v>53</v>
      </c>
      <c r="G31" s="10">
        <v>179</v>
      </c>
      <c r="H31" s="10">
        <v>166</v>
      </c>
      <c r="I31" s="10">
        <v>345</v>
      </c>
      <c r="J31" s="3"/>
      <c r="K31" s="7">
        <v>83</v>
      </c>
      <c r="L31" s="10">
        <v>142</v>
      </c>
      <c r="M31" s="10">
        <v>233</v>
      </c>
      <c r="N31" s="10">
        <v>375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44.983903245453753</v>
      </c>
      <c r="W31" s="19">
        <f t="shared" si="5"/>
        <v>53.5024154589372</v>
      </c>
      <c r="X31" s="19">
        <f t="shared" si="6"/>
        <v>49.545289196071295</v>
      </c>
      <c r="Z31" s="6"/>
    </row>
    <row r="32" spans="1:29" ht="15" customHeight="1" x14ac:dyDescent="0.15">
      <c r="A32" s="7">
        <v>24</v>
      </c>
      <c r="B32" s="10">
        <v>100</v>
      </c>
      <c r="C32" s="10">
        <v>103</v>
      </c>
      <c r="D32" s="10">
        <v>203</v>
      </c>
      <c r="E32" s="3"/>
      <c r="F32" s="7">
        <v>54</v>
      </c>
      <c r="G32" s="10">
        <v>155</v>
      </c>
      <c r="H32" s="10">
        <v>166</v>
      </c>
      <c r="I32" s="10">
        <v>321</v>
      </c>
      <c r="J32" s="3"/>
      <c r="K32" s="7">
        <v>84</v>
      </c>
      <c r="L32" s="10">
        <v>128</v>
      </c>
      <c r="M32" s="10">
        <v>207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33.977203515183156</v>
      </c>
      <c r="W32" s="20">
        <f t="shared" si="5"/>
        <v>44.821859903381643</v>
      </c>
      <c r="X32" s="20">
        <f t="shared" si="6"/>
        <v>39.784163938401846</v>
      </c>
      <c r="Z32" s="6"/>
      <c r="AA32" s="28"/>
      <c r="AB32" s="27"/>
      <c r="AC32" s="27"/>
    </row>
    <row r="33" spans="1:29" ht="15" customHeight="1" x14ac:dyDescent="0.15">
      <c r="A33" s="7"/>
      <c r="B33" s="11">
        <v>471</v>
      </c>
      <c r="C33" s="11">
        <v>457</v>
      </c>
      <c r="D33" s="11">
        <v>928</v>
      </c>
      <c r="E33" s="3"/>
      <c r="F33" s="7"/>
      <c r="G33" s="11">
        <v>741</v>
      </c>
      <c r="H33" s="11">
        <v>746</v>
      </c>
      <c r="I33" s="11">
        <v>1487</v>
      </c>
      <c r="J33" s="3"/>
      <c r="K33" s="7"/>
      <c r="L33" s="11">
        <v>802</v>
      </c>
      <c r="M33" s="11">
        <v>1208</v>
      </c>
      <c r="N33" s="11">
        <v>2010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27.181762812146527</v>
      </c>
      <c r="W33" s="19">
        <f t="shared" si="5"/>
        <v>38.126509661835748</v>
      </c>
      <c r="X33" s="19">
        <f t="shared" si="6"/>
        <v>33.042318418818965</v>
      </c>
      <c r="Z33" s="6" t="s">
        <v>3</v>
      </c>
    </row>
    <row r="34" spans="1:29" ht="15" customHeight="1" x14ac:dyDescent="0.15">
      <c r="A34" s="7">
        <v>25</v>
      </c>
      <c r="B34" s="10">
        <v>75</v>
      </c>
      <c r="C34" s="10">
        <v>91</v>
      </c>
      <c r="D34" s="10">
        <v>166</v>
      </c>
      <c r="E34" s="3"/>
      <c r="F34" s="7">
        <v>55</v>
      </c>
      <c r="G34" s="10">
        <v>178</v>
      </c>
      <c r="H34" s="10">
        <v>167</v>
      </c>
      <c r="I34" s="10">
        <v>345</v>
      </c>
      <c r="J34" s="3"/>
      <c r="K34" s="7">
        <v>85</v>
      </c>
      <c r="L34" s="10">
        <v>116</v>
      </c>
      <c r="M34" s="10">
        <v>198</v>
      </c>
      <c r="N34" s="10">
        <v>314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20.073087966588357</v>
      </c>
      <c r="W34" s="19">
        <f t="shared" si="5"/>
        <v>29.898852657004831</v>
      </c>
      <c r="X34" s="19">
        <f t="shared" si="6"/>
        <v>25.334465058000887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78</v>
      </c>
      <c r="C35" s="10">
        <v>88</v>
      </c>
      <c r="D35" s="10">
        <v>166</v>
      </c>
      <c r="E35" s="3"/>
      <c r="F35" s="7">
        <v>56</v>
      </c>
      <c r="G35" s="10">
        <v>168</v>
      </c>
      <c r="H35" s="10">
        <v>199</v>
      </c>
      <c r="I35" s="10">
        <v>367</v>
      </c>
      <c r="J35" s="3"/>
      <c r="K35" s="7">
        <v>86</v>
      </c>
      <c r="L35" s="10">
        <v>100</v>
      </c>
      <c r="M35" s="10">
        <v>213</v>
      </c>
      <c r="N35" s="10">
        <v>313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12.181327764726355</v>
      </c>
      <c r="W35" s="19">
        <f t="shared" si="5"/>
        <v>20.153985507246379</v>
      </c>
      <c r="X35" s="19">
        <f t="shared" si="6"/>
        <v>16.45042641768724</v>
      </c>
      <c r="Z35" s="4" t="s">
        <v>25</v>
      </c>
      <c r="AA35" s="10">
        <f>SUM(AA5,AA12,AA19,AA26)</f>
        <v>1126</v>
      </c>
      <c r="AB35" s="10">
        <f t="shared" ref="AA35:AB38" si="8">SUM(AB5,AB12,AB19,AB26)</f>
        <v>1099</v>
      </c>
      <c r="AC35" s="10">
        <f>SUM(AA35:AB35)</f>
        <v>2225</v>
      </c>
    </row>
    <row r="36" spans="1:29" ht="15" customHeight="1" x14ac:dyDescent="0.15">
      <c r="A36" s="7">
        <v>27</v>
      </c>
      <c r="B36" s="10">
        <v>105</v>
      </c>
      <c r="C36" s="10">
        <v>106</v>
      </c>
      <c r="D36" s="10">
        <v>211</v>
      </c>
      <c r="E36" s="3"/>
      <c r="F36" s="7">
        <v>57</v>
      </c>
      <c r="G36" s="10">
        <v>191</v>
      </c>
      <c r="H36" s="10">
        <v>179</v>
      </c>
      <c r="I36" s="10">
        <v>370</v>
      </c>
      <c r="J36" s="3"/>
      <c r="K36" s="7">
        <v>87</v>
      </c>
      <c r="L36" s="10">
        <v>94</v>
      </c>
      <c r="M36" s="10">
        <v>198</v>
      </c>
      <c r="N36" s="10">
        <v>292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5.2031671452188286</v>
      </c>
      <c r="W36" s="19">
        <f t="shared" si="5"/>
        <v>11.035628019323672</v>
      </c>
      <c r="X36" s="19">
        <f t="shared" si="6"/>
        <v>8.3262600541611089</v>
      </c>
      <c r="Z36" s="26" t="s">
        <v>26</v>
      </c>
      <c r="AA36" s="10">
        <f t="shared" si="8"/>
        <v>6462</v>
      </c>
      <c r="AB36" s="10">
        <f t="shared" si="8"/>
        <v>6211</v>
      </c>
      <c r="AC36" s="13">
        <f>SUM(AA36:AB36)</f>
        <v>12673</v>
      </c>
    </row>
    <row r="37" spans="1:29" ht="15" customHeight="1" x14ac:dyDescent="0.15">
      <c r="A37" s="7">
        <v>28</v>
      </c>
      <c r="B37" s="10">
        <v>111</v>
      </c>
      <c r="C37" s="10">
        <v>100</v>
      </c>
      <c r="D37" s="10">
        <v>211</v>
      </c>
      <c r="E37" s="3"/>
      <c r="F37" s="7">
        <v>58</v>
      </c>
      <c r="G37" s="10">
        <v>202</v>
      </c>
      <c r="H37" s="10">
        <v>162</v>
      </c>
      <c r="I37" s="10">
        <v>364</v>
      </c>
      <c r="J37" s="3"/>
      <c r="K37" s="7">
        <v>88</v>
      </c>
      <c r="L37" s="10">
        <v>56</v>
      </c>
      <c r="M37" s="10">
        <v>151</v>
      </c>
      <c r="N37" s="10">
        <v>207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1.6444792482380579</v>
      </c>
      <c r="W37" s="19">
        <f t="shared" si="5"/>
        <v>4.3478260869565215</v>
      </c>
      <c r="X37" s="19">
        <f t="shared" si="6"/>
        <v>3.0920334667151694</v>
      </c>
      <c r="Z37" s="4" t="s">
        <v>31</v>
      </c>
      <c r="AA37" s="10">
        <f t="shared" si="8"/>
        <v>1598</v>
      </c>
      <c r="AB37" s="10">
        <f t="shared" si="8"/>
        <v>1977</v>
      </c>
      <c r="AC37" s="13">
        <f>SUM(AA37:AB37)</f>
        <v>3575</v>
      </c>
    </row>
    <row r="38" spans="1:29" ht="15" customHeight="1" x14ac:dyDescent="0.15">
      <c r="A38" s="7">
        <v>29</v>
      </c>
      <c r="B38" s="10">
        <v>82</v>
      </c>
      <c r="C38" s="10">
        <v>91</v>
      </c>
      <c r="D38" s="10">
        <v>173</v>
      </c>
      <c r="E38" s="3"/>
      <c r="F38" s="7">
        <v>59</v>
      </c>
      <c r="G38" s="10">
        <v>223</v>
      </c>
      <c r="H38" s="10">
        <v>203</v>
      </c>
      <c r="I38" s="10">
        <v>426</v>
      </c>
      <c r="J38" s="3"/>
      <c r="K38" s="7">
        <v>89</v>
      </c>
      <c r="L38" s="10">
        <v>43</v>
      </c>
      <c r="M38" s="10">
        <v>126</v>
      </c>
      <c r="N38" s="10">
        <v>169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0.31323414252153486</v>
      </c>
      <c r="W38" s="19">
        <f t="shared" si="5"/>
        <v>1.3285024154589371</v>
      </c>
      <c r="X38" s="19">
        <f t="shared" si="6"/>
        <v>0.85687724829230838</v>
      </c>
      <c r="Z38" s="4" t="s">
        <v>7</v>
      </c>
      <c r="AA38" s="10">
        <f t="shared" si="8"/>
        <v>2307</v>
      </c>
      <c r="AB38" s="10">
        <f t="shared" si="8"/>
        <v>3961</v>
      </c>
      <c r="AC38" s="13">
        <f>SUM(AA38:AB38)</f>
        <v>6268</v>
      </c>
    </row>
    <row r="39" spans="1:29" ht="15" customHeight="1" x14ac:dyDescent="0.15">
      <c r="A39" s="7"/>
      <c r="B39" s="11">
        <v>451</v>
      </c>
      <c r="C39" s="11">
        <v>476</v>
      </c>
      <c r="D39" s="11">
        <v>927</v>
      </c>
      <c r="E39" s="3"/>
      <c r="F39" s="7"/>
      <c r="G39" s="11">
        <v>962</v>
      </c>
      <c r="H39" s="11">
        <v>910</v>
      </c>
      <c r="I39" s="11">
        <v>1872</v>
      </c>
      <c r="J39" s="3"/>
      <c r="K39" s="7"/>
      <c r="L39" s="11">
        <v>409</v>
      </c>
      <c r="M39" s="11">
        <v>886</v>
      </c>
      <c r="N39" s="11">
        <v>1295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1.7401896806751936E-2</v>
      </c>
      <c r="W39" s="19">
        <f t="shared" si="5"/>
        <v>0.21890096618357491</v>
      </c>
      <c r="X39" s="19">
        <f t="shared" si="6"/>
        <v>0.1252980881936866</v>
      </c>
      <c r="Z39" s="9" t="s">
        <v>24</v>
      </c>
      <c r="AA39" s="11">
        <f>SUM(AA35:AA38)</f>
        <v>11493</v>
      </c>
      <c r="AB39" s="11">
        <f>SUM(AB35:AB38)</f>
        <v>13248</v>
      </c>
      <c r="AC39" s="11">
        <f>SUM(AC35:AC38)</f>
        <v>24741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71</v>
      </c>
      <c r="C4" s="10">
        <v>48</v>
      </c>
      <c r="D4" s="10">
        <v>119</v>
      </c>
      <c r="E4" s="3"/>
      <c r="F4" s="7">
        <v>30</v>
      </c>
      <c r="G4" s="10">
        <v>101</v>
      </c>
      <c r="H4" s="10">
        <v>90</v>
      </c>
      <c r="I4" s="10">
        <v>191</v>
      </c>
      <c r="J4" s="3"/>
      <c r="K4" s="7">
        <v>60</v>
      </c>
      <c r="L4" s="10">
        <v>196</v>
      </c>
      <c r="M4" s="10">
        <v>204</v>
      </c>
      <c r="N4" s="10">
        <v>400</v>
      </c>
      <c r="O4" s="3"/>
      <c r="P4" s="7">
        <v>90</v>
      </c>
      <c r="Q4" s="10">
        <v>37</v>
      </c>
      <c r="R4" s="10">
        <v>111</v>
      </c>
      <c r="S4" s="10">
        <v>148</v>
      </c>
      <c r="U4" s="4" t="s">
        <v>4</v>
      </c>
      <c r="V4" s="15">
        <f>SUM(B9,B15,B21)</f>
        <v>1126</v>
      </c>
      <c r="W4" s="15">
        <f>SUM(C9,C15,C21)</f>
        <v>1097</v>
      </c>
      <c r="X4" s="15">
        <f>SUM(V4:W4)</f>
        <v>2223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61</v>
      </c>
      <c r="D5" s="10">
        <v>136</v>
      </c>
      <c r="E5" s="3"/>
      <c r="F5" s="7">
        <v>31</v>
      </c>
      <c r="G5" s="10">
        <v>101</v>
      </c>
      <c r="H5" s="10">
        <v>84</v>
      </c>
      <c r="I5" s="10">
        <v>185</v>
      </c>
      <c r="J5" s="3"/>
      <c r="K5" s="7">
        <v>61</v>
      </c>
      <c r="L5" s="10">
        <v>258</v>
      </c>
      <c r="M5" s="10">
        <v>208</v>
      </c>
      <c r="N5" s="10">
        <v>466</v>
      </c>
      <c r="O5" s="3"/>
      <c r="P5" s="7">
        <v>91</v>
      </c>
      <c r="Q5" s="10">
        <v>38</v>
      </c>
      <c r="R5" s="10">
        <v>113</v>
      </c>
      <c r="S5" s="10">
        <v>151</v>
      </c>
      <c r="U5" s="4" t="s">
        <v>5</v>
      </c>
      <c r="V5" s="15">
        <f>SUM(B27,B33,B39,G9,G15,G21,G27,G33,G39,L9)</f>
        <v>6457</v>
      </c>
      <c r="W5" s="15">
        <f>SUM(C27,C33,C39,H9,H15,H21,H27,H33,H39,M9)</f>
        <v>6205</v>
      </c>
      <c r="X5" s="15">
        <f>SUM(V5:W5)</f>
        <v>12662</v>
      </c>
      <c r="Y5" s="2"/>
      <c r="Z5" s="4" t="s">
        <v>25</v>
      </c>
      <c r="AA5" s="10">
        <v>640</v>
      </c>
      <c r="AB5" s="10">
        <v>624</v>
      </c>
      <c r="AC5" s="10">
        <v>1264</v>
      </c>
    </row>
    <row r="6" spans="1:29" ht="15" customHeight="1" x14ac:dyDescent="0.15">
      <c r="A6" s="7">
        <v>2</v>
      </c>
      <c r="B6" s="10">
        <v>73</v>
      </c>
      <c r="C6" s="10">
        <v>72</v>
      </c>
      <c r="D6" s="10">
        <v>145</v>
      </c>
      <c r="E6" s="3"/>
      <c r="F6" s="7">
        <v>32</v>
      </c>
      <c r="G6" s="10">
        <v>96</v>
      </c>
      <c r="H6" s="10">
        <v>100</v>
      </c>
      <c r="I6" s="10">
        <v>196</v>
      </c>
      <c r="J6" s="3"/>
      <c r="K6" s="7">
        <v>62</v>
      </c>
      <c r="L6" s="10">
        <v>270</v>
      </c>
      <c r="M6" s="10">
        <v>227</v>
      </c>
      <c r="N6" s="10">
        <v>497</v>
      </c>
      <c r="O6" s="3"/>
      <c r="P6" s="7">
        <v>92</v>
      </c>
      <c r="Q6" s="10">
        <v>36</v>
      </c>
      <c r="R6" s="10">
        <v>66</v>
      </c>
      <c r="S6" s="10">
        <v>102</v>
      </c>
      <c r="U6" s="8" t="s">
        <v>6</v>
      </c>
      <c r="V6" s="15">
        <f>SUM(L15,L21)</f>
        <v>1595</v>
      </c>
      <c r="W6" s="15">
        <f>SUM(M15,M21)</f>
        <v>1980</v>
      </c>
      <c r="X6" s="15">
        <f>SUM(V6:W6)</f>
        <v>3575</v>
      </c>
      <c r="Z6" s="26" t="s">
        <v>26</v>
      </c>
      <c r="AA6" s="10">
        <v>3691</v>
      </c>
      <c r="AB6" s="10">
        <v>3639</v>
      </c>
      <c r="AC6" s="10">
        <v>7330</v>
      </c>
    </row>
    <row r="7" spans="1:29" ht="15" customHeight="1" x14ac:dyDescent="0.15">
      <c r="A7" s="7">
        <v>3</v>
      </c>
      <c r="B7" s="10">
        <v>72</v>
      </c>
      <c r="C7" s="10">
        <v>63</v>
      </c>
      <c r="D7" s="10">
        <v>135</v>
      </c>
      <c r="E7" s="3"/>
      <c r="F7" s="7">
        <v>33</v>
      </c>
      <c r="G7" s="10">
        <v>95</v>
      </c>
      <c r="H7" s="10">
        <v>103</v>
      </c>
      <c r="I7" s="10">
        <v>198</v>
      </c>
      <c r="J7" s="3"/>
      <c r="K7" s="7">
        <v>63</v>
      </c>
      <c r="L7" s="10">
        <v>284</v>
      </c>
      <c r="M7" s="10">
        <v>269</v>
      </c>
      <c r="N7" s="10">
        <v>553</v>
      </c>
      <c r="O7" s="3"/>
      <c r="P7" s="7">
        <v>93</v>
      </c>
      <c r="Q7" s="10">
        <v>27</v>
      </c>
      <c r="R7" s="10">
        <v>55</v>
      </c>
      <c r="S7" s="10">
        <v>82</v>
      </c>
      <c r="U7" s="4" t="s">
        <v>7</v>
      </c>
      <c r="V7" s="15">
        <f>SUM(L27,L33,L39,Q9,Q15,Q21,Q27,Q33,Q39)</f>
        <v>2310</v>
      </c>
      <c r="W7" s="15">
        <f>SUM(M27,M33,M39,R9,R15,R21,R27,R33,R39)</f>
        <v>3959</v>
      </c>
      <c r="X7" s="15">
        <f>SUM(V7:W7)</f>
        <v>6269</v>
      </c>
      <c r="Z7" s="4" t="s">
        <v>31</v>
      </c>
      <c r="AA7" s="10">
        <v>1010</v>
      </c>
      <c r="AB7" s="10">
        <v>1265</v>
      </c>
      <c r="AC7" s="10">
        <v>2275</v>
      </c>
    </row>
    <row r="8" spans="1:29" ht="15" customHeight="1" x14ac:dyDescent="0.15">
      <c r="A8" s="7">
        <v>4</v>
      </c>
      <c r="B8" s="10">
        <v>68</v>
      </c>
      <c r="C8" s="10">
        <v>81</v>
      </c>
      <c r="D8" s="10">
        <v>149</v>
      </c>
      <c r="E8" s="3"/>
      <c r="F8" s="7">
        <v>34</v>
      </c>
      <c r="G8" s="10">
        <v>118</v>
      </c>
      <c r="H8" s="10">
        <v>104</v>
      </c>
      <c r="I8" s="10">
        <v>222</v>
      </c>
      <c r="J8" s="3"/>
      <c r="K8" s="7">
        <v>64</v>
      </c>
      <c r="L8" s="10">
        <v>260</v>
      </c>
      <c r="M8" s="10">
        <v>245</v>
      </c>
      <c r="N8" s="10">
        <v>505</v>
      </c>
      <c r="O8" s="3"/>
      <c r="P8" s="7">
        <v>94</v>
      </c>
      <c r="Q8" s="10">
        <v>15</v>
      </c>
      <c r="R8" s="10">
        <v>54</v>
      </c>
      <c r="S8" s="10">
        <v>69</v>
      </c>
      <c r="U8" s="17" t="s">
        <v>3</v>
      </c>
      <c r="V8" s="12">
        <f>SUM(V4:V7)</f>
        <v>11488</v>
      </c>
      <c r="W8" s="12">
        <f>SUM(W4:W7)</f>
        <v>13241</v>
      </c>
      <c r="X8" s="12">
        <f>SUM(X4:X7)</f>
        <v>24729</v>
      </c>
      <c r="Z8" s="4" t="s">
        <v>7</v>
      </c>
      <c r="AA8" s="10">
        <v>1392</v>
      </c>
      <c r="AB8" s="10">
        <v>2406</v>
      </c>
      <c r="AC8" s="10">
        <v>3798</v>
      </c>
    </row>
    <row r="9" spans="1:29" ht="15" customHeight="1" x14ac:dyDescent="0.15">
      <c r="A9" s="7"/>
      <c r="B9" s="11">
        <v>359</v>
      </c>
      <c r="C9" s="11">
        <v>325</v>
      </c>
      <c r="D9" s="11">
        <v>684</v>
      </c>
      <c r="E9" s="3"/>
      <c r="F9" s="7"/>
      <c r="G9" s="11">
        <v>511</v>
      </c>
      <c r="H9" s="11">
        <v>481</v>
      </c>
      <c r="I9" s="11">
        <v>992</v>
      </c>
      <c r="J9" s="3"/>
      <c r="K9" s="7"/>
      <c r="L9" s="12">
        <v>1268</v>
      </c>
      <c r="M9" s="12">
        <v>1153</v>
      </c>
      <c r="N9" s="12">
        <v>2421</v>
      </c>
      <c r="O9" s="3"/>
      <c r="P9" s="7"/>
      <c r="Q9" s="11">
        <v>153</v>
      </c>
      <c r="R9" s="11">
        <v>399</v>
      </c>
      <c r="S9" s="11">
        <v>552</v>
      </c>
      <c r="U9" s="4" t="s">
        <v>8</v>
      </c>
      <c r="V9" s="15">
        <f>SUM(G21,G27,G33,G39,L9)</f>
        <v>3948</v>
      </c>
      <c r="W9" s="15">
        <f>SUM(H21,H27,H33,H39,M9)</f>
        <v>3843</v>
      </c>
      <c r="X9" s="18">
        <f t="shared" ref="X9:X20" si="0">SUM(V9:W9)</f>
        <v>7791</v>
      </c>
      <c r="Z9" s="9" t="s">
        <v>24</v>
      </c>
      <c r="AA9" s="11">
        <f t="shared" ref="AA9:AB9" si="1">SUM(AA5:AA8)</f>
        <v>6733</v>
      </c>
      <c r="AB9" s="11">
        <f t="shared" si="1"/>
        <v>7934</v>
      </c>
      <c r="AC9" s="11">
        <f>SUM(AC5:AC8)</f>
        <v>14667</v>
      </c>
    </row>
    <row r="10" spans="1:29" ht="15" customHeight="1" x14ac:dyDescent="0.15">
      <c r="A10" s="7">
        <v>5</v>
      </c>
      <c r="B10" s="10">
        <v>79</v>
      </c>
      <c r="C10" s="10">
        <v>73</v>
      </c>
      <c r="D10" s="10">
        <v>152</v>
      </c>
      <c r="E10" s="3"/>
      <c r="F10" s="7">
        <v>35</v>
      </c>
      <c r="G10" s="10">
        <v>111</v>
      </c>
      <c r="H10" s="10">
        <v>96</v>
      </c>
      <c r="I10" s="10">
        <v>207</v>
      </c>
      <c r="J10" s="3"/>
      <c r="K10" s="7">
        <v>65</v>
      </c>
      <c r="L10" s="10">
        <v>244</v>
      </c>
      <c r="M10" s="10">
        <v>223</v>
      </c>
      <c r="N10" s="10">
        <v>467</v>
      </c>
      <c r="O10" s="3"/>
      <c r="P10" s="7">
        <v>95</v>
      </c>
      <c r="Q10" s="10">
        <v>10</v>
      </c>
      <c r="R10" s="10">
        <v>39</v>
      </c>
      <c r="S10" s="10">
        <v>49</v>
      </c>
      <c r="U10" s="4" t="s">
        <v>9</v>
      </c>
      <c r="V10" s="15">
        <f>SUM(G21,G27,G33,G39,L9,L15,L21,L27,L33,L39,Q9,Q15,Q21,Q27,Q33,Q39)</f>
        <v>7853</v>
      </c>
      <c r="W10" s="15">
        <f>SUM(H21,H27,H33,H39,M9,M15,M21,M27,M33,M39,R9,R15,R21,R27,R33,R39)</f>
        <v>9782</v>
      </c>
      <c r="X10" s="18">
        <f t="shared" si="0"/>
        <v>17635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81</v>
      </c>
      <c r="D11" s="10">
        <v>159</v>
      </c>
      <c r="E11" s="3"/>
      <c r="F11" s="7">
        <v>36</v>
      </c>
      <c r="G11" s="10">
        <v>110</v>
      </c>
      <c r="H11" s="10">
        <v>103</v>
      </c>
      <c r="I11" s="10">
        <v>213</v>
      </c>
      <c r="J11" s="3"/>
      <c r="K11" s="7">
        <v>66</v>
      </c>
      <c r="L11" s="10">
        <v>109</v>
      </c>
      <c r="M11" s="10">
        <v>112</v>
      </c>
      <c r="N11" s="10">
        <v>221</v>
      </c>
      <c r="O11" s="3"/>
      <c r="P11" s="7">
        <v>96</v>
      </c>
      <c r="Q11" s="10">
        <v>10</v>
      </c>
      <c r="R11" s="10">
        <v>30</v>
      </c>
      <c r="S11" s="10">
        <v>40</v>
      </c>
      <c r="U11" s="4" t="s">
        <v>10</v>
      </c>
      <c r="V11" s="15">
        <f>SUM(,G33,G39,L9,L15,L21,L27,L33,L39,Q9,Q15,Q21,Q27,Q33,Q39)</f>
        <v>6864</v>
      </c>
      <c r="W11" s="15">
        <f>SUM(,H33,H39,M9,M15,M21,M27,M33,M39,R9,R15,R21,R27,R33,R39)</f>
        <v>8738</v>
      </c>
      <c r="X11" s="18">
        <f t="shared" si="0"/>
        <v>15602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65</v>
      </c>
      <c r="D12" s="10">
        <v>138</v>
      </c>
      <c r="E12" s="3"/>
      <c r="F12" s="7">
        <v>37</v>
      </c>
      <c r="G12" s="10">
        <v>100</v>
      </c>
      <c r="H12" s="10">
        <v>94</v>
      </c>
      <c r="I12" s="10">
        <v>194</v>
      </c>
      <c r="J12" s="3"/>
      <c r="K12" s="7">
        <v>67</v>
      </c>
      <c r="L12" s="10">
        <v>132</v>
      </c>
      <c r="M12" s="10">
        <v>148</v>
      </c>
      <c r="N12" s="10">
        <v>280</v>
      </c>
      <c r="O12" s="3"/>
      <c r="P12" s="7">
        <v>97</v>
      </c>
      <c r="Q12" s="10">
        <v>4</v>
      </c>
      <c r="R12" s="10">
        <v>36</v>
      </c>
      <c r="S12" s="10">
        <v>40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7092</v>
      </c>
      <c r="X12" s="18">
        <f t="shared" si="0"/>
        <v>12265</v>
      </c>
      <c r="Z12" s="4" t="s">
        <v>25</v>
      </c>
      <c r="AA12" s="10">
        <v>149</v>
      </c>
      <c r="AB12" s="10">
        <v>165</v>
      </c>
      <c r="AC12" s="10">
        <v>314</v>
      </c>
    </row>
    <row r="13" spans="1:29" ht="15" customHeight="1" x14ac:dyDescent="0.15">
      <c r="A13" s="7">
        <v>8</v>
      </c>
      <c r="B13" s="10">
        <v>75</v>
      </c>
      <c r="C13" s="10">
        <v>62</v>
      </c>
      <c r="D13" s="10">
        <v>137</v>
      </c>
      <c r="E13" s="3"/>
      <c r="F13" s="7">
        <v>38</v>
      </c>
      <c r="G13" s="10">
        <v>122</v>
      </c>
      <c r="H13" s="10">
        <v>121</v>
      </c>
      <c r="I13" s="10">
        <v>243</v>
      </c>
      <c r="J13" s="3"/>
      <c r="K13" s="7">
        <v>68</v>
      </c>
      <c r="L13" s="10">
        <v>140</v>
      </c>
      <c r="M13" s="10">
        <v>204</v>
      </c>
      <c r="N13" s="10">
        <v>344</v>
      </c>
      <c r="O13" s="3"/>
      <c r="P13" s="7">
        <v>98</v>
      </c>
      <c r="Q13" s="10">
        <v>6</v>
      </c>
      <c r="R13" s="10">
        <v>20</v>
      </c>
      <c r="S13" s="10">
        <v>26</v>
      </c>
      <c r="U13" s="9" t="s">
        <v>12</v>
      </c>
      <c r="V13" s="12">
        <f>SUM(L15,L21,L27,L33,L39,Q9,Q15,Q21,Q27,Q33,Q39)</f>
        <v>3905</v>
      </c>
      <c r="W13" s="12">
        <f>SUM(M15,M21,M27,M33,M39,R9,R15,R21,R27,R33,R39)</f>
        <v>5939</v>
      </c>
      <c r="X13" s="12">
        <f t="shared" si="0"/>
        <v>9844</v>
      </c>
      <c r="Z13" s="26" t="s">
        <v>26</v>
      </c>
      <c r="AA13" s="10">
        <v>842</v>
      </c>
      <c r="AB13" s="10">
        <v>846</v>
      </c>
      <c r="AC13" s="10">
        <v>1688</v>
      </c>
    </row>
    <row r="14" spans="1:29" ht="15" customHeight="1" x14ac:dyDescent="0.15">
      <c r="A14" s="7">
        <v>9</v>
      </c>
      <c r="B14" s="10">
        <v>72</v>
      </c>
      <c r="C14" s="10">
        <v>74</v>
      </c>
      <c r="D14" s="10">
        <v>146</v>
      </c>
      <c r="E14" s="3"/>
      <c r="F14" s="7">
        <v>39</v>
      </c>
      <c r="G14" s="10">
        <v>102</v>
      </c>
      <c r="H14" s="10">
        <v>88</v>
      </c>
      <c r="I14" s="10">
        <v>190</v>
      </c>
      <c r="J14" s="3"/>
      <c r="K14" s="7">
        <v>69</v>
      </c>
      <c r="L14" s="10">
        <v>156</v>
      </c>
      <c r="M14" s="10">
        <v>194</v>
      </c>
      <c r="N14" s="10">
        <v>350</v>
      </c>
      <c r="O14" s="3"/>
      <c r="P14" s="7">
        <v>99</v>
      </c>
      <c r="Q14" s="10">
        <v>2</v>
      </c>
      <c r="R14" s="10">
        <v>20</v>
      </c>
      <c r="S14" s="10">
        <v>22</v>
      </c>
      <c r="U14" s="4" t="s">
        <v>13</v>
      </c>
      <c r="V14" s="15">
        <f>SUM(L21,L27,L33,L39,Q9,Q15,Q21,Q27,Q33,Q39)</f>
        <v>3124</v>
      </c>
      <c r="W14" s="15">
        <f>SUM(M21,M27,M33,M39,R9,R15,R21,R27,R33,R39)</f>
        <v>5058</v>
      </c>
      <c r="X14" s="18">
        <f t="shared" si="0"/>
        <v>8182</v>
      </c>
      <c r="Z14" s="4" t="s">
        <v>31</v>
      </c>
      <c r="AA14" s="10">
        <v>189</v>
      </c>
      <c r="AB14" s="10">
        <v>239</v>
      </c>
      <c r="AC14" s="10">
        <v>428</v>
      </c>
    </row>
    <row r="15" spans="1:29" ht="15" customHeight="1" x14ac:dyDescent="0.15">
      <c r="A15" s="7"/>
      <c r="B15" s="11">
        <v>377</v>
      </c>
      <c r="C15" s="11">
        <v>355</v>
      </c>
      <c r="D15" s="11">
        <v>732</v>
      </c>
      <c r="E15" s="3"/>
      <c r="F15" s="7"/>
      <c r="G15" s="11">
        <v>545</v>
      </c>
      <c r="H15" s="11">
        <v>502</v>
      </c>
      <c r="I15" s="11">
        <v>1047</v>
      </c>
      <c r="J15" s="3"/>
      <c r="K15" s="7"/>
      <c r="L15" s="11">
        <v>781</v>
      </c>
      <c r="M15" s="11">
        <v>881</v>
      </c>
      <c r="N15" s="11">
        <v>1662</v>
      </c>
      <c r="O15" s="3"/>
      <c r="P15" s="7"/>
      <c r="Q15" s="11">
        <v>32</v>
      </c>
      <c r="R15" s="11">
        <v>145</v>
      </c>
      <c r="S15" s="11">
        <v>177</v>
      </c>
      <c r="U15" s="4" t="s">
        <v>14</v>
      </c>
      <c r="V15" s="15">
        <f>SUM(L27,L33,L39,Q9,Q15,Q21,Q27,Q33,Q39)</f>
        <v>2310</v>
      </c>
      <c r="W15" s="15">
        <f>SUM(M27,M33,M39,R9,R15,R21,R27,R33,R39)</f>
        <v>3959</v>
      </c>
      <c r="X15" s="18">
        <f t="shared" si="0"/>
        <v>6269</v>
      </c>
      <c r="Z15" s="4" t="s">
        <v>7</v>
      </c>
      <c r="AA15" s="10">
        <v>287</v>
      </c>
      <c r="AB15" s="10">
        <v>444</v>
      </c>
      <c r="AC15" s="10">
        <v>731</v>
      </c>
    </row>
    <row r="16" spans="1:29" ht="15" customHeight="1" x14ac:dyDescent="0.15">
      <c r="A16" s="7">
        <v>10</v>
      </c>
      <c r="B16" s="10">
        <v>66</v>
      </c>
      <c r="C16" s="10">
        <v>83</v>
      </c>
      <c r="D16" s="10">
        <v>149</v>
      </c>
      <c r="E16" s="3"/>
      <c r="F16" s="7">
        <v>40</v>
      </c>
      <c r="G16" s="10">
        <v>103</v>
      </c>
      <c r="H16" s="10">
        <v>113</v>
      </c>
      <c r="I16" s="10">
        <v>216</v>
      </c>
      <c r="J16" s="3"/>
      <c r="K16" s="7">
        <v>70</v>
      </c>
      <c r="L16" s="10">
        <v>163</v>
      </c>
      <c r="M16" s="10">
        <v>226</v>
      </c>
      <c r="N16" s="10">
        <v>389</v>
      </c>
      <c r="O16" s="3"/>
      <c r="P16" s="7">
        <v>100</v>
      </c>
      <c r="Q16" s="10">
        <v>0</v>
      </c>
      <c r="R16" s="10">
        <v>12</v>
      </c>
      <c r="S16" s="10">
        <v>12</v>
      </c>
      <c r="U16" s="4" t="s">
        <v>15</v>
      </c>
      <c r="V16" s="15">
        <f>SUM(L33,L39,Q9,Q15,Q21,Q27,Q33,Q39)</f>
        <v>1404</v>
      </c>
      <c r="W16" s="15">
        <f>SUM(M33,M39,R9,R15,R21,R27,R33,R39)</f>
        <v>2681</v>
      </c>
      <c r="X16" s="18">
        <f t="shared" si="0"/>
        <v>4085</v>
      </c>
      <c r="Z16" s="9" t="s">
        <v>24</v>
      </c>
      <c r="AA16" s="11">
        <f t="shared" ref="AA16:AB16" si="2">SUM(AA12:AA15)</f>
        <v>1467</v>
      </c>
      <c r="AB16" s="11">
        <f t="shared" si="2"/>
        <v>1694</v>
      </c>
      <c r="AC16" s="11">
        <f>SUM(AC12:AC15)</f>
        <v>3161</v>
      </c>
    </row>
    <row r="17" spans="1:29" ht="15" customHeight="1" x14ac:dyDescent="0.15">
      <c r="A17" s="7">
        <v>11</v>
      </c>
      <c r="B17" s="10">
        <v>76</v>
      </c>
      <c r="C17" s="10">
        <v>88</v>
      </c>
      <c r="D17" s="10">
        <v>164</v>
      </c>
      <c r="E17" s="3"/>
      <c r="F17" s="7">
        <v>41</v>
      </c>
      <c r="G17" s="10">
        <v>107</v>
      </c>
      <c r="H17" s="10">
        <v>87</v>
      </c>
      <c r="I17" s="10">
        <v>194</v>
      </c>
      <c r="J17" s="3"/>
      <c r="K17" s="7">
        <v>71</v>
      </c>
      <c r="L17" s="10">
        <v>157</v>
      </c>
      <c r="M17" s="10">
        <v>227</v>
      </c>
      <c r="N17" s="10">
        <v>384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600</v>
      </c>
      <c r="W17" s="15">
        <f>SUM(M39,R9,R15,R21,R27,R33,R39)</f>
        <v>1473</v>
      </c>
      <c r="X17" s="18">
        <f t="shared" si="0"/>
        <v>2073</v>
      </c>
      <c r="Z17" s="6" t="s">
        <v>29</v>
      </c>
    </row>
    <row r="18" spans="1:29" ht="15" customHeight="1" x14ac:dyDescent="0.15">
      <c r="A18" s="7">
        <v>12</v>
      </c>
      <c r="B18" s="10">
        <v>87</v>
      </c>
      <c r="C18" s="10">
        <v>88</v>
      </c>
      <c r="D18" s="10">
        <v>175</v>
      </c>
      <c r="E18" s="3"/>
      <c r="F18" s="7">
        <v>42</v>
      </c>
      <c r="G18" s="10">
        <v>91</v>
      </c>
      <c r="H18" s="10">
        <v>85</v>
      </c>
      <c r="I18" s="10">
        <v>176</v>
      </c>
      <c r="J18" s="3"/>
      <c r="K18" s="7">
        <v>72</v>
      </c>
      <c r="L18" s="10">
        <v>157</v>
      </c>
      <c r="M18" s="10">
        <v>210</v>
      </c>
      <c r="N18" s="13">
        <v>367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187</v>
      </c>
      <c r="W18" s="15">
        <f>SUM(R9,R15,R21,R27,R33,R39)</f>
        <v>573</v>
      </c>
      <c r="X18" s="18">
        <f t="shared" si="0"/>
        <v>760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77</v>
      </c>
      <c r="C19" s="10">
        <v>79</v>
      </c>
      <c r="D19" s="10">
        <v>156</v>
      </c>
      <c r="E19" s="3"/>
      <c r="F19" s="7">
        <v>43</v>
      </c>
      <c r="G19" s="10">
        <v>96</v>
      </c>
      <c r="H19" s="10">
        <v>103</v>
      </c>
      <c r="I19" s="10">
        <v>199</v>
      </c>
      <c r="J19" s="3"/>
      <c r="K19" s="7">
        <v>73</v>
      </c>
      <c r="L19" s="10">
        <v>155</v>
      </c>
      <c r="M19" s="10">
        <v>219</v>
      </c>
      <c r="N19" s="10">
        <v>374</v>
      </c>
      <c r="O19" s="3"/>
      <c r="P19" s="7">
        <v>103</v>
      </c>
      <c r="Q19" s="10">
        <v>0</v>
      </c>
      <c r="R19" s="10">
        <v>1</v>
      </c>
      <c r="S19" s="10">
        <v>1</v>
      </c>
      <c r="U19" s="4" t="s">
        <v>18</v>
      </c>
      <c r="V19" s="15">
        <f>SUM(Q15,Q21,Q27,Q33,Q39)</f>
        <v>34</v>
      </c>
      <c r="W19" s="15">
        <f>SUM(R15,R21,R27,R33,R39)</f>
        <v>174</v>
      </c>
      <c r="X19" s="18">
        <f t="shared" si="0"/>
        <v>208</v>
      </c>
      <c r="Z19" s="4" t="s">
        <v>25</v>
      </c>
      <c r="AA19" s="10">
        <v>209</v>
      </c>
      <c r="AB19" s="10">
        <v>208</v>
      </c>
      <c r="AC19" s="10">
        <v>417</v>
      </c>
    </row>
    <row r="20" spans="1:29" ht="15" customHeight="1" x14ac:dyDescent="0.15">
      <c r="A20" s="7">
        <v>14</v>
      </c>
      <c r="B20" s="10">
        <v>84</v>
      </c>
      <c r="C20" s="10">
        <v>79</v>
      </c>
      <c r="D20" s="10">
        <v>163</v>
      </c>
      <c r="E20" s="3"/>
      <c r="F20" s="7">
        <v>44</v>
      </c>
      <c r="G20" s="10">
        <v>86</v>
      </c>
      <c r="H20" s="10">
        <v>107</v>
      </c>
      <c r="I20" s="10">
        <v>193</v>
      </c>
      <c r="J20" s="3"/>
      <c r="K20" s="7">
        <v>74</v>
      </c>
      <c r="L20" s="10">
        <v>182</v>
      </c>
      <c r="M20" s="10">
        <v>217</v>
      </c>
      <c r="N20" s="10">
        <v>399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1251</v>
      </c>
      <c r="AB20" s="10">
        <v>1104</v>
      </c>
      <c r="AC20" s="10">
        <v>2355</v>
      </c>
    </row>
    <row r="21" spans="1:29" ht="15" customHeight="1" x14ac:dyDescent="0.15">
      <c r="A21" s="7"/>
      <c r="B21" s="11">
        <v>390</v>
      </c>
      <c r="C21" s="11">
        <v>417</v>
      </c>
      <c r="D21" s="11">
        <v>807</v>
      </c>
      <c r="E21" s="3"/>
      <c r="F21" s="7"/>
      <c r="G21" s="11">
        <v>483</v>
      </c>
      <c r="H21" s="11">
        <v>495</v>
      </c>
      <c r="I21" s="11">
        <v>978</v>
      </c>
      <c r="J21" s="3"/>
      <c r="K21" s="7"/>
      <c r="L21" s="12">
        <v>814</v>
      </c>
      <c r="M21" s="12">
        <v>1099</v>
      </c>
      <c r="N21" s="12">
        <v>1913</v>
      </c>
      <c r="O21" s="24"/>
      <c r="P21" s="7"/>
      <c r="Q21" s="11">
        <v>2</v>
      </c>
      <c r="R21" s="11">
        <v>26</v>
      </c>
      <c r="S21" s="11">
        <v>28</v>
      </c>
      <c r="Z21" s="4" t="s">
        <v>31</v>
      </c>
      <c r="AA21" s="10">
        <v>244</v>
      </c>
      <c r="AB21" s="10">
        <v>284</v>
      </c>
      <c r="AC21" s="10">
        <v>528</v>
      </c>
    </row>
    <row r="22" spans="1:29" ht="15" customHeight="1" x14ac:dyDescent="0.15">
      <c r="A22" s="7">
        <v>15</v>
      </c>
      <c r="B22" s="10">
        <v>114</v>
      </c>
      <c r="C22" s="10">
        <v>87</v>
      </c>
      <c r="D22" s="10">
        <v>201</v>
      </c>
      <c r="E22" s="3"/>
      <c r="F22" s="7">
        <v>45</v>
      </c>
      <c r="G22" s="10">
        <v>95</v>
      </c>
      <c r="H22" s="10">
        <v>133</v>
      </c>
      <c r="I22" s="10">
        <v>228</v>
      </c>
      <c r="J22" s="3"/>
      <c r="K22" s="7">
        <v>75</v>
      </c>
      <c r="L22" s="10">
        <v>190</v>
      </c>
      <c r="M22" s="10">
        <v>254</v>
      </c>
      <c r="N22" s="10">
        <v>444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678</v>
      </c>
      <c r="AC22" s="10">
        <v>1058</v>
      </c>
    </row>
    <row r="23" spans="1:29" ht="15" customHeight="1" x14ac:dyDescent="0.15">
      <c r="A23" s="7">
        <v>16</v>
      </c>
      <c r="B23" s="10">
        <v>99</v>
      </c>
      <c r="C23" s="10">
        <v>91</v>
      </c>
      <c r="D23" s="10">
        <v>190</v>
      </c>
      <c r="E23" s="3"/>
      <c r="F23" s="7">
        <v>46</v>
      </c>
      <c r="G23" s="10">
        <v>82</v>
      </c>
      <c r="H23" s="10">
        <v>64</v>
      </c>
      <c r="I23" s="10">
        <v>146</v>
      </c>
      <c r="J23" s="3"/>
      <c r="K23" s="7">
        <v>76</v>
      </c>
      <c r="L23" s="10">
        <v>159</v>
      </c>
      <c r="M23" s="10">
        <v>248</v>
      </c>
      <c r="N23" s="10">
        <v>407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9.8015320334261844</v>
      </c>
      <c r="W23" s="19">
        <f>W4/$W$8*100</f>
        <v>8.2848727437504728</v>
      </c>
      <c r="X23" s="19">
        <f>X4/$X$8*100</f>
        <v>8.989445590197743</v>
      </c>
      <c r="Z23" s="9" t="s">
        <v>24</v>
      </c>
      <c r="AA23" s="11">
        <f t="shared" ref="AA23:AB23" si="3">SUM(AA19:AA22)</f>
        <v>2084</v>
      </c>
      <c r="AB23" s="11">
        <f t="shared" si="3"/>
        <v>2274</v>
      </c>
      <c r="AC23" s="11">
        <f>SUM(AC19:AC22)</f>
        <v>4358</v>
      </c>
    </row>
    <row r="24" spans="1:29" ht="15" customHeight="1" x14ac:dyDescent="0.15">
      <c r="A24" s="7">
        <v>17</v>
      </c>
      <c r="B24" s="10">
        <v>107</v>
      </c>
      <c r="C24" s="10">
        <v>87</v>
      </c>
      <c r="D24" s="10">
        <v>194</v>
      </c>
      <c r="E24" s="3"/>
      <c r="F24" s="7">
        <v>47</v>
      </c>
      <c r="G24" s="10">
        <v>104</v>
      </c>
      <c r="H24" s="10">
        <v>111</v>
      </c>
      <c r="I24" s="10">
        <v>215</v>
      </c>
      <c r="J24" s="3"/>
      <c r="K24" s="7">
        <v>77</v>
      </c>
      <c r="L24" s="10">
        <v>189</v>
      </c>
      <c r="M24" s="10">
        <v>255</v>
      </c>
      <c r="N24" s="10">
        <v>444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56.20647632311978</v>
      </c>
      <c r="W24" s="19">
        <f>W5/$W$8*100</f>
        <v>46.862019484933157</v>
      </c>
      <c r="X24" s="19">
        <f>X5/$X$8*100</f>
        <v>51.203040964050302</v>
      </c>
      <c r="Z24" s="6" t="s">
        <v>30</v>
      </c>
    </row>
    <row r="25" spans="1:29" ht="15" customHeight="1" x14ac:dyDescent="0.15">
      <c r="A25" s="7">
        <v>18</v>
      </c>
      <c r="B25" s="10">
        <v>128</v>
      </c>
      <c r="C25" s="10">
        <v>88</v>
      </c>
      <c r="D25" s="10">
        <v>216</v>
      </c>
      <c r="E25" s="3"/>
      <c r="F25" s="7">
        <v>48</v>
      </c>
      <c r="G25" s="10">
        <v>100</v>
      </c>
      <c r="H25" s="10">
        <v>126</v>
      </c>
      <c r="I25" s="10">
        <v>226</v>
      </c>
      <c r="J25" s="3"/>
      <c r="K25" s="7">
        <v>78</v>
      </c>
      <c r="L25" s="10">
        <v>176</v>
      </c>
      <c r="M25" s="10">
        <v>279</v>
      </c>
      <c r="N25" s="10">
        <v>455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13.884052924791087</v>
      </c>
      <c r="W25" s="19">
        <f>W6/$W$8*100</f>
        <v>14.953553356997206</v>
      </c>
      <c r="X25" s="19">
        <f>X6/$X$8*100</f>
        <v>14.456710744470055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86</v>
      </c>
      <c r="D26" s="10">
        <v>169</v>
      </c>
      <c r="E26" s="3"/>
      <c r="F26" s="7">
        <v>49</v>
      </c>
      <c r="G26" s="10">
        <v>125</v>
      </c>
      <c r="H26" s="10">
        <v>115</v>
      </c>
      <c r="I26" s="10">
        <v>240</v>
      </c>
      <c r="J26" s="3"/>
      <c r="K26" s="7">
        <v>79</v>
      </c>
      <c r="L26" s="10">
        <v>192</v>
      </c>
      <c r="M26" s="10">
        <v>242</v>
      </c>
      <c r="N26" s="10">
        <v>434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20.10793871866295</v>
      </c>
      <c r="W26" s="19">
        <f>W7/$W$8*100</f>
        <v>29.899554414319162</v>
      </c>
      <c r="X26" s="19">
        <f>X7/$X$8*100</f>
        <v>25.350802701281893</v>
      </c>
      <c r="Z26" s="4" t="s">
        <v>25</v>
      </c>
      <c r="AA26" s="10">
        <v>128</v>
      </c>
      <c r="AB26" s="10">
        <v>100</v>
      </c>
      <c r="AC26" s="10">
        <v>228</v>
      </c>
    </row>
    <row r="27" spans="1:29" ht="15" customHeight="1" x14ac:dyDescent="0.15">
      <c r="A27" s="7"/>
      <c r="B27" s="11">
        <v>531</v>
      </c>
      <c r="C27" s="11">
        <v>439</v>
      </c>
      <c r="D27" s="11">
        <v>970</v>
      </c>
      <c r="E27" s="3"/>
      <c r="F27" s="7"/>
      <c r="G27" s="11">
        <v>506</v>
      </c>
      <c r="H27" s="11">
        <v>549</v>
      </c>
      <c r="I27" s="11">
        <v>1055</v>
      </c>
      <c r="J27" s="3"/>
      <c r="K27" s="7"/>
      <c r="L27" s="11">
        <v>906</v>
      </c>
      <c r="M27" s="11">
        <v>1278</v>
      </c>
      <c r="N27" s="11">
        <v>2184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673</v>
      </c>
      <c r="AB27" s="10">
        <v>616</v>
      </c>
      <c r="AC27" s="10">
        <v>1289</v>
      </c>
    </row>
    <row r="28" spans="1:29" ht="15" customHeight="1" x14ac:dyDescent="0.15">
      <c r="A28" s="7">
        <v>20</v>
      </c>
      <c r="B28" s="10">
        <v>88</v>
      </c>
      <c r="C28" s="10">
        <v>95</v>
      </c>
      <c r="D28" s="10">
        <v>183</v>
      </c>
      <c r="E28" s="3"/>
      <c r="F28" s="7">
        <v>50</v>
      </c>
      <c r="G28" s="10">
        <v>120</v>
      </c>
      <c r="H28" s="10">
        <v>115</v>
      </c>
      <c r="I28" s="10">
        <v>235</v>
      </c>
      <c r="J28" s="3"/>
      <c r="K28" s="7">
        <v>80</v>
      </c>
      <c r="L28" s="10">
        <v>180</v>
      </c>
      <c r="M28" s="10">
        <v>243</v>
      </c>
      <c r="N28" s="10">
        <v>423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34.36629526462395</v>
      </c>
      <c r="W28" s="19">
        <f t="shared" ref="W28:W39" si="5">W9/$W$8*100</f>
        <v>29.023487651990031</v>
      </c>
      <c r="X28" s="19">
        <f t="shared" ref="X28:X39" si="6">X9/$X$8*100</f>
        <v>31.505519835011526</v>
      </c>
      <c r="Z28" s="4" t="s">
        <v>31</v>
      </c>
      <c r="AA28" s="10">
        <v>152</v>
      </c>
      <c r="AB28" s="10">
        <v>192</v>
      </c>
      <c r="AC28" s="10">
        <v>344</v>
      </c>
    </row>
    <row r="29" spans="1:29" ht="15" customHeight="1" x14ac:dyDescent="0.15">
      <c r="A29" s="7">
        <v>21</v>
      </c>
      <c r="B29" s="10">
        <v>115</v>
      </c>
      <c r="C29" s="10">
        <v>76</v>
      </c>
      <c r="D29" s="10">
        <v>191</v>
      </c>
      <c r="E29" s="3"/>
      <c r="F29" s="7">
        <v>51</v>
      </c>
      <c r="G29" s="10">
        <v>139</v>
      </c>
      <c r="H29" s="10">
        <v>150</v>
      </c>
      <c r="I29" s="10">
        <v>289</v>
      </c>
      <c r="J29" s="3"/>
      <c r="K29" s="7">
        <v>81</v>
      </c>
      <c r="L29" s="10">
        <v>172</v>
      </c>
      <c r="M29" s="10">
        <v>280</v>
      </c>
      <c r="N29" s="10">
        <v>452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68.358286908077986</v>
      </c>
      <c r="W29" s="19">
        <f t="shared" si="5"/>
        <v>73.876595423306398</v>
      </c>
      <c r="X29" s="19">
        <f t="shared" si="6"/>
        <v>71.313033280763477</v>
      </c>
      <c r="Z29" s="4" t="s">
        <v>7</v>
      </c>
      <c r="AA29" s="10">
        <v>251</v>
      </c>
      <c r="AB29" s="10">
        <v>431</v>
      </c>
      <c r="AC29" s="10">
        <v>682</v>
      </c>
    </row>
    <row r="30" spans="1:29" ht="15" customHeight="1" x14ac:dyDescent="0.15">
      <c r="A30" s="7">
        <v>22</v>
      </c>
      <c r="B30" s="10">
        <v>85</v>
      </c>
      <c r="C30" s="10">
        <v>85</v>
      </c>
      <c r="D30" s="10">
        <v>170</v>
      </c>
      <c r="E30" s="3"/>
      <c r="F30" s="7">
        <v>52</v>
      </c>
      <c r="G30" s="10">
        <v>144</v>
      </c>
      <c r="H30" s="10">
        <v>147</v>
      </c>
      <c r="I30" s="10">
        <v>291</v>
      </c>
      <c r="J30" s="3"/>
      <c r="K30" s="7">
        <v>82</v>
      </c>
      <c r="L30" s="10">
        <v>181</v>
      </c>
      <c r="M30" s="10">
        <v>248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59.749303621169915</v>
      </c>
      <c r="W30" s="19">
        <f t="shared" si="5"/>
        <v>65.991994562344232</v>
      </c>
      <c r="X30" s="19">
        <f t="shared" si="6"/>
        <v>63.091916373488623</v>
      </c>
      <c r="Z30" s="9" t="s">
        <v>24</v>
      </c>
      <c r="AA30" s="11">
        <f t="shared" ref="AA30:AB30" si="7">SUM(AA26:AA29)</f>
        <v>1204</v>
      </c>
      <c r="AB30" s="11">
        <f t="shared" si="7"/>
        <v>1339</v>
      </c>
      <c r="AC30" s="11">
        <f>SUM(AC26:AC29)</f>
        <v>2543</v>
      </c>
    </row>
    <row r="31" spans="1:29" ht="15" customHeight="1" x14ac:dyDescent="0.15">
      <c r="A31" s="7">
        <v>23</v>
      </c>
      <c r="B31" s="10">
        <v>83</v>
      </c>
      <c r="C31" s="10">
        <v>95</v>
      </c>
      <c r="D31" s="10">
        <v>178</v>
      </c>
      <c r="E31" s="3"/>
      <c r="F31" s="7">
        <v>53</v>
      </c>
      <c r="G31" s="10">
        <v>174</v>
      </c>
      <c r="H31" s="10">
        <v>162</v>
      </c>
      <c r="I31" s="10">
        <v>336</v>
      </c>
      <c r="J31" s="3"/>
      <c r="K31" s="7">
        <v>83</v>
      </c>
      <c r="L31" s="10">
        <v>149</v>
      </c>
      <c r="M31" s="10">
        <v>234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45.029596100278553</v>
      </c>
      <c r="W31" s="19">
        <f t="shared" si="5"/>
        <v>53.560909296880901</v>
      </c>
      <c r="X31" s="19">
        <f t="shared" si="6"/>
        <v>49.597638400258802</v>
      </c>
      <c r="Z31" s="6"/>
    </row>
    <row r="32" spans="1:29" ht="15" customHeight="1" x14ac:dyDescent="0.15">
      <c r="A32" s="7">
        <v>24</v>
      </c>
      <c r="B32" s="10">
        <v>105</v>
      </c>
      <c r="C32" s="10">
        <v>98</v>
      </c>
      <c r="D32" s="10">
        <v>203</v>
      </c>
      <c r="E32" s="3"/>
      <c r="F32" s="7">
        <v>54</v>
      </c>
      <c r="G32" s="10">
        <v>162</v>
      </c>
      <c r="H32" s="10">
        <v>171</v>
      </c>
      <c r="I32" s="10">
        <v>333</v>
      </c>
      <c r="J32" s="3"/>
      <c r="K32" s="7">
        <v>84</v>
      </c>
      <c r="L32" s="10">
        <v>122</v>
      </c>
      <c r="M32" s="10">
        <v>203</v>
      </c>
      <c r="N32" s="10">
        <v>325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33.991991643454043</v>
      </c>
      <c r="W32" s="20">
        <f t="shared" si="5"/>
        <v>44.853107771316367</v>
      </c>
      <c r="X32" s="20">
        <f t="shared" si="6"/>
        <v>39.807513445751951</v>
      </c>
      <c r="Z32" s="6"/>
      <c r="AA32" s="28"/>
      <c r="AB32" s="27"/>
      <c r="AC32" s="27"/>
    </row>
    <row r="33" spans="1:29" ht="15" customHeight="1" x14ac:dyDescent="0.15">
      <c r="A33" s="7"/>
      <c r="B33" s="11">
        <v>476</v>
      </c>
      <c r="C33" s="11">
        <v>449</v>
      </c>
      <c r="D33" s="11">
        <v>925</v>
      </c>
      <c r="E33" s="3"/>
      <c r="F33" s="7"/>
      <c r="G33" s="11">
        <v>739</v>
      </c>
      <c r="H33" s="11">
        <v>745</v>
      </c>
      <c r="I33" s="11">
        <v>1484</v>
      </c>
      <c r="J33" s="3"/>
      <c r="K33" s="7"/>
      <c r="L33" s="11">
        <v>804</v>
      </c>
      <c r="M33" s="11">
        <v>1208</v>
      </c>
      <c r="N33" s="11">
        <v>2012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27.19359331476323</v>
      </c>
      <c r="W33" s="19">
        <f t="shared" si="5"/>
        <v>38.199531757420132</v>
      </c>
      <c r="X33" s="19">
        <f t="shared" si="6"/>
        <v>33.086659387763355</v>
      </c>
      <c r="Z33" s="6" t="s">
        <v>3</v>
      </c>
    </row>
    <row r="34" spans="1:29" ht="15" customHeight="1" x14ac:dyDescent="0.15">
      <c r="A34" s="7">
        <v>25</v>
      </c>
      <c r="B34" s="10">
        <v>78</v>
      </c>
      <c r="C34" s="10">
        <v>95</v>
      </c>
      <c r="D34" s="10">
        <v>173</v>
      </c>
      <c r="E34" s="3"/>
      <c r="F34" s="7">
        <v>55</v>
      </c>
      <c r="G34" s="10">
        <v>173</v>
      </c>
      <c r="H34" s="10">
        <v>166</v>
      </c>
      <c r="I34" s="10">
        <v>339</v>
      </c>
      <c r="J34" s="3"/>
      <c r="K34" s="7">
        <v>85</v>
      </c>
      <c r="L34" s="10">
        <v>121</v>
      </c>
      <c r="M34" s="10">
        <v>206</v>
      </c>
      <c r="N34" s="10">
        <v>327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20.10793871866295</v>
      </c>
      <c r="W34" s="19">
        <f t="shared" si="5"/>
        <v>29.899554414319162</v>
      </c>
      <c r="X34" s="19">
        <f t="shared" si="6"/>
        <v>25.350802701281893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74</v>
      </c>
      <c r="C35" s="10">
        <v>89</v>
      </c>
      <c r="D35" s="10">
        <v>163</v>
      </c>
      <c r="E35" s="3"/>
      <c r="F35" s="7">
        <v>56</v>
      </c>
      <c r="G35" s="10">
        <v>170</v>
      </c>
      <c r="H35" s="10">
        <v>195</v>
      </c>
      <c r="I35" s="10">
        <v>365</v>
      </c>
      <c r="J35" s="3"/>
      <c r="K35" s="7">
        <v>86</v>
      </c>
      <c r="L35" s="10">
        <v>95</v>
      </c>
      <c r="M35" s="10">
        <v>201</v>
      </c>
      <c r="N35" s="10">
        <v>296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12.221448467966574</v>
      </c>
      <c r="W35" s="19">
        <f t="shared" si="5"/>
        <v>20.247715429348236</v>
      </c>
      <c r="X35" s="19">
        <f t="shared" si="6"/>
        <v>16.519066682842006</v>
      </c>
      <c r="Z35" s="4" t="s">
        <v>25</v>
      </c>
      <c r="AA35" s="10">
        <f>SUM(AA5,AA12,AA19,AA26)</f>
        <v>1126</v>
      </c>
      <c r="AB35" s="10">
        <f t="shared" ref="AA35:AB38" si="8">SUM(AB5,AB12,AB19,AB26)</f>
        <v>1097</v>
      </c>
      <c r="AC35" s="10">
        <f>SUM(AA35:AB35)</f>
        <v>2223</v>
      </c>
    </row>
    <row r="36" spans="1:29" ht="15" customHeight="1" x14ac:dyDescent="0.15">
      <c r="A36" s="7">
        <v>27</v>
      </c>
      <c r="B36" s="10">
        <v>106</v>
      </c>
      <c r="C36" s="10">
        <v>110</v>
      </c>
      <c r="D36" s="10">
        <v>216</v>
      </c>
      <c r="E36" s="3"/>
      <c r="F36" s="7">
        <v>57</v>
      </c>
      <c r="G36" s="10">
        <v>190</v>
      </c>
      <c r="H36" s="10">
        <v>180</v>
      </c>
      <c r="I36" s="10">
        <v>370</v>
      </c>
      <c r="J36" s="3"/>
      <c r="K36" s="7">
        <v>87</v>
      </c>
      <c r="L36" s="10">
        <v>96</v>
      </c>
      <c r="M36" s="10">
        <v>207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5.2228412256267411</v>
      </c>
      <c r="W36" s="19">
        <f t="shared" si="5"/>
        <v>11.124537421644892</v>
      </c>
      <c r="X36" s="19">
        <f t="shared" si="6"/>
        <v>8.3828703142059915</v>
      </c>
      <c r="Z36" s="26" t="s">
        <v>26</v>
      </c>
      <c r="AA36" s="10">
        <f t="shared" si="8"/>
        <v>6457</v>
      </c>
      <c r="AB36" s="10">
        <f t="shared" si="8"/>
        <v>6205</v>
      </c>
      <c r="AC36" s="13">
        <f>SUM(AA36:AB36)</f>
        <v>12662</v>
      </c>
    </row>
    <row r="37" spans="1:29" ht="15" customHeight="1" x14ac:dyDescent="0.15">
      <c r="A37" s="7">
        <v>28</v>
      </c>
      <c r="B37" s="10">
        <v>112</v>
      </c>
      <c r="C37" s="10">
        <v>94</v>
      </c>
      <c r="D37" s="10">
        <v>206</v>
      </c>
      <c r="E37" s="3"/>
      <c r="F37" s="7">
        <v>58</v>
      </c>
      <c r="G37" s="10">
        <v>191</v>
      </c>
      <c r="H37" s="10">
        <v>165</v>
      </c>
      <c r="I37" s="10">
        <v>356</v>
      </c>
      <c r="J37" s="3"/>
      <c r="K37" s="7">
        <v>88</v>
      </c>
      <c r="L37" s="10">
        <v>54</v>
      </c>
      <c r="M37" s="10">
        <v>156</v>
      </c>
      <c r="N37" s="10">
        <v>210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1.6277855153203342</v>
      </c>
      <c r="W37" s="19">
        <f t="shared" si="5"/>
        <v>4.327467713918888</v>
      </c>
      <c r="X37" s="19">
        <f t="shared" si="6"/>
        <v>3.0733147316915361</v>
      </c>
      <c r="Z37" s="4" t="s">
        <v>31</v>
      </c>
      <c r="AA37" s="10">
        <f t="shared" si="8"/>
        <v>1595</v>
      </c>
      <c r="AB37" s="10">
        <f t="shared" si="8"/>
        <v>1980</v>
      </c>
      <c r="AC37" s="13">
        <f>SUM(AA37:AB37)</f>
        <v>3575</v>
      </c>
    </row>
    <row r="38" spans="1:29" ht="15" customHeight="1" x14ac:dyDescent="0.15">
      <c r="A38" s="7">
        <v>29</v>
      </c>
      <c r="B38" s="10">
        <v>76</v>
      </c>
      <c r="C38" s="10">
        <v>103</v>
      </c>
      <c r="D38" s="10">
        <v>179</v>
      </c>
      <c r="E38" s="3"/>
      <c r="F38" s="7">
        <v>59</v>
      </c>
      <c r="G38" s="10">
        <v>228</v>
      </c>
      <c r="H38" s="10">
        <v>195</v>
      </c>
      <c r="I38" s="10">
        <v>423</v>
      </c>
      <c r="J38" s="3"/>
      <c r="K38" s="7">
        <v>89</v>
      </c>
      <c r="L38" s="10">
        <v>47</v>
      </c>
      <c r="M38" s="10">
        <v>130</v>
      </c>
      <c r="N38" s="10">
        <v>177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0.29596100278551529</v>
      </c>
      <c r="W38" s="19">
        <f t="shared" si="5"/>
        <v>1.3141001434936939</v>
      </c>
      <c r="X38" s="19">
        <f t="shared" si="6"/>
        <v>0.84111771604189411</v>
      </c>
      <c r="Z38" s="4" t="s">
        <v>7</v>
      </c>
      <c r="AA38" s="10">
        <f t="shared" si="8"/>
        <v>2310</v>
      </c>
      <c r="AB38" s="10">
        <f t="shared" si="8"/>
        <v>3959</v>
      </c>
      <c r="AC38" s="13">
        <f>SUM(AA38:AB38)</f>
        <v>6269</v>
      </c>
    </row>
    <row r="39" spans="1:29" ht="15" customHeight="1" x14ac:dyDescent="0.15">
      <c r="A39" s="7"/>
      <c r="B39" s="11">
        <v>446</v>
      </c>
      <c r="C39" s="11">
        <v>491</v>
      </c>
      <c r="D39" s="11">
        <v>937</v>
      </c>
      <c r="E39" s="3"/>
      <c r="F39" s="7"/>
      <c r="G39" s="11">
        <v>952</v>
      </c>
      <c r="H39" s="11">
        <v>901</v>
      </c>
      <c r="I39" s="11">
        <v>1853</v>
      </c>
      <c r="J39" s="3"/>
      <c r="K39" s="7"/>
      <c r="L39" s="11">
        <v>413</v>
      </c>
      <c r="M39" s="11">
        <v>900</v>
      </c>
      <c r="N39" s="11">
        <v>1313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1.7409470752089137E-2</v>
      </c>
      <c r="W39" s="19">
        <f t="shared" si="5"/>
        <v>0.21901669058228229</v>
      </c>
      <c r="X39" s="19">
        <f t="shared" si="6"/>
        <v>0.12535889037162845</v>
      </c>
      <c r="Z39" s="9" t="s">
        <v>24</v>
      </c>
      <c r="AA39" s="11">
        <f>SUM(AA35:AA38)</f>
        <v>11488</v>
      </c>
      <c r="AB39" s="11">
        <f>SUM(AB35:AB38)</f>
        <v>13241</v>
      </c>
      <c r="AC39" s="11">
        <f>SUM(AC35:AC38)</f>
        <v>24729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49</v>
      </c>
      <c r="D4" s="10">
        <v>118</v>
      </c>
      <c r="E4" s="3"/>
      <c r="F4" s="7">
        <v>30</v>
      </c>
      <c r="G4" s="10">
        <v>92</v>
      </c>
      <c r="H4" s="10">
        <v>92</v>
      </c>
      <c r="I4" s="10">
        <v>184</v>
      </c>
      <c r="J4" s="3"/>
      <c r="K4" s="7">
        <v>60</v>
      </c>
      <c r="L4" s="10">
        <v>201</v>
      </c>
      <c r="M4" s="10">
        <v>211</v>
      </c>
      <c r="N4" s="10">
        <v>412</v>
      </c>
      <c r="O4" s="3"/>
      <c r="P4" s="7">
        <v>90</v>
      </c>
      <c r="Q4" s="10">
        <v>33</v>
      </c>
      <c r="R4" s="10">
        <v>111</v>
      </c>
      <c r="S4" s="10">
        <v>144</v>
      </c>
      <c r="U4" s="4" t="s">
        <v>4</v>
      </c>
      <c r="V4" s="15">
        <f>SUM(B9,B15,B21)</f>
        <v>1116</v>
      </c>
      <c r="W4" s="15">
        <f>SUM(C9,C15,C21)</f>
        <v>1092</v>
      </c>
      <c r="X4" s="15">
        <f>SUM(V4:W4)</f>
        <v>2208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58</v>
      </c>
      <c r="D5" s="10">
        <v>132</v>
      </c>
      <c r="E5" s="3"/>
      <c r="F5" s="7">
        <v>31</v>
      </c>
      <c r="G5" s="10">
        <v>101</v>
      </c>
      <c r="H5" s="10">
        <v>79</v>
      </c>
      <c r="I5" s="10">
        <v>180</v>
      </c>
      <c r="J5" s="3"/>
      <c r="K5" s="7">
        <v>61</v>
      </c>
      <c r="L5" s="10">
        <v>251</v>
      </c>
      <c r="M5" s="10">
        <v>200</v>
      </c>
      <c r="N5" s="10">
        <v>451</v>
      </c>
      <c r="O5" s="3"/>
      <c r="P5" s="7">
        <v>91</v>
      </c>
      <c r="Q5" s="10">
        <v>39</v>
      </c>
      <c r="R5" s="10">
        <v>113</v>
      </c>
      <c r="S5" s="10">
        <v>152</v>
      </c>
      <c r="U5" s="4" t="s">
        <v>5</v>
      </c>
      <c r="V5" s="15">
        <f>SUM(B27,B33,B39,G9,G15,G21,G27,G33,G39,L9)</f>
        <v>6430</v>
      </c>
      <c r="W5" s="15">
        <f>SUM(C27,C33,C39,H9,H15,H21,H27,H33,H39,M9)</f>
        <v>6162</v>
      </c>
      <c r="X5" s="15">
        <f>SUM(V5:W5)</f>
        <v>12592</v>
      </c>
      <c r="Y5" s="2"/>
      <c r="Z5" s="4" t="s">
        <v>25</v>
      </c>
      <c r="AA5" s="10">
        <v>635</v>
      </c>
      <c r="AB5" s="10">
        <v>621</v>
      </c>
      <c r="AC5" s="10">
        <v>1256</v>
      </c>
    </row>
    <row r="6" spans="1:29" ht="15" customHeight="1" x14ac:dyDescent="0.15">
      <c r="A6" s="7">
        <v>2</v>
      </c>
      <c r="B6" s="10">
        <v>72</v>
      </c>
      <c r="C6" s="10">
        <v>74</v>
      </c>
      <c r="D6" s="10">
        <v>146</v>
      </c>
      <c r="E6" s="3"/>
      <c r="F6" s="7">
        <v>32</v>
      </c>
      <c r="G6" s="10">
        <v>92</v>
      </c>
      <c r="H6" s="10">
        <v>102</v>
      </c>
      <c r="I6" s="10">
        <v>194</v>
      </c>
      <c r="J6" s="3"/>
      <c r="K6" s="7">
        <v>62</v>
      </c>
      <c r="L6" s="10">
        <v>261</v>
      </c>
      <c r="M6" s="10">
        <v>229</v>
      </c>
      <c r="N6" s="10">
        <v>490</v>
      </c>
      <c r="O6" s="3"/>
      <c r="P6" s="7">
        <v>92</v>
      </c>
      <c r="Q6" s="10">
        <v>39</v>
      </c>
      <c r="R6" s="10">
        <v>64</v>
      </c>
      <c r="S6" s="10">
        <v>103</v>
      </c>
      <c r="U6" s="8" t="s">
        <v>6</v>
      </c>
      <c r="V6" s="15">
        <f>SUM(L15,L21)</f>
        <v>1601</v>
      </c>
      <c r="W6" s="15">
        <f>SUM(M15,M21)</f>
        <v>1992</v>
      </c>
      <c r="X6" s="15">
        <f>SUM(V6:W6)</f>
        <v>3593</v>
      </c>
      <c r="Z6" s="26" t="s">
        <v>26</v>
      </c>
      <c r="AA6" s="10">
        <v>3672</v>
      </c>
      <c r="AB6" s="10">
        <v>3611</v>
      </c>
      <c r="AC6" s="10">
        <v>7283</v>
      </c>
    </row>
    <row r="7" spans="1:29" ht="15" customHeight="1" x14ac:dyDescent="0.15">
      <c r="A7" s="7">
        <v>3</v>
      </c>
      <c r="B7" s="10">
        <v>71</v>
      </c>
      <c r="C7" s="10">
        <v>61</v>
      </c>
      <c r="D7" s="10">
        <v>132</v>
      </c>
      <c r="E7" s="3"/>
      <c r="F7" s="7">
        <v>33</v>
      </c>
      <c r="G7" s="10">
        <v>100</v>
      </c>
      <c r="H7" s="10">
        <v>101</v>
      </c>
      <c r="I7" s="10">
        <v>201</v>
      </c>
      <c r="J7" s="3"/>
      <c r="K7" s="7">
        <v>63</v>
      </c>
      <c r="L7" s="10">
        <v>285</v>
      </c>
      <c r="M7" s="10">
        <v>273</v>
      </c>
      <c r="N7" s="10">
        <v>558</v>
      </c>
      <c r="O7" s="3"/>
      <c r="P7" s="7">
        <v>93</v>
      </c>
      <c r="Q7" s="10">
        <v>22</v>
      </c>
      <c r="R7" s="10">
        <v>56</v>
      </c>
      <c r="S7" s="10">
        <v>78</v>
      </c>
      <c r="U7" s="4" t="s">
        <v>7</v>
      </c>
      <c r="V7" s="15">
        <f>SUM(L27,L33,L39,Q9,Q15,Q21,Q27,Q33,Q39)</f>
        <v>2311</v>
      </c>
      <c r="W7" s="15">
        <f>SUM(M27,M33,M39,R9,R15,R21,R27,R33,R39)</f>
        <v>3955</v>
      </c>
      <c r="X7" s="15">
        <f>SUM(V7:W7)</f>
        <v>6266</v>
      </c>
      <c r="Z7" s="4" t="s">
        <v>31</v>
      </c>
      <c r="AA7" s="10">
        <v>1011</v>
      </c>
      <c r="AB7" s="10">
        <v>1277</v>
      </c>
      <c r="AC7" s="10">
        <v>2288</v>
      </c>
    </row>
    <row r="8" spans="1:29" ht="15" customHeight="1" x14ac:dyDescent="0.15">
      <c r="A8" s="7">
        <v>4</v>
      </c>
      <c r="B8" s="10">
        <v>69</v>
      </c>
      <c r="C8" s="10">
        <v>79</v>
      </c>
      <c r="D8" s="10">
        <v>148</v>
      </c>
      <c r="E8" s="3"/>
      <c r="F8" s="7">
        <v>34</v>
      </c>
      <c r="G8" s="10">
        <v>113</v>
      </c>
      <c r="H8" s="10">
        <v>99</v>
      </c>
      <c r="I8" s="10">
        <v>212</v>
      </c>
      <c r="J8" s="3"/>
      <c r="K8" s="7">
        <v>64</v>
      </c>
      <c r="L8" s="10">
        <v>261</v>
      </c>
      <c r="M8" s="10">
        <v>233</v>
      </c>
      <c r="N8" s="10">
        <v>494</v>
      </c>
      <c r="O8" s="3"/>
      <c r="P8" s="7">
        <v>94</v>
      </c>
      <c r="Q8" s="10">
        <v>19</v>
      </c>
      <c r="R8" s="10">
        <v>55</v>
      </c>
      <c r="S8" s="10">
        <v>74</v>
      </c>
      <c r="U8" s="17" t="s">
        <v>3</v>
      </c>
      <c r="V8" s="12">
        <f>SUM(V4:V7)</f>
        <v>11458</v>
      </c>
      <c r="W8" s="12">
        <f>SUM(W4:W7)</f>
        <v>13201</v>
      </c>
      <c r="X8" s="12">
        <f>SUM(X4:X7)</f>
        <v>24659</v>
      </c>
      <c r="Z8" s="4" t="s">
        <v>7</v>
      </c>
      <c r="AA8" s="10">
        <v>1395</v>
      </c>
      <c r="AB8" s="10">
        <v>2400</v>
      </c>
      <c r="AC8" s="10">
        <v>3795</v>
      </c>
    </row>
    <row r="9" spans="1:29" ht="15" customHeight="1" x14ac:dyDescent="0.15">
      <c r="A9" s="7"/>
      <c r="B9" s="11">
        <v>355</v>
      </c>
      <c r="C9" s="11">
        <v>321</v>
      </c>
      <c r="D9" s="11">
        <v>676</v>
      </c>
      <c r="E9" s="3"/>
      <c r="F9" s="7"/>
      <c r="G9" s="11">
        <v>498</v>
      </c>
      <c r="H9" s="11">
        <v>473</v>
      </c>
      <c r="I9" s="11">
        <v>971</v>
      </c>
      <c r="J9" s="3"/>
      <c r="K9" s="7"/>
      <c r="L9" s="12">
        <v>1259</v>
      </c>
      <c r="M9" s="12">
        <v>1146</v>
      </c>
      <c r="N9" s="12">
        <v>2405</v>
      </c>
      <c r="O9" s="3"/>
      <c r="P9" s="7"/>
      <c r="Q9" s="11">
        <v>152</v>
      </c>
      <c r="R9" s="11">
        <v>399</v>
      </c>
      <c r="S9" s="11">
        <v>551</v>
      </c>
      <c r="U9" s="4" t="s">
        <v>8</v>
      </c>
      <c r="V9" s="15">
        <f>SUM(G21,G27,G33,G39,L9)</f>
        <v>3931</v>
      </c>
      <c r="W9" s="15">
        <f>SUM(H21,H27,H33,H39,M9)</f>
        <v>3816</v>
      </c>
      <c r="X9" s="18">
        <f t="shared" ref="X9:X20" si="0">SUM(V9:W9)</f>
        <v>7747</v>
      </c>
      <c r="Z9" s="9" t="s">
        <v>24</v>
      </c>
      <c r="AA9" s="11">
        <f t="shared" ref="AA9:AB9" si="1">SUM(AA5:AA8)</f>
        <v>6713</v>
      </c>
      <c r="AB9" s="11">
        <f t="shared" si="1"/>
        <v>7909</v>
      </c>
      <c r="AC9" s="11">
        <f>SUM(AC5:AC8)</f>
        <v>14622</v>
      </c>
    </row>
    <row r="10" spans="1:29" ht="15" customHeight="1" x14ac:dyDescent="0.15">
      <c r="A10" s="7">
        <v>5</v>
      </c>
      <c r="B10" s="10">
        <v>81</v>
      </c>
      <c r="C10" s="10">
        <v>73</v>
      </c>
      <c r="D10" s="10">
        <v>154</v>
      </c>
      <c r="E10" s="3"/>
      <c r="F10" s="7">
        <v>35</v>
      </c>
      <c r="G10" s="10">
        <v>107</v>
      </c>
      <c r="H10" s="10">
        <v>99</v>
      </c>
      <c r="I10" s="10">
        <v>206</v>
      </c>
      <c r="J10" s="3"/>
      <c r="K10" s="7">
        <v>65</v>
      </c>
      <c r="L10" s="10">
        <v>247</v>
      </c>
      <c r="M10" s="10">
        <v>242</v>
      </c>
      <c r="N10" s="10">
        <v>489</v>
      </c>
      <c r="O10" s="3"/>
      <c r="P10" s="7">
        <v>95</v>
      </c>
      <c r="Q10" s="10">
        <v>11</v>
      </c>
      <c r="R10" s="10">
        <v>39</v>
      </c>
      <c r="S10" s="10">
        <v>50</v>
      </c>
      <c r="U10" s="4" t="s">
        <v>9</v>
      </c>
      <c r="V10" s="15">
        <f>SUM(G21,G27,G33,G39,L9,L15,L21,L27,L33,L39,Q9,Q15,Q21,Q27,Q33,Q39)</f>
        <v>7843</v>
      </c>
      <c r="W10" s="15">
        <f>SUM(H21,H27,H33,H39,M9,M15,M21,M27,M33,M39,R9,R15,R21,R27,R33,R39)</f>
        <v>9763</v>
      </c>
      <c r="X10" s="18">
        <f t="shared" si="0"/>
        <v>17606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83</v>
      </c>
      <c r="D11" s="10">
        <v>153</v>
      </c>
      <c r="E11" s="3"/>
      <c r="F11" s="7">
        <v>36</v>
      </c>
      <c r="G11" s="10">
        <v>116</v>
      </c>
      <c r="H11" s="10">
        <v>96</v>
      </c>
      <c r="I11" s="10">
        <v>212</v>
      </c>
      <c r="J11" s="3"/>
      <c r="K11" s="7">
        <v>66</v>
      </c>
      <c r="L11" s="10">
        <v>125</v>
      </c>
      <c r="M11" s="10">
        <v>116</v>
      </c>
      <c r="N11" s="10">
        <v>241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6854</v>
      </c>
      <c r="W11" s="15">
        <f>SUM(,H33,H39,M9,M15,M21,M27,M33,M39,R9,R15,R21,R27,R33,R39)</f>
        <v>8725</v>
      </c>
      <c r="X11" s="18">
        <f t="shared" si="0"/>
        <v>15579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105</v>
      </c>
      <c r="H12" s="10">
        <v>97</v>
      </c>
      <c r="I12" s="10">
        <v>202</v>
      </c>
      <c r="J12" s="3"/>
      <c r="K12" s="7">
        <v>67</v>
      </c>
      <c r="L12" s="10">
        <v>120</v>
      </c>
      <c r="M12" s="10">
        <v>147</v>
      </c>
      <c r="N12" s="10">
        <v>267</v>
      </c>
      <c r="O12" s="3"/>
      <c r="P12" s="7">
        <v>97</v>
      </c>
      <c r="Q12" s="10">
        <v>4</v>
      </c>
      <c r="R12" s="10">
        <v>35</v>
      </c>
      <c r="S12" s="10">
        <v>39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7093</v>
      </c>
      <c r="X12" s="18">
        <f t="shared" si="0"/>
        <v>12264</v>
      </c>
      <c r="Z12" s="4" t="s">
        <v>25</v>
      </c>
      <c r="AA12" s="10">
        <v>146</v>
      </c>
      <c r="AB12" s="10">
        <v>165</v>
      </c>
      <c r="AC12" s="10">
        <v>311</v>
      </c>
    </row>
    <row r="13" spans="1:29" ht="15" customHeight="1" x14ac:dyDescent="0.15">
      <c r="A13" s="7">
        <v>8</v>
      </c>
      <c r="B13" s="10">
        <v>78</v>
      </c>
      <c r="C13" s="10">
        <v>66</v>
      </c>
      <c r="D13" s="10">
        <v>144</v>
      </c>
      <c r="E13" s="3"/>
      <c r="F13" s="7">
        <v>38</v>
      </c>
      <c r="G13" s="10">
        <v>116</v>
      </c>
      <c r="H13" s="10">
        <v>113</v>
      </c>
      <c r="I13" s="10">
        <v>229</v>
      </c>
      <c r="J13" s="3"/>
      <c r="K13" s="7">
        <v>68</v>
      </c>
      <c r="L13" s="10">
        <v>145</v>
      </c>
      <c r="M13" s="10">
        <v>197</v>
      </c>
      <c r="N13" s="10">
        <v>342</v>
      </c>
      <c r="O13" s="3"/>
      <c r="P13" s="7">
        <v>98</v>
      </c>
      <c r="Q13" s="10">
        <v>5</v>
      </c>
      <c r="R13" s="10">
        <v>17</v>
      </c>
      <c r="S13" s="10">
        <v>22</v>
      </c>
      <c r="U13" s="9" t="s">
        <v>12</v>
      </c>
      <c r="V13" s="12">
        <f>SUM(L15,L21,L27,L33,L39,Q9,Q15,Q21,Q27,Q33,Q39)</f>
        <v>3912</v>
      </c>
      <c r="W13" s="12">
        <f>SUM(M15,M21,M27,M33,M39,R9,R15,R21,R27,R33,R39)</f>
        <v>5947</v>
      </c>
      <c r="X13" s="12">
        <f t="shared" si="0"/>
        <v>9859</v>
      </c>
      <c r="Z13" s="26" t="s">
        <v>26</v>
      </c>
      <c r="AA13" s="10">
        <v>838</v>
      </c>
      <c r="AB13" s="10">
        <v>838</v>
      </c>
      <c r="AC13" s="10">
        <v>1676</v>
      </c>
    </row>
    <row r="14" spans="1:29" ht="15" customHeight="1" x14ac:dyDescent="0.15">
      <c r="A14" s="7">
        <v>9</v>
      </c>
      <c r="B14" s="10">
        <v>71</v>
      </c>
      <c r="C14" s="10">
        <v>77</v>
      </c>
      <c r="D14" s="10">
        <v>148</v>
      </c>
      <c r="E14" s="3"/>
      <c r="F14" s="7">
        <v>39</v>
      </c>
      <c r="G14" s="10">
        <v>104</v>
      </c>
      <c r="H14" s="10">
        <v>99</v>
      </c>
      <c r="I14" s="10">
        <v>203</v>
      </c>
      <c r="J14" s="3"/>
      <c r="K14" s="7">
        <v>69</v>
      </c>
      <c r="L14" s="10">
        <v>161</v>
      </c>
      <c r="M14" s="10">
        <v>196</v>
      </c>
      <c r="N14" s="10">
        <v>357</v>
      </c>
      <c r="O14" s="3"/>
      <c r="P14" s="7">
        <v>99</v>
      </c>
      <c r="Q14" s="10">
        <v>2</v>
      </c>
      <c r="R14" s="10">
        <v>21</v>
      </c>
      <c r="S14" s="10">
        <v>23</v>
      </c>
      <c r="U14" s="4" t="s">
        <v>13</v>
      </c>
      <c r="V14" s="15">
        <f>SUM(L21,L27,L33,L39,Q9,Q15,Q21,Q27,Q33,Q39)</f>
        <v>3114</v>
      </c>
      <c r="W14" s="15">
        <f>SUM(M21,M27,M33,M39,R9,R15,R21,R27,R33,R39)</f>
        <v>5049</v>
      </c>
      <c r="X14" s="18">
        <f t="shared" si="0"/>
        <v>8163</v>
      </c>
      <c r="Z14" s="4" t="s">
        <v>31</v>
      </c>
      <c r="AA14" s="10">
        <v>195</v>
      </c>
      <c r="AB14" s="10">
        <v>238</v>
      </c>
      <c r="AC14" s="10">
        <v>433</v>
      </c>
    </row>
    <row r="15" spans="1:29" ht="15" customHeight="1" x14ac:dyDescent="0.15">
      <c r="A15" s="7"/>
      <c r="B15" s="11">
        <v>375</v>
      </c>
      <c r="C15" s="11">
        <v>359</v>
      </c>
      <c r="D15" s="11">
        <v>734</v>
      </c>
      <c r="E15" s="3"/>
      <c r="F15" s="7"/>
      <c r="G15" s="11">
        <v>548</v>
      </c>
      <c r="H15" s="11">
        <v>504</v>
      </c>
      <c r="I15" s="11">
        <v>1052</v>
      </c>
      <c r="J15" s="3"/>
      <c r="K15" s="7"/>
      <c r="L15" s="11">
        <v>798</v>
      </c>
      <c r="M15" s="11">
        <v>898</v>
      </c>
      <c r="N15" s="11">
        <v>1696</v>
      </c>
      <c r="O15" s="3"/>
      <c r="P15" s="7"/>
      <c r="Q15" s="11">
        <v>32</v>
      </c>
      <c r="R15" s="11">
        <v>143</v>
      </c>
      <c r="S15" s="11">
        <v>175</v>
      </c>
      <c r="U15" s="4" t="s">
        <v>14</v>
      </c>
      <c r="V15" s="15">
        <f>SUM(L27,L33,L39,Q9,Q15,Q21,Q27,Q33,Q39)</f>
        <v>2311</v>
      </c>
      <c r="W15" s="15">
        <f>SUM(M27,M33,M39,R9,R15,R21,R27,R33,R39)</f>
        <v>3955</v>
      </c>
      <c r="X15" s="18">
        <f t="shared" si="0"/>
        <v>6266</v>
      </c>
      <c r="Z15" s="4" t="s">
        <v>7</v>
      </c>
      <c r="AA15" s="10">
        <v>286</v>
      </c>
      <c r="AB15" s="10">
        <v>444</v>
      </c>
      <c r="AC15" s="10">
        <v>730</v>
      </c>
    </row>
    <row r="16" spans="1:29" ht="15" customHeight="1" x14ac:dyDescent="0.15">
      <c r="A16" s="7">
        <v>10</v>
      </c>
      <c r="B16" s="10">
        <v>67</v>
      </c>
      <c r="C16" s="10">
        <v>81</v>
      </c>
      <c r="D16" s="10">
        <v>148</v>
      </c>
      <c r="E16" s="3"/>
      <c r="F16" s="7">
        <v>40</v>
      </c>
      <c r="G16" s="10">
        <v>104</v>
      </c>
      <c r="H16" s="10">
        <v>105</v>
      </c>
      <c r="I16" s="10">
        <v>209</v>
      </c>
      <c r="J16" s="3"/>
      <c r="K16" s="7">
        <v>70</v>
      </c>
      <c r="L16" s="10">
        <v>160</v>
      </c>
      <c r="M16" s="10">
        <v>226</v>
      </c>
      <c r="N16" s="10">
        <v>386</v>
      </c>
      <c r="O16" s="3"/>
      <c r="P16" s="7">
        <v>100</v>
      </c>
      <c r="Q16" s="10">
        <v>0</v>
      </c>
      <c r="R16" s="10">
        <v>14</v>
      </c>
      <c r="S16" s="10">
        <v>14</v>
      </c>
      <c r="U16" s="4" t="s">
        <v>15</v>
      </c>
      <c r="V16" s="15">
        <f>SUM(L33,L39,Q9,Q15,Q21,Q27,Q33,Q39)</f>
        <v>1407</v>
      </c>
      <c r="W16" s="15">
        <f>SUM(M33,M39,R9,R15,R21,R27,R33,R39)</f>
        <v>2678</v>
      </c>
      <c r="X16" s="18">
        <f t="shared" si="0"/>
        <v>4085</v>
      </c>
      <c r="Z16" s="9" t="s">
        <v>24</v>
      </c>
      <c r="AA16" s="11">
        <f t="shared" ref="AA16:AB16" si="2">SUM(AA12:AA15)</f>
        <v>1465</v>
      </c>
      <c r="AB16" s="11">
        <f t="shared" si="2"/>
        <v>1685</v>
      </c>
      <c r="AC16" s="11">
        <f>SUM(AC12:AC15)</f>
        <v>3150</v>
      </c>
    </row>
    <row r="17" spans="1:29" ht="15" customHeight="1" x14ac:dyDescent="0.15">
      <c r="A17" s="7">
        <v>11</v>
      </c>
      <c r="B17" s="10">
        <v>73</v>
      </c>
      <c r="C17" s="10">
        <v>86</v>
      </c>
      <c r="D17" s="10">
        <v>159</v>
      </c>
      <c r="E17" s="3"/>
      <c r="F17" s="7">
        <v>41</v>
      </c>
      <c r="G17" s="10">
        <v>104</v>
      </c>
      <c r="H17" s="10">
        <v>88</v>
      </c>
      <c r="I17" s="10">
        <v>192</v>
      </c>
      <c r="J17" s="3"/>
      <c r="K17" s="7">
        <v>71</v>
      </c>
      <c r="L17" s="10">
        <v>160</v>
      </c>
      <c r="M17" s="10">
        <v>223</v>
      </c>
      <c r="N17" s="10">
        <v>383</v>
      </c>
      <c r="O17" s="3"/>
      <c r="P17" s="7">
        <v>101</v>
      </c>
      <c r="Q17" s="10">
        <v>1</v>
      </c>
      <c r="R17" s="10">
        <v>6</v>
      </c>
      <c r="S17" s="10">
        <v>7</v>
      </c>
      <c r="U17" s="4" t="s">
        <v>16</v>
      </c>
      <c r="V17" s="15">
        <f>SUM(L39,Q9,Q15,Q21,Q27,Q33,Q39)</f>
        <v>605</v>
      </c>
      <c r="W17" s="15">
        <f>SUM(M39,R9,R15,R21,R27,R33,R39)</f>
        <v>1473</v>
      </c>
      <c r="X17" s="18">
        <f t="shared" si="0"/>
        <v>2078</v>
      </c>
      <c r="Z17" s="6" t="s">
        <v>29</v>
      </c>
    </row>
    <row r="18" spans="1:29" ht="15" customHeight="1" x14ac:dyDescent="0.15">
      <c r="A18" s="7">
        <v>12</v>
      </c>
      <c r="B18" s="10">
        <v>87</v>
      </c>
      <c r="C18" s="10">
        <v>85</v>
      </c>
      <c r="D18" s="10">
        <v>172</v>
      </c>
      <c r="E18" s="3"/>
      <c r="F18" s="7">
        <v>42</v>
      </c>
      <c r="G18" s="10">
        <v>93</v>
      </c>
      <c r="H18" s="10">
        <v>90</v>
      </c>
      <c r="I18" s="10">
        <v>183</v>
      </c>
      <c r="J18" s="3"/>
      <c r="K18" s="7">
        <v>72</v>
      </c>
      <c r="L18" s="10">
        <v>152</v>
      </c>
      <c r="M18" s="10">
        <v>213</v>
      </c>
      <c r="N18" s="13">
        <v>365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185</v>
      </c>
      <c r="W18" s="15">
        <f>SUM(R9,R15,R21,R27,R33,R39)</f>
        <v>572</v>
      </c>
      <c r="X18" s="18">
        <f t="shared" si="0"/>
        <v>757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81</v>
      </c>
      <c r="D19" s="10">
        <v>164</v>
      </c>
      <c r="E19" s="3"/>
      <c r="F19" s="7">
        <v>43</v>
      </c>
      <c r="G19" s="10">
        <v>98</v>
      </c>
      <c r="H19" s="10">
        <v>101</v>
      </c>
      <c r="I19" s="10">
        <v>199</v>
      </c>
      <c r="J19" s="3"/>
      <c r="K19" s="7">
        <v>73</v>
      </c>
      <c r="L19" s="10">
        <v>156</v>
      </c>
      <c r="M19" s="10">
        <v>220</v>
      </c>
      <c r="N19" s="10">
        <v>376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33</v>
      </c>
      <c r="W19" s="15">
        <f>SUM(R15,R21,R27,R33,R39)</f>
        <v>173</v>
      </c>
      <c r="X19" s="18">
        <f t="shared" si="0"/>
        <v>206</v>
      </c>
      <c r="Z19" s="4" t="s">
        <v>25</v>
      </c>
      <c r="AA19" s="10">
        <v>207</v>
      </c>
      <c r="AB19" s="10">
        <v>206</v>
      </c>
      <c r="AC19" s="10">
        <v>413</v>
      </c>
    </row>
    <row r="20" spans="1:29" ht="15" customHeight="1" x14ac:dyDescent="0.15">
      <c r="A20" s="7">
        <v>14</v>
      </c>
      <c r="B20" s="10">
        <v>76</v>
      </c>
      <c r="C20" s="10">
        <v>79</v>
      </c>
      <c r="D20" s="10">
        <v>155</v>
      </c>
      <c r="E20" s="3"/>
      <c r="F20" s="7">
        <v>44</v>
      </c>
      <c r="G20" s="10">
        <v>84</v>
      </c>
      <c r="H20" s="10">
        <v>107</v>
      </c>
      <c r="I20" s="10">
        <v>191</v>
      </c>
      <c r="J20" s="3"/>
      <c r="K20" s="7">
        <v>74</v>
      </c>
      <c r="L20" s="10">
        <v>175</v>
      </c>
      <c r="M20" s="10">
        <v>212</v>
      </c>
      <c r="N20" s="10">
        <v>387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1</v>
      </c>
      <c r="W20" s="15">
        <f>SUM(R21,R27,R33,R39)</f>
        <v>30</v>
      </c>
      <c r="X20" s="18">
        <f t="shared" si="0"/>
        <v>31</v>
      </c>
      <c r="Z20" s="26" t="s">
        <v>26</v>
      </c>
      <c r="AA20" s="10">
        <v>1248</v>
      </c>
      <c r="AB20" s="10">
        <v>1096</v>
      </c>
      <c r="AC20" s="10">
        <v>2344</v>
      </c>
    </row>
    <row r="21" spans="1:29" ht="15" customHeight="1" x14ac:dyDescent="0.15">
      <c r="A21" s="7"/>
      <c r="B21" s="11">
        <v>386</v>
      </c>
      <c r="C21" s="11">
        <v>412</v>
      </c>
      <c r="D21" s="11">
        <v>798</v>
      </c>
      <c r="E21" s="3"/>
      <c r="F21" s="7"/>
      <c r="G21" s="11">
        <v>483</v>
      </c>
      <c r="H21" s="11">
        <v>491</v>
      </c>
      <c r="I21" s="11">
        <v>974</v>
      </c>
      <c r="J21" s="3"/>
      <c r="K21" s="7"/>
      <c r="L21" s="12">
        <v>803</v>
      </c>
      <c r="M21" s="12">
        <v>1094</v>
      </c>
      <c r="N21" s="12">
        <v>1897</v>
      </c>
      <c r="O21" s="24"/>
      <c r="P21" s="7"/>
      <c r="Q21" s="11">
        <v>1</v>
      </c>
      <c r="R21" s="11">
        <v>27</v>
      </c>
      <c r="S21" s="11">
        <v>28</v>
      </c>
      <c r="Z21" s="4" t="s">
        <v>31</v>
      </c>
      <c r="AA21" s="10">
        <v>245</v>
      </c>
      <c r="AB21" s="10">
        <v>288</v>
      </c>
      <c r="AC21" s="10">
        <v>533</v>
      </c>
    </row>
    <row r="22" spans="1:29" ht="15" customHeight="1" x14ac:dyDescent="0.15">
      <c r="A22" s="7">
        <v>15</v>
      </c>
      <c r="B22" s="10">
        <v>117</v>
      </c>
      <c r="C22" s="10">
        <v>85</v>
      </c>
      <c r="D22" s="10">
        <v>202</v>
      </c>
      <c r="E22" s="3"/>
      <c r="F22" s="7">
        <v>45</v>
      </c>
      <c r="G22" s="10">
        <v>97</v>
      </c>
      <c r="H22" s="10">
        <v>129</v>
      </c>
      <c r="I22" s="10">
        <v>226</v>
      </c>
      <c r="J22" s="3"/>
      <c r="K22" s="7">
        <v>75</v>
      </c>
      <c r="L22" s="10">
        <v>195</v>
      </c>
      <c r="M22" s="10">
        <v>249</v>
      </c>
      <c r="N22" s="10">
        <v>444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677</v>
      </c>
      <c r="AC22" s="10">
        <v>1055</v>
      </c>
    </row>
    <row r="23" spans="1:29" ht="15" customHeight="1" x14ac:dyDescent="0.15">
      <c r="A23" s="7">
        <v>16</v>
      </c>
      <c r="B23" s="10">
        <v>102</v>
      </c>
      <c r="C23" s="10">
        <v>96</v>
      </c>
      <c r="D23" s="10">
        <v>198</v>
      </c>
      <c r="E23" s="3"/>
      <c r="F23" s="7">
        <v>46</v>
      </c>
      <c r="G23" s="10">
        <v>79</v>
      </c>
      <c r="H23" s="10">
        <v>64</v>
      </c>
      <c r="I23" s="10">
        <v>143</v>
      </c>
      <c r="J23" s="3"/>
      <c r="K23" s="7">
        <v>76</v>
      </c>
      <c r="L23" s="10">
        <v>158</v>
      </c>
      <c r="M23" s="10">
        <v>248</v>
      </c>
      <c r="N23" s="10">
        <v>406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9.7399197067551047</v>
      </c>
      <c r="W23" s="19">
        <f>W4/$W$8*100</f>
        <v>8.2721005984395113</v>
      </c>
      <c r="X23" s="19">
        <f>X4/$X$8*100</f>
        <v>8.9541343931221871</v>
      </c>
      <c r="Z23" s="9" t="s">
        <v>24</v>
      </c>
      <c r="AA23" s="11">
        <f t="shared" ref="AA23:AB23" si="3">SUM(AA19:AA22)</f>
        <v>2078</v>
      </c>
      <c r="AB23" s="11">
        <f t="shared" si="3"/>
        <v>2267</v>
      </c>
      <c r="AC23" s="11">
        <f>SUM(AC19:AC22)</f>
        <v>4345</v>
      </c>
    </row>
    <row r="24" spans="1:29" ht="15" customHeight="1" x14ac:dyDescent="0.15">
      <c r="A24" s="7">
        <v>17</v>
      </c>
      <c r="B24" s="10">
        <v>106</v>
      </c>
      <c r="C24" s="10">
        <v>85</v>
      </c>
      <c r="D24" s="10">
        <v>191</v>
      </c>
      <c r="E24" s="3"/>
      <c r="F24" s="7">
        <v>47</v>
      </c>
      <c r="G24" s="10">
        <v>102</v>
      </c>
      <c r="H24" s="10">
        <v>106</v>
      </c>
      <c r="I24" s="10">
        <v>208</v>
      </c>
      <c r="J24" s="3"/>
      <c r="K24" s="7">
        <v>77</v>
      </c>
      <c r="L24" s="10">
        <v>185</v>
      </c>
      <c r="M24" s="10">
        <v>260</v>
      </c>
      <c r="N24" s="10">
        <v>445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56.117996159888285</v>
      </c>
      <c r="W24" s="19">
        <f>W5/$W$8*100</f>
        <v>46.678281948337244</v>
      </c>
      <c r="X24" s="19">
        <f>X5/$X$8*100</f>
        <v>51.064520053530146</v>
      </c>
      <c r="Z24" s="6" t="s">
        <v>30</v>
      </c>
    </row>
    <row r="25" spans="1:29" ht="15" customHeight="1" x14ac:dyDescent="0.15">
      <c r="A25" s="7">
        <v>18</v>
      </c>
      <c r="B25" s="10">
        <v>121</v>
      </c>
      <c r="C25" s="10">
        <v>89</v>
      </c>
      <c r="D25" s="10">
        <v>210</v>
      </c>
      <c r="E25" s="3"/>
      <c r="F25" s="7">
        <v>48</v>
      </c>
      <c r="G25" s="10">
        <v>100</v>
      </c>
      <c r="H25" s="10">
        <v>126</v>
      </c>
      <c r="I25" s="10">
        <v>226</v>
      </c>
      <c r="J25" s="3"/>
      <c r="K25" s="7">
        <v>78</v>
      </c>
      <c r="L25" s="10">
        <v>175</v>
      </c>
      <c r="M25" s="10">
        <v>274</v>
      </c>
      <c r="N25" s="10">
        <v>449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13.972770116948857</v>
      </c>
      <c r="W25" s="19">
        <f>W6/$W$8*100</f>
        <v>15.089765926823725</v>
      </c>
      <c r="X25" s="19">
        <f>X6/$X$8*100</f>
        <v>14.570744961271748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89</v>
      </c>
      <c r="C26" s="10">
        <v>85</v>
      </c>
      <c r="D26" s="10">
        <v>174</v>
      </c>
      <c r="E26" s="3"/>
      <c r="F26" s="7">
        <v>49</v>
      </c>
      <c r="G26" s="10">
        <v>128</v>
      </c>
      <c r="H26" s="10">
        <v>122</v>
      </c>
      <c r="I26" s="10">
        <v>250</v>
      </c>
      <c r="J26" s="3"/>
      <c r="K26" s="7">
        <v>79</v>
      </c>
      <c r="L26" s="10">
        <v>191</v>
      </c>
      <c r="M26" s="10">
        <v>246</v>
      </c>
      <c r="N26" s="10">
        <v>437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20.16931401640775</v>
      </c>
      <c r="W26" s="19">
        <f>W7/$W$8*100</f>
        <v>29.959851526399518</v>
      </c>
      <c r="X26" s="19">
        <f>X7/$X$8*100</f>
        <v>25.410600592075916</v>
      </c>
      <c r="Z26" s="4" t="s">
        <v>25</v>
      </c>
      <c r="AA26" s="10">
        <v>128</v>
      </c>
      <c r="AB26" s="10">
        <v>100</v>
      </c>
      <c r="AC26" s="10">
        <v>228</v>
      </c>
    </row>
    <row r="27" spans="1:29" ht="15" customHeight="1" x14ac:dyDescent="0.15">
      <c r="A27" s="7"/>
      <c r="B27" s="11">
        <v>535</v>
      </c>
      <c r="C27" s="11">
        <v>440</v>
      </c>
      <c r="D27" s="11">
        <v>975</v>
      </c>
      <c r="E27" s="3"/>
      <c r="F27" s="7"/>
      <c r="G27" s="11">
        <v>506</v>
      </c>
      <c r="H27" s="11">
        <v>547</v>
      </c>
      <c r="I27" s="11">
        <v>1053</v>
      </c>
      <c r="J27" s="3"/>
      <c r="K27" s="7"/>
      <c r="L27" s="11">
        <v>904</v>
      </c>
      <c r="M27" s="11">
        <v>1277</v>
      </c>
      <c r="N27" s="11">
        <v>2181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672</v>
      </c>
      <c r="AB27" s="10">
        <v>617</v>
      </c>
      <c r="AC27" s="10">
        <v>1289</v>
      </c>
    </row>
    <row r="28" spans="1:29" ht="15" customHeight="1" x14ac:dyDescent="0.15">
      <c r="A28" s="7">
        <v>20</v>
      </c>
      <c r="B28" s="10">
        <v>85</v>
      </c>
      <c r="C28" s="10">
        <v>94</v>
      </c>
      <c r="D28" s="10">
        <v>179</v>
      </c>
      <c r="E28" s="3"/>
      <c r="F28" s="7">
        <v>50</v>
      </c>
      <c r="G28" s="10">
        <v>116</v>
      </c>
      <c r="H28" s="10">
        <v>107</v>
      </c>
      <c r="I28" s="10">
        <v>223</v>
      </c>
      <c r="J28" s="3"/>
      <c r="K28" s="7">
        <v>80</v>
      </c>
      <c r="L28" s="10">
        <v>179</v>
      </c>
      <c r="M28" s="10">
        <v>241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34.307907139116772</v>
      </c>
      <c r="W28" s="19">
        <f t="shared" ref="W28:W39" si="5">W9/$W$8*100</f>
        <v>28.906900992349065</v>
      </c>
      <c r="X28" s="19">
        <f t="shared" ref="X28:X39" si="6">X9/$X$8*100</f>
        <v>31.416521351230784</v>
      </c>
      <c r="Z28" s="4" t="s">
        <v>31</v>
      </c>
      <c r="AA28" s="10">
        <v>150</v>
      </c>
      <c r="AB28" s="10">
        <v>189</v>
      </c>
      <c r="AC28" s="10">
        <v>339</v>
      </c>
    </row>
    <row r="29" spans="1:29" ht="15" customHeight="1" x14ac:dyDescent="0.15">
      <c r="A29" s="7">
        <v>21</v>
      </c>
      <c r="B29" s="10">
        <v>103</v>
      </c>
      <c r="C29" s="10">
        <v>78</v>
      </c>
      <c r="D29" s="10">
        <v>181</v>
      </c>
      <c r="E29" s="3"/>
      <c r="F29" s="7">
        <v>51</v>
      </c>
      <c r="G29" s="10">
        <v>136</v>
      </c>
      <c r="H29" s="10">
        <v>160</v>
      </c>
      <c r="I29" s="10">
        <v>296</v>
      </c>
      <c r="J29" s="3"/>
      <c r="K29" s="7">
        <v>81</v>
      </c>
      <c r="L29" s="10">
        <v>174</v>
      </c>
      <c r="M29" s="10">
        <v>273</v>
      </c>
      <c r="N29" s="10">
        <v>447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68.449991272473369</v>
      </c>
      <c r="W29" s="19">
        <f t="shared" si="5"/>
        <v>73.9565184455723</v>
      </c>
      <c r="X29" s="19">
        <f t="shared" si="6"/>
        <v>71.39786690457845</v>
      </c>
      <c r="Z29" s="4" t="s">
        <v>7</v>
      </c>
      <c r="AA29" s="10">
        <v>252</v>
      </c>
      <c r="AB29" s="10">
        <v>434</v>
      </c>
      <c r="AC29" s="10">
        <v>686</v>
      </c>
    </row>
    <row r="30" spans="1:29" ht="15" customHeight="1" x14ac:dyDescent="0.15">
      <c r="A30" s="7">
        <v>22</v>
      </c>
      <c r="B30" s="10">
        <v>95</v>
      </c>
      <c r="C30" s="10">
        <v>83</v>
      </c>
      <c r="D30" s="10">
        <v>178</v>
      </c>
      <c r="E30" s="3"/>
      <c r="F30" s="7">
        <v>52</v>
      </c>
      <c r="G30" s="10">
        <v>143</v>
      </c>
      <c r="H30" s="10">
        <v>135</v>
      </c>
      <c r="I30" s="10">
        <v>278</v>
      </c>
      <c r="J30" s="3"/>
      <c r="K30" s="7">
        <v>82</v>
      </c>
      <c r="L30" s="10">
        <v>180</v>
      </c>
      <c r="M30" s="10">
        <v>251</v>
      </c>
      <c r="N30" s="10">
        <v>431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59.818467446325705</v>
      </c>
      <c r="W30" s="19">
        <f t="shared" si="5"/>
        <v>66.093477766835846</v>
      </c>
      <c r="X30" s="19">
        <f t="shared" si="6"/>
        <v>63.177744434080864</v>
      </c>
      <c r="Z30" s="9" t="s">
        <v>24</v>
      </c>
      <c r="AA30" s="11">
        <f t="shared" ref="AA30:AB30" si="7">SUM(AA26:AA29)</f>
        <v>1202</v>
      </c>
      <c r="AB30" s="11">
        <f t="shared" si="7"/>
        <v>1340</v>
      </c>
      <c r="AC30" s="11">
        <f>SUM(AC26:AC29)</f>
        <v>2542</v>
      </c>
    </row>
    <row r="31" spans="1:29" ht="15" customHeight="1" x14ac:dyDescent="0.15">
      <c r="A31" s="7">
        <v>23</v>
      </c>
      <c r="B31" s="10">
        <v>78</v>
      </c>
      <c r="C31" s="10">
        <v>89</v>
      </c>
      <c r="D31" s="10">
        <v>167</v>
      </c>
      <c r="E31" s="3"/>
      <c r="F31" s="7">
        <v>53</v>
      </c>
      <c r="G31" s="10">
        <v>174</v>
      </c>
      <c r="H31" s="10">
        <v>169</v>
      </c>
      <c r="I31" s="10">
        <v>343</v>
      </c>
      <c r="J31" s="3"/>
      <c r="K31" s="7">
        <v>83</v>
      </c>
      <c r="L31" s="10">
        <v>148</v>
      </c>
      <c r="M31" s="10">
        <v>240</v>
      </c>
      <c r="N31" s="10">
        <v>388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45.130040146622449</v>
      </c>
      <c r="W31" s="19">
        <f t="shared" si="5"/>
        <v>53.730777971365804</v>
      </c>
      <c r="X31" s="19">
        <f t="shared" si="6"/>
        <v>49.734376900928666</v>
      </c>
      <c r="Z31" s="6"/>
    </row>
    <row r="32" spans="1:29" ht="15" customHeight="1" x14ac:dyDescent="0.15">
      <c r="A32" s="7">
        <v>24</v>
      </c>
      <c r="B32" s="10">
        <v>111</v>
      </c>
      <c r="C32" s="10">
        <v>97</v>
      </c>
      <c r="D32" s="10">
        <v>208</v>
      </c>
      <c r="E32" s="3"/>
      <c r="F32" s="7">
        <v>54</v>
      </c>
      <c r="G32" s="10">
        <v>160</v>
      </c>
      <c r="H32" s="10">
        <v>168</v>
      </c>
      <c r="I32" s="10">
        <v>328</v>
      </c>
      <c r="J32" s="3"/>
      <c r="K32" s="7">
        <v>84</v>
      </c>
      <c r="L32" s="10">
        <v>121</v>
      </c>
      <c r="M32" s="10">
        <v>200</v>
      </c>
      <c r="N32" s="10">
        <v>321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34.142084133356612</v>
      </c>
      <c r="W32" s="20">
        <f t="shared" si="5"/>
        <v>45.049617453223242</v>
      </c>
      <c r="X32" s="20">
        <f t="shared" si="6"/>
        <v>39.981345553347666</v>
      </c>
      <c r="Z32" s="6"/>
      <c r="AA32" s="28"/>
      <c r="AB32" s="27"/>
      <c r="AC32" s="27"/>
    </row>
    <row r="33" spans="1:29" ht="15" customHeight="1" x14ac:dyDescent="0.15">
      <c r="A33" s="7"/>
      <c r="B33" s="11">
        <v>472</v>
      </c>
      <c r="C33" s="11">
        <v>441</v>
      </c>
      <c r="D33" s="11">
        <v>913</v>
      </c>
      <c r="E33" s="3"/>
      <c r="F33" s="7"/>
      <c r="G33" s="11">
        <v>729</v>
      </c>
      <c r="H33" s="11">
        <v>739</v>
      </c>
      <c r="I33" s="11">
        <v>1468</v>
      </c>
      <c r="J33" s="3"/>
      <c r="K33" s="7"/>
      <c r="L33" s="11">
        <v>802</v>
      </c>
      <c r="M33" s="11">
        <v>1205</v>
      </c>
      <c r="N33" s="11">
        <v>2007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27.17751789142957</v>
      </c>
      <c r="W33" s="19">
        <f t="shared" si="5"/>
        <v>38.247102492235435</v>
      </c>
      <c r="X33" s="19">
        <f t="shared" si="6"/>
        <v>33.103532178920474</v>
      </c>
      <c r="Z33" s="6" t="s">
        <v>3</v>
      </c>
    </row>
    <row r="34" spans="1:29" ht="15" customHeight="1" x14ac:dyDescent="0.15">
      <c r="A34" s="7">
        <v>25</v>
      </c>
      <c r="B34" s="10">
        <v>79</v>
      </c>
      <c r="C34" s="10">
        <v>90</v>
      </c>
      <c r="D34" s="10">
        <v>169</v>
      </c>
      <c r="E34" s="3"/>
      <c r="F34" s="7">
        <v>55</v>
      </c>
      <c r="G34" s="10">
        <v>173</v>
      </c>
      <c r="H34" s="10">
        <v>165</v>
      </c>
      <c r="I34" s="10">
        <v>338</v>
      </c>
      <c r="J34" s="3"/>
      <c r="K34" s="7">
        <v>85</v>
      </c>
      <c r="L34" s="10">
        <v>120</v>
      </c>
      <c r="M34" s="10">
        <v>208</v>
      </c>
      <c r="N34" s="10">
        <v>328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20.16931401640775</v>
      </c>
      <c r="W34" s="19">
        <f t="shared" si="5"/>
        <v>29.959851526399518</v>
      </c>
      <c r="X34" s="19">
        <f t="shared" si="6"/>
        <v>25.410600592075916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77</v>
      </c>
      <c r="C35" s="10">
        <v>92</v>
      </c>
      <c r="D35" s="10">
        <v>169</v>
      </c>
      <c r="E35" s="3"/>
      <c r="F35" s="7">
        <v>56</v>
      </c>
      <c r="G35" s="10">
        <v>170</v>
      </c>
      <c r="H35" s="10">
        <v>191</v>
      </c>
      <c r="I35" s="10">
        <v>361</v>
      </c>
      <c r="J35" s="3"/>
      <c r="K35" s="7">
        <v>86</v>
      </c>
      <c r="L35" s="10">
        <v>100</v>
      </c>
      <c r="M35" s="10">
        <v>201</v>
      </c>
      <c r="N35" s="10">
        <v>301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12.279629952871355</v>
      </c>
      <c r="W35" s="19">
        <f t="shared" si="5"/>
        <v>20.286341943792138</v>
      </c>
      <c r="X35" s="19">
        <f t="shared" si="6"/>
        <v>16.565959690173973</v>
      </c>
      <c r="Z35" s="4" t="s">
        <v>25</v>
      </c>
      <c r="AA35" s="10">
        <f>SUM(AA5,AA12,AA19,AA26)</f>
        <v>1116</v>
      </c>
      <c r="AB35" s="10">
        <f t="shared" ref="AA35:AB38" si="8">SUM(AB5,AB12,AB19,AB26)</f>
        <v>1092</v>
      </c>
      <c r="AC35" s="10">
        <f>SUM(AA35:AB35)</f>
        <v>2208</v>
      </c>
    </row>
    <row r="36" spans="1:29" ht="15" customHeight="1" x14ac:dyDescent="0.15">
      <c r="A36" s="7">
        <v>27</v>
      </c>
      <c r="B36" s="10">
        <v>93</v>
      </c>
      <c r="C36" s="10">
        <v>115</v>
      </c>
      <c r="D36" s="10">
        <v>208</v>
      </c>
      <c r="E36" s="3"/>
      <c r="F36" s="7">
        <v>57</v>
      </c>
      <c r="G36" s="10">
        <v>190</v>
      </c>
      <c r="H36" s="10">
        <v>181</v>
      </c>
      <c r="I36" s="10">
        <v>371</v>
      </c>
      <c r="J36" s="3"/>
      <c r="K36" s="7">
        <v>87</v>
      </c>
      <c r="L36" s="10">
        <v>98</v>
      </c>
      <c r="M36" s="10">
        <v>203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5.2801536044684942</v>
      </c>
      <c r="W36" s="19">
        <f t="shared" si="5"/>
        <v>11.158245587455495</v>
      </c>
      <c r="X36" s="19">
        <f t="shared" si="6"/>
        <v>8.4269435094691598</v>
      </c>
      <c r="Z36" s="26" t="s">
        <v>26</v>
      </c>
      <c r="AA36" s="10">
        <f t="shared" si="8"/>
        <v>6430</v>
      </c>
      <c r="AB36" s="10">
        <f t="shared" si="8"/>
        <v>6162</v>
      </c>
      <c r="AC36" s="13">
        <f>SUM(AA36:AB36)</f>
        <v>12592</v>
      </c>
    </row>
    <row r="37" spans="1:29" ht="15" customHeight="1" x14ac:dyDescent="0.15">
      <c r="A37" s="7">
        <v>28</v>
      </c>
      <c r="B37" s="10">
        <v>118</v>
      </c>
      <c r="C37" s="10">
        <v>87</v>
      </c>
      <c r="D37" s="10">
        <v>205</v>
      </c>
      <c r="E37" s="3"/>
      <c r="F37" s="7">
        <v>58</v>
      </c>
      <c r="G37" s="10">
        <v>188</v>
      </c>
      <c r="H37" s="10">
        <v>164</v>
      </c>
      <c r="I37" s="10">
        <v>352</v>
      </c>
      <c r="J37" s="3"/>
      <c r="K37" s="7">
        <v>88</v>
      </c>
      <c r="L37" s="10">
        <v>54</v>
      </c>
      <c r="M37" s="10">
        <v>159</v>
      </c>
      <c r="N37" s="10">
        <v>213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1.6145924245068948</v>
      </c>
      <c r="W37" s="19">
        <f t="shared" si="5"/>
        <v>4.3330050753730784</v>
      </c>
      <c r="X37" s="19">
        <f t="shared" si="6"/>
        <v>3.0698730686564741</v>
      </c>
      <c r="Z37" s="4" t="s">
        <v>31</v>
      </c>
      <c r="AA37" s="10">
        <f t="shared" si="8"/>
        <v>1601</v>
      </c>
      <c r="AB37" s="10">
        <f t="shared" si="8"/>
        <v>1992</v>
      </c>
      <c r="AC37" s="13">
        <f>SUM(AA37:AB37)</f>
        <v>3593</v>
      </c>
    </row>
    <row r="38" spans="1:29" ht="15" customHeight="1" x14ac:dyDescent="0.15">
      <c r="A38" s="7">
        <v>29</v>
      </c>
      <c r="B38" s="10">
        <v>79</v>
      </c>
      <c r="C38" s="10">
        <v>104</v>
      </c>
      <c r="D38" s="10">
        <v>183</v>
      </c>
      <c r="E38" s="3"/>
      <c r="F38" s="7">
        <v>59</v>
      </c>
      <c r="G38" s="10">
        <v>233</v>
      </c>
      <c r="H38" s="10">
        <v>192</v>
      </c>
      <c r="I38" s="10">
        <v>425</v>
      </c>
      <c r="J38" s="3"/>
      <c r="K38" s="7">
        <v>89</v>
      </c>
      <c r="L38" s="10">
        <v>48</v>
      </c>
      <c r="M38" s="10">
        <v>130</v>
      </c>
      <c r="N38" s="10">
        <v>178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0.28800837842555421</v>
      </c>
      <c r="W38" s="19">
        <f t="shared" si="5"/>
        <v>1.3105067797894099</v>
      </c>
      <c r="X38" s="19">
        <f t="shared" si="6"/>
        <v>0.8353947848655664</v>
      </c>
      <c r="Z38" s="4" t="s">
        <v>7</v>
      </c>
      <c r="AA38" s="10">
        <f t="shared" si="8"/>
        <v>2311</v>
      </c>
      <c r="AB38" s="10">
        <f t="shared" si="8"/>
        <v>3955</v>
      </c>
      <c r="AC38" s="13">
        <f>SUM(AA38:AB38)</f>
        <v>6266</v>
      </c>
    </row>
    <row r="39" spans="1:29" ht="15" customHeight="1" x14ac:dyDescent="0.15">
      <c r="A39" s="7"/>
      <c r="B39" s="11">
        <v>446</v>
      </c>
      <c r="C39" s="11">
        <v>488</v>
      </c>
      <c r="D39" s="11">
        <v>934</v>
      </c>
      <c r="E39" s="3"/>
      <c r="F39" s="7"/>
      <c r="G39" s="11">
        <v>954</v>
      </c>
      <c r="H39" s="11">
        <v>893</v>
      </c>
      <c r="I39" s="11">
        <v>1847</v>
      </c>
      <c r="J39" s="3"/>
      <c r="K39" s="7"/>
      <c r="L39" s="11">
        <v>420</v>
      </c>
      <c r="M39" s="11">
        <v>901</v>
      </c>
      <c r="N39" s="11">
        <v>1321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8.7275266189561877E-3</v>
      </c>
      <c r="W39" s="19">
        <f t="shared" si="5"/>
        <v>0.22725551094614044</v>
      </c>
      <c r="X39" s="19">
        <f t="shared" si="6"/>
        <v>0.1257147491787988</v>
      </c>
      <c r="Z39" s="9" t="s">
        <v>24</v>
      </c>
      <c r="AA39" s="11">
        <f>SUM(AA35:AA38)</f>
        <v>11458</v>
      </c>
      <c r="AB39" s="11">
        <f>SUM(AB35:AB38)</f>
        <v>13201</v>
      </c>
      <c r="AC39" s="11">
        <f>SUM(AC35:AC38)</f>
        <v>24659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49</v>
      </c>
      <c r="D4" s="10">
        <v>116</v>
      </c>
      <c r="E4" s="3"/>
      <c r="F4" s="7">
        <v>30</v>
      </c>
      <c r="G4" s="10">
        <v>86</v>
      </c>
      <c r="H4" s="10">
        <v>92</v>
      </c>
      <c r="I4" s="10">
        <v>178</v>
      </c>
      <c r="J4" s="3"/>
      <c r="K4" s="7">
        <v>60</v>
      </c>
      <c r="L4" s="10">
        <v>205</v>
      </c>
      <c r="M4" s="10">
        <v>206</v>
      </c>
      <c r="N4" s="10">
        <v>411</v>
      </c>
      <c r="O4" s="3"/>
      <c r="P4" s="7">
        <v>90</v>
      </c>
      <c r="Q4" s="10">
        <v>38</v>
      </c>
      <c r="R4" s="10">
        <v>113</v>
      </c>
      <c r="S4" s="10">
        <v>151</v>
      </c>
      <c r="U4" s="4" t="s">
        <v>4</v>
      </c>
      <c r="V4" s="15">
        <f>SUM(B9,B15,B21)</f>
        <v>1113</v>
      </c>
      <c r="W4" s="15">
        <f>SUM(C9,C15,C21)</f>
        <v>1089</v>
      </c>
      <c r="X4" s="15">
        <f>SUM(V4:W4)</f>
        <v>2202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57</v>
      </c>
      <c r="D5" s="10">
        <v>128</v>
      </c>
      <c r="E5" s="3"/>
      <c r="F5" s="7">
        <v>31</v>
      </c>
      <c r="G5" s="10">
        <v>102</v>
      </c>
      <c r="H5" s="10">
        <v>81</v>
      </c>
      <c r="I5" s="10">
        <v>183</v>
      </c>
      <c r="J5" s="3"/>
      <c r="K5" s="7">
        <v>61</v>
      </c>
      <c r="L5" s="10">
        <v>245</v>
      </c>
      <c r="M5" s="10">
        <v>201</v>
      </c>
      <c r="N5" s="10">
        <v>446</v>
      </c>
      <c r="O5" s="3"/>
      <c r="P5" s="7">
        <v>91</v>
      </c>
      <c r="Q5" s="10">
        <v>34</v>
      </c>
      <c r="R5" s="10">
        <v>115</v>
      </c>
      <c r="S5" s="10">
        <v>149</v>
      </c>
      <c r="U5" s="4" t="s">
        <v>5</v>
      </c>
      <c r="V5" s="15">
        <f>SUM(B27,B33,B39,G9,G15,G21,G27,G33,G39,L9)</f>
        <v>6414</v>
      </c>
      <c r="W5" s="15">
        <f>SUM(C27,C33,C39,H9,H15,H21,H27,H33,H39,M9)</f>
        <v>6147</v>
      </c>
      <c r="X5" s="15">
        <f>SUM(V5:W5)</f>
        <v>12561</v>
      </c>
      <c r="Y5" s="2"/>
      <c r="Z5" s="4" t="s">
        <v>25</v>
      </c>
      <c r="AA5" s="10">
        <v>634</v>
      </c>
      <c r="AB5" s="10">
        <v>619</v>
      </c>
      <c r="AC5" s="10">
        <v>1253</v>
      </c>
    </row>
    <row r="6" spans="1:29" ht="15" customHeight="1" x14ac:dyDescent="0.15">
      <c r="A6" s="7">
        <v>2</v>
      </c>
      <c r="B6" s="10">
        <v>73</v>
      </c>
      <c r="C6" s="10">
        <v>71</v>
      </c>
      <c r="D6" s="10">
        <v>144</v>
      </c>
      <c r="E6" s="3"/>
      <c r="F6" s="7">
        <v>32</v>
      </c>
      <c r="G6" s="10">
        <v>94</v>
      </c>
      <c r="H6" s="10">
        <v>106</v>
      </c>
      <c r="I6" s="10">
        <v>200</v>
      </c>
      <c r="J6" s="3"/>
      <c r="K6" s="7">
        <v>62</v>
      </c>
      <c r="L6" s="10">
        <v>256</v>
      </c>
      <c r="M6" s="10">
        <v>228</v>
      </c>
      <c r="N6" s="10">
        <v>484</v>
      </c>
      <c r="O6" s="3"/>
      <c r="P6" s="7">
        <v>92</v>
      </c>
      <c r="Q6" s="10">
        <v>37</v>
      </c>
      <c r="R6" s="10">
        <v>70</v>
      </c>
      <c r="S6" s="10">
        <v>107</v>
      </c>
      <c r="U6" s="8" t="s">
        <v>6</v>
      </c>
      <c r="V6" s="15">
        <f>SUM(L15,L21)</f>
        <v>1602</v>
      </c>
      <c r="W6" s="15">
        <f>SUM(M15,M21)</f>
        <v>1994</v>
      </c>
      <c r="X6" s="15">
        <f>SUM(V6:W6)</f>
        <v>3596</v>
      </c>
      <c r="Z6" s="26" t="s">
        <v>26</v>
      </c>
      <c r="AA6" s="10">
        <v>3660</v>
      </c>
      <c r="AB6" s="10">
        <v>3604</v>
      </c>
      <c r="AC6" s="10">
        <v>7264</v>
      </c>
    </row>
    <row r="7" spans="1:29" ht="15" customHeight="1" x14ac:dyDescent="0.15">
      <c r="A7" s="7">
        <v>3</v>
      </c>
      <c r="B7" s="10">
        <v>72</v>
      </c>
      <c r="C7" s="10">
        <v>63</v>
      </c>
      <c r="D7" s="10">
        <v>135</v>
      </c>
      <c r="E7" s="3"/>
      <c r="F7" s="7">
        <v>33</v>
      </c>
      <c r="G7" s="10">
        <v>99</v>
      </c>
      <c r="H7" s="10">
        <v>98</v>
      </c>
      <c r="I7" s="10">
        <v>197</v>
      </c>
      <c r="J7" s="3"/>
      <c r="K7" s="7">
        <v>63</v>
      </c>
      <c r="L7" s="10">
        <v>277</v>
      </c>
      <c r="M7" s="10">
        <v>279</v>
      </c>
      <c r="N7" s="10">
        <v>556</v>
      </c>
      <c r="O7" s="3"/>
      <c r="P7" s="7">
        <v>93</v>
      </c>
      <c r="Q7" s="10">
        <v>25</v>
      </c>
      <c r="R7" s="10">
        <v>54</v>
      </c>
      <c r="S7" s="10">
        <v>79</v>
      </c>
      <c r="U7" s="4" t="s">
        <v>7</v>
      </c>
      <c r="V7" s="15">
        <f>SUM(L27,L33,L39,Q9,Q15,Q21,Q27,Q33,Q39)</f>
        <v>2314</v>
      </c>
      <c r="W7" s="15">
        <f>SUM(M27,M33,M39,R9,R15,R21,R27,R33,R39)</f>
        <v>3961</v>
      </c>
      <c r="X7" s="15">
        <f>SUM(V7:W7)</f>
        <v>6275</v>
      </c>
      <c r="Z7" s="4" t="s">
        <v>31</v>
      </c>
      <c r="AA7" s="10">
        <v>1012</v>
      </c>
      <c r="AB7" s="10">
        <v>1278</v>
      </c>
      <c r="AC7" s="10">
        <v>2290</v>
      </c>
    </row>
    <row r="8" spans="1:29" ht="15" customHeight="1" x14ac:dyDescent="0.15">
      <c r="A8" s="7">
        <v>4</v>
      </c>
      <c r="B8" s="10">
        <v>72</v>
      </c>
      <c r="C8" s="10">
        <v>79</v>
      </c>
      <c r="D8" s="10">
        <v>151</v>
      </c>
      <c r="E8" s="3"/>
      <c r="F8" s="7">
        <v>34</v>
      </c>
      <c r="G8" s="10">
        <v>110</v>
      </c>
      <c r="H8" s="10">
        <v>101</v>
      </c>
      <c r="I8" s="10">
        <v>211</v>
      </c>
      <c r="J8" s="3"/>
      <c r="K8" s="7">
        <v>64</v>
      </c>
      <c r="L8" s="10">
        <v>271</v>
      </c>
      <c r="M8" s="10">
        <v>227</v>
      </c>
      <c r="N8" s="10">
        <v>498</v>
      </c>
      <c r="O8" s="3"/>
      <c r="P8" s="7">
        <v>94</v>
      </c>
      <c r="Q8" s="10">
        <v>20</v>
      </c>
      <c r="R8" s="10">
        <v>52</v>
      </c>
      <c r="S8" s="10">
        <v>72</v>
      </c>
      <c r="U8" s="17" t="s">
        <v>3</v>
      </c>
      <c r="V8" s="12">
        <f>SUM(V4:V7)</f>
        <v>11443</v>
      </c>
      <c r="W8" s="12">
        <f>SUM(W4:W7)</f>
        <v>13191</v>
      </c>
      <c r="X8" s="12">
        <f>SUM(X4:X7)</f>
        <v>24634</v>
      </c>
      <c r="Z8" s="4" t="s">
        <v>7</v>
      </c>
      <c r="AA8" s="10">
        <v>1391</v>
      </c>
      <c r="AB8" s="10">
        <v>2401</v>
      </c>
      <c r="AC8" s="10">
        <v>3792</v>
      </c>
    </row>
    <row r="9" spans="1:29" ht="15" customHeight="1" x14ac:dyDescent="0.15">
      <c r="A9" s="7"/>
      <c r="B9" s="11">
        <v>355</v>
      </c>
      <c r="C9" s="11">
        <v>319</v>
      </c>
      <c r="D9" s="11">
        <v>674</v>
      </c>
      <c r="E9" s="3"/>
      <c r="F9" s="7"/>
      <c r="G9" s="11">
        <v>491</v>
      </c>
      <c r="H9" s="11">
        <v>478</v>
      </c>
      <c r="I9" s="11">
        <v>969</v>
      </c>
      <c r="J9" s="3"/>
      <c r="K9" s="7"/>
      <c r="L9" s="12">
        <v>1254</v>
      </c>
      <c r="M9" s="12">
        <v>1141</v>
      </c>
      <c r="N9" s="12">
        <v>2395</v>
      </c>
      <c r="O9" s="3"/>
      <c r="P9" s="7"/>
      <c r="Q9" s="11">
        <v>154</v>
      </c>
      <c r="R9" s="11">
        <v>404</v>
      </c>
      <c r="S9" s="11">
        <v>558</v>
      </c>
      <c r="U9" s="4" t="s">
        <v>8</v>
      </c>
      <c r="V9" s="15">
        <f>SUM(G21,G27,G33,G39,L9)</f>
        <v>3917</v>
      </c>
      <c r="W9" s="15">
        <f>SUM(H21,H27,H33,H39,M9)</f>
        <v>3807</v>
      </c>
      <c r="X9" s="18">
        <f t="shared" ref="X9:X20" si="0">SUM(V9:W9)</f>
        <v>7724</v>
      </c>
      <c r="Z9" s="9" t="s">
        <v>24</v>
      </c>
      <c r="AA9" s="11">
        <f t="shared" ref="AA9:AB9" si="1">SUM(AA5:AA8)</f>
        <v>6697</v>
      </c>
      <c r="AB9" s="11">
        <f t="shared" si="1"/>
        <v>7902</v>
      </c>
      <c r="AC9" s="11">
        <f>SUM(AC5:AC8)</f>
        <v>14599</v>
      </c>
    </row>
    <row r="10" spans="1:29" ht="15" customHeight="1" x14ac:dyDescent="0.15">
      <c r="A10" s="7">
        <v>5</v>
      </c>
      <c r="B10" s="10">
        <v>76</v>
      </c>
      <c r="C10" s="10">
        <v>74</v>
      </c>
      <c r="D10" s="10">
        <v>150</v>
      </c>
      <c r="E10" s="3"/>
      <c r="F10" s="7">
        <v>35</v>
      </c>
      <c r="G10" s="10">
        <v>105</v>
      </c>
      <c r="H10" s="10">
        <v>96</v>
      </c>
      <c r="I10" s="10">
        <v>201</v>
      </c>
      <c r="J10" s="3"/>
      <c r="K10" s="7">
        <v>65</v>
      </c>
      <c r="L10" s="10">
        <v>248</v>
      </c>
      <c r="M10" s="10">
        <v>245</v>
      </c>
      <c r="N10" s="10">
        <v>493</v>
      </c>
      <c r="O10" s="3"/>
      <c r="P10" s="7">
        <v>95</v>
      </c>
      <c r="Q10" s="10">
        <v>11</v>
      </c>
      <c r="R10" s="10">
        <v>39</v>
      </c>
      <c r="S10" s="10">
        <v>50</v>
      </c>
      <c r="U10" s="4" t="s">
        <v>9</v>
      </c>
      <c r="V10" s="15">
        <f>SUM(G21,G27,G33,G39,L9,L15,L21,L27,L33,L39,Q9,Q15,Q21,Q27,Q33,Q39)</f>
        <v>7833</v>
      </c>
      <c r="W10" s="15">
        <f>SUM(H21,H27,H33,H39,M9,M15,M21,M27,M33,M39,R9,R15,R21,R27,R33,R39)</f>
        <v>9762</v>
      </c>
      <c r="X10" s="18">
        <f t="shared" si="0"/>
        <v>17595</v>
      </c>
      <c r="Z10" s="6" t="s">
        <v>28</v>
      </c>
    </row>
    <row r="11" spans="1:29" ht="15" customHeight="1" x14ac:dyDescent="0.15">
      <c r="A11" s="7">
        <v>6</v>
      </c>
      <c r="B11" s="10">
        <v>70</v>
      </c>
      <c r="C11" s="10">
        <v>82</v>
      </c>
      <c r="D11" s="10">
        <v>152</v>
      </c>
      <c r="E11" s="3"/>
      <c r="F11" s="7">
        <v>36</v>
      </c>
      <c r="G11" s="10">
        <v>120</v>
      </c>
      <c r="H11" s="10">
        <v>95</v>
      </c>
      <c r="I11" s="10">
        <v>215</v>
      </c>
      <c r="J11" s="3"/>
      <c r="K11" s="7">
        <v>66</v>
      </c>
      <c r="L11" s="10">
        <v>138</v>
      </c>
      <c r="M11" s="10">
        <v>128</v>
      </c>
      <c r="N11" s="10">
        <v>266</v>
      </c>
      <c r="O11" s="3"/>
      <c r="P11" s="7">
        <v>96</v>
      </c>
      <c r="Q11" s="10">
        <v>8</v>
      </c>
      <c r="R11" s="10">
        <v>34</v>
      </c>
      <c r="S11" s="10">
        <v>42</v>
      </c>
      <c r="U11" s="4" t="s">
        <v>10</v>
      </c>
      <c r="V11" s="15">
        <f>SUM(,G33,G39,L9,L15,L21,L27,L33,L39,Q9,Q15,Q21,Q27,Q33,Q39)</f>
        <v>6846</v>
      </c>
      <c r="W11" s="15">
        <f>SUM(,H33,H39,M9,M15,M21,M27,M33,M39,R9,R15,R21,R27,R33,R39)</f>
        <v>8722</v>
      </c>
      <c r="X11" s="18">
        <f t="shared" si="0"/>
        <v>15568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55</v>
      </c>
      <c r="D12" s="10">
        <v>131</v>
      </c>
      <c r="E12" s="3"/>
      <c r="F12" s="7">
        <v>37</v>
      </c>
      <c r="G12" s="10">
        <v>103</v>
      </c>
      <c r="H12" s="10">
        <v>97</v>
      </c>
      <c r="I12" s="10">
        <v>200</v>
      </c>
      <c r="J12" s="3"/>
      <c r="K12" s="7">
        <v>67</v>
      </c>
      <c r="L12" s="10">
        <v>121</v>
      </c>
      <c r="M12" s="10">
        <v>141</v>
      </c>
      <c r="N12" s="10">
        <v>262</v>
      </c>
      <c r="O12" s="3"/>
      <c r="P12" s="7">
        <v>97</v>
      </c>
      <c r="Q12" s="10">
        <v>5</v>
      </c>
      <c r="R12" s="10">
        <v>34</v>
      </c>
      <c r="S12" s="10">
        <v>39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7096</v>
      </c>
      <c r="X12" s="18">
        <f t="shared" si="0"/>
        <v>12266</v>
      </c>
      <c r="Z12" s="4" t="s">
        <v>25</v>
      </c>
      <c r="AA12" s="10">
        <v>145</v>
      </c>
      <c r="AB12" s="10">
        <v>164</v>
      </c>
      <c r="AC12" s="10">
        <v>309</v>
      </c>
    </row>
    <row r="13" spans="1:29" ht="15" customHeight="1" x14ac:dyDescent="0.15">
      <c r="A13" s="7">
        <v>8</v>
      </c>
      <c r="B13" s="10">
        <v>82</v>
      </c>
      <c r="C13" s="10">
        <v>70</v>
      </c>
      <c r="D13" s="10">
        <v>152</v>
      </c>
      <c r="E13" s="3"/>
      <c r="F13" s="7">
        <v>38</v>
      </c>
      <c r="G13" s="10">
        <v>116</v>
      </c>
      <c r="H13" s="10">
        <v>115</v>
      </c>
      <c r="I13" s="10">
        <v>231</v>
      </c>
      <c r="J13" s="3"/>
      <c r="K13" s="7">
        <v>68</v>
      </c>
      <c r="L13" s="10">
        <v>140</v>
      </c>
      <c r="M13" s="10">
        <v>185</v>
      </c>
      <c r="N13" s="10">
        <v>325</v>
      </c>
      <c r="O13" s="3"/>
      <c r="P13" s="7">
        <v>98</v>
      </c>
      <c r="Q13" s="10">
        <v>5</v>
      </c>
      <c r="R13" s="10">
        <v>17</v>
      </c>
      <c r="S13" s="10">
        <v>22</v>
      </c>
      <c r="U13" s="9" t="s">
        <v>12</v>
      </c>
      <c r="V13" s="12">
        <f>SUM(L15,L21,L27,L33,L39,Q9,Q15,Q21,Q27,Q33,Q39)</f>
        <v>3916</v>
      </c>
      <c r="W13" s="12">
        <f>SUM(M15,M21,M27,M33,M39,R9,R15,R21,R27,R33,R39)</f>
        <v>5955</v>
      </c>
      <c r="X13" s="12">
        <f t="shared" si="0"/>
        <v>9871</v>
      </c>
      <c r="Z13" s="26" t="s">
        <v>26</v>
      </c>
      <c r="AA13" s="10">
        <v>840</v>
      </c>
      <c r="AB13" s="10">
        <v>834</v>
      </c>
      <c r="AC13" s="10">
        <v>1674</v>
      </c>
    </row>
    <row r="14" spans="1:29" ht="15" customHeight="1" x14ac:dyDescent="0.15">
      <c r="A14" s="7">
        <v>9</v>
      </c>
      <c r="B14" s="10">
        <v>67</v>
      </c>
      <c r="C14" s="10">
        <v>75</v>
      </c>
      <c r="D14" s="10">
        <v>142</v>
      </c>
      <c r="E14" s="3"/>
      <c r="F14" s="7">
        <v>39</v>
      </c>
      <c r="G14" s="10">
        <v>107</v>
      </c>
      <c r="H14" s="10">
        <v>97</v>
      </c>
      <c r="I14" s="10">
        <v>204</v>
      </c>
      <c r="J14" s="3"/>
      <c r="K14" s="7">
        <v>69</v>
      </c>
      <c r="L14" s="10">
        <v>159</v>
      </c>
      <c r="M14" s="10">
        <v>204</v>
      </c>
      <c r="N14" s="10">
        <v>363</v>
      </c>
      <c r="O14" s="3"/>
      <c r="P14" s="7">
        <v>99</v>
      </c>
      <c r="Q14" s="10">
        <v>2</v>
      </c>
      <c r="R14" s="10">
        <v>22</v>
      </c>
      <c r="S14" s="10">
        <v>24</v>
      </c>
      <c r="U14" s="4" t="s">
        <v>13</v>
      </c>
      <c r="V14" s="15">
        <f>SUM(L21,L27,L33,L39,Q9,Q15,Q21,Q27,Q33,Q39)</f>
        <v>3110</v>
      </c>
      <c r="W14" s="15">
        <f>SUM(M21,M27,M33,M39,R9,R15,R21,R27,R33,R39)</f>
        <v>5052</v>
      </c>
      <c r="X14" s="18">
        <f t="shared" si="0"/>
        <v>8162</v>
      </c>
      <c r="Z14" s="4" t="s">
        <v>31</v>
      </c>
      <c r="AA14" s="10">
        <v>192</v>
      </c>
      <c r="AB14" s="10">
        <v>241</v>
      </c>
      <c r="AC14" s="10">
        <v>433</v>
      </c>
    </row>
    <row r="15" spans="1:29" ht="15" customHeight="1" x14ac:dyDescent="0.15">
      <c r="A15" s="7"/>
      <c r="B15" s="11">
        <v>371</v>
      </c>
      <c r="C15" s="11">
        <v>356</v>
      </c>
      <c r="D15" s="11">
        <v>727</v>
      </c>
      <c r="E15" s="3"/>
      <c r="F15" s="7"/>
      <c r="G15" s="11">
        <v>551</v>
      </c>
      <c r="H15" s="11">
        <v>500</v>
      </c>
      <c r="I15" s="11">
        <v>1051</v>
      </c>
      <c r="J15" s="3"/>
      <c r="K15" s="7"/>
      <c r="L15" s="11">
        <v>806</v>
      </c>
      <c r="M15" s="11">
        <v>903</v>
      </c>
      <c r="N15" s="11">
        <v>1709</v>
      </c>
      <c r="O15" s="3"/>
      <c r="P15" s="7"/>
      <c r="Q15" s="11">
        <v>31</v>
      </c>
      <c r="R15" s="11">
        <v>146</v>
      </c>
      <c r="S15" s="11">
        <v>177</v>
      </c>
      <c r="U15" s="4" t="s">
        <v>14</v>
      </c>
      <c r="V15" s="15">
        <f>SUM(L27,L33,L39,Q9,Q15,Q21,Q27,Q33,Q39)</f>
        <v>2314</v>
      </c>
      <c r="W15" s="15">
        <f>SUM(M27,M33,M39,R9,R15,R21,R27,R33,R39)</f>
        <v>3961</v>
      </c>
      <c r="X15" s="18">
        <f t="shared" si="0"/>
        <v>6275</v>
      </c>
      <c r="Z15" s="4" t="s">
        <v>7</v>
      </c>
      <c r="AA15" s="10">
        <v>291</v>
      </c>
      <c r="AB15" s="10">
        <v>444</v>
      </c>
      <c r="AC15" s="10">
        <v>735</v>
      </c>
    </row>
    <row r="16" spans="1:29" ht="15" customHeight="1" x14ac:dyDescent="0.15">
      <c r="A16" s="7">
        <v>10</v>
      </c>
      <c r="B16" s="10">
        <v>68</v>
      </c>
      <c r="C16" s="10">
        <v>82</v>
      </c>
      <c r="D16" s="10">
        <v>150</v>
      </c>
      <c r="E16" s="3"/>
      <c r="F16" s="7">
        <v>40</v>
      </c>
      <c r="G16" s="10">
        <v>99</v>
      </c>
      <c r="H16" s="10">
        <v>103</v>
      </c>
      <c r="I16" s="10">
        <v>202</v>
      </c>
      <c r="J16" s="3"/>
      <c r="K16" s="7">
        <v>70</v>
      </c>
      <c r="L16" s="10">
        <v>165</v>
      </c>
      <c r="M16" s="10">
        <v>226</v>
      </c>
      <c r="N16" s="10">
        <v>391</v>
      </c>
      <c r="O16" s="3"/>
      <c r="P16" s="7">
        <v>100</v>
      </c>
      <c r="Q16" s="10">
        <v>0</v>
      </c>
      <c r="R16" s="10">
        <v>11</v>
      </c>
      <c r="S16" s="10">
        <v>11</v>
      </c>
      <c r="U16" s="4" t="s">
        <v>15</v>
      </c>
      <c r="V16" s="15">
        <f>SUM(L33,L39,Q9,Q15,Q21,Q27,Q33,Q39)</f>
        <v>1400</v>
      </c>
      <c r="W16" s="15">
        <f>SUM(M33,M39,R9,R15,R21,R27,R33,R39)</f>
        <v>2694</v>
      </c>
      <c r="X16" s="18">
        <f t="shared" si="0"/>
        <v>4094</v>
      </c>
      <c r="Z16" s="9" t="s">
        <v>24</v>
      </c>
      <c r="AA16" s="11">
        <f t="shared" ref="AA16:AB16" si="2">SUM(AA12:AA15)</f>
        <v>1468</v>
      </c>
      <c r="AB16" s="11">
        <f t="shared" si="2"/>
        <v>1683</v>
      </c>
      <c r="AC16" s="11">
        <f>SUM(AC12:AC15)</f>
        <v>3151</v>
      </c>
    </row>
    <row r="17" spans="1:29" ht="15" customHeight="1" x14ac:dyDescent="0.15">
      <c r="A17" s="7">
        <v>11</v>
      </c>
      <c r="B17" s="10">
        <v>77</v>
      </c>
      <c r="C17" s="10">
        <v>83</v>
      </c>
      <c r="D17" s="10">
        <v>160</v>
      </c>
      <c r="E17" s="3"/>
      <c r="F17" s="7">
        <v>41</v>
      </c>
      <c r="G17" s="10">
        <v>102</v>
      </c>
      <c r="H17" s="10">
        <v>86</v>
      </c>
      <c r="I17" s="10">
        <v>188</v>
      </c>
      <c r="J17" s="3"/>
      <c r="K17" s="7">
        <v>71</v>
      </c>
      <c r="L17" s="10">
        <v>154</v>
      </c>
      <c r="M17" s="10">
        <v>216</v>
      </c>
      <c r="N17" s="10">
        <v>370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603</v>
      </c>
      <c r="W17" s="15">
        <f>SUM(M39,R9,R15,R21,R27,R33,R39)</f>
        <v>1477</v>
      </c>
      <c r="X17" s="18">
        <f t="shared" si="0"/>
        <v>2080</v>
      </c>
      <c r="Z17" s="6" t="s">
        <v>29</v>
      </c>
    </row>
    <row r="18" spans="1:29" ht="15" customHeight="1" x14ac:dyDescent="0.15">
      <c r="A18" s="7">
        <v>12</v>
      </c>
      <c r="B18" s="10">
        <v>84</v>
      </c>
      <c r="C18" s="10">
        <v>84</v>
      </c>
      <c r="D18" s="10">
        <v>168</v>
      </c>
      <c r="E18" s="3"/>
      <c r="F18" s="7">
        <v>42</v>
      </c>
      <c r="G18" s="10">
        <v>97</v>
      </c>
      <c r="H18" s="10">
        <v>91</v>
      </c>
      <c r="I18" s="10">
        <v>188</v>
      </c>
      <c r="J18" s="3"/>
      <c r="K18" s="7">
        <v>72</v>
      </c>
      <c r="L18" s="10">
        <v>155</v>
      </c>
      <c r="M18" s="10">
        <v>219</v>
      </c>
      <c r="N18" s="13">
        <v>374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186</v>
      </c>
      <c r="W18" s="15">
        <f>SUM(R9,R15,R21,R27,R33,R39)</f>
        <v>579</v>
      </c>
      <c r="X18" s="18">
        <f t="shared" si="0"/>
        <v>765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83</v>
      </c>
      <c r="C19" s="10">
        <v>87</v>
      </c>
      <c r="D19" s="10">
        <v>170</v>
      </c>
      <c r="E19" s="3"/>
      <c r="F19" s="7">
        <v>43</v>
      </c>
      <c r="G19" s="10">
        <v>98</v>
      </c>
      <c r="H19" s="10">
        <v>105</v>
      </c>
      <c r="I19" s="10">
        <v>203</v>
      </c>
      <c r="J19" s="3"/>
      <c r="K19" s="7">
        <v>73</v>
      </c>
      <c r="L19" s="10">
        <v>160</v>
      </c>
      <c r="M19" s="10">
        <v>211</v>
      </c>
      <c r="N19" s="10">
        <v>371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32</v>
      </c>
      <c r="W19" s="15">
        <f>SUM(R15,R21,R27,R33,R39)</f>
        <v>175</v>
      </c>
      <c r="X19" s="18">
        <f t="shared" si="0"/>
        <v>207</v>
      </c>
      <c r="Z19" s="4" t="s">
        <v>25</v>
      </c>
      <c r="AA19" s="10">
        <v>207</v>
      </c>
      <c r="AB19" s="10">
        <v>207</v>
      </c>
      <c r="AC19" s="10">
        <v>414</v>
      </c>
    </row>
    <row r="20" spans="1:29" ht="15" customHeight="1" x14ac:dyDescent="0.15">
      <c r="A20" s="7">
        <v>14</v>
      </c>
      <c r="B20" s="10">
        <v>75</v>
      </c>
      <c r="C20" s="10">
        <v>78</v>
      </c>
      <c r="D20" s="10">
        <v>153</v>
      </c>
      <c r="E20" s="3"/>
      <c r="F20" s="7">
        <v>44</v>
      </c>
      <c r="G20" s="10">
        <v>89</v>
      </c>
      <c r="H20" s="10">
        <v>103</v>
      </c>
      <c r="I20" s="10">
        <v>192</v>
      </c>
      <c r="J20" s="3"/>
      <c r="K20" s="7">
        <v>74</v>
      </c>
      <c r="L20" s="10">
        <v>162</v>
      </c>
      <c r="M20" s="10">
        <v>219</v>
      </c>
      <c r="N20" s="10">
        <v>381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1</v>
      </c>
      <c r="W20" s="15">
        <f>SUM(R21,R27,R33,R39)</f>
        <v>29</v>
      </c>
      <c r="X20" s="18">
        <f t="shared" si="0"/>
        <v>30</v>
      </c>
      <c r="Z20" s="26" t="s">
        <v>26</v>
      </c>
      <c r="AA20" s="10">
        <v>1245</v>
      </c>
      <c r="AB20" s="10">
        <v>1093</v>
      </c>
      <c r="AC20" s="10">
        <v>2338</v>
      </c>
    </row>
    <row r="21" spans="1:29" ht="15" customHeight="1" x14ac:dyDescent="0.15">
      <c r="A21" s="7"/>
      <c r="B21" s="11">
        <v>387</v>
      </c>
      <c r="C21" s="11">
        <v>414</v>
      </c>
      <c r="D21" s="11">
        <v>801</v>
      </c>
      <c r="E21" s="3"/>
      <c r="F21" s="7"/>
      <c r="G21" s="11">
        <v>485</v>
      </c>
      <c r="H21" s="11">
        <v>488</v>
      </c>
      <c r="I21" s="11">
        <v>973</v>
      </c>
      <c r="J21" s="3"/>
      <c r="K21" s="7"/>
      <c r="L21" s="12">
        <v>796</v>
      </c>
      <c r="M21" s="12">
        <v>1091</v>
      </c>
      <c r="N21" s="12">
        <v>1887</v>
      </c>
      <c r="O21" s="24"/>
      <c r="P21" s="7"/>
      <c r="Q21" s="11">
        <v>1</v>
      </c>
      <c r="R21" s="11">
        <v>26</v>
      </c>
      <c r="S21" s="11">
        <v>27</v>
      </c>
      <c r="Z21" s="4" t="s">
        <v>31</v>
      </c>
      <c r="AA21" s="10">
        <v>246</v>
      </c>
      <c r="AB21" s="10">
        <v>285</v>
      </c>
      <c r="AC21" s="10">
        <v>531</v>
      </c>
    </row>
    <row r="22" spans="1:29" ht="15" customHeight="1" x14ac:dyDescent="0.15">
      <c r="A22" s="7">
        <v>15</v>
      </c>
      <c r="B22" s="10">
        <v>112</v>
      </c>
      <c r="C22" s="10">
        <v>83</v>
      </c>
      <c r="D22" s="10">
        <v>195</v>
      </c>
      <c r="E22" s="3"/>
      <c r="F22" s="7">
        <v>45</v>
      </c>
      <c r="G22" s="10">
        <v>94</v>
      </c>
      <c r="H22" s="10">
        <v>130</v>
      </c>
      <c r="I22" s="10">
        <v>224</v>
      </c>
      <c r="J22" s="3"/>
      <c r="K22" s="7">
        <v>75</v>
      </c>
      <c r="L22" s="10">
        <v>202</v>
      </c>
      <c r="M22" s="10">
        <v>247</v>
      </c>
      <c r="N22" s="10">
        <v>449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381</v>
      </c>
      <c r="AB22" s="10">
        <v>681</v>
      </c>
      <c r="AC22" s="10">
        <v>1062</v>
      </c>
    </row>
    <row r="23" spans="1:29" ht="15" customHeight="1" x14ac:dyDescent="0.15">
      <c r="A23" s="7">
        <v>16</v>
      </c>
      <c r="B23" s="10">
        <v>99</v>
      </c>
      <c r="C23" s="10">
        <v>96</v>
      </c>
      <c r="D23" s="10">
        <v>195</v>
      </c>
      <c r="E23" s="3"/>
      <c r="F23" s="7">
        <v>46</v>
      </c>
      <c r="G23" s="10">
        <v>80</v>
      </c>
      <c r="H23" s="10">
        <v>72</v>
      </c>
      <c r="I23" s="10">
        <v>152</v>
      </c>
      <c r="J23" s="3"/>
      <c r="K23" s="7">
        <v>76</v>
      </c>
      <c r="L23" s="10">
        <v>152</v>
      </c>
      <c r="M23" s="10">
        <v>245</v>
      </c>
      <c r="N23" s="10">
        <v>397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9.7264703312068512</v>
      </c>
      <c r="W23" s="19">
        <f>W4/$W$8*100</f>
        <v>8.2556288378439842</v>
      </c>
      <c r="X23" s="19">
        <f>X4/$X$8*100</f>
        <v>8.9388649833563374</v>
      </c>
      <c r="Z23" s="9" t="s">
        <v>24</v>
      </c>
      <c r="AA23" s="11">
        <f t="shared" ref="AA23:AB23" si="3">SUM(AA19:AA22)</f>
        <v>2079</v>
      </c>
      <c r="AB23" s="11">
        <f t="shared" si="3"/>
        <v>2266</v>
      </c>
      <c r="AC23" s="11">
        <f>SUM(AC19:AC22)</f>
        <v>4345</v>
      </c>
    </row>
    <row r="24" spans="1:29" ht="15" customHeight="1" x14ac:dyDescent="0.15">
      <c r="A24" s="7">
        <v>17</v>
      </c>
      <c r="B24" s="10">
        <v>107</v>
      </c>
      <c r="C24" s="10">
        <v>86</v>
      </c>
      <c r="D24" s="10">
        <v>193</v>
      </c>
      <c r="E24" s="3"/>
      <c r="F24" s="7">
        <v>47</v>
      </c>
      <c r="G24" s="10">
        <v>102</v>
      </c>
      <c r="H24" s="10">
        <v>98</v>
      </c>
      <c r="I24" s="10">
        <v>200</v>
      </c>
      <c r="J24" s="3"/>
      <c r="K24" s="7">
        <v>77</v>
      </c>
      <c r="L24" s="10">
        <v>188</v>
      </c>
      <c r="M24" s="10">
        <v>256</v>
      </c>
      <c r="N24" s="10">
        <v>444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56.051734684960245</v>
      </c>
      <c r="W24" s="19">
        <f>W5/$W$8*100</f>
        <v>46.599954514441663</v>
      </c>
      <c r="X24" s="19">
        <f>X5/$X$8*100</f>
        <v>50.990500933668912</v>
      </c>
      <c r="Z24" s="6" t="s">
        <v>30</v>
      </c>
    </row>
    <row r="25" spans="1:29" ht="15" customHeight="1" x14ac:dyDescent="0.15">
      <c r="A25" s="7">
        <v>18</v>
      </c>
      <c r="B25" s="10">
        <v>124</v>
      </c>
      <c r="C25" s="10">
        <v>92</v>
      </c>
      <c r="D25" s="10">
        <v>216</v>
      </c>
      <c r="E25" s="3"/>
      <c r="F25" s="7">
        <v>48</v>
      </c>
      <c r="G25" s="10">
        <v>103</v>
      </c>
      <c r="H25" s="10">
        <v>125</v>
      </c>
      <c r="I25" s="10">
        <v>228</v>
      </c>
      <c r="J25" s="3"/>
      <c r="K25" s="7">
        <v>78</v>
      </c>
      <c r="L25" s="10">
        <v>177</v>
      </c>
      <c r="M25" s="10">
        <v>279</v>
      </c>
      <c r="N25" s="10">
        <v>456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13.999825220658918</v>
      </c>
      <c r="W25" s="19">
        <f>W6/$W$8*100</f>
        <v>15.116367220074292</v>
      </c>
      <c r="X25" s="19">
        <f>X6/$X$8*100</f>
        <v>14.597710481448406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94</v>
      </c>
      <c r="C26" s="10">
        <v>80</v>
      </c>
      <c r="D26" s="10">
        <v>174</v>
      </c>
      <c r="E26" s="3"/>
      <c r="F26" s="7">
        <v>49</v>
      </c>
      <c r="G26" s="10">
        <v>123</v>
      </c>
      <c r="H26" s="10">
        <v>127</v>
      </c>
      <c r="I26" s="10">
        <v>250</v>
      </c>
      <c r="J26" s="3"/>
      <c r="K26" s="7">
        <v>79</v>
      </c>
      <c r="L26" s="10">
        <v>195</v>
      </c>
      <c r="M26" s="10">
        <v>240</v>
      </c>
      <c r="N26" s="10">
        <v>435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20.221969763173995</v>
      </c>
      <c r="W26" s="19">
        <f>W7/$W$8*100</f>
        <v>30.028049427640056</v>
      </c>
      <c r="X26" s="19">
        <f>X7/$X$8*100</f>
        <v>25.472923601526347</v>
      </c>
      <c r="Z26" s="4" t="s">
        <v>25</v>
      </c>
      <c r="AA26" s="10">
        <v>127</v>
      </c>
      <c r="AB26" s="10">
        <v>99</v>
      </c>
      <c r="AC26" s="10">
        <v>226</v>
      </c>
    </row>
    <row r="27" spans="1:29" ht="15" customHeight="1" x14ac:dyDescent="0.15">
      <c r="A27" s="7"/>
      <c r="B27" s="11">
        <v>536</v>
      </c>
      <c r="C27" s="11">
        <v>437</v>
      </c>
      <c r="D27" s="11">
        <v>973</v>
      </c>
      <c r="E27" s="3"/>
      <c r="F27" s="7"/>
      <c r="G27" s="11">
        <v>502</v>
      </c>
      <c r="H27" s="11">
        <v>552</v>
      </c>
      <c r="I27" s="11">
        <v>1054</v>
      </c>
      <c r="J27" s="3"/>
      <c r="K27" s="7"/>
      <c r="L27" s="11">
        <v>914</v>
      </c>
      <c r="M27" s="11">
        <v>1267</v>
      </c>
      <c r="N27" s="11">
        <v>2181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669</v>
      </c>
      <c r="AB27" s="10">
        <v>616</v>
      </c>
      <c r="AC27" s="10">
        <v>1285</v>
      </c>
    </row>
    <row r="28" spans="1:29" ht="15" customHeight="1" x14ac:dyDescent="0.15">
      <c r="A28" s="7">
        <v>20</v>
      </c>
      <c r="B28" s="10">
        <v>78</v>
      </c>
      <c r="C28" s="10">
        <v>97</v>
      </c>
      <c r="D28" s="10">
        <v>175</v>
      </c>
      <c r="E28" s="3"/>
      <c r="F28" s="7">
        <v>50</v>
      </c>
      <c r="G28" s="10">
        <v>116</v>
      </c>
      <c r="H28" s="10">
        <v>102</v>
      </c>
      <c r="I28" s="10">
        <v>218</v>
      </c>
      <c r="J28" s="3"/>
      <c r="K28" s="7">
        <v>80</v>
      </c>
      <c r="L28" s="10">
        <v>170</v>
      </c>
      <c r="M28" s="10">
        <v>238</v>
      </c>
      <c r="N28" s="10">
        <v>408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34.230533950887008</v>
      </c>
      <c r="W28" s="19">
        <f t="shared" ref="W28:W39" si="5">W9/$W$8*100</f>
        <v>28.860586763702521</v>
      </c>
      <c r="X28" s="19">
        <f t="shared" ref="X28:X39" si="6">X9/$X$8*100</f>
        <v>31.355037752699523</v>
      </c>
      <c r="Z28" s="4" t="s">
        <v>31</v>
      </c>
      <c r="AA28" s="10">
        <v>152</v>
      </c>
      <c r="AB28" s="10">
        <v>190</v>
      </c>
      <c r="AC28" s="10">
        <v>342</v>
      </c>
    </row>
    <row r="29" spans="1:29" ht="15" customHeight="1" x14ac:dyDescent="0.15">
      <c r="A29" s="7">
        <v>21</v>
      </c>
      <c r="B29" s="10">
        <v>100</v>
      </c>
      <c r="C29" s="10">
        <v>76</v>
      </c>
      <c r="D29" s="10">
        <v>176</v>
      </c>
      <c r="E29" s="3"/>
      <c r="F29" s="7">
        <v>51</v>
      </c>
      <c r="G29" s="10">
        <v>137</v>
      </c>
      <c r="H29" s="10">
        <v>157</v>
      </c>
      <c r="I29" s="10">
        <v>294</v>
      </c>
      <c r="J29" s="3"/>
      <c r="K29" s="7">
        <v>81</v>
      </c>
      <c r="L29" s="10">
        <v>174</v>
      </c>
      <c r="M29" s="10">
        <v>289</v>
      </c>
      <c r="N29" s="10">
        <v>463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68.452328934719915</v>
      </c>
      <c r="W29" s="19">
        <f t="shared" si="5"/>
        <v>74.005003411416865</v>
      </c>
      <c r="X29" s="19">
        <f t="shared" si="6"/>
        <v>71.425671835674279</v>
      </c>
      <c r="Z29" s="4" t="s">
        <v>7</v>
      </c>
      <c r="AA29" s="10">
        <v>251</v>
      </c>
      <c r="AB29" s="10">
        <v>435</v>
      </c>
      <c r="AC29" s="10">
        <v>686</v>
      </c>
    </row>
    <row r="30" spans="1:29" ht="15" customHeight="1" x14ac:dyDescent="0.15">
      <c r="A30" s="7">
        <v>22</v>
      </c>
      <c r="B30" s="10">
        <v>102</v>
      </c>
      <c r="C30" s="10">
        <v>82</v>
      </c>
      <c r="D30" s="10">
        <v>184</v>
      </c>
      <c r="E30" s="3"/>
      <c r="F30" s="7">
        <v>52</v>
      </c>
      <c r="G30" s="10">
        <v>144</v>
      </c>
      <c r="H30" s="10">
        <v>138</v>
      </c>
      <c r="I30" s="10">
        <v>282</v>
      </c>
      <c r="J30" s="3"/>
      <c r="K30" s="7">
        <v>82</v>
      </c>
      <c r="L30" s="10">
        <v>176</v>
      </c>
      <c r="M30" s="10">
        <v>248</v>
      </c>
      <c r="N30" s="10">
        <v>424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59.826968452328934</v>
      </c>
      <c r="W30" s="19">
        <f t="shared" si="5"/>
        <v>66.120839966643913</v>
      </c>
      <c r="X30" s="19">
        <f t="shared" si="6"/>
        <v>63.197207112121454</v>
      </c>
      <c r="Z30" s="9" t="s">
        <v>24</v>
      </c>
      <c r="AA30" s="11">
        <f t="shared" ref="AA30:AB30" si="7">SUM(AA26:AA29)</f>
        <v>1199</v>
      </c>
      <c r="AB30" s="11">
        <f t="shared" si="7"/>
        <v>1340</v>
      </c>
      <c r="AC30" s="11">
        <f>SUM(AC26:AC29)</f>
        <v>2539</v>
      </c>
    </row>
    <row r="31" spans="1:29" ht="15" customHeight="1" x14ac:dyDescent="0.15">
      <c r="A31" s="7">
        <v>23</v>
      </c>
      <c r="B31" s="10">
        <v>77</v>
      </c>
      <c r="C31" s="10">
        <v>89</v>
      </c>
      <c r="D31" s="10">
        <v>166</v>
      </c>
      <c r="E31" s="3"/>
      <c r="F31" s="7">
        <v>53</v>
      </c>
      <c r="G31" s="10">
        <v>163</v>
      </c>
      <c r="H31" s="10">
        <v>168</v>
      </c>
      <c r="I31" s="10">
        <v>331</v>
      </c>
      <c r="J31" s="3"/>
      <c r="K31" s="7">
        <v>83</v>
      </c>
      <c r="L31" s="10">
        <v>155</v>
      </c>
      <c r="M31" s="10">
        <v>238</v>
      </c>
      <c r="N31" s="10">
        <v>393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45.180459669667044</v>
      </c>
      <c r="W31" s="19">
        <f t="shared" si="5"/>
        <v>53.794253657796986</v>
      </c>
      <c r="X31" s="19">
        <f t="shared" si="6"/>
        <v>49.79296906714297</v>
      </c>
      <c r="Z31" s="6"/>
    </row>
    <row r="32" spans="1:29" ht="15" customHeight="1" x14ac:dyDescent="0.15">
      <c r="A32" s="7">
        <v>24</v>
      </c>
      <c r="B32" s="10">
        <v>101</v>
      </c>
      <c r="C32" s="10">
        <v>100</v>
      </c>
      <c r="D32" s="10">
        <v>201</v>
      </c>
      <c r="E32" s="3"/>
      <c r="F32" s="7">
        <v>54</v>
      </c>
      <c r="G32" s="10">
        <v>169</v>
      </c>
      <c r="H32" s="10">
        <v>174</v>
      </c>
      <c r="I32" s="10">
        <v>343</v>
      </c>
      <c r="J32" s="3"/>
      <c r="K32" s="7">
        <v>84</v>
      </c>
      <c r="L32" s="10">
        <v>122</v>
      </c>
      <c r="M32" s="10">
        <v>204</v>
      </c>
      <c r="N32" s="10">
        <v>326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34.221794983832908</v>
      </c>
      <c r="W32" s="20">
        <f t="shared" si="5"/>
        <v>45.144416647714351</v>
      </c>
      <c r="X32" s="20">
        <f t="shared" si="6"/>
        <v>40.070634082974749</v>
      </c>
      <c r="Z32" s="6"/>
      <c r="AA32" s="28"/>
      <c r="AB32" s="27"/>
      <c r="AC32" s="27"/>
    </row>
    <row r="33" spans="1:29" ht="15" customHeight="1" x14ac:dyDescent="0.15">
      <c r="A33" s="7"/>
      <c r="B33" s="11">
        <v>458</v>
      </c>
      <c r="C33" s="11">
        <v>444</v>
      </c>
      <c r="D33" s="11">
        <v>902</v>
      </c>
      <c r="E33" s="3"/>
      <c r="F33" s="7"/>
      <c r="G33" s="11">
        <v>729</v>
      </c>
      <c r="H33" s="11">
        <v>739</v>
      </c>
      <c r="I33" s="11">
        <v>1468</v>
      </c>
      <c r="J33" s="3"/>
      <c r="K33" s="7"/>
      <c r="L33" s="11">
        <v>797</v>
      </c>
      <c r="M33" s="11">
        <v>1217</v>
      </c>
      <c r="N33" s="11">
        <v>2014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27.178187538232979</v>
      </c>
      <c r="W33" s="19">
        <f t="shared" si="5"/>
        <v>38.298840118262447</v>
      </c>
      <c r="X33" s="19">
        <f t="shared" si="6"/>
        <v>33.133068117236341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90</v>
      </c>
      <c r="D34" s="10">
        <v>174</v>
      </c>
      <c r="E34" s="3"/>
      <c r="F34" s="7">
        <v>55</v>
      </c>
      <c r="G34" s="10">
        <v>170</v>
      </c>
      <c r="H34" s="10">
        <v>158</v>
      </c>
      <c r="I34" s="10">
        <v>328</v>
      </c>
      <c r="J34" s="3"/>
      <c r="K34" s="7">
        <v>85</v>
      </c>
      <c r="L34" s="10">
        <v>119</v>
      </c>
      <c r="M34" s="10">
        <v>203</v>
      </c>
      <c r="N34" s="10">
        <v>322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20.221969763173995</v>
      </c>
      <c r="W34" s="19">
        <f t="shared" si="5"/>
        <v>30.028049427640056</v>
      </c>
      <c r="X34" s="19">
        <f t="shared" si="6"/>
        <v>25.472923601526347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77</v>
      </c>
      <c r="C35" s="10">
        <v>93</v>
      </c>
      <c r="D35" s="10">
        <v>170</v>
      </c>
      <c r="E35" s="3"/>
      <c r="F35" s="7">
        <v>56</v>
      </c>
      <c r="G35" s="10">
        <v>171</v>
      </c>
      <c r="H35" s="10">
        <v>186</v>
      </c>
      <c r="I35" s="10">
        <v>357</v>
      </c>
      <c r="J35" s="3"/>
      <c r="K35" s="7">
        <v>86</v>
      </c>
      <c r="L35" s="10">
        <v>97</v>
      </c>
      <c r="M35" s="10">
        <v>205</v>
      </c>
      <c r="N35" s="10">
        <v>302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12.234553875731889</v>
      </c>
      <c r="W35" s="19">
        <f t="shared" si="5"/>
        <v>20.423015692517627</v>
      </c>
      <c r="X35" s="19">
        <f t="shared" si="6"/>
        <v>16.619306649346434</v>
      </c>
      <c r="Z35" s="4" t="s">
        <v>25</v>
      </c>
      <c r="AA35" s="10">
        <f>SUM(AA5,AA12,AA19,AA26)</f>
        <v>1113</v>
      </c>
      <c r="AB35" s="10">
        <f t="shared" ref="AA35:AB38" si="8">SUM(AB5,AB12,AB19,AB26)</f>
        <v>1089</v>
      </c>
      <c r="AC35" s="10">
        <f>SUM(AA35:AB35)</f>
        <v>2202</v>
      </c>
    </row>
    <row r="36" spans="1:29" ht="15" customHeight="1" x14ac:dyDescent="0.15">
      <c r="A36" s="7">
        <v>27</v>
      </c>
      <c r="B36" s="10">
        <v>95</v>
      </c>
      <c r="C36" s="10">
        <v>115</v>
      </c>
      <c r="D36" s="10">
        <v>210</v>
      </c>
      <c r="E36" s="3"/>
      <c r="F36" s="7">
        <v>57</v>
      </c>
      <c r="G36" s="10">
        <v>183</v>
      </c>
      <c r="H36" s="10">
        <v>188</v>
      </c>
      <c r="I36" s="10">
        <v>371</v>
      </c>
      <c r="J36" s="3"/>
      <c r="K36" s="7">
        <v>87</v>
      </c>
      <c r="L36" s="10">
        <v>96</v>
      </c>
      <c r="M36" s="10">
        <v>205</v>
      </c>
      <c r="N36" s="10">
        <v>301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5.2695971336188068</v>
      </c>
      <c r="W36" s="19">
        <f t="shared" si="5"/>
        <v>11.197028276855432</v>
      </c>
      <c r="X36" s="19">
        <f t="shared" si="6"/>
        <v>8.4436145165218797</v>
      </c>
      <c r="Z36" s="26" t="s">
        <v>26</v>
      </c>
      <c r="AA36" s="10">
        <f t="shared" si="8"/>
        <v>6414</v>
      </c>
      <c r="AB36" s="10">
        <f t="shared" si="8"/>
        <v>6147</v>
      </c>
      <c r="AC36" s="13">
        <f>SUM(AA36:AB36)</f>
        <v>12561</v>
      </c>
    </row>
    <row r="37" spans="1:29" ht="15" customHeight="1" x14ac:dyDescent="0.15">
      <c r="A37" s="7">
        <v>28</v>
      </c>
      <c r="B37" s="10">
        <v>117</v>
      </c>
      <c r="C37" s="10">
        <v>85</v>
      </c>
      <c r="D37" s="10">
        <v>202</v>
      </c>
      <c r="E37" s="3"/>
      <c r="F37" s="7">
        <v>58</v>
      </c>
      <c r="G37" s="10">
        <v>195</v>
      </c>
      <c r="H37" s="10">
        <v>160</v>
      </c>
      <c r="I37" s="10">
        <v>355</v>
      </c>
      <c r="J37" s="3"/>
      <c r="K37" s="7">
        <v>88</v>
      </c>
      <c r="L37" s="10">
        <v>58</v>
      </c>
      <c r="M37" s="10">
        <v>153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1.6254478720615224</v>
      </c>
      <c r="W37" s="19">
        <f t="shared" si="5"/>
        <v>4.3893563793495565</v>
      </c>
      <c r="X37" s="19">
        <f t="shared" si="6"/>
        <v>3.1054639928554031</v>
      </c>
      <c r="Z37" s="4" t="s">
        <v>31</v>
      </c>
      <c r="AA37" s="10">
        <f t="shared" si="8"/>
        <v>1602</v>
      </c>
      <c r="AB37" s="10">
        <f t="shared" si="8"/>
        <v>1994</v>
      </c>
      <c r="AC37" s="13">
        <f>SUM(AA37:AB37)</f>
        <v>3596</v>
      </c>
    </row>
    <row r="38" spans="1:29" ht="15" customHeight="1" x14ac:dyDescent="0.15">
      <c r="A38" s="7">
        <v>29</v>
      </c>
      <c r="B38" s="10">
        <v>88</v>
      </c>
      <c r="C38" s="10">
        <v>98</v>
      </c>
      <c r="D38" s="10">
        <v>186</v>
      </c>
      <c r="E38" s="3"/>
      <c r="F38" s="7">
        <v>59</v>
      </c>
      <c r="G38" s="10">
        <v>228</v>
      </c>
      <c r="H38" s="10">
        <v>195</v>
      </c>
      <c r="I38" s="10">
        <v>423</v>
      </c>
      <c r="J38" s="3"/>
      <c r="K38" s="7">
        <v>89</v>
      </c>
      <c r="L38" s="10">
        <v>47</v>
      </c>
      <c r="M38" s="10">
        <v>132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0.27964694573101462</v>
      </c>
      <c r="W38" s="19">
        <f t="shared" si="5"/>
        <v>1.3266621181108331</v>
      </c>
      <c r="X38" s="19">
        <f t="shared" si="6"/>
        <v>0.84030202159616796</v>
      </c>
      <c r="Z38" s="4" t="s">
        <v>7</v>
      </c>
      <c r="AA38" s="10">
        <f t="shared" si="8"/>
        <v>2314</v>
      </c>
      <c r="AB38" s="10">
        <f t="shared" si="8"/>
        <v>3961</v>
      </c>
      <c r="AC38" s="13">
        <f>SUM(AA38:AB38)</f>
        <v>6275</v>
      </c>
    </row>
    <row r="39" spans="1:29" ht="15" customHeight="1" x14ac:dyDescent="0.15">
      <c r="A39" s="7"/>
      <c r="B39" s="11">
        <v>461</v>
      </c>
      <c r="C39" s="11">
        <v>481</v>
      </c>
      <c r="D39" s="11">
        <v>942</v>
      </c>
      <c r="E39" s="3"/>
      <c r="F39" s="7"/>
      <c r="G39" s="11">
        <v>947</v>
      </c>
      <c r="H39" s="11">
        <v>887</v>
      </c>
      <c r="I39" s="11">
        <v>1834</v>
      </c>
      <c r="J39" s="3"/>
      <c r="K39" s="7"/>
      <c r="L39" s="11">
        <v>417</v>
      </c>
      <c r="M39" s="11">
        <v>898</v>
      </c>
      <c r="N39" s="11">
        <v>1315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8.7389670540942068E-3</v>
      </c>
      <c r="W39" s="19">
        <f t="shared" si="5"/>
        <v>0.21984686528693809</v>
      </c>
      <c r="X39" s="19">
        <f t="shared" si="6"/>
        <v>0.12178290168060404</v>
      </c>
      <c r="Z39" s="9" t="s">
        <v>24</v>
      </c>
      <c r="AA39" s="11">
        <f>SUM(AA35:AA38)</f>
        <v>11443</v>
      </c>
      <c r="AB39" s="11">
        <f>SUM(AB35:AB38)</f>
        <v>13191</v>
      </c>
      <c r="AC39" s="11">
        <f>SUM(AC35:AC38)</f>
        <v>24634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37</v>
      </c>
      <c r="G1" s="31"/>
      <c r="H1" s="32"/>
      <c r="U1" s="29" t="s">
        <v>36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51</v>
      </c>
      <c r="D4" s="10">
        <v>112</v>
      </c>
      <c r="E4" s="3"/>
      <c r="F4" s="7">
        <v>30</v>
      </c>
      <c r="G4" s="10">
        <v>84</v>
      </c>
      <c r="H4" s="10">
        <v>85</v>
      </c>
      <c r="I4" s="10">
        <v>169</v>
      </c>
      <c r="J4" s="3"/>
      <c r="K4" s="7">
        <v>60</v>
      </c>
      <c r="L4" s="10">
        <v>211</v>
      </c>
      <c r="M4" s="10">
        <v>207</v>
      </c>
      <c r="N4" s="10">
        <v>418</v>
      </c>
      <c r="O4" s="3"/>
      <c r="P4" s="7">
        <v>90</v>
      </c>
      <c r="Q4" s="10">
        <v>40</v>
      </c>
      <c r="R4" s="10">
        <v>111</v>
      </c>
      <c r="S4" s="10">
        <v>151</v>
      </c>
      <c r="U4" s="4" t="s">
        <v>4</v>
      </c>
      <c r="V4" s="15">
        <f>SUM(B9,B15,B21)</f>
        <v>1107</v>
      </c>
      <c r="W4" s="15">
        <f>SUM(C9,C15,C21)</f>
        <v>1086</v>
      </c>
      <c r="X4" s="15">
        <f>SUM(V4:W4)</f>
        <v>2193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54</v>
      </c>
      <c r="D5" s="10">
        <v>123</v>
      </c>
      <c r="E5" s="3"/>
      <c r="F5" s="7">
        <v>31</v>
      </c>
      <c r="G5" s="10">
        <v>101</v>
      </c>
      <c r="H5" s="10">
        <v>81</v>
      </c>
      <c r="I5" s="10">
        <v>182</v>
      </c>
      <c r="J5" s="3"/>
      <c r="K5" s="7">
        <v>61</v>
      </c>
      <c r="L5" s="10">
        <v>236</v>
      </c>
      <c r="M5" s="10">
        <v>196</v>
      </c>
      <c r="N5" s="10">
        <v>432</v>
      </c>
      <c r="O5" s="3"/>
      <c r="P5" s="7">
        <v>91</v>
      </c>
      <c r="Q5" s="10">
        <v>33</v>
      </c>
      <c r="R5" s="10">
        <v>120</v>
      </c>
      <c r="S5" s="10">
        <v>153</v>
      </c>
      <c r="U5" s="4" t="s">
        <v>5</v>
      </c>
      <c r="V5" s="15">
        <f>SUM(B27,B33,B39,G9,G15,G21,G27,G33,G39,L9)</f>
        <v>6398</v>
      </c>
      <c r="W5" s="15">
        <f>SUM(C27,C33,C39,H9,H15,H21,H27,H33,H39,M9)</f>
        <v>6129</v>
      </c>
      <c r="X5" s="15">
        <f>SUM(V5:W5)</f>
        <v>12527</v>
      </c>
      <c r="Y5" s="2"/>
      <c r="Z5" s="4" t="s">
        <v>25</v>
      </c>
      <c r="AA5" s="10">
        <v>634</v>
      </c>
      <c r="AB5" s="10">
        <v>616</v>
      </c>
      <c r="AC5" s="10">
        <v>1250</v>
      </c>
    </row>
    <row r="6" spans="1:29" ht="15" customHeight="1" x14ac:dyDescent="0.15">
      <c r="A6" s="7">
        <v>2</v>
      </c>
      <c r="B6" s="10">
        <v>73</v>
      </c>
      <c r="C6" s="10">
        <v>66</v>
      </c>
      <c r="D6" s="10">
        <v>139</v>
      </c>
      <c r="E6" s="3"/>
      <c r="F6" s="7">
        <v>32</v>
      </c>
      <c r="G6" s="10">
        <v>97</v>
      </c>
      <c r="H6" s="10">
        <v>110</v>
      </c>
      <c r="I6" s="10">
        <v>207</v>
      </c>
      <c r="J6" s="3"/>
      <c r="K6" s="7">
        <v>62</v>
      </c>
      <c r="L6" s="10">
        <v>255</v>
      </c>
      <c r="M6" s="10">
        <v>231</v>
      </c>
      <c r="N6" s="10">
        <v>486</v>
      </c>
      <c r="O6" s="3"/>
      <c r="P6" s="7">
        <v>92</v>
      </c>
      <c r="Q6" s="10">
        <v>34</v>
      </c>
      <c r="R6" s="10">
        <v>66</v>
      </c>
      <c r="S6" s="10">
        <v>100</v>
      </c>
      <c r="U6" s="8" t="s">
        <v>6</v>
      </c>
      <c r="V6" s="15">
        <f>SUM(L15,L21)</f>
        <v>1596</v>
      </c>
      <c r="W6" s="15">
        <f>SUM(M15,M21)</f>
        <v>1986</v>
      </c>
      <c r="X6" s="15">
        <f>SUM(V6:W6)</f>
        <v>3582</v>
      </c>
      <c r="Z6" s="26" t="s">
        <v>26</v>
      </c>
      <c r="AA6" s="10">
        <v>3655</v>
      </c>
      <c r="AB6" s="10">
        <v>3601</v>
      </c>
      <c r="AC6" s="10">
        <v>7256</v>
      </c>
    </row>
    <row r="7" spans="1:29" ht="15" customHeight="1" x14ac:dyDescent="0.15">
      <c r="A7" s="7">
        <v>3</v>
      </c>
      <c r="B7" s="10">
        <v>71</v>
      </c>
      <c r="C7" s="10">
        <v>67</v>
      </c>
      <c r="D7" s="10">
        <v>138</v>
      </c>
      <c r="E7" s="3"/>
      <c r="F7" s="7">
        <v>33</v>
      </c>
      <c r="G7" s="10">
        <v>99</v>
      </c>
      <c r="H7" s="10">
        <v>95</v>
      </c>
      <c r="I7" s="10">
        <v>194</v>
      </c>
      <c r="J7" s="3"/>
      <c r="K7" s="7">
        <v>63</v>
      </c>
      <c r="L7" s="10">
        <v>275</v>
      </c>
      <c r="M7" s="10">
        <v>287</v>
      </c>
      <c r="N7" s="10">
        <v>562</v>
      </c>
      <c r="O7" s="3"/>
      <c r="P7" s="7">
        <v>93</v>
      </c>
      <c r="Q7" s="10">
        <v>27</v>
      </c>
      <c r="R7" s="10">
        <v>61</v>
      </c>
      <c r="S7" s="10">
        <v>88</v>
      </c>
      <c r="U7" s="4" t="s">
        <v>7</v>
      </c>
      <c r="V7" s="15">
        <f>SUM(L27,L33,L39,Q9,Q15,Q21,Q27,Q33,Q39)</f>
        <v>2315</v>
      </c>
      <c r="W7" s="15">
        <f>SUM(M27,M33,M39,R9,R15,R21,R27,R33,R39)</f>
        <v>3962</v>
      </c>
      <c r="X7" s="15">
        <f>SUM(V7:W7)</f>
        <v>6277</v>
      </c>
      <c r="Z7" s="4" t="s">
        <v>31</v>
      </c>
      <c r="AA7" s="10">
        <v>1006</v>
      </c>
      <c r="AB7" s="10">
        <v>1271</v>
      </c>
      <c r="AC7" s="10">
        <v>2277</v>
      </c>
    </row>
    <row r="8" spans="1:29" ht="15" customHeight="1" x14ac:dyDescent="0.15">
      <c r="A8" s="7">
        <v>4</v>
      </c>
      <c r="B8" s="10">
        <v>74</v>
      </c>
      <c r="C8" s="10">
        <v>80</v>
      </c>
      <c r="D8" s="10">
        <v>154</v>
      </c>
      <c r="E8" s="3"/>
      <c r="F8" s="7">
        <v>34</v>
      </c>
      <c r="G8" s="10">
        <v>105</v>
      </c>
      <c r="H8" s="10">
        <v>101</v>
      </c>
      <c r="I8" s="10">
        <v>206</v>
      </c>
      <c r="J8" s="3"/>
      <c r="K8" s="7">
        <v>64</v>
      </c>
      <c r="L8" s="10">
        <v>276</v>
      </c>
      <c r="M8" s="10">
        <v>221</v>
      </c>
      <c r="N8" s="10">
        <v>497</v>
      </c>
      <c r="O8" s="3"/>
      <c r="P8" s="7">
        <v>94</v>
      </c>
      <c r="Q8" s="10">
        <v>20</v>
      </c>
      <c r="R8" s="10">
        <v>46</v>
      </c>
      <c r="S8" s="10">
        <v>66</v>
      </c>
      <c r="U8" s="17" t="s">
        <v>3</v>
      </c>
      <c r="V8" s="12">
        <f>SUM(V4:V7)</f>
        <v>11416</v>
      </c>
      <c r="W8" s="12">
        <f>SUM(W4:W7)</f>
        <v>13163</v>
      </c>
      <c r="X8" s="12">
        <f>SUM(X4:X7)</f>
        <v>24579</v>
      </c>
      <c r="Z8" s="4" t="s">
        <v>7</v>
      </c>
      <c r="AA8" s="10">
        <v>1390</v>
      </c>
      <c r="AB8" s="10">
        <v>2405</v>
      </c>
      <c r="AC8" s="10">
        <v>3795</v>
      </c>
    </row>
    <row r="9" spans="1:29" ht="15" customHeight="1" x14ac:dyDescent="0.15">
      <c r="A9" s="7"/>
      <c r="B9" s="11">
        <v>348</v>
      </c>
      <c r="C9" s="11">
        <v>318</v>
      </c>
      <c r="D9" s="11">
        <v>666</v>
      </c>
      <c r="E9" s="3"/>
      <c r="F9" s="7"/>
      <c r="G9" s="11">
        <v>486</v>
      </c>
      <c r="H9" s="11">
        <v>472</v>
      </c>
      <c r="I9" s="11">
        <v>958</v>
      </c>
      <c r="J9" s="3"/>
      <c r="K9" s="7"/>
      <c r="L9" s="12">
        <v>1253</v>
      </c>
      <c r="M9" s="12">
        <v>1142</v>
      </c>
      <c r="N9" s="12">
        <v>2395</v>
      </c>
      <c r="O9" s="3"/>
      <c r="P9" s="7"/>
      <c r="Q9" s="11">
        <v>154</v>
      </c>
      <c r="R9" s="11">
        <v>404</v>
      </c>
      <c r="S9" s="11">
        <v>558</v>
      </c>
      <c r="U9" s="4" t="s">
        <v>8</v>
      </c>
      <c r="V9" s="15">
        <f>SUM(G21,G27,G33,G39,L9)</f>
        <v>3909</v>
      </c>
      <c r="W9" s="15">
        <f>SUM(H21,H27,H33,H39,M9)</f>
        <v>3796</v>
      </c>
      <c r="X9" s="18">
        <f t="shared" ref="X9:X20" si="0">SUM(V9:W9)</f>
        <v>7705</v>
      </c>
      <c r="Z9" s="9" t="s">
        <v>24</v>
      </c>
      <c r="AA9" s="11">
        <f t="shared" ref="AA9:AB9" si="1">SUM(AA5:AA8)</f>
        <v>6685</v>
      </c>
      <c r="AB9" s="11">
        <f t="shared" si="1"/>
        <v>7893</v>
      </c>
      <c r="AC9" s="11">
        <f>SUM(AC5:AC8)</f>
        <v>14578</v>
      </c>
    </row>
    <row r="10" spans="1:29" ht="15" customHeight="1" x14ac:dyDescent="0.15">
      <c r="A10" s="7">
        <v>5</v>
      </c>
      <c r="B10" s="10">
        <v>78</v>
      </c>
      <c r="C10" s="10">
        <v>73</v>
      </c>
      <c r="D10" s="10">
        <v>151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255</v>
      </c>
      <c r="M10" s="10">
        <v>251</v>
      </c>
      <c r="N10" s="10">
        <v>506</v>
      </c>
      <c r="O10" s="3"/>
      <c r="P10" s="7">
        <v>95</v>
      </c>
      <c r="Q10" s="10">
        <v>11</v>
      </c>
      <c r="R10" s="10">
        <v>42</v>
      </c>
      <c r="S10" s="10">
        <v>53</v>
      </c>
      <c r="U10" s="4" t="s">
        <v>9</v>
      </c>
      <c r="V10" s="15">
        <f>SUM(G21,G27,G33,G39,L9,L15,L21,L27,L33,L39,Q9,Q15,Q21,Q27,Q33,Q39)</f>
        <v>7820</v>
      </c>
      <c r="W10" s="15">
        <f>SUM(H21,H27,H33,H39,M9,M15,M21,M27,M33,M39,R9,R15,R21,R27,R33,R39)</f>
        <v>9744</v>
      </c>
      <c r="X10" s="18">
        <f t="shared" si="0"/>
        <v>17564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83</v>
      </c>
      <c r="D11" s="10">
        <v>154</v>
      </c>
      <c r="E11" s="3"/>
      <c r="F11" s="7">
        <v>36</v>
      </c>
      <c r="G11" s="10">
        <v>117</v>
      </c>
      <c r="H11" s="10">
        <v>95</v>
      </c>
      <c r="I11" s="10">
        <v>212</v>
      </c>
      <c r="J11" s="3"/>
      <c r="K11" s="7">
        <v>66</v>
      </c>
      <c r="L11" s="10">
        <v>143</v>
      </c>
      <c r="M11" s="10">
        <v>131</v>
      </c>
      <c r="N11" s="10">
        <v>274</v>
      </c>
      <c r="O11" s="3"/>
      <c r="P11" s="7">
        <v>96</v>
      </c>
      <c r="Q11" s="10">
        <v>7</v>
      </c>
      <c r="R11" s="10">
        <v>32</v>
      </c>
      <c r="S11" s="10">
        <v>39</v>
      </c>
      <c r="U11" s="4" t="s">
        <v>10</v>
      </c>
      <c r="V11" s="15">
        <f>SUM(,G33,G39,L9,L15,L21,L27,L33,L39,Q9,Q15,Q21,Q27,Q33,Q39)</f>
        <v>6840</v>
      </c>
      <c r="W11" s="15">
        <f>SUM(,H33,H39,M9,M15,M21,M27,M33,M39,R9,R15,R21,R27,R33,R39)</f>
        <v>8710</v>
      </c>
      <c r="X11" s="18">
        <f t="shared" si="0"/>
        <v>15550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58</v>
      </c>
      <c r="D12" s="10">
        <v>131</v>
      </c>
      <c r="E12" s="3"/>
      <c r="F12" s="7">
        <v>37</v>
      </c>
      <c r="G12" s="10">
        <v>108</v>
      </c>
      <c r="H12" s="10">
        <v>98</v>
      </c>
      <c r="I12" s="10">
        <v>206</v>
      </c>
      <c r="J12" s="3"/>
      <c r="K12" s="7">
        <v>67</v>
      </c>
      <c r="L12" s="10">
        <v>113</v>
      </c>
      <c r="M12" s="10">
        <v>134</v>
      </c>
      <c r="N12" s="10">
        <v>247</v>
      </c>
      <c r="O12" s="3"/>
      <c r="P12" s="7">
        <v>97</v>
      </c>
      <c r="Q12" s="10">
        <v>6</v>
      </c>
      <c r="R12" s="10">
        <v>33</v>
      </c>
      <c r="S12" s="10">
        <v>39</v>
      </c>
      <c r="U12" s="4" t="s">
        <v>11</v>
      </c>
      <c r="V12" s="15">
        <f>SUM(L9,L15,L21,L27,L33,L39,Q9,Q15,Q21,Q27,Q33,Q39)</f>
        <v>5164</v>
      </c>
      <c r="W12" s="15">
        <f>SUM(M9,M15,M21,M27,M33,M39,R9,R15,R21,R27,R33,R39)</f>
        <v>7090</v>
      </c>
      <c r="X12" s="18">
        <f t="shared" si="0"/>
        <v>12254</v>
      </c>
      <c r="Z12" s="4" t="s">
        <v>25</v>
      </c>
      <c r="AA12" s="10">
        <v>142</v>
      </c>
      <c r="AB12" s="10">
        <v>163</v>
      </c>
      <c r="AC12" s="10">
        <v>305</v>
      </c>
    </row>
    <row r="13" spans="1:29" ht="15" customHeight="1" x14ac:dyDescent="0.15">
      <c r="A13" s="7">
        <v>8</v>
      </c>
      <c r="B13" s="10">
        <v>84</v>
      </c>
      <c r="C13" s="10">
        <v>65</v>
      </c>
      <c r="D13" s="10">
        <v>149</v>
      </c>
      <c r="E13" s="3"/>
      <c r="F13" s="7">
        <v>38</v>
      </c>
      <c r="G13" s="10">
        <v>114</v>
      </c>
      <c r="H13" s="10">
        <v>112</v>
      </c>
      <c r="I13" s="10">
        <v>226</v>
      </c>
      <c r="J13" s="3"/>
      <c r="K13" s="7">
        <v>68</v>
      </c>
      <c r="L13" s="10">
        <v>138</v>
      </c>
      <c r="M13" s="10">
        <v>190</v>
      </c>
      <c r="N13" s="10">
        <v>328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3911</v>
      </c>
      <c r="W13" s="12">
        <f>SUM(M15,M21,M27,M33,M39,R9,R15,R21,R27,R33,R39)</f>
        <v>5948</v>
      </c>
      <c r="X13" s="12">
        <f t="shared" si="0"/>
        <v>9859</v>
      </c>
      <c r="Z13" s="26" t="s">
        <v>26</v>
      </c>
      <c r="AA13" s="10">
        <v>838</v>
      </c>
      <c r="AB13" s="10">
        <v>826</v>
      </c>
      <c r="AC13" s="10">
        <v>1664</v>
      </c>
    </row>
    <row r="14" spans="1:29" ht="15" customHeight="1" x14ac:dyDescent="0.15">
      <c r="A14" s="7">
        <v>9</v>
      </c>
      <c r="B14" s="10">
        <v>66</v>
      </c>
      <c r="C14" s="10">
        <v>72</v>
      </c>
      <c r="D14" s="10">
        <v>138</v>
      </c>
      <c r="E14" s="3"/>
      <c r="F14" s="7">
        <v>39</v>
      </c>
      <c r="G14" s="10">
        <v>108</v>
      </c>
      <c r="H14" s="10">
        <v>102</v>
      </c>
      <c r="I14" s="10">
        <v>210</v>
      </c>
      <c r="J14" s="3"/>
      <c r="K14" s="7">
        <v>69</v>
      </c>
      <c r="L14" s="10">
        <v>158</v>
      </c>
      <c r="M14" s="10">
        <v>198</v>
      </c>
      <c r="N14" s="10">
        <v>356</v>
      </c>
      <c r="O14" s="3"/>
      <c r="P14" s="7">
        <v>99</v>
      </c>
      <c r="Q14" s="10">
        <v>1</v>
      </c>
      <c r="R14" s="10">
        <v>21</v>
      </c>
      <c r="S14" s="10">
        <v>22</v>
      </c>
      <c r="U14" s="4" t="s">
        <v>13</v>
      </c>
      <c r="V14" s="15">
        <f>SUM(L21,L27,L33,L39,Q9,Q15,Q21,Q27,Q33,Q39)</f>
        <v>3104</v>
      </c>
      <c r="W14" s="15">
        <f>SUM(M21,M27,M33,M39,R9,R15,R21,R27,R33,R39)</f>
        <v>5044</v>
      </c>
      <c r="X14" s="18">
        <f t="shared" si="0"/>
        <v>8148</v>
      </c>
      <c r="Z14" s="4" t="s">
        <v>31</v>
      </c>
      <c r="AA14" s="10">
        <v>191</v>
      </c>
      <c r="AB14" s="10">
        <v>244</v>
      </c>
      <c r="AC14" s="10">
        <v>435</v>
      </c>
    </row>
    <row r="15" spans="1:29" ht="15" customHeight="1" x14ac:dyDescent="0.15">
      <c r="A15" s="7"/>
      <c r="B15" s="11">
        <v>372</v>
      </c>
      <c r="C15" s="11">
        <v>351</v>
      </c>
      <c r="D15" s="11">
        <v>723</v>
      </c>
      <c r="E15" s="3"/>
      <c r="F15" s="7"/>
      <c r="G15" s="11">
        <v>557</v>
      </c>
      <c r="H15" s="11">
        <v>501</v>
      </c>
      <c r="I15" s="11">
        <v>1058</v>
      </c>
      <c r="J15" s="3"/>
      <c r="K15" s="7"/>
      <c r="L15" s="11">
        <v>807</v>
      </c>
      <c r="M15" s="11">
        <v>904</v>
      </c>
      <c r="N15" s="11">
        <v>1711</v>
      </c>
      <c r="O15" s="3"/>
      <c r="P15" s="7"/>
      <c r="Q15" s="11">
        <v>30</v>
      </c>
      <c r="R15" s="11">
        <v>147</v>
      </c>
      <c r="S15" s="11">
        <v>177</v>
      </c>
      <c r="U15" s="4" t="s">
        <v>14</v>
      </c>
      <c r="V15" s="15">
        <f>SUM(L27,L33,L39,Q9,Q15,Q21,Q27,Q33,Q39)</f>
        <v>2315</v>
      </c>
      <c r="W15" s="15">
        <f>SUM(M27,M33,M39,R9,R15,R21,R27,R33,R39)</f>
        <v>3962</v>
      </c>
      <c r="X15" s="18">
        <f t="shared" si="0"/>
        <v>6277</v>
      </c>
      <c r="Z15" s="4" t="s">
        <v>7</v>
      </c>
      <c r="AA15" s="10">
        <v>292</v>
      </c>
      <c r="AB15" s="10">
        <v>442</v>
      </c>
      <c r="AC15" s="10">
        <v>734</v>
      </c>
    </row>
    <row r="16" spans="1:29" ht="15" customHeight="1" x14ac:dyDescent="0.15">
      <c r="A16" s="7">
        <v>10</v>
      </c>
      <c r="B16" s="10">
        <v>68</v>
      </c>
      <c r="C16" s="10">
        <v>85</v>
      </c>
      <c r="D16" s="10">
        <v>153</v>
      </c>
      <c r="E16" s="3"/>
      <c r="F16" s="7">
        <v>40</v>
      </c>
      <c r="G16" s="10">
        <v>95</v>
      </c>
      <c r="H16" s="10">
        <v>100</v>
      </c>
      <c r="I16" s="10">
        <v>195</v>
      </c>
      <c r="J16" s="3"/>
      <c r="K16" s="7">
        <v>70</v>
      </c>
      <c r="L16" s="10">
        <v>166</v>
      </c>
      <c r="M16" s="10">
        <v>217</v>
      </c>
      <c r="N16" s="10">
        <v>383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1403</v>
      </c>
      <c r="W16" s="15">
        <f>SUM(M33,M39,R9,R15,R21,R27,R33,R39)</f>
        <v>2696</v>
      </c>
      <c r="X16" s="18">
        <f t="shared" si="0"/>
        <v>4099</v>
      </c>
      <c r="Z16" s="9" t="s">
        <v>24</v>
      </c>
      <c r="AA16" s="11">
        <f t="shared" ref="AA16:AB16" si="2">SUM(AA12:AA15)</f>
        <v>1463</v>
      </c>
      <c r="AB16" s="11">
        <f t="shared" si="2"/>
        <v>1675</v>
      </c>
      <c r="AC16" s="11">
        <f>SUM(AC12:AC15)</f>
        <v>3138</v>
      </c>
    </row>
    <row r="17" spans="1:29" ht="15" customHeight="1" x14ac:dyDescent="0.15">
      <c r="A17" s="7">
        <v>11</v>
      </c>
      <c r="B17" s="10">
        <v>72</v>
      </c>
      <c r="C17" s="10">
        <v>82</v>
      </c>
      <c r="D17" s="10">
        <v>154</v>
      </c>
      <c r="E17" s="3"/>
      <c r="F17" s="7">
        <v>41</v>
      </c>
      <c r="G17" s="10">
        <v>103</v>
      </c>
      <c r="H17" s="10">
        <v>88</v>
      </c>
      <c r="I17" s="10">
        <v>191</v>
      </c>
      <c r="J17" s="3"/>
      <c r="K17" s="7">
        <v>71</v>
      </c>
      <c r="L17" s="10">
        <v>147</v>
      </c>
      <c r="M17" s="10">
        <v>221</v>
      </c>
      <c r="N17" s="10">
        <v>368</v>
      </c>
      <c r="O17" s="3"/>
      <c r="P17" s="7">
        <v>101</v>
      </c>
      <c r="Q17" s="10">
        <v>1</v>
      </c>
      <c r="R17" s="10">
        <v>8</v>
      </c>
      <c r="S17" s="10">
        <v>9</v>
      </c>
      <c r="U17" s="4" t="s">
        <v>16</v>
      </c>
      <c r="V17" s="15">
        <f>SUM(L39,Q9,Q15,Q21,Q27,Q33,Q39)</f>
        <v>606</v>
      </c>
      <c r="W17" s="15">
        <f>SUM(M39,R9,R15,R21,R27,R33,R39)</f>
        <v>1477</v>
      </c>
      <c r="X17" s="18">
        <f t="shared" si="0"/>
        <v>2083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85</v>
      </c>
      <c r="D18" s="10">
        <v>175</v>
      </c>
      <c r="E18" s="3"/>
      <c r="F18" s="7">
        <v>42</v>
      </c>
      <c r="G18" s="10">
        <v>99</v>
      </c>
      <c r="H18" s="10">
        <v>94</v>
      </c>
      <c r="I18" s="10">
        <v>193</v>
      </c>
      <c r="J18" s="3"/>
      <c r="K18" s="7">
        <v>72</v>
      </c>
      <c r="L18" s="10">
        <v>161</v>
      </c>
      <c r="M18" s="10">
        <v>221</v>
      </c>
      <c r="N18" s="13">
        <v>382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186</v>
      </c>
      <c r="W18" s="15">
        <f>SUM(R9,R15,R21,R27,R33,R39)</f>
        <v>580</v>
      </c>
      <c r="X18" s="18">
        <f t="shared" si="0"/>
        <v>766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81</v>
      </c>
      <c r="C19" s="10">
        <v>84</v>
      </c>
      <c r="D19" s="10">
        <v>165</v>
      </c>
      <c r="E19" s="3"/>
      <c r="F19" s="7">
        <v>43</v>
      </c>
      <c r="G19" s="10">
        <v>97</v>
      </c>
      <c r="H19" s="10">
        <v>101</v>
      </c>
      <c r="I19" s="10">
        <v>198</v>
      </c>
      <c r="J19" s="3"/>
      <c r="K19" s="7">
        <v>73</v>
      </c>
      <c r="L19" s="10">
        <v>157</v>
      </c>
      <c r="M19" s="10">
        <v>210</v>
      </c>
      <c r="N19" s="10">
        <v>367</v>
      </c>
      <c r="O19" s="3"/>
      <c r="P19" s="7">
        <v>103</v>
      </c>
      <c r="Q19" s="10">
        <v>0</v>
      </c>
      <c r="R19" s="10">
        <v>0</v>
      </c>
      <c r="S19" s="10">
        <v>0</v>
      </c>
      <c r="U19" s="4" t="s">
        <v>18</v>
      </c>
      <c r="V19" s="15">
        <f>SUM(Q15,Q21,Q27,Q33,Q39)</f>
        <v>32</v>
      </c>
      <c r="W19" s="15">
        <f>SUM(R15,R21,R27,R33,R39)</f>
        <v>176</v>
      </c>
      <c r="X19" s="18">
        <f t="shared" si="0"/>
        <v>208</v>
      </c>
      <c r="Z19" s="4" t="s">
        <v>25</v>
      </c>
      <c r="AA19" s="10">
        <v>205</v>
      </c>
      <c r="AB19" s="10">
        <v>209</v>
      </c>
      <c r="AC19" s="10">
        <v>414</v>
      </c>
    </row>
    <row r="20" spans="1:29" ht="15" customHeight="1" x14ac:dyDescent="0.15">
      <c r="A20" s="7">
        <v>14</v>
      </c>
      <c r="B20" s="10">
        <v>76</v>
      </c>
      <c r="C20" s="10">
        <v>81</v>
      </c>
      <c r="D20" s="10">
        <v>157</v>
      </c>
      <c r="E20" s="3"/>
      <c r="F20" s="7">
        <v>44</v>
      </c>
      <c r="G20" s="10">
        <v>91</v>
      </c>
      <c r="H20" s="10">
        <v>102</v>
      </c>
      <c r="I20" s="10">
        <v>193</v>
      </c>
      <c r="J20" s="3"/>
      <c r="K20" s="7">
        <v>74</v>
      </c>
      <c r="L20" s="10">
        <v>158</v>
      </c>
      <c r="M20" s="10">
        <v>213</v>
      </c>
      <c r="N20" s="10">
        <v>371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2</v>
      </c>
      <c r="W20" s="15">
        <f>SUM(R21,R27,R33,R39)</f>
        <v>29</v>
      </c>
      <c r="X20" s="18">
        <f t="shared" si="0"/>
        <v>31</v>
      </c>
      <c r="Z20" s="26" t="s">
        <v>26</v>
      </c>
      <c r="AA20" s="10">
        <v>1241</v>
      </c>
      <c r="AB20" s="10">
        <v>1088</v>
      </c>
      <c r="AC20" s="10">
        <v>2329</v>
      </c>
    </row>
    <row r="21" spans="1:29" ht="15" customHeight="1" x14ac:dyDescent="0.15">
      <c r="A21" s="7"/>
      <c r="B21" s="11">
        <v>387</v>
      </c>
      <c r="C21" s="11">
        <v>417</v>
      </c>
      <c r="D21" s="11">
        <v>804</v>
      </c>
      <c r="E21" s="3"/>
      <c r="F21" s="7"/>
      <c r="G21" s="11">
        <v>485</v>
      </c>
      <c r="H21" s="11">
        <v>485</v>
      </c>
      <c r="I21" s="11">
        <v>970</v>
      </c>
      <c r="J21" s="3"/>
      <c r="K21" s="7"/>
      <c r="L21" s="12">
        <v>789</v>
      </c>
      <c r="M21" s="12">
        <v>1082</v>
      </c>
      <c r="N21" s="12">
        <v>1871</v>
      </c>
      <c r="O21" s="24"/>
      <c r="P21" s="7"/>
      <c r="Q21" s="11">
        <v>2</v>
      </c>
      <c r="R21" s="11">
        <v>27</v>
      </c>
      <c r="S21" s="11">
        <v>29</v>
      </c>
      <c r="Z21" s="4" t="s">
        <v>31</v>
      </c>
      <c r="AA21" s="10">
        <v>247</v>
      </c>
      <c r="AB21" s="10">
        <v>282</v>
      </c>
      <c r="AC21" s="10">
        <v>529</v>
      </c>
    </row>
    <row r="22" spans="1:29" ht="15" customHeight="1" x14ac:dyDescent="0.15">
      <c r="A22" s="7">
        <v>15</v>
      </c>
      <c r="B22" s="10">
        <v>108</v>
      </c>
      <c r="C22" s="10">
        <v>85</v>
      </c>
      <c r="D22" s="10">
        <v>193</v>
      </c>
      <c r="E22" s="3"/>
      <c r="F22" s="7">
        <v>45</v>
      </c>
      <c r="G22" s="10">
        <v>95</v>
      </c>
      <c r="H22" s="10">
        <v>132</v>
      </c>
      <c r="I22" s="10">
        <v>227</v>
      </c>
      <c r="J22" s="3"/>
      <c r="K22" s="7">
        <v>75</v>
      </c>
      <c r="L22" s="10">
        <v>205</v>
      </c>
      <c r="M22" s="10">
        <v>250</v>
      </c>
      <c r="N22" s="10">
        <v>455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380</v>
      </c>
      <c r="AB22" s="10">
        <v>678</v>
      </c>
      <c r="AC22" s="10">
        <v>1058</v>
      </c>
    </row>
    <row r="23" spans="1:29" ht="15" customHeight="1" x14ac:dyDescent="0.15">
      <c r="A23" s="7">
        <v>16</v>
      </c>
      <c r="B23" s="10">
        <v>103</v>
      </c>
      <c r="C23" s="10">
        <v>89</v>
      </c>
      <c r="D23" s="10">
        <v>192</v>
      </c>
      <c r="E23" s="3"/>
      <c r="F23" s="7">
        <v>46</v>
      </c>
      <c r="G23" s="10">
        <v>78</v>
      </c>
      <c r="H23" s="10">
        <v>76</v>
      </c>
      <c r="I23" s="10">
        <v>154</v>
      </c>
      <c r="J23" s="3"/>
      <c r="K23" s="7">
        <v>76</v>
      </c>
      <c r="L23" s="10">
        <v>149</v>
      </c>
      <c r="M23" s="10">
        <v>240</v>
      </c>
      <c r="N23" s="10">
        <v>389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9.6969166082690954</v>
      </c>
      <c r="W23" s="19">
        <f>W4/$W$8*100</f>
        <v>8.2503988452480446</v>
      </c>
      <c r="X23" s="19">
        <f>X4/$X$8*100</f>
        <v>8.9222507018186246</v>
      </c>
      <c r="Z23" s="9" t="s">
        <v>24</v>
      </c>
      <c r="AA23" s="11">
        <f t="shared" ref="AA23:AB23" si="3">SUM(AA19:AA22)</f>
        <v>2073</v>
      </c>
      <c r="AB23" s="11">
        <f t="shared" si="3"/>
        <v>2257</v>
      </c>
      <c r="AC23" s="11">
        <f>SUM(AC19:AC22)</f>
        <v>4330</v>
      </c>
    </row>
    <row r="24" spans="1:29" ht="15" customHeight="1" x14ac:dyDescent="0.15">
      <c r="A24" s="7">
        <v>17</v>
      </c>
      <c r="B24" s="10">
        <v>105</v>
      </c>
      <c r="C24" s="10">
        <v>92</v>
      </c>
      <c r="D24" s="10">
        <v>197</v>
      </c>
      <c r="E24" s="3"/>
      <c r="F24" s="7">
        <v>47</v>
      </c>
      <c r="G24" s="10">
        <v>103</v>
      </c>
      <c r="H24" s="10">
        <v>87</v>
      </c>
      <c r="I24" s="10">
        <v>190</v>
      </c>
      <c r="J24" s="3"/>
      <c r="K24" s="7">
        <v>77</v>
      </c>
      <c r="L24" s="10">
        <v>190</v>
      </c>
      <c r="M24" s="10">
        <v>266</v>
      </c>
      <c r="N24" s="10">
        <v>456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56.04414856341976</v>
      </c>
      <c r="W24" s="19">
        <f>W5/$W$8*100</f>
        <v>46.562333814479985</v>
      </c>
      <c r="X24" s="19">
        <f>X5/$X$8*100</f>
        <v>50.966272020830793</v>
      </c>
      <c r="Z24" s="6" t="s">
        <v>30</v>
      </c>
    </row>
    <row r="25" spans="1:29" ht="15" customHeight="1" x14ac:dyDescent="0.15">
      <c r="A25" s="7">
        <v>18</v>
      </c>
      <c r="B25" s="10">
        <v>120</v>
      </c>
      <c r="C25" s="10">
        <v>92</v>
      </c>
      <c r="D25" s="10">
        <v>212</v>
      </c>
      <c r="E25" s="3"/>
      <c r="F25" s="7">
        <v>48</v>
      </c>
      <c r="G25" s="10">
        <v>100</v>
      </c>
      <c r="H25" s="10">
        <v>130</v>
      </c>
      <c r="I25" s="10">
        <v>230</v>
      </c>
      <c r="J25" s="3"/>
      <c r="K25" s="7">
        <v>78</v>
      </c>
      <c r="L25" s="10">
        <v>179</v>
      </c>
      <c r="M25" s="10">
        <v>266</v>
      </c>
      <c r="N25" s="10">
        <v>445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13.980378416257883</v>
      </c>
      <c r="W25" s="19">
        <f>W6/$W$8*100</f>
        <v>15.087745954569625</v>
      </c>
      <c r="X25" s="19">
        <f>X6/$X$8*100</f>
        <v>14.573416331014281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77</v>
      </c>
      <c r="D26" s="10">
        <v>178</v>
      </c>
      <c r="E26" s="3"/>
      <c r="F26" s="7">
        <v>49</v>
      </c>
      <c r="G26" s="10">
        <v>119</v>
      </c>
      <c r="H26" s="10">
        <v>124</v>
      </c>
      <c r="I26" s="10">
        <v>243</v>
      </c>
      <c r="J26" s="3"/>
      <c r="K26" s="7">
        <v>79</v>
      </c>
      <c r="L26" s="10">
        <v>189</v>
      </c>
      <c r="M26" s="10">
        <v>244</v>
      </c>
      <c r="N26" s="10">
        <v>433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20.278556412053259</v>
      </c>
      <c r="W26" s="19">
        <f>W7/$W$8*100</f>
        <v>30.099521385702349</v>
      </c>
      <c r="X26" s="19">
        <f>X7/$X$8*100</f>
        <v>25.538060946336305</v>
      </c>
      <c r="Z26" s="4" t="s">
        <v>25</v>
      </c>
      <c r="AA26" s="10">
        <v>126</v>
      </c>
      <c r="AB26" s="10">
        <v>98</v>
      </c>
      <c r="AC26" s="10">
        <v>224</v>
      </c>
    </row>
    <row r="27" spans="1:29" ht="15" customHeight="1" x14ac:dyDescent="0.15">
      <c r="A27" s="7"/>
      <c r="B27" s="11">
        <v>537</v>
      </c>
      <c r="C27" s="11">
        <v>435</v>
      </c>
      <c r="D27" s="11">
        <v>972</v>
      </c>
      <c r="E27" s="3"/>
      <c r="F27" s="7"/>
      <c r="G27" s="11">
        <v>495</v>
      </c>
      <c r="H27" s="11">
        <v>549</v>
      </c>
      <c r="I27" s="11">
        <v>1044</v>
      </c>
      <c r="J27" s="3"/>
      <c r="K27" s="7"/>
      <c r="L27" s="11">
        <v>912</v>
      </c>
      <c r="M27" s="11">
        <v>1266</v>
      </c>
      <c r="N27" s="11">
        <v>2178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664</v>
      </c>
      <c r="AB27" s="10">
        <v>614</v>
      </c>
      <c r="AC27" s="10">
        <v>1278</v>
      </c>
    </row>
    <row r="28" spans="1:29" ht="15" customHeight="1" x14ac:dyDescent="0.15">
      <c r="A28" s="7">
        <v>20</v>
      </c>
      <c r="B28" s="10">
        <v>79</v>
      </c>
      <c r="C28" s="10">
        <v>98</v>
      </c>
      <c r="D28" s="10">
        <v>177</v>
      </c>
      <c r="E28" s="3"/>
      <c r="F28" s="7">
        <v>50</v>
      </c>
      <c r="G28" s="10">
        <v>119</v>
      </c>
      <c r="H28" s="10">
        <v>103</v>
      </c>
      <c r="I28" s="10">
        <v>222</v>
      </c>
      <c r="J28" s="3"/>
      <c r="K28" s="7">
        <v>80</v>
      </c>
      <c r="L28" s="10">
        <v>166</v>
      </c>
      <c r="M28" s="10">
        <v>243</v>
      </c>
      <c r="N28" s="10">
        <v>409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34.241415557112823</v>
      </c>
      <c r="W28" s="19">
        <f t="shared" ref="W28:W39" si="5">W9/$W$8*100</f>
        <v>28.838410696649703</v>
      </c>
      <c r="X28" s="19">
        <f t="shared" ref="X28:X39" si="6">X9/$X$8*100</f>
        <v>31.347898612636804</v>
      </c>
      <c r="Z28" s="4" t="s">
        <v>31</v>
      </c>
      <c r="AA28" s="10">
        <v>152</v>
      </c>
      <c r="AB28" s="10">
        <v>189</v>
      </c>
      <c r="AC28" s="10">
        <v>341</v>
      </c>
    </row>
    <row r="29" spans="1:29" ht="15" customHeight="1" x14ac:dyDescent="0.15">
      <c r="A29" s="7">
        <v>21</v>
      </c>
      <c r="B29" s="10">
        <v>97</v>
      </c>
      <c r="C29" s="10">
        <v>80</v>
      </c>
      <c r="D29" s="10">
        <v>177</v>
      </c>
      <c r="E29" s="3"/>
      <c r="F29" s="7">
        <v>51</v>
      </c>
      <c r="G29" s="10">
        <v>140</v>
      </c>
      <c r="H29" s="10">
        <v>158</v>
      </c>
      <c r="I29" s="10">
        <v>298</v>
      </c>
      <c r="J29" s="3"/>
      <c r="K29" s="7">
        <v>81</v>
      </c>
      <c r="L29" s="10">
        <v>180</v>
      </c>
      <c r="M29" s="10">
        <v>280</v>
      </c>
      <c r="N29" s="10">
        <v>460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68.500350385423971</v>
      </c>
      <c r="W29" s="19">
        <f t="shared" si="5"/>
        <v>74.025678036921676</v>
      </c>
      <c r="X29" s="19">
        <f t="shared" si="6"/>
        <v>71.459375889987385</v>
      </c>
      <c r="Z29" s="4" t="s">
        <v>7</v>
      </c>
      <c r="AA29" s="10">
        <v>253</v>
      </c>
      <c r="AB29" s="10">
        <v>437</v>
      </c>
      <c r="AC29" s="10">
        <v>690</v>
      </c>
    </row>
    <row r="30" spans="1:29" ht="15" customHeight="1" x14ac:dyDescent="0.15">
      <c r="A30" s="7">
        <v>22</v>
      </c>
      <c r="B30" s="10">
        <v>104</v>
      </c>
      <c r="C30" s="10">
        <v>84</v>
      </c>
      <c r="D30" s="10">
        <v>188</v>
      </c>
      <c r="E30" s="3"/>
      <c r="F30" s="7">
        <v>52</v>
      </c>
      <c r="G30" s="10">
        <v>140</v>
      </c>
      <c r="H30" s="10">
        <v>132</v>
      </c>
      <c r="I30" s="10">
        <v>272</v>
      </c>
      <c r="J30" s="3"/>
      <c r="K30" s="7">
        <v>82</v>
      </c>
      <c r="L30" s="10">
        <v>174</v>
      </c>
      <c r="M30" s="10">
        <v>255</v>
      </c>
      <c r="N30" s="10">
        <v>429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59.915907498248075</v>
      </c>
      <c r="W30" s="19">
        <f t="shared" si="5"/>
        <v>66.170325913545554</v>
      </c>
      <c r="X30" s="19">
        <f t="shared" si="6"/>
        <v>63.265389153342291</v>
      </c>
      <c r="Z30" s="9" t="s">
        <v>24</v>
      </c>
      <c r="AA30" s="11">
        <f t="shared" ref="AA30:AB30" si="7">SUM(AA26:AA29)</f>
        <v>1195</v>
      </c>
      <c r="AB30" s="11">
        <f t="shared" si="7"/>
        <v>1338</v>
      </c>
      <c r="AC30" s="11">
        <f>SUM(AC26:AC29)</f>
        <v>2533</v>
      </c>
    </row>
    <row r="31" spans="1:29" ht="15" customHeight="1" x14ac:dyDescent="0.15">
      <c r="A31" s="7">
        <v>23</v>
      </c>
      <c r="B31" s="10">
        <v>74</v>
      </c>
      <c r="C31" s="10">
        <v>81</v>
      </c>
      <c r="D31" s="10">
        <v>155</v>
      </c>
      <c r="E31" s="3"/>
      <c r="F31" s="7">
        <v>53</v>
      </c>
      <c r="G31" s="10">
        <v>169</v>
      </c>
      <c r="H31" s="10">
        <v>169</v>
      </c>
      <c r="I31" s="10">
        <v>338</v>
      </c>
      <c r="J31" s="3"/>
      <c r="K31" s="7">
        <v>83</v>
      </c>
      <c r="L31" s="10">
        <v>159</v>
      </c>
      <c r="M31" s="10">
        <v>238</v>
      </c>
      <c r="N31" s="10">
        <v>397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45.234758234057466</v>
      </c>
      <c r="W31" s="19">
        <f t="shared" si="5"/>
        <v>53.8631011167667</v>
      </c>
      <c r="X31" s="19">
        <f t="shared" si="6"/>
        <v>49.855567761096871</v>
      </c>
      <c r="Z31" s="6"/>
    </row>
    <row r="32" spans="1:29" ht="15" customHeight="1" x14ac:dyDescent="0.15">
      <c r="A32" s="7">
        <v>24</v>
      </c>
      <c r="B32" s="10">
        <v>98</v>
      </c>
      <c r="C32" s="10">
        <v>99</v>
      </c>
      <c r="D32" s="10">
        <v>197</v>
      </c>
      <c r="E32" s="3"/>
      <c r="F32" s="7">
        <v>54</v>
      </c>
      <c r="G32" s="10">
        <v>161</v>
      </c>
      <c r="H32" s="10">
        <v>172</v>
      </c>
      <c r="I32" s="10">
        <v>333</v>
      </c>
      <c r="J32" s="3"/>
      <c r="K32" s="7">
        <v>84</v>
      </c>
      <c r="L32" s="10">
        <v>118</v>
      </c>
      <c r="M32" s="10">
        <v>203</v>
      </c>
      <c r="N32" s="10">
        <v>321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34.258934828311141</v>
      </c>
      <c r="W32" s="20">
        <f t="shared" si="5"/>
        <v>45.187267340271973</v>
      </c>
      <c r="X32" s="20">
        <f t="shared" si="6"/>
        <v>40.111477277350581</v>
      </c>
      <c r="Z32" s="6"/>
      <c r="AA32" s="28"/>
      <c r="AB32" s="27"/>
      <c r="AC32" s="27"/>
    </row>
    <row r="33" spans="1:29" ht="15" customHeight="1" x14ac:dyDescent="0.15">
      <c r="A33" s="7"/>
      <c r="B33" s="11">
        <v>452</v>
      </c>
      <c r="C33" s="11">
        <v>442</v>
      </c>
      <c r="D33" s="11">
        <v>894</v>
      </c>
      <c r="E33" s="3"/>
      <c r="F33" s="7"/>
      <c r="G33" s="11">
        <v>729</v>
      </c>
      <c r="H33" s="11">
        <v>734</v>
      </c>
      <c r="I33" s="11">
        <v>1463</v>
      </c>
      <c r="J33" s="3"/>
      <c r="K33" s="7"/>
      <c r="L33" s="11">
        <v>797</v>
      </c>
      <c r="M33" s="11">
        <v>1219</v>
      </c>
      <c r="N33" s="11">
        <v>2016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27.189908899789767</v>
      </c>
      <c r="W33" s="19">
        <f t="shared" si="5"/>
        <v>38.319532021575633</v>
      </c>
      <c r="X33" s="19">
        <f t="shared" si="6"/>
        <v>33.150250213596969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92</v>
      </c>
      <c r="D34" s="10">
        <v>177</v>
      </c>
      <c r="E34" s="3"/>
      <c r="F34" s="7">
        <v>55</v>
      </c>
      <c r="G34" s="10">
        <v>167</v>
      </c>
      <c r="H34" s="10">
        <v>158</v>
      </c>
      <c r="I34" s="10">
        <v>325</v>
      </c>
      <c r="J34" s="3"/>
      <c r="K34" s="7">
        <v>85</v>
      </c>
      <c r="L34" s="10">
        <v>117</v>
      </c>
      <c r="M34" s="10">
        <v>209</v>
      </c>
      <c r="N34" s="10">
        <v>326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20.278556412053259</v>
      </c>
      <c r="W34" s="19">
        <f t="shared" si="5"/>
        <v>30.099521385702349</v>
      </c>
      <c r="X34" s="19">
        <f t="shared" si="6"/>
        <v>25.538060946336305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76</v>
      </c>
      <c r="C35" s="10">
        <v>95</v>
      </c>
      <c r="D35" s="10">
        <v>171</v>
      </c>
      <c r="E35" s="3"/>
      <c r="F35" s="7">
        <v>56</v>
      </c>
      <c r="G35" s="10">
        <v>177</v>
      </c>
      <c r="H35" s="10">
        <v>183</v>
      </c>
      <c r="I35" s="10">
        <v>360</v>
      </c>
      <c r="J35" s="3"/>
      <c r="K35" s="7">
        <v>86</v>
      </c>
      <c r="L35" s="10">
        <v>97</v>
      </c>
      <c r="M35" s="10">
        <v>196</v>
      </c>
      <c r="N35" s="10">
        <v>293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12.289768745620181</v>
      </c>
      <c r="W35" s="19">
        <f t="shared" si="5"/>
        <v>20.481653118589989</v>
      </c>
      <c r="X35" s="19">
        <f t="shared" si="6"/>
        <v>16.676837951096466</v>
      </c>
      <c r="Z35" s="4" t="s">
        <v>25</v>
      </c>
      <c r="AA35" s="10">
        <f>SUM(AA5,AA12,AA19,AA26)</f>
        <v>1107</v>
      </c>
      <c r="AB35" s="10">
        <f t="shared" ref="AA35:AB38" si="8">SUM(AB5,AB12,AB19,AB26)</f>
        <v>1086</v>
      </c>
      <c r="AC35" s="10">
        <f>SUM(AA35:AB35)</f>
        <v>2193</v>
      </c>
    </row>
    <row r="36" spans="1:29" ht="15" customHeight="1" x14ac:dyDescent="0.15">
      <c r="A36" s="7">
        <v>27</v>
      </c>
      <c r="B36" s="10">
        <v>91</v>
      </c>
      <c r="C36" s="10">
        <v>112</v>
      </c>
      <c r="D36" s="10">
        <v>203</v>
      </c>
      <c r="E36" s="3"/>
      <c r="F36" s="7">
        <v>57</v>
      </c>
      <c r="G36" s="10">
        <v>178</v>
      </c>
      <c r="H36" s="10">
        <v>193</v>
      </c>
      <c r="I36" s="10">
        <v>371</v>
      </c>
      <c r="J36" s="3"/>
      <c r="K36" s="7">
        <v>87</v>
      </c>
      <c r="L36" s="10">
        <v>95</v>
      </c>
      <c r="M36" s="10">
        <v>209</v>
      </c>
      <c r="N36" s="10">
        <v>304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5.3083391730903999</v>
      </c>
      <c r="W36" s="19">
        <f t="shared" si="5"/>
        <v>11.220846311631087</v>
      </c>
      <c r="X36" s="19">
        <f t="shared" si="6"/>
        <v>8.4747141869075229</v>
      </c>
      <c r="Z36" s="26" t="s">
        <v>26</v>
      </c>
      <c r="AA36" s="10">
        <f t="shared" si="8"/>
        <v>6398</v>
      </c>
      <c r="AB36" s="10">
        <f t="shared" si="8"/>
        <v>6129</v>
      </c>
      <c r="AC36" s="13">
        <f>SUM(AA36:AB36)</f>
        <v>12527</v>
      </c>
    </row>
    <row r="37" spans="1:29" ht="15" customHeight="1" x14ac:dyDescent="0.15">
      <c r="A37" s="7">
        <v>28</v>
      </c>
      <c r="B37" s="10">
        <v>117</v>
      </c>
      <c r="C37" s="10">
        <v>83</v>
      </c>
      <c r="D37" s="10">
        <v>200</v>
      </c>
      <c r="E37" s="3"/>
      <c r="F37" s="7">
        <v>58</v>
      </c>
      <c r="G37" s="10">
        <v>203</v>
      </c>
      <c r="H37" s="10">
        <v>163</v>
      </c>
      <c r="I37" s="10">
        <v>366</v>
      </c>
      <c r="J37" s="3"/>
      <c r="K37" s="7">
        <v>88</v>
      </c>
      <c r="L37" s="10">
        <v>63</v>
      </c>
      <c r="M37" s="10">
        <v>152</v>
      </c>
      <c r="N37" s="10">
        <v>215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1.6292922214435881</v>
      </c>
      <c r="W37" s="19">
        <f t="shared" si="5"/>
        <v>4.4062903593405753</v>
      </c>
      <c r="X37" s="19">
        <f t="shared" si="6"/>
        <v>3.1164815492900444</v>
      </c>
      <c r="Z37" s="4" t="s">
        <v>31</v>
      </c>
      <c r="AA37" s="10">
        <f t="shared" si="8"/>
        <v>1596</v>
      </c>
      <c r="AB37" s="10">
        <f t="shared" si="8"/>
        <v>1986</v>
      </c>
      <c r="AC37" s="13">
        <f>SUM(AA37:AB37)</f>
        <v>3582</v>
      </c>
    </row>
    <row r="38" spans="1:29" ht="15" customHeight="1" x14ac:dyDescent="0.15">
      <c r="A38" s="7">
        <v>29</v>
      </c>
      <c r="B38" s="10">
        <v>88</v>
      </c>
      <c r="C38" s="10">
        <v>101</v>
      </c>
      <c r="D38" s="10">
        <v>189</v>
      </c>
      <c r="E38" s="3"/>
      <c r="F38" s="7">
        <v>59</v>
      </c>
      <c r="G38" s="10">
        <v>222</v>
      </c>
      <c r="H38" s="10">
        <v>189</v>
      </c>
      <c r="I38" s="10">
        <v>411</v>
      </c>
      <c r="J38" s="3"/>
      <c r="K38" s="7">
        <v>89</v>
      </c>
      <c r="L38" s="10">
        <v>48</v>
      </c>
      <c r="M38" s="10">
        <v>131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0.28030833917309039</v>
      </c>
      <c r="W38" s="19">
        <f t="shared" si="5"/>
        <v>1.3370812124895541</v>
      </c>
      <c r="X38" s="19">
        <f t="shared" si="6"/>
        <v>0.84625086455917642</v>
      </c>
      <c r="Z38" s="4" t="s">
        <v>7</v>
      </c>
      <c r="AA38" s="10">
        <f t="shared" si="8"/>
        <v>2315</v>
      </c>
      <c r="AB38" s="10">
        <f t="shared" si="8"/>
        <v>3962</v>
      </c>
      <c r="AC38" s="13">
        <f>SUM(AA38:AB38)</f>
        <v>6277</v>
      </c>
    </row>
    <row r="39" spans="1:29" ht="15" customHeight="1" x14ac:dyDescent="0.15">
      <c r="A39" s="7"/>
      <c r="B39" s="11">
        <v>457</v>
      </c>
      <c r="C39" s="11">
        <v>483</v>
      </c>
      <c r="D39" s="11">
        <v>940</v>
      </c>
      <c r="E39" s="3"/>
      <c r="F39" s="7"/>
      <c r="G39" s="11">
        <v>947</v>
      </c>
      <c r="H39" s="11">
        <v>886</v>
      </c>
      <c r="I39" s="11">
        <v>1833</v>
      </c>
      <c r="J39" s="3"/>
      <c r="K39" s="7"/>
      <c r="L39" s="11">
        <v>420</v>
      </c>
      <c r="M39" s="11">
        <v>897</v>
      </c>
      <c r="N39" s="11">
        <v>1317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1.751927119831815E-2</v>
      </c>
      <c r="W39" s="19">
        <f t="shared" si="5"/>
        <v>0.22031451796702878</v>
      </c>
      <c r="X39" s="19">
        <f t="shared" si="6"/>
        <v>0.12612392692949265</v>
      </c>
      <c r="Z39" s="9" t="s">
        <v>24</v>
      </c>
      <c r="AA39" s="11">
        <f>SUM(AA35:AA38)</f>
        <v>11416</v>
      </c>
      <c r="AB39" s="11">
        <f>SUM(AB35:AB38)</f>
        <v>13163</v>
      </c>
      <c r="AC39" s="11">
        <f>SUM(AC35:AC38)</f>
        <v>24579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	</dc:title>
  <dc:creator>竹田市役所</dc:creator>
  <cp:keywords>2012_H24年度_年齢別人口集計表</cp:keywords>
  <cp:lastModifiedBy>2081386</cp:lastModifiedBy>
  <cp:lastPrinted>2022-10-16T08:45:44Z</cp:lastPrinted>
  <dcterms:created xsi:type="dcterms:W3CDTF">2005-05-02T01:20:17Z</dcterms:created>
  <dcterms:modified xsi:type="dcterms:W3CDTF">2024-04-22T00:44:47Z</dcterms:modified>
</cp:coreProperties>
</file>