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6740" windowHeight="10590" tabRatio="766" activeTab="11"/>
  </bookViews>
  <sheets>
    <sheet name="４月" sheetId="34" r:id="rId1"/>
    <sheet name="５月" sheetId="35" r:id="rId2"/>
    <sheet name="６月" sheetId="36" r:id="rId3"/>
    <sheet name="７月" sheetId="37" r:id="rId4"/>
    <sheet name="８月" sheetId="38" r:id="rId5"/>
    <sheet name="９月" sheetId="39" r:id="rId6"/>
    <sheet name="10月" sheetId="40" r:id="rId7"/>
    <sheet name="11月" sheetId="41" r:id="rId8"/>
    <sheet name="12月" sheetId="42" r:id="rId9"/>
    <sheet name="1月" sheetId="43" r:id="rId10"/>
    <sheet name="2月" sheetId="44" r:id="rId11"/>
    <sheet name="3月" sheetId="45" r:id="rId12"/>
  </sheets>
  <definedNames>
    <definedName name="_A600000">#REF!</definedName>
    <definedName name="_A655555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34" l="1"/>
  <c r="W4" i="34"/>
  <c r="V5" i="34"/>
  <c r="X5" i="34" s="1"/>
  <c r="W5" i="34"/>
  <c r="V6" i="34"/>
  <c r="W6" i="34"/>
  <c r="V7" i="34"/>
  <c r="W7" i="34"/>
  <c r="V9" i="34"/>
  <c r="W9" i="34"/>
  <c r="AA9" i="34"/>
  <c r="AB9" i="34"/>
  <c r="AC9" i="34"/>
  <c r="V10" i="34"/>
  <c r="W10" i="34"/>
  <c r="V11" i="34"/>
  <c r="X11" i="34" s="1"/>
  <c r="W11" i="34"/>
  <c r="V12" i="34"/>
  <c r="W12" i="34"/>
  <c r="V13" i="34"/>
  <c r="W13" i="34"/>
  <c r="V14" i="34"/>
  <c r="W14" i="34"/>
  <c r="V15" i="34"/>
  <c r="W15" i="34"/>
  <c r="V16" i="34"/>
  <c r="W16" i="34"/>
  <c r="AA16" i="34"/>
  <c r="AB16" i="34"/>
  <c r="AC16" i="34"/>
  <c r="V17" i="34"/>
  <c r="W17" i="34"/>
  <c r="V18" i="34"/>
  <c r="W18" i="34"/>
  <c r="V19" i="34"/>
  <c r="W19" i="34"/>
  <c r="V20" i="34"/>
  <c r="W20" i="34"/>
  <c r="AA23" i="34"/>
  <c r="AB23" i="34"/>
  <c r="AC23" i="34"/>
  <c r="AA30" i="34"/>
  <c r="AB30" i="34"/>
  <c r="AC30" i="34"/>
  <c r="AA35" i="34"/>
  <c r="AB35" i="34"/>
  <c r="AA36" i="34"/>
  <c r="AB36" i="34"/>
  <c r="AA37" i="34"/>
  <c r="AB37" i="34"/>
  <c r="AA38" i="34"/>
  <c r="AB38" i="34"/>
  <c r="AC36" i="34" l="1"/>
  <c r="X14" i="34"/>
  <c r="X18" i="34"/>
  <c r="X10" i="34"/>
  <c r="X19" i="34"/>
  <c r="X20" i="34"/>
  <c r="X17" i="34"/>
  <c r="X12" i="34"/>
  <c r="X15" i="34"/>
  <c r="X7" i="34"/>
  <c r="X4" i="34"/>
  <c r="AC35" i="34"/>
  <c r="AC39" i="34" s="1"/>
  <c r="AC38" i="34"/>
  <c r="AC37" i="34"/>
  <c r="AA39" i="34"/>
  <c r="AB39" i="34"/>
  <c r="X13" i="34"/>
  <c r="X16" i="34"/>
  <c r="X6" i="34"/>
  <c r="V8" i="34"/>
  <c r="V30" i="34" s="1"/>
  <c r="V36" i="34"/>
  <c r="X9" i="34"/>
  <c r="V24" i="34"/>
  <c r="V31" i="34"/>
  <c r="W8" i="34"/>
  <c r="W32" i="34" s="1"/>
  <c r="V39" i="34"/>
  <c r="X8" i="34" l="1"/>
  <c r="V35" i="34"/>
  <c r="X38" i="34"/>
  <c r="X36" i="34"/>
  <c r="X24" i="34"/>
  <c r="X33" i="34"/>
  <c r="V33" i="34"/>
  <c r="V26" i="34"/>
  <c r="X32" i="34"/>
  <c r="V25" i="34"/>
  <c r="V23" i="34"/>
  <c r="V32" i="34"/>
  <c r="V38" i="34"/>
  <c r="V37" i="34"/>
  <c r="V28" i="34"/>
  <c r="V29" i="34"/>
  <c r="V34" i="34"/>
  <c r="W25" i="34"/>
  <c r="X35" i="34"/>
  <c r="W24" i="34"/>
  <c r="W31" i="34"/>
  <c r="W37" i="34"/>
  <c r="W23" i="34"/>
  <c r="W26" i="34"/>
  <c r="W30" i="34"/>
  <c r="W33" i="34"/>
  <c r="W38" i="34"/>
  <c r="W28" i="34"/>
  <c r="W35" i="34"/>
  <c r="W29" i="34"/>
  <c r="X37" i="34"/>
  <c r="X25" i="34"/>
  <c r="X23" i="34"/>
  <c r="W36" i="34"/>
  <c r="X26" i="34"/>
  <c r="X28" i="34"/>
  <c r="X34" i="34"/>
  <c r="W34" i="34"/>
  <c r="W39" i="34"/>
  <c r="X31" i="34"/>
  <c r="X29" i="34"/>
  <c r="X30" i="34"/>
  <c r="X39" i="34"/>
  <c r="AB38" i="44"/>
  <c r="AA38" i="44"/>
  <c r="AB37" i="44"/>
  <c r="AA37" i="44"/>
  <c r="AB36" i="44"/>
  <c r="AA36" i="44"/>
  <c r="AB35" i="44"/>
  <c r="AA35" i="44"/>
  <c r="V27" i="34" l="1"/>
  <c r="X27" i="34"/>
  <c r="W27" i="34"/>
  <c r="AC35" i="44"/>
  <c r="AC37" i="44"/>
  <c r="AC36" i="44"/>
  <c r="AC38" i="44"/>
  <c r="AC30" i="35" l="1"/>
  <c r="AB30" i="35"/>
  <c r="AA30" i="35"/>
  <c r="AC23" i="35"/>
  <c r="AB23" i="35"/>
  <c r="AA23" i="35"/>
  <c r="AC16" i="35"/>
  <c r="AB16" i="35"/>
  <c r="AA16" i="35"/>
  <c r="AC9" i="35"/>
  <c r="AB9" i="35"/>
  <c r="AA9" i="35"/>
  <c r="AB38" i="45" l="1"/>
  <c r="AA38" i="45"/>
  <c r="AB37" i="45"/>
  <c r="AA37" i="45"/>
  <c r="AB36" i="45"/>
  <c r="AA36" i="45"/>
  <c r="AB35" i="45"/>
  <c r="AA35" i="45"/>
  <c r="AC30" i="45"/>
  <c r="AB30" i="45"/>
  <c r="AA30" i="45"/>
  <c r="AC23" i="45"/>
  <c r="AB23" i="45"/>
  <c r="AA23" i="45"/>
  <c r="W20" i="45"/>
  <c r="V20" i="45"/>
  <c r="W19" i="45"/>
  <c r="V19" i="45"/>
  <c r="W18" i="45"/>
  <c r="V18" i="45"/>
  <c r="W17" i="45"/>
  <c r="V17" i="45"/>
  <c r="AC16" i="45"/>
  <c r="AB16" i="45"/>
  <c r="AA16" i="45"/>
  <c r="W16" i="45"/>
  <c r="V16" i="45"/>
  <c r="X16" i="45" s="1"/>
  <c r="W15" i="45"/>
  <c r="V15" i="45"/>
  <c r="W14" i="45"/>
  <c r="V14" i="45"/>
  <c r="W13" i="45"/>
  <c r="V13" i="45"/>
  <c r="W12" i="45"/>
  <c r="V12" i="45"/>
  <c r="W11" i="45"/>
  <c r="V11" i="45"/>
  <c r="W10" i="45"/>
  <c r="V10" i="45"/>
  <c r="AC9" i="45"/>
  <c r="AB9" i="45"/>
  <c r="AA9" i="45"/>
  <c r="W9" i="45"/>
  <c r="V9" i="45"/>
  <c r="W7" i="45"/>
  <c r="V7" i="45"/>
  <c r="W6" i="45"/>
  <c r="V6" i="45"/>
  <c r="W5" i="45"/>
  <c r="V5" i="45"/>
  <c r="W4" i="45"/>
  <c r="V4" i="45"/>
  <c r="X20" i="45" l="1"/>
  <c r="AC35" i="45"/>
  <c r="X14" i="45"/>
  <c r="AC37" i="45"/>
  <c r="X13" i="45"/>
  <c r="X5" i="45"/>
  <c r="X17" i="45"/>
  <c r="X19" i="45"/>
  <c r="X12" i="45"/>
  <c r="V8" i="45"/>
  <c r="V24" i="45" s="1"/>
  <c r="X6" i="45"/>
  <c r="AC36" i="45"/>
  <c r="AC38" i="45"/>
  <c r="AB39" i="45"/>
  <c r="X7" i="45"/>
  <c r="X9" i="45"/>
  <c r="X10" i="45"/>
  <c r="X15" i="45"/>
  <c r="W8" i="45"/>
  <c r="W38" i="45" s="1"/>
  <c r="X4" i="45"/>
  <c r="X11" i="45"/>
  <c r="X18" i="45"/>
  <c r="AA39" i="45"/>
  <c r="V33" i="45" l="1"/>
  <c r="V23" i="45"/>
  <c r="V32" i="45"/>
  <c r="V26" i="45"/>
  <c r="V30" i="45"/>
  <c r="V31" i="45"/>
  <c r="V28" i="45"/>
  <c r="V29" i="45"/>
  <c r="V38" i="45"/>
  <c r="V34" i="45"/>
  <c r="V39" i="45"/>
  <c r="V25" i="45"/>
  <c r="V36" i="45"/>
  <c r="V35" i="45"/>
  <c r="V37" i="45"/>
  <c r="W30" i="45"/>
  <c r="AC39" i="45"/>
  <c r="W26" i="45"/>
  <c r="W32" i="45"/>
  <c r="W25" i="45"/>
  <c r="W34" i="45"/>
  <c r="W24" i="45"/>
  <c r="W37" i="45"/>
  <c r="W29" i="45"/>
  <c r="W39" i="45"/>
  <c r="W33" i="45"/>
  <c r="X8" i="45"/>
  <c r="W31" i="45"/>
  <c r="W36" i="45"/>
  <c r="W28" i="45"/>
  <c r="W35" i="45"/>
  <c r="W23" i="45"/>
  <c r="V27" i="45" l="1"/>
  <c r="W27" i="45"/>
  <c r="X36" i="45"/>
  <c r="X28" i="45"/>
  <c r="X25" i="45"/>
  <c r="X29" i="45"/>
  <c r="X24" i="45"/>
  <c r="X33" i="45"/>
  <c r="X31" i="45"/>
  <c r="X39" i="45"/>
  <c r="X32" i="45"/>
  <c r="X35" i="45"/>
  <c r="X26" i="45"/>
  <c r="X34" i="45"/>
  <c r="X38" i="45"/>
  <c r="X23" i="45"/>
  <c r="X30" i="45"/>
  <c r="X37" i="45"/>
  <c r="X27" i="45" l="1"/>
  <c r="AC30" i="44" l="1"/>
  <c r="AB30" i="44"/>
  <c r="AA30" i="44"/>
  <c r="AC23" i="44"/>
  <c r="AB23" i="44"/>
  <c r="AA23" i="44"/>
  <c r="W20" i="44"/>
  <c r="V20" i="44"/>
  <c r="X20" i="44" s="1"/>
  <c r="W19" i="44"/>
  <c r="V19" i="44"/>
  <c r="W18" i="44"/>
  <c r="V18" i="44"/>
  <c r="W17" i="44"/>
  <c r="V17" i="44"/>
  <c r="AC16" i="44"/>
  <c r="AB16" i="44"/>
  <c r="AA16" i="44"/>
  <c r="W16" i="44"/>
  <c r="V16" i="44"/>
  <c r="W15" i="44"/>
  <c r="V15" i="44"/>
  <c r="W14" i="44"/>
  <c r="V14" i="44"/>
  <c r="W13" i="44"/>
  <c r="V13" i="44"/>
  <c r="W12" i="44"/>
  <c r="V12" i="44"/>
  <c r="W11" i="44"/>
  <c r="V11" i="44"/>
  <c r="W10" i="44"/>
  <c r="V10" i="44"/>
  <c r="AC9" i="44"/>
  <c r="AB9" i="44"/>
  <c r="AA9" i="44"/>
  <c r="W9" i="44"/>
  <c r="V9" i="44"/>
  <c r="W7" i="44"/>
  <c r="V7" i="44"/>
  <c r="W6" i="44"/>
  <c r="V6" i="44"/>
  <c r="W5" i="44"/>
  <c r="V5" i="44"/>
  <c r="W4" i="44"/>
  <c r="V4" i="44"/>
  <c r="X12" i="44" l="1"/>
  <c r="X10" i="44"/>
  <c r="X7" i="44"/>
  <c r="X17" i="44"/>
  <c r="X19" i="44"/>
  <c r="X16" i="44"/>
  <c r="X6" i="44"/>
  <c r="X13" i="44"/>
  <c r="AB39" i="44"/>
  <c r="X9" i="44"/>
  <c r="X15" i="44"/>
  <c r="V8" i="44"/>
  <c r="V28" i="44" s="1"/>
  <c r="X5" i="44"/>
  <c r="X14" i="44"/>
  <c r="W8" i="44"/>
  <c r="W38" i="44" s="1"/>
  <c r="X4" i="44"/>
  <c r="X11" i="44"/>
  <c r="X18" i="44"/>
  <c r="AA39" i="44"/>
  <c r="V23" i="44" l="1"/>
  <c r="V30" i="44"/>
  <c r="V25" i="44"/>
  <c r="V36" i="44"/>
  <c r="V39" i="44"/>
  <c r="V35" i="44"/>
  <c r="AC39" i="44"/>
  <c r="W32" i="44"/>
  <c r="W25" i="44"/>
  <c r="W34" i="44"/>
  <c r="W24" i="44"/>
  <c r="W37" i="44"/>
  <c r="V34" i="44"/>
  <c r="V32" i="44"/>
  <c r="V33" i="44"/>
  <c r="W29" i="44"/>
  <c r="V38" i="44"/>
  <c r="W39" i="44"/>
  <c r="W33" i="44"/>
  <c r="V24" i="44"/>
  <c r="V29" i="44"/>
  <c r="V26" i="44"/>
  <c r="W26" i="44"/>
  <c r="V37" i="44"/>
  <c r="W30" i="44"/>
  <c r="V31" i="44"/>
  <c r="X8" i="44"/>
  <c r="W31" i="44"/>
  <c r="W36" i="44"/>
  <c r="W28" i="44"/>
  <c r="W35" i="44"/>
  <c r="W23" i="44"/>
  <c r="V27" i="44" l="1"/>
  <c r="W27" i="44"/>
  <c r="X36" i="44"/>
  <c r="X28" i="44"/>
  <c r="X25" i="44"/>
  <c r="X29" i="44"/>
  <c r="X24" i="44"/>
  <c r="X33" i="44"/>
  <c r="X31" i="44"/>
  <c r="X39" i="44"/>
  <c r="X32" i="44"/>
  <c r="X35" i="44"/>
  <c r="X26" i="44"/>
  <c r="X34" i="44"/>
  <c r="X38" i="44"/>
  <c r="X23" i="44"/>
  <c r="X30" i="44"/>
  <c r="X37" i="44"/>
  <c r="X27" i="44" l="1"/>
  <c r="AB38" i="43" l="1"/>
  <c r="AA38" i="43"/>
  <c r="AB37" i="43"/>
  <c r="AA37" i="43"/>
  <c r="AB36" i="43"/>
  <c r="AA36" i="43"/>
  <c r="AB35" i="43"/>
  <c r="AA35" i="43"/>
  <c r="AC30" i="43"/>
  <c r="AB30" i="43"/>
  <c r="AA30" i="43"/>
  <c r="AC23" i="43"/>
  <c r="AB23" i="43"/>
  <c r="AA23" i="43"/>
  <c r="W20" i="43"/>
  <c r="V20" i="43"/>
  <c r="W19" i="43"/>
  <c r="V19" i="43"/>
  <c r="W18" i="43"/>
  <c r="V18" i="43"/>
  <c r="W17" i="43"/>
  <c r="V17" i="43"/>
  <c r="AC16" i="43"/>
  <c r="AB16" i="43"/>
  <c r="AA16" i="43"/>
  <c r="W16" i="43"/>
  <c r="V16" i="43"/>
  <c r="W15" i="43"/>
  <c r="V15" i="43"/>
  <c r="W14" i="43"/>
  <c r="V14" i="43"/>
  <c r="W13" i="43"/>
  <c r="V13" i="43"/>
  <c r="W12" i="43"/>
  <c r="V12" i="43"/>
  <c r="W11" i="43"/>
  <c r="V11" i="43"/>
  <c r="W10" i="43"/>
  <c r="V10" i="43"/>
  <c r="AC9" i="43"/>
  <c r="AB9" i="43"/>
  <c r="AA9" i="43"/>
  <c r="W9" i="43"/>
  <c r="V9" i="43"/>
  <c r="W7" i="43"/>
  <c r="V7" i="43"/>
  <c r="W6" i="43"/>
  <c r="V6" i="43"/>
  <c r="W5" i="43"/>
  <c r="V5" i="43"/>
  <c r="W4" i="43"/>
  <c r="V4" i="43"/>
  <c r="X10" i="43" l="1"/>
  <c r="X13" i="43"/>
  <c r="X20" i="43"/>
  <c r="AC36" i="43"/>
  <c r="AC38" i="43"/>
  <c r="X6" i="43"/>
  <c r="X16" i="43"/>
  <c r="X15" i="43"/>
  <c r="AC35" i="43"/>
  <c r="AC37" i="43"/>
  <c r="AA39" i="43"/>
  <c r="AB39" i="43"/>
  <c r="X5" i="43"/>
  <c r="X7" i="43"/>
  <c r="X12" i="43"/>
  <c r="X14" i="43"/>
  <c r="X9" i="43"/>
  <c r="X4" i="43"/>
  <c r="X11" i="43"/>
  <c r="X17" i="43"/>
  <c r="V8" i="43"/>
  <c r="V38" i="43" s="1"/>
  <c r="W8" i="43"/>
  <c r="W34" i="43" s="1"/>
  <c r="X19" i="43"/>
  <c r="X18" i="43"/>
  <c r="X8" i="43" l="1"/>
  <c r="X35" i="43" s="1"/>
  <c r="AC39" i="43"/>
  <c r="V33" i="43"/>
  <c r="V28" i="43"/>
  <c r="V24" i="43"/>
  <c r="V26" i="43"/>
  <c r="V34" i="43"/>
  <c r="V39" i="43"/>
  <c r="W36" i="43"/>
  <c r="V29" i="43"/>
  <c r="V30" i="43"/>
  <c r="V35" i="43"/>
  <c r="V31" i="43"/>
  <c r="V25" i="43"/>
  <c r="V36" i="43"/>
  <c r="V23" i="43"/>
  <c r="W31" i="43"/>
  <c r="W39" i="43"/>
  <c r="W37" i="43"/>
  <c r="W28" i="43"/>
  <c r="W25" i="43"/>
  <c r="W26" i="43"/>
  <c r="W35" i="43"/>
  <c r="W24" i="43"/>
  <c r="W32" i="43"/>
  <c r="W23" i="43"/>
  <c r="W33" i="43"/>
  <c r="W29" i="43"/>
  <c r="V37" i="43"/>
  <c r="W38" i="43"/>
  <c r="W30" i="43"/>
  <c r="V32" i="43"/>
  <c r="X31" i="43" l="1"/>
  <c r="X39" i="43"/>
  <c r="X34" i="43"/>
  <c r="X29" i="43"/>
  <c r="X33" i="43"/>
  <c r="X36" i="43"/>
  <c r="X24" i="43"/>
  <c r="X28" i="43"/>
  <c r="X38" i="43"/>
  <c r="X23" i="43"/>
  <c r="X30" i="43"/>
  <c r="X25" i="43"/>
  <c r="X37" i="43"/>
  <c r="X26" i="43"/>
  <c r="X32" i="43"/>
  <c r="V27" i="43"/>
  <c r="W27" i="43"/>
  <c r="X27" i="43" l="1"/>
  <c r="AB38" i="42"/>
  <c r="AA38" i="42"/>
  <c r="AB37" i="42"/>
  <c r="AA37" i="42"/>
  <c r="AB36" i="42"/>
  <c r="AA36" i="42"/>
  <c r="AB35" i="42"/>
  <c r="AA35" i="42"/>
  <c r="AC30" i="42"/>
  <c r="AB30" i="42"/>
  <c r="AA30" i="42"/>
  <c r="AC23" i="42"/>
  <c r="AB23" i="42"/>
  <c r="AA23" i="42"/>
  <c r="W20" i="42"/>
  <c r="V20" i="42"/>
  <c r="W19" i="42"/>
  <c r="V19" i="42"/>
  <c r="W18" i="42"/>
  <c r="V18" i="42"/>
  <c r="W17" i="42"/>
  <c r="V17" i="42"/>
  <c r="AC16" i="42"/>
  <c r="AB16" i="42"/>
  <c r="AA16" i="42"/>
  <c r="W16" i="42"/>
  <c r="V16" i="42"/>
  <c r="W15" i="42"/>
  <c r="V15" i="42"/>
  <c r="W14" i="42"/>
  <c r="V14" i="42"/>
  <c r="W13" i="42"/>
  <c r="V13" i="42"/>
  <c r="W12" i="42"/>
  <c r="V12" i="42"/>
  <c r="W11" i="42"/>
  <c r="V11" i="42"/>
  <c r="W10" i="42"/>
  <c r="V10" i="42"/>
  <c r="AC9" i="42"/>
  <c r="AB9" i="42"/>
  <c r="AA9" i="42"/>
  <c r="W9" i="42"/>
  <c r="V9" i="42"/>
  <c r="W7" i="42"/>
  <c r="V7" i="42"/>
  <c r="W6" i="42"/>
  <c r="V6" i="42"/>
  <c r="W5" i="42"/>
  <c r="V5" i="42"/>
  <c r="W4" i="42"/>
  <c r="V4" i="42"/>
  <c r="AC35" i="42" l="1"/>
  <c r="X20" i="42"/>
  <c r="X13" i="42"/>
  <c r="X7" i="42"/>
  <c r="X10" i="42"/>
  <c r="X14" i="42"/>
  <c r="X6" i="42"/>
  <c r="X15" i="42"/>
  <c r="AC37" i="42"/>
  <c r="AC36" i="42"/>
  <c r="AC38" i="42"/>
  <c r="AA39" i="42"/>
  <c r="AB39" i="42"/>
  <c r="X9" i="42"/>
  <c r="X5" i="42"/>
  <c r="X12" i="42"/>
  <c r="X4" i="42"/>
  <c r="X11" i="42"/>
  <c r="X16" i="42"/>
  <c r="X17" i="42"/>
  <c r="V8" i="42"/>
  <c r="V38" i="42" s="1"/>
  <c r="W8" i="42"/>
  <c r="W36" i="42" s="1"/>
  <c r="X19" i="42"/>
  <c r="X18" i="42"/>
  <c r="AB38" i="41"/>
  <c r="AA38" i="41"/>
  <c r="AB37" i="41"/>
  <c r="AA37" i="41"/>
  <c r="AB36" i="41"/>
  <c r="AA36" i="41"/>
  <c r="AB35" i="41"/>
  <c r="AA35" i="41"/>
  <c r="AC30" i="41"/>
  <c r="AB30" i="41"/>
  <c r="AA30" i="41"/>
  <c r="AC23" i="41"/>
  <c r="AB23" i="41"/>
  <c r="AA23" i="41"/>
  <c r="W20" i="41"/>
  <c r="V20" i="41"/>
  <c r="W19" i="41"/>
  <c r="V19" i="41"/>
  <c r="W18" i="41"/>
  <c r="V18" i="41"/>
  <c r="W17" i="41"/>
  <c r="V17" i="41"/>
  <c r="AC16" i="41"/>
  <c r="AB16" i="41"/>
  <c r="AA16" i="41"/>
  <c r="W16" i="41"/>
  <c r="V16" i="41"/>
  <c r="W15" i="41"/>
  <c r="V15" i="41"/>
  <c r="W14" i="41"/>
  <c r="V14" i="41"/>
  <c r="W13" i="41"/>
  <c r="V13" i="41"/>
  <c r="W12" i="41"/>
  <c r="V12" i="41"/>
  <c r="W11" i="41"/>
  <c r="V11" i="41"/>
  <c r="W10" i="41"/>
  <c r="V10" i="41"/>
  <c r="AC9" i="41"/>
  <c r="AB9" i="41"/>
  <c r="AA9" i="41"/>
  <c r="W9" i="41"/>
  <c r="V9" i="41"/>
  <c r="W7" i="41"/>
  <c r="V7" i="41"/>
  <c r="W6" i="41"/>
  <c r="V6" i="41"/>
  <c r="W5" i="41"/>
  <c r="V5" i="41"/>
  <c r="W4" i="41"/>
  <c r="V4" i="41"/>
  <c r="X17" i="41" l="1"/>
  <c r="X13" i="41"/>
  <c r="X11" i="41"/>
  <c r="V23" i="42"/>
  <c r="AC36" i="41"/>
  <c r="AC38" i="41"/>
  <c r="X20" i="41"/>
  <c r="W34" i="42"/>
  <c r="X8" i="42"/>
  <c r="X39" i="42" s="1"/>
  <c r="V36" i="42"/>
  <c r="W31" i="42"/>
  <c r="X16" i="41"/>
  <c r="X4" i="41"/>
  <c r="V33" i="42"/>
  <c r="V26" i="42"/>
  <c r="V34" i="42"/>
  <c r="V39" i="42"/>
  <c r="X6" i="41"/>
  <c r="X10" i="41"/>
  <c r="AC39" i="42"/>
  <c r="V28" i="42"/>
  <c r="V29" i="42"/>
  <c r="V30" i="42"/>
  <c r="V35" i="42"/>
  <c r="V31" i="42"/>
  <c r="V24" i="42"/>
  <c r="V25" i="42"/>
  <c r="W39" i="42"/>
  <c r="W37" i="42"/>
  <c r="W28" i="42"/>
  <c r="W25" i="42"/>
  <c r="W26" i="42"/>
  <c r="W35" i="42"/>
  <c r="W24" i="42"/>
  <c r="W32" i="42"/>
  <c r="W23" i="42"/>
  <c r="W33" i="42"/>
  <c r="W29" i="42"/>
  <c r="V37" i="42"/>
  <c r="W38" i="42"/>
  <c r="W30" i="42"/>
  <c r="V32" i="42"/>
  <c r="AC35" i="41"/>
  <c r="AC37" i="41"/>
  <c r="AA39" i="41"/>
  <c r="AB39" i="41"/>
  <c r="X9" i="41"/>
  <c r="X5" i="41"/>
  <c r="X7" i="41"/>
  <c r="X12" i="41"/>
  <c r="X14" i="41"/>
  <c r="V8" i="41"/>
  <c r="V38" i="41" s="1"/>
  <c r="W8" i="41"/>
  <c r="W28" i="41" s="1"/>
  <c r="X19" i="41"/>
  <c r="X15" i="41"/>
  <c r="X18" i="41"/>
  <c r="AB38" i="40"/>
  <c r="AA38" i="40"/>
  <c r="AB37" i="40"/>
  <c r="AA37" i="40"/>
  <c r="AB36" i="40"/>
  <c r="AA36" i="40"/>
  <c r="AB35" i="40"/>
  <c r="AA35" i="40"/>
  <c r="AC30" i="40"/>
  <c r="AB30" i="40"/>
  <c r="AA30" i="40"/>
  <c r="AC23" i="40"/>
  <c r="AB23" i="40"/>
  <c r="AA23" i="40"/>
  <c r="W20" i="40"/>
  <c r="V20" i="40"/>
  <c r="W19" i="40"/>
  <c r="V19" i="40"/>
  <c r="W18" i="40"/>
  <c r="V18" i="40"/>
  <c r="W17" i="40"/>
  <c r="V17" i="40"/>
  <c r="AC16" i="40"/>
  <c r="AB16" i="40"/>
  <c r="AA16" i="40"/>
  <c r="W16" i="40"/>
  <c r="V16" i="40"/>
  <c r="W15" i="40"/>
  <c r="V15" i="40"/>
  <c r="W14" i="40"/>
  <c r="V14" i="40"/>
  <c r="W13" i="40"/>
  <c r="V13" i="40"/>
  <c r="W12" i="40"/>
  <c r="V12" i="40"/>
  <c r="W11" i="40"/>
  <c r="V11" i="40"/>
  <c r="W10" i="40"/>
  <c r="V10" i="40"/>
  <c r="AC9" i="40"/>
  <c r="AB9" i="40"/>
  <c r="AA9" i="40"/>
  <c r="W9" i="40"/>
  <c r="V9" i="40"/>
  <c r="W7" i="40"/>
  <c r="V7" i="40"/>
  <c r="W6" i="40"/>
  <c r="V6" i="40"/>
  <c r="W5" i="40"/>
  <c r="V5" i="40"/>
  <c r="W4" i="40"/>
  <c r="V4" i="40"/>
  <c r="X31" i="42" l="1"/>
  <c r="X29" i="42"/>
  <c r="X33" i="42"/>
  <c r="X37" i="42"/>
  <c r="X25" i="42"/>
  <c r="X32" i="42"/>
  <c r="X28" i="42"/>
  <c r="X38" i="42"/>
  <c r="X30" i="42"/>
  <c r="X36" i="42"/>
  <c r="X24" i="42"/>
  <c r="X23" i="42"/>
  <c r="X10" i="40"/>
  <c r="X35" i="42"/>
  <c r="X26" i="42"/>
  <c r="X34" i="42"/>
  <c r="V27" i="42"/>
  <c r="X8" i="41"/>
  <c r="X25" i="41" s="1"/>
  <c r="X6" i="40"/>
  <c r="AC39" i="41"/>
  <c r="W38" i="41"/>
  <c r="V26" i="41"/>
  <c r="W29" i="41"/>
  <c r="X16" i="40"/>
  <c r="X20" i="40"/>
  <c r="W27" i="42"/>
  <c r="V37" i="41"/>
  <c r="V33" i="41"/>
  <c r="X29" i="41"/>
  <c r="W30" i="41"/>
  <c r="V29" i="41"/>
  <c r="V30" i="41"/>
  <c r="V35" i="41"/>
  <c r="V28" i="41"/>
  <c r="W39" i="41"/>
  <c r="W37" i="41"/>
  <c r="W24" i="41"/>
  <c r="W26" i="41"/>
  <c r="W34" i="41"/>
  <c r="W36" i="41"/>
  <c r="W35" i="41"/>
  <c r="W33" i="41"/>
  <c r="V25" i="41"/>
  <c r="V34" i="41"/>
  <c r="W25" i="41"/>
  <c r="V36" i="41"/>
  <c r="V23" i="41"/>
  <c r="W31" i="41"/>
  <c r="V32" i="41"/>
  <c r="V39" i="41"/>
  <c r="V31" i="41"/>
  <c r="V24" i="41"/>
  <c r="W32" i="41"/>
  <c r="W23" i="41"/>
  <c r="X15" i="40"/>
  <c r="X13" i="40"/>
  <c r="AC35" i="40"/>
  <c r="AC36" i="40"/>
  <c r="AC38" i="40"/>
  <c r="AC37" i="40"/>
  <c r="AA39" i="40"/>
  <c r="AB39" i="40"/>
  <c r="X9" i="40"/>
  <c r="X5" i="40"/>
  <c r="X7" i="40"/>
  <c r="X12" i="40"/>
  <c r="X14" i="40"/>
  <c r="X4" i="40"/>
  <c r="X11" i="40"/>
  <c r="X17" i="40"/>
  <c r="V8" i="40"/>
  <c r="V38" i="40" s="1"/>
  <c r="W8" i="40"/>
  <c r="W34" i="40" s="1"/>
  <c r="X19" i="40"/>
  <c r="X18" i="40"/>
  <c r="AA35" i="39"/>
  <c r="AB35" i="39"/>
  <c r="AA36" i="39"/>
  <c r="AB36" i="39"/>
  <c r="AA37" i="39"/>
  <c r="AB37" i="39"/>
  <c r="AA38" i="39"/>
  <c r="AB38" i="39"/>
  <c r="X34" i="41" l="1"/>
  <c r="X38" i="41"/>
  <c r="X27" i="42"/>
  <c r="X35" i="41"/>
  <c r="X39" i="41"/>
  <c r="X26" i="41"/>
  <c r="X32" i="41"/>
  <c r="X28" i="41"/>
  <c r="X33" i="41"/>
  <c r="X31" i="41"/>
  <c r="X24" i="41"/>
  <c r="X23" i="41"/>
  <c r="X30" i="41"/>
  <c r="X36" i="41"/>
  <c r="X37" i="41"/>
  <c r="X8" i="40"/>
  <c r="X35" i="40" s="1"/>
  <c r="AC39" i="40"/>
  <c r="AC36" i="39"/>
  <c r="W27" i="41"/>
  <c r="V27" i="41"/>
  <c r="V33" i="40"/>
  <c r="V28" i="40"/>
  <c r="V29" i="40"/>
  <c r="V30" i="40"/>
  <c r="V35" i="40"/>
  <c r="V31" i="40"/>
  <c r="V39" i="40"/>
  <c r="W36" i="40"/>
  <c r="V24" i="40"/>
  <c r="V25" i="40"/>
  <c r="V26" i="40"/>
  <c r="V34" i="40"/>
  <c r="V36" i="40"/>
  <c r="V23" i="40"/>
  <c r="W31" i="40"/>
  <c r="W39" i="40"/>
  <c r="W37" i="40"/>
  <c r="W28" i="40"/>
  <c r="W25" i="40"/>
  <c r="W26" i="40"/>
  <c r="W35" i="40"/>
  <c r="W24" i="40"/>
  <c r="W32" i="40"/>
  <c r="W23" i="40"/>
  <c r="W33" i="40"/>
  <c r="W29" i="40"/>
  <c r="V37" i="40"/>
  <c r="W38" i="40"/>
  <c r="W30" i="40"/>
  <c r="V32" i="40"/>
  <c r="AC38" i="39"/>
  <c r="AC37" i="39"/>
  <c r="AC35" i="39"/>
  <c r="AA39" i="39"/>
  <c r="AC30" i="39"/>
  <c r="AB30" i="39"/>
  <c r="AA30" i="39"/>
  <c r="AC23" i="39"/>
  <c r="AB23" i="39"/>
  <c r="AA23" i="39"/>
  <c r="W20" i="39"/>
  <c r="V20" i="39"/>
  <c r="W19" i="39"/>
  <c r="V19" i="39"/>
  <c r="W18" i="39"/>
  <c r="V18" i="39"/>
  <c r="W17" i="39"/>
  <c r="V17" i="39"/>
  <c r="AC16" i="39"/>
  <c r="AB16" i="39"/>
  <c r="AA16" i="39"/>
  <c r="W16" i="39"/>
  <c r="V16" i="39"/>
  <c r="W15" i="39"/>
  <c r="V15" i="39"/>
  <c r="W14" i="39"/>
  <c r="V14" i="39"/>
  <c r="W13" i="39"/>
  <c r="V13" i="39"/>
  <c r="W12" i="39"/>
  <c r="V12" i="39"/>
  <c r="W11" i="39"/>
  <c r="V11" i="39"/>
  <c r="W10" i="39"/>
  <c r="V10" i="39"/>
  <c r="AC9" i="39"/>
  <c r="AB9" i="39"/>
  <c r="AA9" i="39"/>
  <c r="W9" i="39"/>
  <c r="V9" i="39"/>
  <c r="W7" i="39"/>
  <c r="V7" i="39"/>
  <c r="W6" i="39"/>
  <c r="V6" i="39"/>
  <c r="W5" i="39"/>
  <c r="V5" i="39"/>
  <c r="W4" i="39"/>
  <c r="V4" i="39"/>
  <c r="X27" i="41" l="1"/>
  <c r="X29" i="40"/>
  <c r="V27" i="40"/>
  <c r="X23" i="40"/>
  <c r="X25" i="40"/>
  <c r="X32" i="40"/>
  <c r="X30" i="40"/>
  <c r="X28" i="40"/>
  <c r="X31" i="40"/>
  <c r="X37" i="40"/>
  <c r="X39" i="40"/>
  <c r="X24" i="40"/>
  <c r="X34" i="40"/>
  <c r="X36" i="40"/>
  <c r="X38" i="40"/>
  <c r="X26" i="40"/>
  <c r="X33" i="40"/>
  <c r="X6" i="39"/>
  <c r="X10" i="39"/>
  <c r="X14" i="39"/>
  <c r="W27" i="40"/>
  <c r="X11" i="39"/>
  <c r="X13" i="39"/>
  <c r="X17" i="39"/>
  <c r="V8" i="39"/>
  <c r="V26" i="39" s="1"/>
  <c r="X7" i="39"/>
  <c r="X18" i="39"/>
  <c r="X20" i="39"/>
  <c r="X5" i="39"/>
  <c r="W8" i="39"/>
  <c r="W29" i="39" s="1"/>
  <c r="X9" i="39"/>
  <c r="X12" i="39"/>
  <c r="X16" i="39"/>
  <c r="X19" i="39"/>
  <c r="X4" i="39"/>
  <c r="X15" i="39"/>
  <c r="AB39" i="39"/>
  <c r="AB38" i="38"/>
  <c r="AA38" i="38"/>
  <c r="AB37" i="38"/>
  <c r="AA37" i="38"/>
  <c r="AB36" i="38"/>
  <c r="AA36" i="38"/>
  <c r="AB35" i="38"/>
  <c r="AA35" i="38"/>
  <c r="AC30" i="38"/>
  <c r="AB30" i="38"/>
  <c r="AA30" i="38"/>
  <c r="AC23" i="38"/>
  <c r="AB23" i="38"/>
  <c r="AA23" i="38"/>
  <c r="W20" i="38"/>
  <c r="V20" i="38"/>
  <c r="W19" i="38"/>
  <c r="V19" i="38"/>
  <c r="W18" i="38"/>
  <c r="V18" i="38"/>
  <c r="W17" i="38"/>
  <c r="V17" i="38"/>
  <c r="AC16" i="38"/>
  <c r="AB16" i="38"/>
  <c r="AA16" i="38"/>
  <c r="W16" i="38"/>
  <c r="V16" i="38"/>
  <c r="W15" i="38"/>
  <c r="V15" i="38"/>
  <c r="W14" i="38"/>
  <c r="V14" i="38"/>
  <c r="W13" i="38"/>
  <c r="V13" i="38"/>
  <c r="W12" i="38"/>
  <c r="V12" i="38"/>
  <c r="W11" i="38"/>
  <c r="V11" i="38"/>
  <c r="W10" i="38"/>
  <c r="V10" i="38"/>
  <c r="AC9" i="38"/>
  <c r="AB9" i="38"/>
  <c r="AA9" i="38"/>
  <c r="W9" i="38"/>
  <c r="V9" i="38"/>
  <c r="W7" i="38"/>
  <c r="V7" i="38"/>
  <c r="W6" i="38"/>
  <c r="V6" i="38"/>
  <c r="W5" i="38"/>
  <c r="V5" i="38"/>
  <c r="W4" i="38"/>
  <c r="V4" i="38"/>
  <c r="V23" i="39" l="1"/>
  <c r="V30" i="39"/>
  <c r="V34" i="39"/>
  <c r="V29" i="39"/>
  <c r="X11" i="38"/>
  <c r="X13" i="38"/>
  <c r="X18" i="38"/>
  <c r="X20" i="38"/>
  <c r="X27" i="40"/>
  <c r="V36" i="39"/>
  <c r="V33" i="39"/>
  <c r="V28" i="39"/>
  <c r="V31" i="39"/>
  <c r="W25" i="39"/>
  <c r="X6" i="38"/>
  <c r="V35" i="39"/>
  <c r="V37" i="39"/>
  <c r="V24" i="39"/>
  <c r="X7" i="38"/>
  <c r="X14" i="38"/>
  <c r="X17" i="38"/>
  <c r="AC36" i="38"/>
  <c r="AC38" i="38"/>
  <c r="V32" i="39"/>
  <c r="V25" i="39"/>
  <c r="V39" i="39"/>
  <c r="V38" i="39"/>
  <c r="AC39" i="39"/>
  <c r="W32" i="39"/>
  <c r="W38" i="39"/>
  <c r="W28" i="39"/>
  <c r="W31" i="39"/>
  <c r="X8" i="39"/>
  <c r="X34" i="39" s="1"/>
  <c r="W36" i="39"/>
  <c r="W35" i="39"/>
  <c r="W34" i="39"/>
  <c r="W39" i="39"/>
  <c r="W26" i="39"/>
  <c r="W30" i="39"/>
  <c r="W37" i="39"/>
  <c r="W23" i="39"/>
  <c r="W33" i="39"/>
  <c r="W24" i="39"/>
  <c r="AA39" i="38"/>
  <c r="AC35" i="38"/>
  <c r="AC37" i="38"/>
  <c r="V8" i="38"/>
  <c r="V39" i="38" s="1"/>
  <c r="X10" i="38"/>
  <c r="X5" i="38"/>
  <c r="W8" i="38"/>
  <c r="W29" i="38" s="1"/>
  <c r="X9" i="38"/>
  <c r="X12" i="38"/>
  <c r="X16" i="38"/>
  <c r="X19" i="38"/>
  <c r="X4" i="38"/>
  <c r="X15" i="38"/>
  <c r="AB39" i="38"/>
  <c r="AB38" i="37"/>
  <c r="AA38" i="37"/>
  <c r="AB37" i="37"/>
  <c r="AA37" i="37"/>
  <c r="AB36" i="37"/>
  <c r="AA36" i="37"/>
  <c r="AB35" i="37"/>
  <c r="AA35" i="37"/>
  <c r="AC30" i="37"/>
  <c r="AB30" i="37"/>
  <c r="AA30" i="37"/>
  <c r="AC23" i="37"/>
  <c r="AB23" i="37"/>
  <c r="AA23" i="37"/>
  <c r="W20" i="37"/>
  <c r="V20" i="37"/>
  <c r="W19" i="37"/>
  <c r="V19" i="37"/>
  <c r="W18" i="37"/>
  <c r="V18" i="37"/>
  <c r="W17" i="37"/>
  <c r="V17" i="37"/>
  <c r="AC16" i="37"/>
  <c r="AB16" i="37"/>
  <c r="AA16" i="37"/>
  <c r="W16" i="37"/>
  <c r="V16" i="37"/>
  <c r="W15" i="37"/>
  <c r="V15" i="37"/>
  <c r="W14" i="37"/>
  <c r="V14" i="37"/>
  <c r="W13" i="37"/>
  <c r="V13" i="37"/>
  <c r="W12" i="37"/>
  <c r="V12" i="37"/>
  <c r="W11" i="37"/>
  <c r="V11" i="37"/>
  <c r="W10" i="37"/>
  <c r="V10" i="37"/>
  <c r="AC9" i="37"/>
  <c r="AB9" i="37"/>
  <c r="AA9" i="37"/>
  <c r="W9" i="37"/>
  <c r="V9" i="37"/>
  <c r="W7" i="37"/>
  <c r="V7" i="37"/>
  <c r="W6" i="37"/>
  <c r="V6" i="37"/>
  <c r="W5" i="37"/>
  <c r="V5" i="37"/>
  <c r="W4" i="37"/>
  <c r="V4" i="37"/>
  <c r="X6" i="37" l="1"/>
  <c r="V31" i="38"/>
  <c r="V34" i="38"/>
  <c r="X9" i="37"/>
  <c r="X20" i="37"/>
  <c r="X12" i="37"/>
  <c r="X35" i="39"/>
  <c r="V32" i="38"/>
  <c r="V26" i="38"/>
  <c r="V36" i="38"/>
  <c r="V23" i="38"/>
  <c r="V29" i="38"/>
  <c r="V35" i="38"/>
  <c r="V30" i="38"/>
  <c r="V33" i="38"/>
  <c r="X5" i="37"/>
  <c r="X24" i="39"/>
  <c r="X23" i="39"/>
  <c r="X31" i="39"/>
  <c r="V27" i="39"/>
  <c r="AC35" i="37"/>
  <c r="AC37" i="37"/>
  <c r="X13" i="37"/>
  <c r="W37" i="38"/>
  <c r="W34" i="38"/>
  <c r="AC39" i="38"/>
  <c r="W25" i="38"/>
  <c r="W38" i="38"/>
  <c r="W26" i="38"/>
  <c r="W36" i="38"/>
  <c r="X16" i="37"/>
  <c r="X17" i="37"/>
  <c r="X19" i="37"/>
  <c r="X28" i="39"/>
  <c r="W27" i="39"/>
  <c r="X32" i="39"/>
  <c r="X29" i="39"/>
  <c r="X37" i="39"/>
  <c r="X36" i="39"/>
  <c r="X39" i="39"/>
  <c r="X30" i="39"/>
  <c r="X26" i="39"/>
  <c r="X25" i="39"/>
  <c r="X33" i="39"/>
  <c r="X38" i="39"/>
  <c r="W32" i="38"/>
  <c r="W31" i="38"/>
  <c r="W23" i="38"/>
  <c r="W30" i="38"/>
  <c r="V37" i="38"/>
  <c r="V25" i="38"/>
  <c r="W35" i="38"/>
  <c r="V24" i="38"/>
  <c r="V38" i="38"/>
  <c r="V28" i="38"/>
  <c r="W39" i="38"/>
  <c r="W24" i="38"/>
  <c r="W33" i="38"/>
  <c r="W28" i="38"/>
  <c r="X8" i="38"/>
  <c r="X35" i="38" s="1"/>
  <c r="AB39" i="37"/>
  <c r="AC36" i="37"/>
  <c r="AC38" i="37"/>
  <c r="X7" i="37"/>
  <c r="X10" i="37"/>
  <c r="X15" i="37"/>
  <c r="V8" i="37"/>
  <c r="V38" i="37" s="1"/>
  <c r="W8" i="37"/>
  <c r="W38" i="37" s="1"/>
  <c r="X11" i="37"/>
  <c r="AA39" i="37"/>
  <c r="X14" i="37"/>
  <c r="X4" i="37"/>
  <c r="X18" i="37"/>
  <c r="AB38" i="36"/>
  <c r="AA38" i="36"/>
  <c r="AB37" i="36"/>
  <c r="AA37" i="36"/>
  <c r="AB36" i="36"/>
  <c r="AA36" i="36"/>
  <c r="AB35" i="36"/>
  <c r="AA35" i="36"/>
  <c r="AC30" i="36"/>
  <c r="AB30" i="36"/>
  <c r="AA30" i="36"/>
  <c r="AC23" i="36"/>
  <c r="AB23" i="36"/>
  <c r="AA23" i="36"/>
  <c r="W20" i="36"/>
  <c r="V20" i="36"/>
  <c r="W19" i="36"/>
  <c r="V19" i="36"/>
  <c r="W18" i="36"/>
  <c r="V18" i="36"/>
  <c r="W17" i="36"/>
  <c r="V17" i="36"/>
  <c r="AC16" i="36"/>
  <c r="AB16" i="36"/>
  <c r="AA16" i="36"/>
  <c r="W16" i="36"/>
  <c r="V16" i="36"/>
  <c r="W15" i="36"/>
  <c r="V15" i="36"/>
  <c r="W14" i="36"/>
  <c r="V14" i="36"/>
  <c r="W13" i="36"/>
  <c r="V13" i="36"/>
  <c r="W12" i="36"/>
  <c r="V12" i="36"/>
  <c r="W11" i="36"/>
  <c r="V11" i="36"/>
  <c r="W10" i="36"/>
  <c r="V10" i="36"/>
  <c r="AC9" i="36"/>
  <c r="AB9" i="36"/>
  <c r="AA9" i="36"/>
  <c r="W9" i="36"/>
  <c r="V9" i="36"/>
  <c r="W7" i="36"/>
  <c r="V7" i="36"/>
  <c r="W6" i="36"/>
  <c r="V6" i="36"/>
  <c r="W5" i="36"/>
  <c r="V5" i="36"/>
  <c r="W4" i="36"/>
  <c r="V4" i="36"/>
  <c r="X18" i="36" l="1"/>
  <c r="X20" i="36"/>
  <c r="X10" i="36"/>
  <c r="X14" i="36"/>
  <c r="W34" i="37"/>
  <c r="X27" i="39"/>
  <c r="V27" i="38"/>
  <c r="W29" i="37"/>
  <c r="W36" i="37"/>
  <c r="V32" i="37"/>
  <c r="V35" i="37"/>
  <c r="W23" i="37"/>
  <c r="X17" i="36"/>
  <c r="W30" i="37"/>
  <c r="W27" i="38"/>
  <c r="X31" i="38"/>
  <c r="X24" i="38"/>
  <c r="X38" i="38"/>
  <c r="X23" i="38"/>
  <c r="X28" i="38"/>
  <c r="X26" i="38"/>
  <c r="X37" i="38"/>
  <c r="X30" i="38"/>
  <c r="X32" i="38"/>
  <c r="X36" i="38"/>
  <c r="X33" i="38"/>
  <c r="X25" i="38"/>
  <c r="X29" i="38"/>
  <c r="X39" i="38"/>
  <c r="X34" i="38"/>
  <c r="AC39" i="37"/>
  <c r="V39" i="37"/>
  <c r="V29" i="37"/>
  <c r="V26" i="37"/>
  <c r="V33" i="37"/>
  <c r="V31" i="37"/>
  <c r="V24" i="37"/>
  <c r="V23" i="37"/>
  <c r="V25" i="37"/>
  <c r="W31" i="37"/>
  <c r="W39" i="37"/>
  <c r="W33" i="37"/>
  <c r="V30" i="37"/>
  <c r="V36" i="37"/>
  <c r="V37" i="37"/>
  <c r="V34" i="37"/>
  <c r="V28" i="37"/>
  <c r="X8" i="37"/>
  <c r="X23" i="37" s="1"/>
  <c r="W26" i="37"/>
  <c r="W32" i="37"/>
  <c r="W28" i="37"/>
  <c r="W37" i="37"/>
  <c r="W24" i="37"/>
  <c r="W25" i="37"/>
  <c r="W35" i="37"/>
  <c r="AA39" i="36"/>
  <c r="AC35" i="36"/>
  <c r="AC37" i="36"/>
  <c r="AC36" i="36"/>
  <c r="AC38" i="36"/>
  <c r="V8" i="36"/>
  <c r="V26" i="36" s="1"/>
  <c r="X7" i="36"/>
  <c r="X6" i="36"/>
  <c r="X11" i="36"/>
  <c r="X13" i="36"/>
  <c r="X5" i="36"/>
  <c r="W8" i="36"/>
  <c r="W29" i="36" s="1"/>
  <c r="X9" i="36"/>
  <c r="X12" i="36"/>
  <c r="X16" i="36"/>
  <c r="X19" i="36"/>
  <c r="X4" i="36"/>
  <c r="X15" i="36"/>
  <c r="AB39" i="36"/>
  <c r="AB38" i="35"/>
  <c r="AA38" i="35"/>
  <c r="AB37" i="35"/>
  <c r="AA37" i="35"/>
  <c r="AB36" i="35"/>
  <c r="AA36" i="35"/>
  <c r="AB35" i="35"/>
  <c r="AA35" i="35"/>
  <c r="W20" i="35"/>
  <c r="V20" i="35"/>
  <c r="W19" i="35"/>
  <c r="V19" i="35"/>
  <c r="W18" i="35"/>
  <c r="V18" i="35"/>
  <c r="W17" i="35"/>
  <c r="V17" i="35"/>
  <c r="W16" i="35"/>
  <c r="V16" i="35"/>
  <c r="W15" i="35"/>
  <c r="V15" i="35"/>
  <c r="W14" i="35"/>
  <c r="V14" i="35"/>
  <c r="W13" i="35"/>
  <c r="V13" i="35"/>
  <c r="W12" i="35"/>
  <c r="V12" i="35"/>
  <c r="W11" i="35"/>
  <c r="V11" i="35"/>
  <c r="W10" i="35"/>
  <c r="V10" i="35"/>
  <c r="W9" i="35"/>
  <c r="V9" i="35"/>
  <c r="W7" i="35"/>
  <c r="V7" i="35"/>
  <c r="W6" i="35"/>
  <c r="V6" i="35"/>
  <c r="W5" i="35"/>
  <c r="V5" i="35"/>
  <c r="W4" i="35"/>
  <c r="V4" i="35"/>
  <c r="V31" i="36" l="1"/>
  <c r="V38" i="36"/>
  <c r="AC36" i="35"/>
  <c r="X37" i="37"/>
  <c r="W25" i="36"/>
  <c r="X17" i="35"/>
  <c r="V28" i="36"/>
  <c r="X30" i="37"/>
  <c r="X20" i="35"/>
  <c r="V30" i="36"/>
  <c r="X33" i="37"/>
  <c r="V27" i="37"/>
  <c r="X27" i="38"/>
  <c r="W27" i="37"/>
  <c r="X25" i="37"/>
  <c r="X24" i="37"/>
  <c r="X35" i="37"/>
  <c r="X26" i="37"/>
  <c r="X31" i="37"/>
  <c r="X39" i="37"/>
  <c r="X36" i="37"/>
  <c r="X28" i="37"/>
  <c r="X34" i="37"/>
  <c r="X32" i="37"/>
  <c r="X29" i="37"/>
  <c r="X38" i="37"/>
  <c r="AC39" i="36"/>
  <c r="W38" i="36"/>
  <c r="V36" i="36"/>
  <c r="V25" i="36"/>
  <c r="V39" i="36"/>
  <c r="V29" i="36"/>
  <c r="V33" i="36"/>
  <c r="W35" i="36"/>
  <c r="V23" i="36"/>
  <c r="W30" i="36"/>
  <c r="V24" i="36"/>
  <c r="V32" i="36"/>
  <c r="V35" i="36"/>
  <c r="V37" i="36"/>
  <c r="V34" i="36"/>
  <c r="W34" i="36"/>
  <c r="W24" i="36"/>
  <c r="W37" i="36"/>
  <c r="W23" i="36"/>
  <c r="W33" i="36"/>
  <c r="W36" i="36"/>
  <c r="W31" i="36"/>
  <c r="W32" i="36"/>
  <c r="X8" i="36"/>
  <c r="X38" i="36" s="1"/>
  <c r="W26" i="36"/>
  <c r="W39" i="36"/>
  <c r="W28" i="36"/>
  <c r="AC38" i="35"/>
  <c r="X18" i="35"/>
  <c r="X10" i="35"/>
  <c r="X14" i="35"/>
  <c r="AA39" i="35"/>
  <c r="AC35" i="35"/>
  <c r="AC37" i="35"/>
  <c r="V8" i="35"/>
  <c r="V26" i="35" s="1"/>
  <c r="X7" i="35"/>
  <c r="X6" i="35"/>
  <c r="X11" i="35"/>
  <c r="X13" i="35"/>
  <c r="X5" i="35"/>
  <c r="W8" i="35"/>
  <c r="W29" i="35" s="1"/>
  <c r="X9" i="35"/>
  <c r="X12" i="35"/>
  <c r="X16" i="35"/>
  <c r="X19" i="35"/>
  <c r="X4" i="35"/>
  <c r="X15" i="35"/>
  <c r="AB39" i="35"/>
  <c r="W25" i="35" l="1"/>
  <c r="V32" i="35"/>
  <c r="V38" i="35"/>
  <c r="V36" i="35"/>
  <c r="V37" i="35"/>
  <c r="V27" i="36"/>
  <c r="X27" i="37"/>
  <c r="X34" i="36"/>
  <c r="W27" i="36"/>
  <c r="X26" i="36"/>
  <c r="X25" i="36"/>
  <c r="X33" i="36"/>
  <c r="X36" i="36"/>
  <c r="X29" i="36"/>
  <c r="X39" i="36"/>
  <c r="X30" i="36"/>
  <c r="X32" i="36"/>
  <c r="X37" i="36"/>
  <c r="X35" i="36"/>
  <c r="X23" i="36"/>
  <c r="X28" i="36"/>
  <c r="X24" i="36"/>
  <c r="X31" i="36"/>
  <c r="W30" i="35"/>
  <c r="W38" i="35"/>
  <c r="W35" i="35"/>
  <c r="W24" i="35"/>
  <c r="W31" i="35"/>
  <c r="W32" i="35"/>
  <c r="AC39" i="35"/>
  <c r="V25" i="35"/>
  <c r="V33" i="35"/>
  <c r="V28" i="35"/>
  <c r="V23" i="35"/>
  <c r="V29" i="35"/>
  <c r="W26" i="35"/>
  <c r="W39" i="35"/>
  <c r="V35" i="35"/>
  <c r="V30" i="35"/>
  <c r="V31" i="35"/>
  <c r="V24" i="35"/>
  <c r="V39" i="35"/>
  <c r="V34" i="35"/>
  <c r="X8" i="35"/>
  <c r="X23" i="35" s="1"/>
  <c r="W34" i="35"/>
  <c r="W36" i="35"/>
  <c r="W37" i="35"/>
  <c r="W23" i="35"/>
  <c r="W33" i="35"/>
  <c r="W28" i="35"/>
  <c r="X27" i="36" l="1"/>
  <c r="X31" i="35"/>
  <c r="W27" i="35"/>
  <c r="X35" i="35"/>
  <c r="X38" i="35"/>
  <c r="X34" i="35"/>
  <c r="X28" i="35"/>
  <c r="X24" i="35"/>
  <c r="V27" i="35"/>
  <c r="X29" i="35"/>
  <c r="X37" i="35"/>
  <c r="X32" i="35"/>
  <c r="X26" i="35"/>
  <c r="X25" i="35"/>
  <c r="X33" i="35"/>
  <c r="X36" i="35"/>
  <c r="X39" i="35"/>
  <c r="X30" i="35"/>
  <c r="X27" i="35" l="1"/>
</calcChain>
</file>

<file path=xl/sharedStrings.xml><?xml version="1.0" encoding="utf-8"?>
<sst xmlns="http://schemas.openxmlformats.org/spreadsheetml/2006/main" count="1344" uniqueCount="35">
  <si>
    <t>年齢</t>
    <rPh sb="0" eb="2">
      <t>ネンレイ</t>
    </rPh>
    <phoneticPr fontId="6"/>
  </si>
  <si>
    <t>男性</t>
    <rPh sb="0" eb="2">
      <t>ダンセイ</t>
    </rPh>
    <phoneticPr fontId="6"/>
  </si>
  <si>
    <t>女性</t>
    <rPh sb="0" eb="2">
      <t>ジョセイ</t>
    </rPh>
    <phoneticPr fontId="6"/>
  </si>
  <si>
    <t>合計</t>
    <rPh sb="0" eb="2">
      <t>ゴウケイ</t>
    </rPh>
    <phoneticPr fontId="6"/>
  </si>
  <si>
    <t>0～14歳</t>
    <rPh sb="4" eb="5">
      <t>サイ</t>
    </rPh>
    <phoneticPr fontId="6"/>
  </si>
  <si>
    <t>15～64歳</t>
    <rPh sb="5" eb="6">
      <t>サイ</t>
    </rPh>
    <phoneticPr fontId="6"/>
  </si>
  <si>
    <t>65～74歳</t>
    <rPh sb="5" eb="6">
      <t>サイ</t>
    </rPh>
    <phoneticPr fontId="6"/>
  </si>
  <si>
    <t>75歳～</t>
    <rPh sb="2" eb="3">
      <t>サイ</t>
    </rPh>
    <phoneticPr fontId="6"/>
  </si>
  <si>
    <t>40～64歳</t>
    <rPh sb="5" eb="6">
      <t>サイ</t>
    </rPh>
    <phoneticPr fontId="6"/>
  </si>
  <si>
    <t>40歳以上</t>
    <rPh sb="2" eb="3">
      <t>サイ</t>
    </rPh>
    <rPh sb="3" eb="5">
      <t>イジョウ</t>
    </rPh>
    <phoneticPr fontId="6"/>
  </si>
  <si>
    <t>50歳以上</t>
    <rPh sb="2" eb="3">
      <t>サイ</t>
    </rPh>
    <rPh sb="3" eb="5">
      <t>イジョウ</t>
    </rPh>
    <phoneticPr fontId="6"/>
  </si>
  <si>
    <t>60歳以上</t>
    <rPh sb="2" eb="3">
      <t>サイ</t>
    </rPh>
    <rPh sb="3" eb="5">
      <t>イジョウ</t>
    </rPh>
    <phoneticPr fontId="6"/>
  </si>
  <si>
    <t>65歳以上</t>
    <rPh sb="2" eb="3">
      <t>サイ</t>
    </rPh>
    <rPh sb="3" eb="5">
      <t>イジョウ</t>
    </rPh>
    <phoneticPr fontId="6"/>
  </si>
  <si>
    <t>70歳以上</t>
    <rPh sb="2" eb="3">
      <t>サイ</t>
    </rPh>
    <rPh sb="3" eb="5">
      <t>イジョウ</t>
    </rPh>
    <phoneticPr fontId="6"/>
  </si>
  <si>
    <t>75歳以上</t>
    <rPh sb="2" eb="3">
      <t>サイ</t>
    </rPh>
    <rPh sb="3" eb="5">
      <t>イジョウ</t>
    </rPh>
    <phoneticPr fontId="6"/>
  </si>
  <si>
    <t>80歳以上</t>
    <rPh sb="2" eb="3">
      <t>サイ</t>
    </rPh>
    <rPh sb="3" eb="5">
      <t>イジョウ</t>
    </rPh>
    <phoneticPr fontId="6"/>
  </si>
  <si>
    <t>85歳以上</t>
    <rPh sb="2" eb="3">
      <t>サイ</t>
    </rPh>
    <rPh sb="3" eb="5">
      <t>イジョウ</t>
    </rPh>
    <phoneticPr fontId="6"/>
  </si>
  <si>
    <t>90歳以上</t>
    <rPh sb="2" eb="3">
      <t>サイ</t>
    </rPh>
    <rPh sb="3" eb="5">
      <t>イジョウ</t>
    </rPh>
    <phoneticPr fontId="6"/>
  </si>
  <si>
    <t>95歳以上</t>
    <rPh sb="2" eb="3">
      <t>サイ</t>
    </rPh>
    <rPh sb="3" eb="5">
      <t>イジョウ</t>
    </rPh>
    <phoneticPr fontId="6"/>
  </si>
  <si>
    <t>100歳以上</t>
    <rPh sb="3" eb="4">
      <t>サイ</t>
    </rPh>
    <rPh sb="4" eb="6">
      <t>イジョウ</t>
    </rPh>
    <phoneticPr fontId="6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</si>
  <si>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6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</si>
  <si>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</si>
  <si>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</si>
  <si>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</si>
  <si>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</si>
  <si>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</si>
  <si>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</si>
  <si>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6"/>
  </si>
  <si>
    <t>荻地区</t>
    <rPh sb="0" eb="1">
      <t>オギ</t>
    </rPh>
    <rPh sb="1" eb="3">
      <t>チク</t>
    </rPh>
    <phoneticPr fontId="6"/>
  </si>
  <si>
    <t>久住地区</t>
    <rPh sb="0" eb="2">
      <t>クジュウ</t>
    </rPh>
    <rPh sb="2" eb="4">
      <t>チク</t>
    </rPh>
    <phoneticPr fontId="6"/>
  </si>
  <si>
    <t>直入地区</t>
    <rPh sb="0" eb="2">
      <t>ナオイリ</t>
    </rPh>
    <rPh sb="2" eb="4">
      <t>チク</t>
    </rPh>
    <phoneticPr fontId="6"/>
  </si>
  <si>
    <t>65～74歳</t>
    <phoneticPr fontId="6"/>
  </si>
  <si>
    <t>（注）平成２４年７月分の集計値から外国人住民を含む値となっています。</t>
    <rPh sb="1" eb="2">
      <t>チュウ</t>
    </rPh>
    <rPh sb="3" eb="5">
      <t>ヘイセイ</t>
    </rPh>
    <rPh sb="7" eb="8">
      <t>ネン</t>
    </rPh>
    <rPh sb="9" eb="10">
      <t>ガツ</t>
    </rPh>
    <rPh sb="10" eb="11">
      <t>ブン</t>
    </rPh>
    <rPh sb="12" eb="14">
      <t>シュウケイ</t>
    </rPh>
    <rPh sb="14" eb="15">
      <t>チ</t>
    </rPh>
    <rPh sb="17" eb="19">
      <t>ガイコク</t>
    </rPh>
    <rPh sb="19" eb="20">
      <t>ジン</t>
    </rPh>
    <rPh sb="20" eb="22">
      <t>ジュウミン</t>
    </rPh>
    <rPh sb="23" eb="24">
      <t>フク</t>
    </rPh>
    <rPh sb="25" eb="26">
      <t>アタイ</t>
    </rPh>
    <phoneticPr fontId="6"/>
  </si>
  <si>
    <t>全住民</t>
    <rPh sb="0" eb="1">
      <t>ゼン</t>
    </rPh>
    <rPh sb="1" eb="3">
      <t>ジュウミン</t>
    </rPh>
    <phoneticPr fontId="6"/>
  </si>
  <si>
    <t>現在</t>
    <rPh sb="0" eb="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</si>
</sst>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5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38" fontId="7" fillId="2" borderId="1" xfId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38" fontId="8" fillId="0" borderId="1" xfId="1" applyFont="1" applyBorder="1"/>
    <xf numFmtId="38" fontId="8" fillId="4" borderId="1" xfId="1" applyFont="1" applyFill="1" applyBorder="1"/>
    <xf numFmtId="38" fontId="8" fillId="4" borderId="1" xfId="0" applyNumberFormat="1" applyFont="1" applyFill="1" applyBorder="1"/>
    <xf numFmtId="38" fontId="8" fillId="0" borderId="1" xfId="1" applyFont="1" applyFill="1" applyBorder="1"/>
    <xf numFmtId="0" fontId="8" fillId="0" borderId="1" xfId="0" applyFont="1" applyBorder="1"/>
    <xf numFmtId="38" fontId="8" fillId="0" borderId="1" xfId="0" applyNumberFormat="1" applyFont="1" applyBorder="1"/>
    <xf numFmtId="0" fontId="8" fillId="4" borderId="1" xfId="0" applyFont="1" applyFill="1" applyBorder="1"/>
    <xf numFmtId="0" fontId="7" fillId="4" borderId="2" xfId="0" applyFont="1" applyFill="1" applyBorder="1" applyAlignment="1">
      <alignment horizontal="center"/>
    </xf>
    <xf numFmtId="38" fontId="8" fillId="0" borderId="1" xfId="0" applyNumberFormat="1" applyFont="1" applyFill="1" applyBorder="1"/>
    <xf numFmtId="40" fontId="8" fillId="0" borderId="1" xfId="0" applyNumberFormat="1" applyFont="1" applyBorder="1"/>
    <xf numFmtId="40" fontId="8" fillId="4" borderId="1" xfId="0" applyNumberFormat="1" applyFont="1" applyFill="1" applyBorder="1"/>
    <xf numFmtId="0" fontId="10" fillId="0" borderId="0" xfId="0" applyFont="1"/>
    <xf numFmtId="38" fontId="5" fillId="0" borderId="0" xfId="1"/>
    <xf numFmtId="0" fontId="0" fillId="0" borderId="1" xfId="0" applyFill="1" applyBorder="1"/>
    <xf numFmtId="0" fontId="7" fillId="0" borderId="1" xfId="0" applyFont="1" applyFill="1" applyBorder="1"/>
    <xf numFmtId="38" fontId="7" fillId="2" borderId="1" xfId="0" applyNumberFormat="1" applyFont="1" applyFill="1" applyBorder="1" applyAlignment="1">
      <alignment horizontal="center"/>
    </xf>
    <xf numFmtId="38" fontId="12" fillId="0" borderId="0" xfId="1" applyFont="1"/>
    <xf numFmtId="38" fontId="11" fillId="0" borderId="0" xfId="1" applyFont="1" applyFill="1" applyBorder="1"/>
    <xf numFmtId="0" fontId="13" fillId="0" borderId="0" xfId="0" applyFont="1"/>
    <xf numFmtId="38" fontId="8" fillId="0" borderId="1" xfId="1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4" fillId="5" borderId="3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177" fontId="9" fillId="0" borderId="6" xfId="0" applyNumberFormat="1" applyFont="1" applyBorder="1" applyAlignment="1">
      <alignment horizontal="right"/>
    </xf>
    <xf numFmtId="177" fontId="9" fillId="0" borderId="6" xfId="0" applyNumberFormat="1" applyFont="1" applyBorder="1" applyAlignment="1">
      <alignment horizontal="right" shrinkToFit="1"/>
    </xf>
  </cellXfs>
  <cellStyles count="6">
    <cellStyle name="桁区切り" xfId="1" builtinId="6"/>
    <cellStyle name="標準" xfId="0" builtinId="0"/>
    <cellStyle name="標準 2" xfId="2"/>
    <cellStyle name="標準 3" xfId="3"/>
    <cellStyle name="標準 4" xfId="4"/>
    <cellStyle name="標準 5" xfId="5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C121"/>
  <sheetViews>
    <sheetView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5">
        <v>45412</v>
      </c>
      <c r="W2" s="35"/>
      <c r="X2" s="30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25</v>
      </c>
      <c r="C4" s="10">
        <v>33</v>
      </c>
      <c r="D4" s="10">
        <v>58</v>
      </c>
      <c r="E4" s="3"/>
      <c r="F4" s="7">
        <v>30</v>
      </c>
      <c r="G4" s="10">
        <v>78</v>
      </c>
      <c r="H4" s="10">
        <v>58</v>
      </c>
      <c r="I4" s="10">
        <v>136</v>
      </c>
      <c r="J4" s="3"/>
      <c r="K4" s="7">
        <v>60</v>
      </c>
      <c r="L4" s="10">
        <v>113</v>
      </c>
      <c r="M4" s="10">
        <v>123</v>
      </c>
      <c r="N4" s="10">
        <v>236</v>
      </c>
      <c r="O4" s="3"/>
      <c r="P4" s="7">
        <v>90</v>
      </c>
      <c r="Q4" s="10">
        <v>63</v>
      </c>
      <c r="R4" s="10">
        <v>147</v>
      </c>
      <c r="S4" s="10">
        <v>210</v>
      </c>
      <c r="U4" s="4" t="s">
        <v>4</v>
      </c>
      <c r="V4" s="15">
        <f>SUM(B9,B15,B21)</f>
        <v>806</v>
      </c>
      <c r="W4" s="15">
        <f>SUM(C9,C15,C21)</f>
        <v>717</v>
      </c>
      <c r="X4" s="15">
        <f>SUM(V4:W4)</f>
        <v>1523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32</v>
      </c>
      <c r="C5" s="10">
        <v>33</v>
      </c>
      <c r="D5" s="10">
        <v>65</v>
      </c>
      <c r="E5" s="3"/>
      <c r="F5" s="7">
        <v>31</v>
      </c>
      <c r="G5" s="10">
        <v>52</v>
      </c>
      <c r="H5" s="10">
        <v>45</v>
      </c>
      <c r="I5" s="10">
        <v>97</v>
      </c>
      <c r="J5" s="3"/>
      <c r="K5" s="7">
        <v>61</v>
      </c>
      <c r="L5" s="10">
        <v>126</v>
      </c>
      <c r="M5" s="10">
        <v>118</v>
      </c>
      <c r="N5" s="10">
        <v>244</v>
      </c>
      <c r="O5" s="3"/>
      <c r="P5" s="7">
        <v>91</v>
      </c>
      <c r="Q5" s="10">
        <v>63</v>
      </c>
      <c r="R5" s="10">
        <v>124</v>
      </c>
      <c r="S5" s="10">
        <v>187</v>
      </c>
      <c r="U5" s="4" t="s">
        <v>5</v>
      </c>
      <c r="V5" s="15">
        <f>SUM(B27,B33,B39,G9,G15,G21,G27,G33,G39,L9)</f>
        <v>4130</v>
      </c>
      <c r="W5" s="15">
        <f>SUM(C27,C33,C39,H9,H15,H21,H27,H33,H39,M9)</f>
        <v>3986</v>
      </c>
      <c r="X5" s="15">
        <f>SUM(V5:W5)</f>
        <v>8116</v>
      </c>
      <c r="Y5" s="2"/>
      <c r="Z5" s="4" t="s">
        <v>25</v>
      </c>
      <c r="AA5" s="10">
        <v>468</v>
      </c>
      <c r="AB5" s="10">
        <v>449</v>
      </c>
      <c r="AC5" s="10">
        <v>917</v>
      </c>
    </row>
    <row r="6" spans="1:29" ht="15" customHeight="1" x14ac:dyDescent="0.15">
      <c r="A6" s="7">
        <v>2</v>
      </c>
      <c r="B6" s="10">
        <v>27</v>
      </c>
      <c r="C6" s="10">
        <v>30</v>
      </c>
      <c r="D6" s="10">
        <v>57</v>
      </c>
      <c r="E6" s="3"/>
      <c r="F6" s="7">
        <v>32</v>
      </c>
      <c r="G6" s="10">
        <v>57</v>
      </c>
      <c r="H6" s="10">
        <v>33</v>
      </c>
      <c r="I6" s="10">
        <v>90</v>
      </c>
      <c r="J6" s="3"/>
      <c r="K6" s="7">
        <v>62</v>
      </c>
      <c r="L6" s="10">
        <v>128</v>
      </c>
      <c r="M6" s="10">
        <v>138</v>
      </c>
      <c r="N6" s="10">
        <v>266</v>
      </c>
      <c r="O6" s="3"/>
      <c r="P6" s="7">
        <v>92</v>
      </c>
      <c r="Q6" s="10">
        <v>46</v>
      </c>
      <c r="R6" s="10">
        <v>118</v>
      </c>
      <c r="S6" s="10">
        <v>164</v>
      </c>
      <c r="U6" s="8" t="s">
        <v>6</v>
      </c>
      <c r="V6" s="15">
        <f>SUM(L15,L21)</f>
        <v>1908</v>
      </c>
      <c r="W6" s="15">
        <f>SUM(M15,M21)</f>
        <v>1882</v>
      </c>
      <c r="X6" s="15">
        <f>SUM(V6:W6)</f>
        <v>3790</v>
      </c>
      <c r="Z6" s="25" t="s">
        <v>26</v>
      </c>
      <c r="AA6" s="10">
        <v>2420</v>
      </c>
      <c r="AB6" s="10">
        <v>2389</v>
      </c>
      <c r="AC6" s="10">
        <v>4809</v>
      </c>
    </row>
    <row r="7" spans="1:29" ht="15" customHeight="1" x14ac:dyDescent="0.15">
      <c r="A7" s="7">
        <v>3</v>
      </c>
      <c r="B7" s="10">
        <v>66</v>
      </c>
      <c r="C7" s="10">
        <v>38</v>
      </c>
      <c r="D7" s="10">
        <v>104</v>
      </c>
      <c r="E7" s="3"/>
      <c r="F7" s="7">
        <v>33</v>
      </c>
      <c r="G7" s="10">
        <v>53</v>
      </c>
      <c r="H7" s="10">
        <v>46</v>
      </c>
      <c r="I7" s="10">
        <v>99</v>
      </c>
      <c r="J7" s="3"/>
      <c r="K7" s="7">
        <v>63</v>
      </c>
      <c r="L7" s="10">
        <v>143</v>
      </c>
      <c r="M7" s="10">
        <v>149</v>
      </c>
      <c r="N7" s="10">
        <v>292</v>
      </c>
      <c r="O7" s="3"/>
      <c r="P7" s="7">
        <v>93</v>
      </c>
      <c r="Q7" s="10">
        <v>46</v>
      </c>
      <c r="R7" s="10">
        <v>139</v>
      </c>
      <c r="S7" s="10">
        <v>185</v>
      </c>
      <c r="U7" s="4" t="s">
        <v>7</v>
      </c>
      <c r="V7" s="15">
        <f>SUM(L27,L33,L39,Q9,Q15,Q21,Q27,Q33,Q39)</f>
        <v>2163</v>
      </c>
      <c r="W7" s="15">
        <f>SUM(M27,M33,M39,R9,R15,R21,R27,R33,R39)</f>
        <v>3547</v>
      </c>
      <c r="X7" s="15">
        <f>SUM(V7:W7)</f>
        <v>5710</v>
      </c>
      <c r="Z7" s="4" t="s">
        <v>31</v>
      </c>
      <c r="AA7" s="10">
        <v>1073</v>
      </c>
      <c r="AB7" s="10">
        <v>1087</v>
      </c>
      <c r="AC7" s="10">
        <v>2160</v>
      </c>
    </row>
    <row r="8" spans="1:29" ht="15" customHeight="1" x14ac:dyDescent="0.15">
      <c r="A8" s="7">
        <v>4</v>
      </c>
      <c r="B8" s="10">
        <v>41</v>
      </c>
      <c r="C8" s="10">
        <v>39</v>
      </c>
      <c r="D8" s="10">
        <v>80</v>
      </c>
      <c r="E8" s="3"/>
      <c r="F8" s="7">
        <v>34</v>
      </c>
      <c r="G8" s="10">
        <v>52</v>
      </c>
      <c r="H8" s="10">
        <v>38</v>
      </c>
      <c r="I8" s="10">
        <v>90</v>
      </c>
      <c r="J8" s="3"/>
      <c r="K8" s="7">
        <v>64</v>
      </c>
      <c r="L8" s="10">
        <v>141</v>
      </c>
      <c r="M8" s="10">
        <v>143</v>
      </c>
      <c r="N8" s="10">
        <v>284</v>
      </c>
      <c r="O8" s="3"/>
      <c r="P8" s="7">
        <v>94</v>
      </c>
      <c r="Q8" s="10">
        <v>33</v>
      </c>
      <c r="R8" s="10">
        <v>92</v>
      </c>
      <c r="S8" s="10">
        <v>125</v>
      </c>
      <c r="U8" s="17" t="s">
        <v>3</v>
      </c>
      <c r="V8" s="12">
        <f>SUM(V4:V7)</f>
        <v>9007</v>
      </c>
      <c r="W8" s="12">
        <f>SUM(W4:W7)</f>
        <v>10132</v>
      </c>
      <c r="X8" s="12">
        <f>SUM(X4:X7)</f>
        <v>19139</v>
      </c>
      <c r="Z8" s="4" t="s">
        <v>7</v>
      </c>
      <c r="AA8" s="10">
        <v>1325</v>
      </c>
      <c r="AB8" s="10">
        <v>2140</v>
      </c>
      <c r="AC8" s="10">
        <v>3465</v>
      </c>
    </row>
    <row r="9" spans="1:29" ht="15" customHeight="1" x14ac:dyDescent="0.15">
      <c r="A9" s="7"/>
      <c r="B9" s="11">
        <v>191</v>
      </c>
      <c r="C9" s="11">
        <v>173</v>
      </c>
      <c r="D9" s="11">
        <v>364</v>
      </c>
      <c r="E9" s="3"/>
      <c r="F9" s="7"/>
      <c r="G9" s="11">
        <v>292</v>
      </c>
      <c r="H9" s="11">
        <v>220</v>
      </c>
      <c r="I9" s="11">
        <v>512</v>
      </c>
      <c r="J9" s="3"/>
      <c r="K9" s="7"/>
      <c r="L9" s="12">
        <v>651</v>
      </c>
      <c r="M9" s="12">
        <v>671</v>
      </c>
      <c r="N9" s="12">
        <v>1322</v>
      </c>
      <c r="O9" s="3"/>
      <c r="P9" s="7"/>
      <c r="Q9" s="11">
        <v>251</v>
      </c>
      <c r="R9" s="11">
        <v>620</v>
      </c>
      <c r="S9" s="11">
        <v>871</v>
      </c>
      <c r="U9" s="4" t="s">
        <v>8</v>
      </c>
      <c r="V9" s="15">
        <f>SUM(G21,G27,G33,G39,L9)</f>
        <v>2555</v>
      </c>
      <c r="W9" s="15">
        <f>SUM(H21,H27,H33,H39,M9)</f>
        <v>2513</v>
      </c>
      <c r="X9" s="18">
        <f t="shared" ref="X9:X20" si="0">SUM(V9:W9)</f>
        <v>5068</v>
      </c>
      <c r="Z9" s="9" t="s">
        <v>24</v>
      </c>
      <c r="AA9" s="11">
        <f t="shared" ref="AA9:AB9" si="1">SUM(AA5:AA8)</f>
        <v>5286</v>
      </c>
      <c r="AB9" s="11">
        <f t="shared" si="1"/>
        <v>6065</v>
      </c>
      <c r="AC9" s="11">
        <f>SUM(AC5:AC8)</f>
        <v>11351</v>
      </c>
    </row>
    <row r="10" spans="1:29" ht="15" customHeight="1" x14ac:dyDescent="0.15">
      <c r="A10" s="7">
        <v>5</v>
      </c>
      <c r="B10" s="10">
        <v>42</v>
      </c>
      <c r="C10" s="10">
        <v>31</v>
      </c>
      <c r="D10" s="10">
        <v>73</v>
      </c>
      <c r="E10" s="3"/>
      <c r="F10" s="7">
        <v>35</v>
      </c>
      <c r="G10" s="10">
        <v>65</v>
      </c>
      <c r="H10" s="10">
        <v>58</v>
      </c>
      <c r="I10" s="10">
        <v>123</v>
      </c>
      <c r="J10" s="3"/>
      <c r="K10" s="7">
        <v>65</v>
      </c>
      <c r="L10" s="10">
        <v>173</v>
      </c>
      <c r="M10" s="10">
        <v>163</v>
      </c>
      <c r="N10" s="10">
        <v>336</v>
      </c>
      <c r="O10" s="3"/>
      <c r="P10" s="7">
        <v>95</v>
      </c>
      <c r="Q10" s="10">
        <v>25</v>
      </c>
      <c r="R10" s="10">
        <v>84</v>
      </c>
      <c r="S10" s="10">
        <v>109</v>
      </c>
      <c r="U10" s="4" t="s">
        <v>9</v>
      </c>
      <c r="V10" s="15">
        <f>SUM(G21,G27,G33,G39,L9,L15,L21,L27,L33,L39,Q9,Q15,Q21,Q27,Q33,Q39)</f>
        <v>6626</v>
      </c>
      <c r="W10" s="15">
        <f>SUM(H21,H27,H33,H39,M9,M15,M21,M27,M33,M39,R9,R15,R21,R27,R33,R39)</f>
        <v>7942</v>
      </c>
      <c r="X10" s="18">
        <f t="shared" si="0"/>
        <v>14568</v>
      </c>
      <c r="Z10" s="6" t="s">
        <v>28</v>
      </c>
    </row>
    <row r="11" spans="1:29" ht="15" customHeight="1" x14ac:dyDescent="0.15">
      <c r="A11" s="7">
        <v>6</v>
      </c>
      <c r="B11" s="10">
        <v>61</v>
      </c>
      <c r="C11" s="10">
        <v>51</v>
      </c>
      <c r="D11" s="10">
        <v>112</v>
      </c>
      <c r="E11" s="3"/>
      <c r="F11" s="7">
        <v>36</v>
      </c>
      <c r="G11" s="10">
        <v>77</v>
      </c>
      <c r="H11" s="10">
        <v>85</v>
      </c>
      <c r="I11" s="10">
        <v>162</v>
      </c>
      <c r="J11" s="3"/>
      <c r="K11" s="7">
        <v>66</v>
      </c>
      <c r="L11" s="10">
        <v>144</v>
      </c>
      <c r="M11" s="10">
        <v>171</v>
      </c>
      <c r="N11" s="10">
        <v>315</v>
      </c>
      <c r="O11" s="3"/>
      <c r="P11" s="7">
        <v>96</v>
      </c>
      <c r="Q11" s="10">
        <v>14</v>
      </c>
      <c r="R11" s="10">
        <v>50</v>
      </c>
      <c r="S11" s="10">
        <v>64</v>
      </c>
      <c r="U11" s="4" t="s">
        <v>10</v>
      </c>
      <c r="V11" s="15">
        <f>SUM(,G33,G39,L9,L15,L21,L27,L33,L39,Q9,Q15,Q21,Q27,Q33,Q39)</f>
        <v>5671</v>
      </c>
      <c r="W11" s="15">
        <f>SUM(,H33,H39,M9,M15,M21,M27,M33,M39,R9,R15,R21,R27,R33,R39)</f>
        <v>7077</v>
      </c>
      <c r="X11" s="18">
        <f t="shared" si="0"/>
        <v>12748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50</v>
      </c>
      <c r="C12" s="10">
        <v>52</v>
      </c>
      <c r="D12" s="10">
        <v>102</v>
      </c>
      <c r="E12" s="3"/>
      <c r="F12" s="7">
        <v>37</v>
      </c>
      <c r="G12" s="10">
        <v>72</v>
      </c>
      <c r="H12" s="10">
        <v>78</v>
      </c>
      <c r="I12" s="10">
        <v>150</v>
      </c>
      <c r="J12" s="3"/>
      <c r="K12" s="7">
        <v>67</v>
      </c>
      <c r="L12" s="10">
        <v>179</v>
      </c>
      <c r="M12" s="10">
        <v>167</v>
      </c>
      <c r="N12" s="10">
        <v>346</v>
      </c>
      <c r="O12" s="3"/>
      <c r="P12" s="7">
        <v>97</v>
      </c>
      <c r="Q12" s="10">
        <v>13</v>
      </c>
      <c r="R12" s="10">
        <v>47</v>
      </c>
      <c r="S12" s="10">
        <v>60</v>
      </c>
      <c r="U12" s="4" t="s">
        <v>11</v>
      </c>
      <c r="V12" s="15">
        <f>SUM(L9,L15,L21,L27,L33,L39,Q9,Q15,Q21,Q27,Q33,Q39)</f>
        <v>4722</v>
      </c>
      <c r="W12" s="15">
        <f>SUM(M9,M15,M21,M27,M33,M39,R9,R15,R21,R27,R33,R39)</f>
        <v>6100</v>
      </c>
      <c r="X12" s="18">
        <f t="shared" si="0"/>
        <v>10822</v>
      </c>
      <c r="Z12" s="4" t="s">
        <v>25</v>
      </c>
      <c r="AA12" s="10">
        <v>132</v>
      </c>
      <c r="AB12" s="10">
        <v>88</v>
      </c>
      <c r="AC12" s="10">
        <v>220</v>
      </c>
    </row>
    <row r="13" spans="1:29" ht="15" customHeight="1" x14ac:dyDescent="0.15">
      <c r="A13" s="7">
        <v>8</v>
      </c>
      <c r="B13" s="10">
        <v>63</v>
      </c>
      <c r="C13" s="10">
        <v>47</v>
      </c>
      <c r="D13" s="10">
        <v>110</v>
      </c>
      <c r="E13" s="3"/>
      <c r="F13" s="7">
        <v>38</v>
      </c>
      <c r="G13" s="10">
        <v>82</v>
      </c>
      <c r="H13" s="10">
        <v>83</v>
      </c>
      <c r="I13" s="10">
        <v>165</v>
      </c>
      <c r="J13" s="3"/>
      <c r="K13" s="7">
        <v>68</v>
      </c>
      <c r="L13" s="10">
        <v>161</v>
      </c>
      <c r="M13" s="10">
        <v>188</v>
      </c>
      <c r="N13" s="10">
        <v>349</v>
      </c>
      <c r="O13" s="3"/>
      <c r="P13" s="7">
        <v>98</v>
      </c>
      <c r="Q13" s="10">
        <v>15</v>
      </c>
      <c r="R13" s="10">
        <v>38</v>
      </c>
      <c r="S13" s="10">
        <v>53</v>
      </c>
      <c r="U13" s="9" t="s">
        <v>12</v>
      </c>
      <c r="V13" s="12">
        <f>SUM(L15,L21,L27,L33,L39,Q9,Q15,Q21,Q27,Q33,Q39)</f>
        <v>4071</v>
      </c>
      <c r="W13" s="12">
        <f>SUM(M15,M21,M27,M33,M39,R9,R15,R21,R27,R33,R39)</f>
        <v>5429</v>
      </c>
      <c r="X13" s="12">
        <f t="shared" si="0"/>
        <v>9500</v>
      </c>
      <c r="Z13" s="25" t="s">
        <v>26</v>
      </c>
      <c r="AA13" s="10">
        <v>527</v>
      </c>
      <c r="AB13" s="10">
        <v>540</v>
      </c>
      <c r="AC13" s="10">
        <v>1067</v>
      </c>
    </row>
    <row r="14" spans="1:29" ht="15" customHeight="1" x14ac:dyDescent="0.15">
      <c r="A14" s="7">
        <v>9</v>
      </c>
      <c r="B14" s="10">
        <v>65</v>
      </c>
      <c r="C14" s="10">
        <v>61</v>
      </c>
      <c r="D14" s="10">
        <v>126</v>
      </c>
      <c r="E14" s="3"/>
      <c r="F14" s="7">
        <v>39</v>
      </c>
      <c r="G14" s="10">
        <v>102</v>
      </c>
      <c r="H14" s="10">
        <v>80</v>
      </c>
      <c r="I14" s="10">
        <v>182</v>
      </c>
      <c r="J14" s="3"/>
      <c r="K14" s="7">
        <v>69</v>
      </c>
      <c r="L14" s="10">
        <v>180</v>
      </c>
      <c r="M14" s="10">
        <v>192</v>
      </c>
      <c r="N14" s="10">
        <v>372</v>
      </c>
      <c r="O14" s="3"/>
      <c r="P14" s="7">
        <v>99</v>
      </c>
      <c r="Q14" s="10">
        <v>2</v>
      </c>
      <c r="R14" s="10">
        <v>35</v>
      </c>
      <c r="S14" s="10">
        <v>37</v>
      </c>
      <c r="U14" s="4" t="s">
        <v>13</v>
      </c>
      <c r="V14" s="15">
        <f>SUM(L21,L27,L33,L39,Q9,Q15,Q21,Q27,Q33,Q39)</f>
        <v>3234</v>
      </c>
      <c r="W14" s="15">
        <f>SUM(M21,M27,M33,M39,R9,R15,R21,R27,R33,R39)</f>
        <v>4548</v>
      </c>
      <c r="X14" s="18">
        <f t="shared" si="0"/>
        <v>7782</v>
      </c>
      <c r="Z14" s="4" t="s">
        <v>31</v>
      </c>
      <c r="AA14" s="10">
        <v>258</v>
      </c>
      <c r="AB14" s="10">
        <v>270</v>
      </c>
      <c r="AC14" s="10">
        <v>528</v>
      </c>
    </row>
    <row r="15" spans="1:29" ht="15" customHeight="1" x14ac:dyDescent="0.15">
      <c r="A15" s="7"/>
      <c r="B15" s="11">
        <v>281</v>
      </c>
      <c r="C15" s="11">
        <v>242</v>
      </c>
      <c r="D15" s="11">
        <v>523</v>
      </c>
      <c r="E15" s="3"/>
      <c r="F15" s="7"/>
      <c r="G15" s="11">
        <v>398</v>
      </c>
      <c r="H15" s="11">
        <v>384</v>
      </c>
      <c r="I15" s="11">
        <v>782</v>
      </c>
      <c r="J15" s="3"/>
      <c r="K15" s="7"/>
      <c r="L15" s="11">
        <v>837</v>
      </c>
      <c r="M15" s="11">
        <v>881</v>
      </c>
      <c r="N15" s="11">
        <v>1718</v>
      </c>
      <c r="O15" s="3"/>
      <c r="P15" s="7"/>
      <c r="Q15" s="11">
        <v>69</v>
      </c>
      <c r="R15" s="11">
        <v>254</v>
      </c>
      <c r="S15" s="11">
        <v>323</v>
      </c>
      <c r="U15" s="4" t="s">
        <v>14</v>
      </c>
      <c r="V15" s="15">
        <f>SUM(L27,L33,L39,Q9,Q15,Q21,Q27,Q33,Q39)</f>
        <v>2163</v>
      </c>
      <c r="W15" s="15">
        <f>SUM(M27,M33,M39,R9,R15,R21,R27,R33,R39)</f>
        <v>3547</v>
      </c>
      <c r="X15" s="18">
        <f t="shared" si="0"/>
        <v>5710</v>
      </c>
      <c r="Z15" s="4" t="s">
        <v>7</v>
      </c>
      <c r="AA15" s="10">
        <v>257</v>
      </c>
      <c r="AB15" s="10">
        <v>422</v>
      </c>
      <c r="AC15" s="10">
        <v>679</v>
      </c>
    </row>
    <row r="16" spans="1:29" ht="15" customHeight="1" x14ac:dyDescent="0.15">
      <c r="A16" s="7">
        <v>10</v>
      </c>
      <c r="B16" s="10">
        <v>58</v>
      </c>
      <c r="C16" s="10">
        <v>64</v>
      </c>
      <c r="D16" s="10">
        <v>122</v>
      </c>
      <c r="E16" s="3"/>
      <c r="F16" s="7">
        <v>40</v>
      </c>
      <c r="G16" s="10">
        <v>80</v>
      </c>
      <c r="H16" s="10">
        <v>98</v>
      </c>
      <c r="I16" s="10">
        <v>178</v>
      </c>
      <c r="J16" s="3"/>
      <c r="K16" s="7">
        <v>70</v>
      </c>
      <c r="L16" s="10">
        <v>214</v>
      </c>
      <c r="M16" s="10">
        <v>163</v>
      </c>
      <c r="N16" s="10">
        <v>377</v>
      </c>
      <c r="O16" s="3"/>
      <c r="P16" s="7">
        <v>100</v>
      </c>
      <c r="Q16" s="10">
        <v>6</v>
      </c>
      <c r="R16" s="10">
        <v>12</v>
      </c>
      <c r="S16" s="10">
        <v>18</v>
      </c>
      <c r="U16" s="4" t="s">
        <v>15</v>
      </c>
      <c r="V16" s="15">
        <f>SUM(L33,L39,Q9,Q15,Q21,Q27,Q33,Q39)</f>
        <v>1335</v>
      </c>
      <c r="W16" s="15">
        <f>SUM(M33,M39,R9,R15,R21,R27,R33,R39)</f>
        <v>2651</v>
      </c>
      <c r="X16" s="18">
        <f t="shared" si="0"/>
        <v>3986</v>
      </c>
      <c r="Z16" s="9" t="s">
        <v>24</v>
      </c>
      <c r="AA16" s="11">
        <f t="shared" ref="AA16:AB16" si="2">SUM(AA12:AA15)</f>
        <v>1174</v>
      </c>
      <c r="AB16" s="11">
        <f t="shared" si="2"/>
        <v>1320</v>
      </c>
      <c r="AC16" s="11">
        <f>SUM(AC12:AC15)</f>
        <v>2494</v>
      </c>
    </row>
    <row r="17" spans="1:29" ht="15" customHeight="1" x14ac:dyDescent="0.15">
      <c r="A17" s="7">
        <v>11</v>
      </c>
      <c r="B17" s="10">
        <v>63</v>
      </c>
      <c r="C17" s="10">
        <v>62</v>
      </c>
      <c r="D17" s="10">
        <v>125</v>
      </c>
      <c r="E17" s="3"/>
      <c r="F17" s="7">
        <v>41</v>
      </c>
      <c r="G17" s="10">
        <v>81</v>
      </c>
      <c r="H17" s="10">
        <v>77</v>
      </c>
      <c r="I17" s="10">
        <v>158</v>
      </c>
      <c r="J17" s="3"/>
      <c r="K17" s="7">
        <v>71</v>
      </c>
      <c r="L17" s="10">
        <v>191</v>
      </c>
      <c r="M17" s="10">
        <v>205</v>
      </c>
      <c r="N17" s="10">
        <v>396</v>
      </c>
      <c r="O17" s="3"/>
      <c r="P17" s="7">
        <v>101</v>
      </c>
      <c r="Q17" s="10">
        <v>1</v>
      </c>
      <c r="R17" s="10">
        <v>13</v>
      </c>
      <c r="S17" s="10">
        <v>14</v>
      </c>
      <c r="U17" s="4" t="s">
        <v>16</v>
      </c>
      <c r="V17" s="15">
        <f>SUM(L39,Q9,Q15,Q21,Q27,Q33,Q39)</f>
        <v>801</v>
      </c>
      <c r="W17" s="15">
        <f>SUM(M39,R9,R15,R21,R27,R33,R39)</f>
        <v>1765</v>
      </c>
      <c r="X17" s="18">
        <f t="shared" si="0"/>
        <v>2566</v>
      </c>
      <c r="Z17" s="6" t="s">
        <v>29</v>
      </c>
    </row>
    <row r="18" spans="1:29" ht="15" customHeight="1" x14ac:dyDescent="0.15">
      <c r="A18" s="7">
        <v>12</v>
      </c>
      <c r="B18" s="10">
        <v>66</v>
      </c>
      <c r="C18" s="10">
        <v>48</v>
      </c>
      <c r="D18" s="10">
        <v>114</v>
      </c>
      <c r="E18" s="3"/>
      <c r="F18" s="7">
        <v>42</v>
      </c>
      <c r="G18" s="10">
        <v>92</v>
      </c>
      <c r="H18" s="10">
        <v>83</v>
      </c>
      <c r="I18" s="10">
        <v>175</v>
      </c>
      <c r="J18" s="3"/>
      <c r="K18" s="7">
        <v>72</v>
      </c>
      <c r="L18" s="10">
        <v>211</v>
      </c>
      <c r="M18" s="10">
        <v>200</v>
      </c>
      <c r="N18" s="13">
        <v>411</v>
      </c>
      <c r="O18" s="3"/>
      <c r="P18" s="7">
        <v>102</v>
      </c>
      <c r="Q18" s="10">
        <v>0</v>
      </c>
      <c r="R18" s="10">
        <v>11</v>
      </c>
      <c r="S18" s="10">
        <v>11</v>
      </c>
      <c r="U18" s="4" t="s">
        <v>17</v>
      </c>
      <c r="V18" s="15">
        <f>SUM(Q9,Q15,Q21,Q27,Q33,Q39)</f>
        <v>327</v>
      </c>
      <c r="W18" s="15">
        <f>SUM(R9,R15,R21,R27,R33,R39)</f>
        <v>920</v>
      </c>
      <c r="X18" s="18">
        <f t="shared" si="0"/>
        <v>1247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66</v>
      </c>
      <c r="D19" s="10">
        <v>136</v>
      </c>
      <c r="E19" s="3"/>
      <c r="F19" s="7">
        <v>43</v>
      </c>
      <c r="G19" s="10">
        <v>80</v>
      </c>
      <c r="H19" s="10">
        <v>96</v>
      </c>
      <c r="I19" s="10">
        <v>176</v>
      </c>
      <c r="J19" s="3"/>
      <c r="K19" s="7">
        <v>73</v>
      </c>
      <c r="L19" s="10">
        <v>221</v>
      </c>
      <c r="M19" s="10">
        <v>191</v>
      </c>
      <c r="N19" s="10">
        <v>412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76</v>
      </c>
      <c r="W19" s="15">
        <f>SUM(R15,R21,R27,R33,R39)</f>
        <v>300</v>
      </c>
      <c r="X19" s="18">
        <f t="shared" si="0"/>
        <v>376</v>
      </c>
      <c r="Z19" s="4" t="s">
        <v>25</v>
      </c>
      <c r="AA19" s="10">
        <v>128</v>
      </c>
      <c r="AB19" s="10">
        <v>107</v>
      </c>
      <c r="AC19" s="10">
        <v>235</v>
      </c>
    </row>
    <row r="20" spans="1:29" ht="15" customHeight="1" x14ac:dyDescent="0.15">
      <c r="A20" s="7">
        <v>14</v>
      </c>
      <c r="B20" s="10">
        <v>77</v>
      </c>
      <c r="C20" s="10">
        <v>62</v>
      </c>
      <c r="D20" s="10">
        <v>139</v>
      </c>
      <c r="E20" s="3"/>
      <c r="F20" s="7">
        <v>44</v>
      </c>
      <c r="G20" s="10">
        <v>82</v>
      </c>
      <c r="H20" s="10">
        <v>72</v>
      </c>
      <c r="I20" s="10">
        <v>154</v>
      </c>
      <c r="J20" s="3"/>
      <c r="K20" s="7">
        <v>74</v>
      </c>
      <c r="L20" s="10">
        <v>234</v>
      </c>
      <c r="M20" s="10">
        <v>242</v>
      </c>
      <c r="N20" s="10">
        <v>476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7</v>
      </c>
      <c r="W20" s="15">
        <f>SUM(R21,R27,R33,R39)</f>
        <v>46</v>
      </c>
      <c r="X20" s="18">
        <f t="shared" si="0"/>
        <v>53</v>
      </c>
      <c r="Z20" s="25" t="s">
        <v>26</v>
      </c>
      <c r="AA20" s="10">
        <v>799</v>
      </c>
      <c r="AB20" s="10">
        <v>690</v>
      </c>
      <c r="AC20" s="10">
        <v>1489</v>
      </c>
    </row>
    <row r="21" spans="1:29" ht="15" customHeight="1" x14ac:dyDescent="0.15">
      <c r="A21" s="7"/>
      <c r="B21" s="11">
        <v>334</v>
      </c>
      <c r="C21" s="11">
        <v>302</v>
      </c>
      <c r="D21" s="11">
        <v>636</v>
      </c>
      <c r="E21" s="3"/>
      <c r="F21" s="7"/>
      <c r="G21" s="11">
        <v>415</v>
      </c>
      <c r="H21" s="11">
        <v>426</v>
      </c>
      <c r="I21" s="11">
        <v>841</v>
      </c>
      <c r="J21" s="3"/>
      <c r="K21" s="7"/>
      <c r="L21" s="12">
        <v>1071</v>
      </c>
      <c r="M21" s="12">
        <v>1001</v>
      </c>
      <c r="N21" s="12">
        <v>2072</v>
      </c>
      <c r="O21" s="23"/>
      <c r="P21" s="7"/>
      <c r="Q21" s="11">
        <v>7</v>
      </c>
      <c r="R21" s="11">
        <v>43</v>
      </c>
      <c r="S21" s="11">
        <v>50</v>
      </c>
      <c r="Z21" s="4" t="s">
        <v>31</v>
      </c>
      <c r="AA21" s="10">
        <v>351</v>
      </c>
      <c r="AB21" s="10">
        <v>329</v>
      </c>
      <c r="AC21" s="10">
        <v>680</v>
      </c>
    </row>
    <row r="22" spans="1:29" ht="15" customHeight="1" x14ac:dyDescent="0.15">
      <c r="A22" s="7">
        <v>15</v>
      </c>
      <c r="B22" s="10">
        <v>75</v>
      </c>
      <c r="C22" s="10">
        <v>74</v>
      </c>
      <c r="D22" s="10">
        <v>149</v>
      </c>
      <c r="E22" s="3"/>
      <c r="F22" s="7">
        <v>45</v>
      </c>
      <c r="G22" s="10">
        <v>100</v>
      </c>
      <c r="H22" s="10">
        <v>93</v>
      </c>
      <c r="I22" s="10">
        <v>193</v>
      </c>
      <c r="J22" s="3"/>
      <c r="K22" s="7">
        <v>75</v>
      </c>
      <c r="L22" s="10">
        <v>248</v>
      </c>
      <c r="M22" s="10">
        <v>228</v>
      </c>
      <c r="N22" s="10">
        <v>476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365</v>
      </c>
      <c r="AB22" s="10">
        <v>624</v>
      </c>
      <c r="AC22" s="10">
        <v>989</v>
      </c>
    </row>
    <row r="23" spans="1:29" ht="15" customHeight="1" x14ac:dyDescent="0.15">
      <c r="A23" s="7">
        <v>16</v>
      </c>
      <c r="B23" s="10">
        <v>79</v>
      </c>
      <c r="C23" s="10">
        <v>86</v>
      </c>
      <c r="D23" s="10">
        <v>165</v>
      </c>
      <c r="E23" s="3"/>
      <c r="F23" s="7">
        <v>46</v>
      </c>
      <c r="G23" s="10">
        <v>109</v>
      </c>
      <c r="H23" s="10">
        <v>86</v>
      </c>
      <c r="I23" s="10">
        <v>195</v>
      </c>
      <c r="J23" s="3"/>
      <c r="K23" s="7">
        <v>76</v>
      </c>
      <c r="L23" s="10">
        <v>225</v>
      </c>
      <c r="M23" s="10">
        <v>240</v>
      </c>
      <c r="N23" s="10">
        <v>465</v>
      </c>
      <c r="O23" s="3"/>
      <c r="P23" s="7">
        <v>106</v>
      </c>
      <c r="Q23" s="10">
        <v>0</v>
      </c>
      <c r="R23" s="10">
        <v>2</v>
      </c>
      <c r="S23" s="10">
        <v>2</v>
      </c>
      <c r="U23" s="4" t="s">
        <v>4</v>
      </c>
      <c r="V23" s="19">
        <f>V4/$V$8*100</f>
        <v>8.9485955368047065</v>
      </c>
      <c r="W23" s="19">
        <f>W4/$W$8*100</f>
        <v>7.0765890248716934</v>
      </c>
      <c r="X23" s="19">
        <f>X4/$X$8*100</f>
        <v>7.9575735409373527</v>
      </c>
      <c r="Z23" s="9" t="s">
        <v>24</v>
      </c>
      <c r="AA23" s="11">
        <f t="shared" ref="AA23:AB23" si="3">SUM(AA19:AA22)</f>
        <v>1643</v>
      </c>
      <c r="AB23" s="11">
        <f t="shared" si="3"/>
        <v>1750</v>
      </c>
      <c r="AC23" s="11">
        <f>SUM(AC19:AC22)</f>
        <v>3393</v>
      </c>
    </row>
    <row r="24" spans="1:29" ht="15" customHeight="1" x14ac:dyDescent="0.15">
      <c r="A24" s="7">
        <v>17</v>
      </c>
      <c r="B24" s="10">
        <v>86</v>
      </c>
      <c r="C24" s="10">
        <v>66</v>
      </c>
      <c r="D24" s="10">
        <v>152</v>
      </c>
      <c r="E24" s="3"/>
      <c r="F24" s="7">
        <v>47</v>
      </c>
      <c r="G24" s="10">
        <v>115</v>
      </c>
      <c r="H24" s="10">
        <v>83</v>
      </c>
      <c r="I24" s="10">
        <v>198</v>
      </c>
      <c r="J24" s="3"/>
      <c r="K24" s="7">
        <v>77</v>
      </c>
      <c r="L24" s="10">
        <v>167</v>
      </c>
      <c r="M24" s="10">
        <v>164</v>
      </c>
      <c r="N24" s="10">
        <v>331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45.85322526923504</v>
      </c>
      <c r="W24" s="19">
        <f>W5/$W$8*100</f>
        <v>39.340702724042636</v>
      </c>
      <c r="X24" s="19">
        <f>X5/$X$8*100</f>
        <v>42.405559329118553</v>
      </c>
      <c r="Z24" s="6" t="s">
        <v>30</v>
      </c>
    </row>
    <row r="25" spans="1:29" ht="15" customHeight="1" x14ac:dyDescent="0.15">
      <c r="A25" s="7">
        <v>18</v>
      </c>
      <c r="B25" s="10">
        <v>60</v>
      </c>
      <c r="C25" s="10">
        <v>72</v>
      </c>
      <c r="D25" s="10">
        <v>132</v>
      </c>
      <c r="E25" s="3"/>
      <c r="F25" s="7">
        <v>48</v>
      </c>
      <c r="G25" s="10">
        <v>106</v>
      </c>
      <c r="H25" s="10">
        <v>92</v>
      </c>
      <c r="I25" s="10">
        <v>198</v>
      </c>
      <c r="J25" s="3"/>
      <c r="K25" s="7">
        <v>78</v>
      </c>
      <c r="L25" s="10">
        <v>77</v>
      </c>
      <c r="M25" s="10">
        <v>116</v>
      </c>
      <c r="N25" s="10">
        <v>193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21.183523925835463</v>
      </c>
      <c r="W25" s="19">
        <f>W6/$W$8*100</f>
        <v>18.5748124753257</v>
      </c>
      <c r="X25" s="19">
        <f>X6/$X$8*100</f>
        <v>19.802497518156645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60</v>
      </c>
      <c r="C26" s="10">
        <v>53</v>
      </c>
      <c r="D26" s="10">
        <v>113</v>
      </c>
      <c r="E26" s="3"/>
      <c r="F26" s="7">
        <v>49</v>
      </c>
      <c r="G26" s="10">
        <v>110</v>
      </c>
      <c r="H26" s="10">
        <v>85</v>
      </c>
      <c r="I26" s="10">
        <v>195</v>
      </c>
      <c r="J26" s="3"/>
      <c r="K26" s="7">
        <v>79</v>
      </c>
      <c r="L26" s="10">
        <v>111</v>
      </c>
      <c r="M26" s="10">
        <v>148</v>
      </c>
      <c r="N26" s="10">
        <v>259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24.014655268124791</v>
      </c>
      <c r="W26" s="19">
        <f>W7/$W$8*100</f>
        <v>35.00789577575997</v>
      </c>
      <c r="X26" s="19">
        <f>X7/$X$8*100</f>
        <v>29.834369611787448</v>
      </c>
      <c r="Z26" s="4" t="s">
        <v>25</v>
      </c>
      <c r="AA26" s="10">
        <v>78</v>
      </c>
      <c r="AB26" s="10">
        <v>73</v>
      </c>
      <c r="AC26" s="10">
        <v>151</v>
      </c>
    </row>
    <row r="27" spans="1:29" ht="15" customHeight="1" x14ac:dyDescent="0.15">
      <c r="A27" s="7"/>
      <c r="B27" s="11">
        <v>360</v>
      </c>
      <c r="C27" s="11">
        <v>351</v>
      </c>
      <c r="D27" s="11">
        <v>711</v>
      </c>
      <c r="E27" s="3"/>
      <c r="F27" s="7"/>
      <c r="G27" s="11">
        <v>540</v>
      </c>
      <c r="H27" s="11">
        <v>439</v>
      </c>
      <c r="I27" s="11">
        <v>979</v>
      </c>
      <c r="J27" s="3"/>
      <c r="K27" s="7"/>
      <c r="L27" s="11">
        <v>828</v>
      </c>
      <c r="M27" s="11">
        <v>896</v>
      </c>
      <c r="N27" s="11">
        <v>1724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5" t="s">
        <v>26</v>
      </c>
      <c r="AA27" s="10">
        <v>384</v>
      </c>
      <c r="AB27" s="10">
        <v>367</v>
      </c>
      <c r="AC27" s="10">
        <v>751</v>
      </c>
    </row>
    <row r="28" spans="1:29" ht="15" customHeight="1" x14ac:dyDescent="0.15">
      <c r="A28" s="7">
        <v>20</v>
      </c>
      <c r="B28" s="10">
        <v>60</v>
      </c>
      <c r="C28" s="10">
        <v>60</v>
      </c>
      <c r="D28" s="10">
        <v>120</v>
      </c>
      <c r="E28" s="3"/>
      <c r="F28" s="7">
        <v>50</v>
      </c>
      <c r="G28" s="10">
        <v>103</v>
      </c>
      <c r="H28" s="10">
        <v>101</v>
      </c>
      <c r="I28" s="10">
        <v>204</v>
      </c>
      <c r="J28" s="3"/>
      <c r="K28" s="7">
        <v>80</v>
      </c>
      <c r="L28" s="10">
        <v>119</v>
      </c>
      <c r="M28" s="10">
        <v>180</v>
      </c>
      <c r="N28" s="10">
        <v>299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28.366825802153876</v>
      </c>
      <c r="W28" s="19">
        <f t="shared" ref="W28:W39" si="5">W9/$W$8*100</f>
        <v>24.802605606000789</v>
      </c>
      <c r="X28" s="19">
        <f t="shared" ref="X28:X39" si="6">X9/$X$8*100</f>
        <v>26.479962380479648</v>
      </c>
      <c r="Z28" s="4" t="s">
        <v>31</v>
      </c>
      <c r="AA28" s="10">
        <v>226</v>
      </c>
      <c r="AB28" s="10">
        <v>196</v>
      </c>
      <c r="AC28" s="10">
        <v>422</v>
      </c>
    </row>
    <row r="29" spans="1:29" ht="15" customHeight="1" x14ac:dyDescent="0.15">
      <c r="A29" s="7">
        <v>21</v>
      </c>
      <c r="B29" s="10">
        <v>51</v>
      </c>
      <c r="C29" s="10">
        <v>78</v>
      </c>
      <c r="D29" s="10">
        <v>129</v>
      </c>
      <c r="E29" s="3"/>
      <c r="F29" s="7">
        <v>51</v>
      </c>
      <c r="G29" s="10">
        <v>93</v>
      </c>
      <c r="H29" s="10">
        <v>99</v>
      </c>
      <c r="I29" s="10">
        <v>192</v>
      </c>
      <c r="J29" s="3"/>
      <c r="K29" s="7">
        <v>81</v>
      </c>
      <c r="L29" s="10">
        <v>114</v>
      </c>
      <c r="M29" s="10">
        <v>162</v>
      </c>
      <c r="N29" s="10">
        <v>276</v>
      </c>
      <c r="O29" s="3"/>
      <c r="P29" s="7">
        <v>111</v>
      </c>
      <c r="Q29" s="14">
        <v>0</v>
      </c>
      <c r="R29" s="14">
        <v>1</v>
      </c>
      <c r="S29" s="15">
        <v>1</v>
      </c>
      <c r="U29" s="4" t="s">
        <v>9</v>
      </c>
      <c r="V29" s="19">
        <f t="shared" si="4"/>
        <v>73.565004996114141</v>
      </c>
      <c r="W29" s="19">
        <f t="shared" si="5"/>
        <v>78.385313857086459</v>
      </c>
      <c r="X29" s="19">
        <f t="shared" si="6"/>
        <v>76.116829510423742</v>
      </c>
      <c r="Z29" s="4" t="s">
        <v>7</v>
      </c>
      <c r="AA29" s="10">
        <v>216</v>
      </c>
      <c r="AB29" s="10">
        <v>361</v>
      </c>
      <c r="AC29" s="10">
        <v>577</v>
      </c>
    </row>
    <row r="30" spans="1:29" ht="15" customHeight="1" x14ac:dyDescent="0.15">
      <c r="A30" s="7">
        <v>22</v>
      </c>
      <c r="B30" s="10">
        <v>53</v>
      </c>
      <c r="C30" s="10">
        <v>46</v>
      </c>
      <c r="D30" s="10">
        <v>99</v>
      </c>
      <c r="E30" s="3"/>
      <c r="F30" s="7">
        <v>52</v>
      </c>
      <c r="G30" s="10">
        <v>103</v>
      </c>
      <c r="H30" s="10">
        <v>84</v>
      </c>
      <c r="I30" s="10">
        <v>187</v>
      </c>
      <c r="J30" s="3"/>
      <c r="K30" s="7">
        <v>82</v>
      </c>
      <c r="L30" s="10">
        <v>111</v>
      </c>
      <c r="M30" s="10">
        <v>192</v>
      </c>
      <c r="N30" s="10">
        <v>303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62.962140557344291</v>
      </c>
      <c r="W30" s="19">
        <f t="shared" si="5"/>
        <v>69.848006316620598</v>
      </c>
      <c r="X30" s="19">
        <f t="shared" si="6"/>
        <v>66.607450755002873</v>
      </c>
      <c r="Z30" s="9" t="s">
        <v>24</v>
      </c>
      <c r="AA30" s="11">
        <f t="shared" ref="AA30:AB30" si="7">SUM(AA26:AA29)</f>
        <v>904</v>
      </c>
      <c r="AB30" s="11">
        <f t="shared" si="7"/>
        <v>997</v>
      </c>
      <c r="AC30" s="11">
        <f>SUM(AC26:AC29)</f>
        <v>1901</v>
      </c>
    </row>
    <row r="31" spans="1:29" ht="15" customHeight="1" x14ac:dyDescent="0.15">
      <c r="A31" s="7">
        <v>23</v>
      </c>
      <c r="B31" s="10">
        <v>59</v>
      </c>
      <c r="C31" s="10">
        <v>61</v>
      </c>
      <c r="D31" s="10">
        <v>120</v>
      </c>
      <c r="E31" s="3"/>
      <c r="F31" s="7">
        <v>53</v>
      </c>
      <c r="G31" s="10">
        <v>92</v>
      </c>
      <c r="H31" s="10">
        <v>94</v>
      </c>
      <c r="I31" s="10">
        <v>186</v>
      </c>
      <c r="J31" s="3"/>
      <c r="K31" s="7">
        <v>83</v>
      </c>
      <c r="L31" s="10">
        <v>95</v>
      </c>
      <c r="M31" s="10">
        <v>179</v>
      </c>
      <c r="N31" s="10">
        <v>274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52.425890973687132</v>
      </c>
      <c r="W31" s="19">
        <f t="shared" si="5"/>
        <v>60.205290169759174</v>
      </c>
      <c r="X31" s="19">
        <f t="shared" si="6"/>
        <v>56.544229061079477</v>
      </c>
      <c r="Z31" s="6"/>
    </row>
    <row r="32" spans="1:29" ht="15" customHeight="1" x14ac:dyDescent="0.15">
      <c r="A32" s="7">
        <v>24</v>
      </c>
      <c r="B32" s="10">
        <v>51</v>
      </c>
      <c r="C32" s="10">
        <v>47</v>
      </c>
      <c r="D32" s="10">
        <v>98</v>
      </c>
      <c r="E32" s="3"/>
      <c r="F32" s="7">
        <v>54</v>
      </c>
      <c r="G32" s="10">
        <v>93</v>
      </c>
      <c r="H32" s="10">
        <v>93</v>
      </c>
      <c r="I32" s="10">
        <v>186</v>
      </c>
      <c r="J32" s="3"/>
      <c r="K32" s="7">
        <v>84</v>
      </c>
      <c r="L32" s="10">
        <v>95</v>
      </c>
      <c r="M32" s="10">
        <v>173</v>
      </c>
      <c r="N32" s="10">
        <v>268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45.19817919396025</v>
      </c>
      <c r="W32" s="20">
        <f t="shared" si="5"/>
        <v>53.582708251085663</v>
      </c>
      <c r="X32" s="20">
        <f t="shared" si="6"/>
        <v>49.636867129944093</v>
      </c>
      <c r="Z32" s="6"/>
      <c r="AA32" s="27"/>
      <c r="AB32" s="26"/>
      <c r="AC32" s="26"/>
    </row>
    <row r="33" spans="1:29" ht="15" customHeight="1" x14ac:dyDescent="0.15">
      <c r="A33" s="7"/>
      <c r="B33" s="11">
        <v>274</v>
      </c>
      <c r="C33" s="11">
        <v>292</v>
      </c>
      <c r="D33" s="11">
        <v>566</v>
      </c>
      <c r="E33" s="3"/>
      <c r="F33" s="7"/>
      <c r="G33" s="11">
        <v>484</v>
      </c>
      <c r="H33" s="11">
        <v>471</v>
      </c>
      <c r="I33" s="11">
        <v>955</v>
      </c>
      <c r="J33" s="3"/>
      <c r="K33" s="7"/>
      <c r="L33" s="11">
        <v>534</v>
      </c>
      <c r="M33" s="11">
        <v>886</v>
      </c>
      <c r="N33" s="11">
        <v>1420</v>
      </c>
      <c r="O33" s="3"/>
      <c r="P33" s="7"/>
      <c r="Q33" s="16">
        <v>0</v>
      </c>
      <c r="R33" s="16">
        <v>1</v>
      </c>
      <c r="S33" s="16">
        <v>1</v>
      </c>
      <c r="U33" s="4" t="s">
        <v>13</v>
      </c>
      <c r="V33" s="19">
        <f t="shared" si="4"/>
        <v>35.90540690573998</v>
      </c>
      <c r="W33" s="19">
        <f t="shared" si="5"/>
        <v>44.887485195420453</v>
      </c>
      <c r="X33" s="19">
        <f t="shared" si="6"/>
        <v>40.660431579497363</v>
      </c>
      <c r="Z33" s="6" t="s">
        <v>3</v>
      </c>
    </row>
    <row r="34" spans="1:29" ht="15" customHeight="1" x14ac:dyDescent="0.15">
      <c r="A34" s="7">
        <v>25</v>
      </c>
      <c r="B34" s="10">
        <v>48</v>
      </c>
      <c r="C34" s="10">
        <v>42</v>
      </c>
      <c r="D34" s="10">
        <v>90</v>
      </c>
      <c r="E34" s="3"/>
      <c r="F34" s="7">
        <v>55</v>
      </c>
      <c r="G34" s="10">
        <v>90</v>
      </c>
      <c r="H34" s="10">
        <v>91</v>
      </c>
      <c r="I34" s="10">
        <v>181</v>
      </c>
      <c r="J34" s="3"/>
      <c r="K34" s="7">
        <v>85</v>
      </c>
      <c r="L34" s="10">
        <v>90</v>
      </c>
      <c r="M34" s="10">
        <v>156</v>
      </c>
      <c r="N34" s="10">
        <v>246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24.014655268124791</v>
      </c>
      <c r="W34" s="19">
        <f t="shared" si="5"/>
        <v>35.00789577575997</v>
      </c>
      <c r="X34" s="19">
        <f t="shared" si="6"/>
        <v>29.834369611787448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51</v>
      </c>
      <c r="C35" s="10">
        <v>52</v>
      </c>
      <c r="D35" s="10">
        <v>103</v>
      </c>
      <c r="E35" s="3"/>
      <c r="F35" s="7">
        <v>56</v>
      </c>
      <c r="G35" s="10">
        <v>85</v>
      </c>
      <c r="H35" s="10">
        <v>116</v>
      </c>
      <c r="I35" s="10">
        <v>201</v>
      </c>
      <c r="J35" s="3"/>
      <c r="K35" s="7">
        <v>86</v>
      </c>
      <c r="L35" s="10">
        <v>107</v>
      </c>
      <c r="M35" s="10">
        <v>176</v>
      </c>
      <c r="N35" s="10">
        <v>283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14.821805262573553</v>
      </c>
      <c r="W35" s="19">
        <f t="shared" si="5"/>
        <v>26.164626924595343</v>
      </c>
      <c r="X35" s="19">
        <f t="shared" si="6"/>
        <v>20.826584461048121</v>
      </c>
      <c r="Z35" s="4" t="s">
        <v>25</v>
      </c>
      <c r="AA35" s="10">
        <f>SUM(AA5,AA12,AA19,AA26)</f>
        <v>806</v>
      </c>
      <c r="AB35" s="10">
        <f t="shared" ref="AA35:AB38" si="8">SUM(AB5,AB12,AB19,AB26)</f>
        <v>717</v>
      </c>
      <c r="AC35" s="10">
        <f>SUM(AA35:AB35)</f>
        <v>1523</v>
      </c>
    </row>
    <row r="36" spans="1:29" ht="15" customHeight="1" x14ac:dyDescent="0.15">
      <c r="A36" s="7">
        <v>27</v>
      </c>
      <c r="B36" s="10">
        <v>48</v>
      </c>
      <c r="C36" s="10">
        <v>44</v>
      </c>
      <c r="D36" s="10">
        <v>92</v>
      </c>
      <c r="E36" s="3"/>
      <c r="F36" s="7">
        <v>57</v>
      </c>
      <c r="G36" s="10">
        <v>91</v>
      </c>
      <c r="H36" s="10">
        <v>104</v>
      </c>
      <c r="I36" s="10">
        <v>195</v>
      </c>
      <c r="J36" s="3"/>
      <c r="K36" s="7">
        <v>87</v>
      </c>
      <c r="L36" s="10">
        <v>97</v>
      </c>
      <c r="M36" s="10">
        <v>176</v>
      </c>
      <c r="N36" s="10">
        <v>273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8.8930831575441314</v>
      </c>
      <c r="W36" s="19">
        <f t="shared" si="5"/>
        <v>17.420055270430321</v>
      </c>
      <c r="X36" s="19">
        <f t="shared" si="6"/>
        <v>13.407179058467007</v>
      </c>
      <c r="Z36" s="25" t="s">
        <v>26</v>
      </c>
      <c r="AA36" s="10">
        <f t="shared" si="8"/>
        <v>4130</v>
      </c>
      <c r="AB36" s="10">
        <f t="shared" si="8"/>
        <v>3986</v>
      </c>
      <c r="AC36" s="13">
        <f>SUM(AA36:AB36)</f>
        <v>8116</v>
      </c>
    </row>
    <row r="37" spans="1:29" ht="15" customHeight="1" x14ac:dyDescent="0.15">
      <c r="A37" s="7">
        <v>28</v>
      </c>
      <c r="B37" s="10">
        <v>47</v>
      </c>
      <c r="C37" s="10">
        <v>42</v>
      </c>
      <c r="D37" s="10">
        <v>89</v>
      </c>
      <c r="E37" s="3"/>
      <c r="F37" s="7">
        <v>58</v>
      </c>
      <c r="G37" s="10">
        <v>102</v>
      </c>
      <c r="H37" s="10">
        <v>84</v>
      </c>
      <c r="I37" s="10">
        <v>186</v>
      </c>
      <c r="J37" s="3"/>
      <c r="K37" s="7">
        <v>88</v>
      </c>
      <c r="L37" s="10">
        <v>103</v>
      </c>
      <c r="M37" s="10">
        <v>171</v>
      </c>
      <c r="N37" s="10">
        <v>274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3.6305096036416122</v>
      </c>
      <c r="W37" s="19">
        <f t="shared" si="5"/>
        <v>9.0801421239636788</v>
      </c>
      <c r="X37" s="19">
        <f t="shared" si="6"/>
        <v>6.5154919274779246</v>
      </c>
      <c r="Z37" s="4" t="s">
        <v>31</v>
      </c>
      <c r="AA37" s="10">
        <f t="shared" si="8"/>
        <v>1908</v>
      </c>
      <c r="AB37" s="10">
        <f t="shared" si="8"/>
        <v>1882</v>
      </c>
      <c r="AC37" s="13">
        <f>SUM(AA37:AB37)</f>
        <v>3790</v>
      </c>
    </row>
    <row r="38" spans="1:29" ht="15" customHeight="1" x14ac:dyDescent="0.15">
      <c r="A38" s="7">
        <v>29</v>
      </c>
      <c r="B38" s="10">
        <v>57</v>
      </c>
      <c r="C38" s="10">
        <v>46</v>
      </c>
      <c r="D38" s="10">
        <v>103</v>
      </c>
      <c r="E38" s="3"/>
      <c r="F38" s="7">
        <v>59</v>
      </c>
      <c r="G38" s="10">
        <v>97</v>
      </c>
      <c r="H38" s="10">
        <v>111</v>
      </c>
      <c r="I38" s="10">
        <v>208</v>
      </c>
      <c r="J38" s="3"/>
      <c r="K38" s="7">
        <v>89</v>
      </c>
      <c r="L38" s="10">
        <v>77</v>
      </c>
      <c r="M38" s="10">
        <v>166</v>
      </c>
      <c r="N38" s="10">
        <v>243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0.8437881647607417</v>
      </c>
      <c r="W38" s="19">
        <f t="shared" si="5"/>
        <v>2.9609159099881563</v>
      </c>
      <c r="X38" s="19">
        <f t="shared" si="6"/>
        <v>1.964574951669366</v>
      </c>
      <c r="Z38" s="4" t="s">
        <v>7</v>
      </c>
      <c r="AA38" s="10">
        <f t="shared" si="8"/>
        <v>2163</v>
      </c>
      <c r="AB38" s="10">
        <f t="shared" si="8"/>
        <v>3547</v>
      </c>
      <c r="AC38" s="13">
        <f>SUM(AA38:AB38)</f>
        <v>5710</v>
      </c>
    </row>
    <row r="39" spans="1:29" ht="15" customHeight="1" x14ac:dyDescent="0.15">
      <c r="A39" s="7"/>
      <c r="B39" s="11">
        <v>251</v>
      </c>
      <c r="C39" s="11">
        <v>226</v>
      </c>
      <c r="D39" s="11">
        <v>477</v>
      </c>
      <c r="E39" s="3"/>
      <c r="F39" s="7"/>
      <c r="G39" s="11">
        <v>465</v>
      </c>
      <c r="H39" s="11">
        <v>506</v>
      </c>
      <c r="I39" s="11">
        <v>971</v>
      </c>
      <c r="J39" s="3"/>
      <c r="K39" s="7"/>
      <c r="L39" s="11">
        <v>474</v>
      </c>
      <c r="M39" s="11">
        <v>845</v>
      </c>
      <c r="N39" s="11">
        <v>1319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7.7717330964805154E-2</v>
      </c>
      <c r="W39" s="19">
        <f t="shared" si="5"/>
        <v>0.45400710619818396</v>
      </c>
      <c r="X39" s="19">
        <f t="shared" si="6"/>
        <v>0.27692146925126704</v>
      </c>
      <c r="Z39" s="9" t="s">
        <v>24</v>
      </c>
      <c r="AA39" s="11">
        <f>SUM(AA35:AA38)</f>
        <v>9007</v>
      </c>
      <c r="AB39" s="11">
        <f>SUM(AB35:AB38)</f>
        <v>10132</v>
      </c>
      <c r="AC39" s="11">
        <f>SUM(AC35:AC38)</f>
        <v>19139</v>
      </c>
    </row>
    <row r="40" spans="1:29" ht="15" customHeight="1" x14ac:dyDescent="0.15"/>
    <row r="41" spans="1:29" ht="15" customHeight="1" x14ac:dyDescent="0.15"/>
    <row r="42" spans="1:29" ht="15" customHeight="1" x14ac:dyDescent="0.15"/>
    <row r="43" spans="1:29" ht="15" customHeight="1" x14ac:dyDescent="0.15"/>
    <row r="44" spans="1:29" ht="15" customHeight="1" x14ac:dyDescent="0.15"/>
    <row r="45" spans="1:29" ht="15" customHeight="1" x14ac:dyDescent="0.15"/>
    <row r="46" spans="1:29" ht="15" customHeight="1" x14ac:dyDescent="0.15"/>
    <row r="47" spans="1:29" ht="15" customHeight="1" x14ac:dyDescent="0.15"/>
    <row r="48" spans="1:29" ht="15" customHeight="1" x14ac:dyDescent="0.15"/>
    <row r="81" spans="7:9" x14ac:dyDescent="0.15">
      <c r="G81" s="22"/>
      <c r="H81" s="22"/>
      <c r="I81" s="22"/>
    </row>
    <row r="93" spans="7:9" x14ac:dyDescent="0.15">
      <c r="G93" s="22"/>
      <c r="H93" s="22"/>
      <c r="I93" s="22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35433070866141736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121"/>
  <sheetViews>
    <sheetView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5">
        <v>45688</v>
      </c>
      <c r="W2" s="35"/>
      <c r="X2" s="30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34</v>
      </c>
      <c r="C4" s="10">
        <v>19</v>
      </c>
      <c r="D4" s="10">
        <v>53</v>
      </c>
      <c r="E4" s="3"/>
      <c r="F4" s="7">
        <v>30</v>
      </c>
      <c r="G4" s="10">
        <v>58</v>
      </c>
      <c r="H4" s="10">
        <v>49</v>
      </c>
      <c r="I4" s="10">
        <v>107</v>
      </c>
      <c r="J4" s="3"/>
      <c r="K4" s="7">
        <v>60</v>
      </c>
      <c r="L4" s="10">
        <v>104</v>
      </c>
      <c r="M4" s="10">
        <v>137</v>
      </c>
      <c r="N4" s="10">
        <v>241</v>
      </c>
      <c r="O4" s="3"/>
      <c r="P4" s="7">
        <v>90</v>
      </c>
      <c r="Q4" s="10">
        <v>62</v>
      </c>
      <c r="R4" s="10">
        <v>134</v>
      </c>
      <c r="S4" s="10">
        <v>196</v>
      </c>
      <c r="U4" s="4" t="s">
        <v>4</v>
      </c>
      <c r="V4" s="15">
        <f>SUM(B9,B15,B21)</f>
        <v>784</v>
      </c>
      <c r="W4" s="15">
        <f>SUM(C9,C15,C21)</f>
        <v>680</v>
      </c>
      <c r="X4" s="15">
        <f>SUM(V4:W4)</f>
        <v>1464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24</v>
      </c>
      <c r="C5" s="10">
        <v>36</v>
      </c>
      <c r="D5" s="10">
        <v>60</v>
      </c>
      <c r="E5" s="3"/>
      <c r="F5" s="7">
        <v>31</v>
      </c>
      <c r="G5" s="10">
        <v>74</v>
      </c>
      <c r="H5" s="10">
        <v>53</v>
      </c>
      <c r="I5" s="10">
        <v>127</v>
      </c>
      <c r="J5" s="3"/>
      <c r="K5" s="7">
        <v>61</v>
      </c>
      <c r="L5" s="10">
        <v>119</v>
      </c>
      <c r="M5" s="10">
        <v>119</v>
      </c>
      <c r="N5" s="10">
        <v>238</v>
      </c>
      <c r="O5" s="3"/>
      <c r="P5" s="7">
        <v>91</v>
      </c>
      <c r="Q5" s="10">
        <v>54</v>
      </c>
      <c r="R5" s="10">
        <v>130</v>
      </c>
      <c r="S5" s="10">
        <v>184</v>
      </c>
      <c r="U5" s="4" t="s">
        <v>5</v>
      </c>
      <c r="V5" s="15">
        <f>SUM(B27,B33,B39,G9,G15,G21,G27,G33,G39,L9)</f>
        <v>4117</v>
      </c>
      <c r="W5" s="15">
        <f>SUM(C27,C33,C39,H9,H15,H21,H27,H33,H39,M9)</f>
        <v>3947</v>
      </c>
      <c r="X5" s="15">
        <f>SUM(V5:W5)</f>
        <v>8064</v>
      </c>
      <c r="Y5" s="2"/>
      <c r="Z5" s="4" t="s">
        <v>25</v>
      </c>
      <c r="AA5" s="10">
        <v>464</v>
      </c>
      <c r="AB5" s="10">
        <v>426</v>
      </c>
      <c r="AC5" s="10">
        <v>890</v>
      </c>
    </row>
    <row r="6" spans="1:29" ht="15" customHeight="1" x14ac:dyDescent="0.15">
      <c r="A6" s="7">
        <v>2</v>
      </c>
      <c r="B6" s="10">
        <v>36</v>
      </c>
      <c r="C6" s="10">
        <v>32</v>
      </c>
      <c r="D6" s="10">
        <v>68</v>
      </c>
      <c r="E6" s="3"/>
      <c r="F6" s="7">
        <v>32</v>
      </c>
      <c r="G6" s="10">
        <v>43</v>
      </c>
      <c r="H6" s="10">
        <v>41</v>
      </c>
      <c r="I6" s="10">
        <v>84</v>
      </c>
      <c r="J6" s="3"/>
      <c r="K6" s="7">
        <v>62</v>
      </c>
      <c r="L6" s="10">
        <v>119</v>
      </c>
      <c r="M6" s="10">
        <v>105</v>
      </c>
      <c r="N6" s="10">
        <v>224</v>
      </c>
      <c r="O6" s="3"/>
      <c r="P6" s="7">
        <v>92</v>
      </c>
      <c r="Q6" s="10">
        <v>43</v>
      </c>
      <c r="R6" s="10">
        <v>117</v>
      </c>
      <c r="S6" s="10">
        <v>160</v>
      </c>
      <c r="U6" s="8" t="s">
        <v>6</v>
      </c>
      <c r="V6" s="15">
        <f>SUM(L15,L21)</f>
        <v>1822</v>
      </c>
      <c r="W6" s="15">
        <f>SUM(M15,M21)</f>
        <v>1805</v>
      </c>
      <c r="X6" s="15">
        <f>SUM(V6:W6)</f>
        <v>3627</v>
      </c>
      <c r="Z6" s="25" t="s">
        <v>26</v>
      </c>
      <c r="AA6" s="10">
        <v>2420</v>
      </c>
      <c r="AB6" s="10">
        <v>2379</v>
      </c>
      <c r="AC6" s="10">
        <v>4799</v>
      </c>
    </row>
    <row r="7" spans="1:29" ht="15" customHeight="1" x14ac:dyDescent="0.15">
      <c r="A7" s="7">
        <v>3</v>
      </c>
      <c r="B7" s="10">
        <v>36</v>
      </c>
      <c r="C7" s="10">
        <v>32</v>
      </c>
      <c r="D7" s="10">
        <v>68</v>
      </c>
      <c r="E7" s="3"/>
      <c r="F7" s="7">
        <v>33</v>
      </c>
      <c r="G7" s="10">
        <v>65</v>
      </c>
      <c r="H7" s="10">
        <v>39</v>
      </c>
      <c r="I7" s="10">
        <v>104</v>
      </c>
      <c r="J7" s="3"/>
      <c r="K7" s="7">
        <v>63</v>
      </c>
      <c r="L7" s="10">
        <v>136</v>
      </c>
      <c r="M7" s="10">
        <v>155</v>
      </c>
      <c r="N7" s="10">
        <v>291</v>
      </c>
      <c r="O7" s="3"/>
      <c r="P7" s="7">
        <v>93</v>
      </c>
      <c r="Q7" s="10">
        <v>42</v>
      </c>
      <c r="R7" s="10">
        <v>115</v>
      </c>
      <c r="S7" s="10">
        <v>157</v>
      </c>
      <c r="U7" s="4" t="s">
        <v>7</v>
      </c>
      <c r="V7" s="15">
        <f>SUM(L27,L33,L39,Q9,Q15,Q21,Q27,Q33,Q39)</f>
        <v>2189</v>
      </c>
      <c r="W7" s="15">
        <f>SUM(M27,M33,M39,R9,R15,R21,R27,R33,R39)</f>
        <v>3531</v>
      </c>
      <c r="X7" s="15">
        <f>SUM(V7:W7)</f>
        <v>5720</v>
      </c>
      <c r="Z7" s="4" t="s">
        <v>31</v>
      </c>
      <c r="AA7" s="10">
        <v>1014</v>
      </c>
      <c r="AB7" s="10">
        <v>1033</v>
      </c>
      <c r="AC7" s="10">
        <v>2047</v>
      </c>
    </row>
    <row r="8" spans="1:29" ht="15" customHeight="1" x14ac:dyDescent="0.15">
      <c r="A8" s="7">
        <v>4</v>
      </c>
      <c r="B8" s="10">
        <v>61</v>
      </c>
      <c r="C8" s="10">
        <v>42</v>
      </c>
      <c r="D8" s="10">
        <v>103</v>
      </c>
      <c r="E8" s="3"/>
      <c r="F8" s="7">
        <v>34</v>
      </c>
      <c r="G8" s="10">
        <v>56</v>
      </c>
      <c r="H8" s="10">
        <v>43</v>
      </c>
      <c r="I8" s="10">
        <v>99</v>
      </c>
      <c r="J8" s="3"/>
      <c r="K8" s="7">
        <v>64</v>
      </c>
      <c r="L8" s="10">
        <v>144</v>
      </c>
      <c r="M8" s="10">
        <v>140</v>
      </c>
      <c r="N8" s="10">
        <v>284</v>
      </c>
      <c r="O8" s="3"/>
      <c r="P8" s="7">
        <v>94</v>
      </c>
      <c r="Q8" s="10">
        <v>39</v>
      </c>
      <c r="R8" s="10">
        <v>100</v>
      </c>
      <c r="S8" s="10">
        <v>139</v>
      </c>
      <c r="U8" s="17" t="s">
        <v>3</v>
      </c>
      <c r="V8" s="12">
        <f>SUM(V4:V7)</f>
        <v>8912</v>
      </c>
      <c r="W8" s="12">
        <f>SUM(W4:W7)</f>
        <v>9963</v>
      </c>
      <c r="X8" s="12">
        <f>SUM(X4:X7)</f>
        <v>18875</v>
      </c>
      <c r="Z8" s="4" t="s">
        <v>7</v>
      </c>
      <c r="AA8" s="10">
        <v>1345</v>
      </c>
      <c r="AB8" s="10">
        <v>2132</v>
      </c>
      <c r="AC8" s="10">
        <v>3477</v>
      </c>
    </row>
    <row r="9" spans="1:29" ht="15" customHeight="1" x14ac:dyDescent="0.15">
      <c r="A9" s="7"/>
      <c r="B9" s="11">
        <v>191</v>
      </c>
      <c r="C9" s="11">
        <v>161</v>
      </c>
      <c r="D9" s="11">
        <v>352</v>
      </c>
      <c r="E9" s="3"/>
      <c r="F9" s="7"/>
      <c r="G9" s="11">
        <v>296</v>
      </c>
      <c r="H9" s="11">
        <v>225</v>
      </c>
      <c r="I9" s="11">
        <v>521</v>
      </c>
      <c r="J9" s="3"/>
      <c r="K9" s="7"/>
      <c r="L9" s="12">
        <v>622</v>
      </c>
      <c r="M9" s="12">
        <v>656</v>
      </c>
      <c r="N9" s="12">
        <v>1278</v>
      </c>
      <c r="O9" s="3"/>
      <c r="P9" s="7"/>
      <c r="Q9" s="11">
        <v>240</v>
      </c>
      <c r="R9" s="11">
        <v>596</v>
      </c>
      <c r="S9" s="11">
        <v>836</v>
      </c>
      <c r="U9" s="4" t="s">
        <v>8</v>
      </c>
      <c r="V9" s="15">
        <f>SUM(G21,G27,G33,G39,L9)</f>
        <v>2560</v>
      </c>
      <c r="W9" s="15">
        <f>SUM(H21,H27,H33,H39,M9)</f>
        <v>2472</v>
      </c>
      <c r="X9" s="18">
        <f t="shared" ref="X9:X20" si="0">SUM(V9:W9)</f>
        <v>5032</v>
      </c>
      <c r="Z9" s="9" t="s">
        <v>24</v>
      </c>
      <c r="AA9" s="11">
        <f t="shared" ref="AA9:AB9" si="1">SUM(AA5:AA8)</f>
        <v>5243</v>
      </c>
      <c r="AB9" s="11">
        <f t="shared" si="1"/>
        <v>5970</v>
      </c>
      <c r="AC9" s="11">
        <f>SUM(AC5:AC8)</f>
        <v>11213</v>
      </c>
    </row>
    <row r="10" spans="1:29" ht="15" customHeight="1" x14ac:dyDescent="0.15">
      <c r="A10" s="7">
        <v>5</v>
      </c>
      <c r="B10" s="10">
        <v>48</v>
      </c>
      <c r="C10" s="10">
        <v>38</v>
      </c>
      <c r="D10" s="10">
        <v>86</v>
      </c>
      <c r="E10" s="3"/>
      <c r="F10" s="7">
        <v>35</v>
      </c>
      <c r="G10" s="10">
        <v>49</v>
      </c>
      <c r="H10" s="10">
        <v>51</v>
      </c>
      <c r="I10" s="10">
        <v>100</v>
      </c>
      <c r="J10" s="3"/>
      <c r="K10" s="7">
        <v>65</v>
      </c>
      <c r="L10" s="10">
        <v>154</v>
      </c>
      <c r="M10" s="10">
        <v>155</v>
      </c>
      <c r="N10" s="10">
        <v>309</v>
      </c>
      <c r="O10" s="3"/>
      <c r="P10" s="7">
        <v>95</v>
      </c>
      <c r="Q10" s="10">
        <v>21</v>
      </c>
      <c r="R10" s="10">
        <v>83</v>
      </c>
      <c r="S10" s="10">
        <v>104</v>
      </c>
      <c r="U10" s="4" t="s">
        <v>9</v>
      </c>
      <c r="V10" s="15">
        <f>SUM(G21,G27,G33,G39,L9,L15,L21,L27,L33,L39,Q9,Q15,Q21,Q27,Q33,Q39)</f>
        <v>6571</v>
      </c>
      <c r="W10" s="15">
        <f>SUM(H21,H27,H33,H39,M9,M15,M21,M27,M33,M39,R9,R15,R21,R27,R33,R39)</f>
        <v>7808</v>
      </c>
      <c r="X10" s="18">
        <f t="shared" si="0"/>
        <v>14379</v>
      </c>
      <c r="Z10" s="6" t="s">
        <v>28</v>
      </c>
    </row>
    <row r="11" spans="1:29" ht="15" customHeight="1" x14ac:dyDescent="0.15">
      <c r="A11" s="7">
        <v>6</v>
      </c>
      <c r="B11" s="10">
        <v>41</v>
      </c>
      <c r="C11" s="10">
        <v>29</v>
      </c>
      <c r="D11" s="10">
        <v>70</v>
      </c>
      <c r="E11" s="3"/>
      <c r="F11" s="7">
        <v>36</v>
      </c>
      <c r="G11" s="10">
        <v>72</v>
      </c>
      <c r="H11" s="10">
        <v>56</v>
      </c>
      <c r="I11" s="10">
        <v>128</v>
      </c>
      <c r="J11" s="3"/>
      <c r="K11" s="7">
        <v>66</v>
      </c>
      <c r="L11" s="10">
        <v>156</v>
      </c>
      <c r="M11" s="10">
        <v>173</v>
      </c>
      <c r="N11" s="10">
        <v>329</v>
      </c>
      <c r="O11" s="3"/>
      <c r="P11" s="7">
        <v>96</v>
      </c>
      <c r="Q11" s="10">
        <v>17</v>
      </c>
      <c r="R11" s="10">
        <v>62</v>
      </c>
      <c r="S11" s="10">
        <v>79</v>
      </c>
      <c r="U11" s="4" t="s">
        <v>10</v>
      </c>
      <c r="V11" s="15">
        <f>SUM(,G33,G39,L9,L15,L21,L27,L33,L39,Q9,Q15,Q21,Q27,Q33,Q39)</f>
        <v>5612</v>
      </c>
      <c r="W11" s="15">
        <f>SUM(,H33,H39,M9,M15,M21,M27,M33,M39,R9,R15,R21,R27,R33,R39)</f>
        <v>6949</v>
      </c>
      <c r="X11" s="18">
        <f t="shared" si="0"/>
        <v>12561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65</v>
      </c>
      <c r="C12" s="10">
        <v>49</v>
      </c>
      <c r="D12" s="10">
        <v>114</v>
      </c>
      <c r="E12" s="3"/>
      <c r="F12" s="7">
        <v>37</v>
      </c>
      <c r="G12" s="10">
        <v>79</v>
      </c>
      <c r="H12" s="10">
        <v>81</v>
      </c>
      <c r="I12" s="10">
        <v>160</v>
      </c>
      <c r="J12" s="3"/>
      <c r="K12" s="7">
        <v>67</v>
      </c>
      <c r="L12" s="10">
        <v>160</v>
      </c>
      <c r="M12" s="10">
        <v>162</v>
      </c>
      <c r="N12" s="10">
        <v>322</v>
      </c>
      <c r="O12" s="3"/>
      <c r="P12" s="7">
        <v>97</v>
      </c>
      <c r="Q12" s="10">
        <v>9</v>
      </c>
      <c r="R12" s="10">
        <v>37</v>
      </c>
      <c r="S12" s="10">
        <v>46</v>
      </c>
      <c r="U12" s="4" t="s">
        <v>11</v>
      </c>
      <c r="V12" s="15">
        <f>SUM(L9,L15,L21,L27,L33,L39,Q9,Q15,Q21,Q27,Q33,Q39)</f>
        <v>4633</v>
      </c>
      <c r="W12" s="15">
        <f>SUM(M9,M15,M21,M27,M33,M39,R9,R15,R21,R27,R33,R39)</f>
        <v>5992</v>
      </c>
      <c r="X12" s="18">
        <f t="shared" si="0"/>
        <v>10625</v>
      </c>
      <c r="Z12" s="4" t="s">
        <v>25</v>
      </c>
      <c r="AA12" s="10">
        <v>130</v>
      </c>
      <c r="AB12" s="10">
        <v>82</v>
      </c>
      <c r="AC12" s="10">
        <v>212</v>
      </c>
    </row>
    <row r="13" spans="1:29" ht="15" customHeight="1" x14ac:dyDescent="0.15">
      <c r="A13" s="7">
        <v>8</v>
      </c>
      <c r="B13" s="10">
        <v>53</v>
      </c>
      <c r="C13" s="10">
        <v>51</v>
      </c>
      <c r="D13" s="10">
        <v>104</v>
      </c>
      <c r="E13" s="3"/>
      <c r="F13" s="7">
        <v>38</v>
      </c>
      <c r="G13" s="10">
        <v>76</v>
      </c>
      <c r="H13" s="10">
        <v>78</v>
      </c>
      <c r="I13" s="10">
        <v>154</v>
      </c>
      <c r="J13" s="3"/>
      <c r="K13" s="7">
        <v>68</v>
      </c>
      <c r="L13" s="10">
        <v>174</v>
      </c>
      <c r="M13" s="10">
        <v>174</v>
      </c>
      <c r="N13" s="10">
        <v>348</v>
      </c>
      <c r="O13" s="3"/>
      <c r="P13" s="7">
        <v>98</v>
      </c>
      <c r="Q13" s="10">
        <v>11</v>
      </c>
      <c r="R13" s="10">
        <v>45</v>
      </c>
      <c r="S13" s="10">
        <v>56</v>
      </c>
      <c r="U13" s="9" t="s">
        <v>12</v>
      </c>
      <c r="V13" s="12">
        <f>SUM(L15,L21,L27,L33,L39,Q9,Q15,Q21,Q27,Q33,Q39)</f>
        <v>4011</v>
      </c>
      <c r="W13" s="12">
        <f>SUM(M15,M21,M27,M33,M39,R9,R15,R21,R27,R33,R39)</f>
        <v>5336</v>
      </c>
      <c r="X13" s="12">
        <f t="shared" si="0"/>
        <v>9347</v>
      </c>
      <c r="Z13" s="25" t="s">
        <v>26</v>
      </c>
      <c r="AA13" s="10">
        <v>531</v>
      </c>
      <c r="AB13" s="10">
        <v>538</v>
      </c>
      <c r="AC13" s="10">
        <v>1069</v>
      </c>
    </row>
    <row r="14" spans="1:29" ht="15" customHeight="1" x14ac:dyDescent="0.15">
      <c r="A14" s="7">
        <v>9</v>
      </c>
      <c r="B14" s="10">
        <v>60</v>
      </c>
      <c r="C14" s="10">
        <v>54</v>
      </c>
      <c r="D14" s="10">
        <v>114</v>
      </c>
      <c r="E14" s="3"/>
      <c r="F14" s="7">
        <v>39</v>
      </c>
      <c r="G14" s="10">
        <v>80</v>
      </c>
      <c r="H14" s="10">
        <v>90</v>
      </c>
      <c r="I14" s="10">
        <v>170</v>
      </c>
      <c r="J14" s="3"/>
      <c r="K14" s="7">
        <v>69</v>
      </c>
      <c r="L14" s="10">
        <v>164</v>
      </c>
      <c r="M14" s="10">
        <v>186</v>
      </c>
      <c r="N14" s="10">
        <v>350</v>
      </c>
      <c r="O14" s="3"/>
      <c r="P14" s="7">
        <v>99</v>
      </c>
      <c r="Q14" s="10">
        <v>11</v>
      </c>
      <c r="R14" s="10">
        <v>28</v>
      </c>
      <c r="S14" s="10">
        <v>39</v>
      </c>
      <c r="U14" s="4" t="s">
        <v>13</v>
      </c>
      <c r="V14" s="15">
        <f>SUM(L21,L27,L33,L39,Q9,Q15,Q21,Q27,Q33,Q39)</f>
        <v>3203</v>
      </c>
      <c r="W14" s="15">
        <f>SUM(M21,M27,M33,M39,R9,R15,R21,R27,R33,R39)</f>
        <v>4486</v>
      </c>
      <c r="X14" s="18">
        <f t="shared" si="0"/>
        <v>7689</v>
      </c>
      <c r="Z14" s="4" t="s">
        <v>31</v>
      </c>
      <c r="AA14" s="10">
        <v>249</v>
      </c>
      <c r="AB14" s="10">
        <v>258</v>
      </c>
      <c r="AC14" s="10">
        <v>507</v>
      </c>
    </row>
    <row r="15" spans="1:29" ht="15" customHeight="1" x14ac:dyDescent="0.15">
      <c r="A15" s="7"/>
      <c r="B15" s="11">
        <v>267</v>
      </c>
      <c r="C15" s="11">
        <v>221</v>
      </c>
      <c r="D15" s="11">
        <v>488</v>
      </c>
      <c r="E15" s="3"/>
      <c r="F15" s="7"/>
      <c r="G15" s="11">
        <v>356</v>
      </c>
      <c r="H15" s="11">
        <v>356</v>
      </c>
      <c r="I15" s="11">
        <v>712</v>
      </c>
      <c r="J15" s="3"/>
      <c r="K15" s="7"/>
      <c r="L15" s="11">
        <v>808</v>
      </c>
      <c r="M15" s="11">
        <v>850</v>
      </c>
      <c r="N15" s="11">
        <v>1658</v>
      </c>
      <c r="O15" s="3"/>
      <c r="P15" s="7"/>
      <c r="Q15" s="11">
        <v>69</v>
      </c>
      <c r="R15" s="11">
        <v>255</v>
      </c>
      <c r="S15" s="11">
        <v>324</v>
      </c>
      <c r="U15" s="4" t="s">
        <v>14</v>
      </c>
      <c r="V15" s="15">
        <f>SUM(L27,L33,L39,Q9,Q15,Q21,Q27,Q33,Q39)</f>
        <v>2189</v>
      </c>
      <c r="W15" s="15">
        <f>SUM(M27,M33,M39,R9,R15,R21,R27,R33,R39)</f>
        <v>3531</v>
      </c>
      <c r="X15" s="18">
        <f t="shared" si="0"/>
        <v>5720</v>
      </c>
      <c r="Z15" s="4" t="s">
        <v>7</v>
      </c>
      <c r="AA15" s="10">
        <v>263</v>
      </c>
      <c r="AB15" s="10">
        <v>427</v>
      </c>
      <c r="AC15" s="10">
        <v>690</v>
      </c>
    </row>
    <row r="16" spans="1:29" ht="15" customHeight="1" x14ac:dyDescent="0.15">
      <c r="A16" s="7">
        <v>10</v>
      </c>
      <c r="B16" s="10">
        <v>62</v>
      </c>
      <c r="C16" s="10">
        <v>55</v>
      </c>
      <c r="D16" s="10">
        <v>117</v>
      </c>
      <c r="E16" s="3"/>
      <c r="F16" s="7">
        <v>40</v>
      </c>
      <c r="G16" s="10">
        <v>98</v>
      </c>
      <c r="H16" s="10">
        <v>77</v>
      </c>
      <c r="I16" s="10">
        <v>175</v>
      </c>
      <c r="J16" s="3"/>
      <c r="K16" s="7">
        <v>70</v>
      </c>
      <c r="L16" s="10">
        <v>186</v>
      </c>
      <c r="M16" s="10">
        <v>178</v>
      </c>
      <c r="N16" s="10">
        <v>364</v>
      </c>
      <c r="O16" s="3"/>
      <c r="P16" s="7">
        <v>100</v>
      </c>
      <c r="Q16" s="10">
        <v>1</v>
      </c>
      <c r="R16" s="10">
        <v>18</v>
      </c>
      <c r="S16" s="10">
        <v>19</v>
      </c>
      <c r="U16" s="4" t="s">
        <v>15</v>
      </c>
      <c r="V16" s="15">
        <f>SUM(L33,L39,Q9,Q15,Q21,Q27,Q33,Q39)</f>
        <v>1291</v>
      </c>
      <c r="W16" s="15">
        <f>SUM(M33,M39,R9,R15,R21,R27,R33,R39)</f>
        <v>2576</v>
      </c>
      <c r="X16" s="18">
        <f t="shared" si="0"/>
        <v>3867</v>
      </c>
      <c r="Z16" s="9" t="s">
        <v>24</v>
      </c>
      <c r="AA16" s="11">
        <f t="shared" ref="AA16:AB16" si="2">SUM(AA12:AA15)</f>
        <v>1173</v>
      </c>
      <c r="AB16" s="11">
        <f t="shared" si="2"/>
        <v>1305</v>
      </c>
      <c r="AC16" s="11">
        <f>SUM(AC12:AC15)</f>
        <v>2478</v>
      </c>
    </row>
    <row r="17" spans="1:29" ht="15" customHeight="1" x14ac:dyDescent="0.15">
      <c r="A17" s="7">
        <v>11</v>
      </c>
      <c r="B17" s="10">
        <v>60</v>
      </c>
      <c r="C17" s="10">
        <v>69</v>
      </c>
      <c r="D17" s="10">
        <v>129</v>
      </c>
      <c r="E17" s="3"/>
      <c r="F17" s="7">
        <v>41</v>
      </c>
      <c r="G17" s="10">
        <v>93</v>
      </c>
      <c r="H17" s="10">
        <v>93</v>
      </c>
      <c r="I17" s="10">
        <v>186</v>
      </c>
      <c r="J17" s="3"/>
      <c r="K17" s="7">
        <v>71</v>
      </c>
      <c r="L17" s="10">
        <v>209</v>
      </c>
      <c r="M17" s="10">
        <v>177</v>
      </c>
      <c r="N17" s="10">
        <v>386</v>
      </c>
      <c r="O17" s="3"/>
      <c r="P17" s="7">
        <v>101</v>
      </c>
      <c r="Q17" s="10">
        <v>3</v>
      </c>
      <c r="R17" s="10">
        <v>11</v>
      </c>
      <c r="S17" s="10">
        <v>14</v>
      </c>
      <c r="U17" s="4" t="s">
        <v>16</v>
      </c>
      <c r="V17" s="15">
        <f>SUM(L39,Q9,Q15,Q21,Q27,Q33,Q39)</f>
        <v>759</v>
      </c>
      <c r="W17" s="15">
        <f>SUM(M39,R9,R15,R21,R27,R33,R39)</f>
        <v>1724</v>
      </c>
      <c r="X17" s="18">
        <f t="shared" si="0"/>
        <v>2483</v>
      </c>
      <c r="Z17" s="6" t="s">
        <v>29</v>
      </c>
    </row>
    <row r="18" spans="1:29" ht="15" customHeight="1" x14ac:dyDescent="0.15">
      <c r="A18" s="7">
        <v>12</v>
      </c>
      <c r="B18" s="10">
        <v>66</v>
      </c>
      <c r="C18" s="10">
        <v>57</v>
      </c>
      <c r="D18" s="10">
        <v>123</v>
      </c>
      <c r="E18" s="3"/>
      <c r="F18" s="7">
        <v>42</v>
      </c>
      <c r="G18" s="10">
        <v>85</v>
      </c>
      <c r="H18" s="10">
        <v>76</v>
      </c>
      <c r="I18" s="10">
        <v>161</v>
      </c>
      <c r="J18" s="3"/>
      <c r="K18" s="7">
        <v>72</v>
      </c>
      <c r="L18" s="10">
        <v>205</v>
      </c>
      <c r="M18" s="10">
        <v>210</v>
      </c>
      <c r="N18" s="13">
        <v>415</v>
      </c>
      <c r="O18" s="3"/>
      <c r="P18" s="7">
        <v>102</v>
      </c>
      <c r="Q18" s="10">
        <v>0</v>
      </c>
      <c r="R18" s="10">
        <v>7</v>
      </c>
      <c r="S18" s="10">
        <v>7</v>
      </c>
      <c r="U18" s="4" t="s">
        <v>17</v>
      </c>
      <c r="V18" s="15">
        <f>SUM(Q9,Q15,Q21,Q27,Q33,Q39)</f>
        <v>313</v>
      </c>
      <c r="W18" s="15">
        <f>SUM(R9,R15,R21,R27,R33,R39)</f>
        <v>899</v>
      </c>
      <c r="X18" s="18">
        <f t="shared" si="0"/>
        <v>1212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61</v>
      </c>
      <c r="C19" s="10">
        <v>50</v>
      </c>
      <c r="D19" s="10">
        <v>111</v>
      </c>
      <c r="E19" s="3"/>
      <c r="F19" s="7">
        <v>43</v>
      </c>
      <c r="G19" s="10">
        <v>82</v>
      </c>
      <c r="H19" s="10">
        <v>78</v>
      </c>
      <c r="I19" s="10">
        <v>160</v>
      </c>
      <c r="J19" s="3"/>
      <c r="K19" s="7">
        <v>73</v>
      </c>
      <c r="L19" s="10">
        <v>201</v>
      </c>
      <c r="M19" s="10">
        <v>181</v>
      </c>
      <c r="N19" s="10">
        <v>382</v>
      </c>
      <c r="O19" s="3"/>
      <c r="P19" s="7">
        <v>103</v>
      </c>
      <c r="Q19" s="10">
        <v>0</v>
      </c>
      <c r="R19" s="10">
        <v>8</v>
      </c>
      <c r="S19" s="10">
        <v>8</v>
      </c>
      <c r="U19" s="4" t="s">
        <v>18</v>
      </c>
      <c r="V19" s="15">
        <f>SUM(Q15,Q21,Q27,Q33,Q39)</f>
        <v>73</v>
      </c>
      <c r="W19" s="15">
        <f>SUM(R15,R21,R27,R33,R39)</f>
        <v>303</v>
      </c>
      <c r="X19" s="18">
        <f t="shared" si="0"/>
        <v>376</v>
      </c>
      <c r="Z19" s="4" t="s">
        <v>25</v>
      </c>
      <c r="AA19" s="10">
        <v>120</v>
      </c>
      <c r="AB19" s="10">
        <v>104</v>
      </c>
      <c r="AC19" s="10">
        <v>224</v>
      </c>
    </row>
    <row r="20" spans="1:29" ht="15" customHeight="1" x14ac:dyDescent="0.15">
      <c r="A20" s="7">
        <v>14</v>
      </c>
      <c r="B20" s="10">
        <v>77</v>
      </c>
      <c r="C20" s="10">
        <v>67</v>
      </c>
      <c r="D20" s="10">
        <v>144</v>
      </c>
      <c r="E20" s="3"/>
      <c r="F20" s="7">
        <v>44</v>
      </c>
      <c r="G20" s="10">
        <v>84</v>
      </c>
      <c r="H20" s="10">
        <v>103</v>
      </c>
      <c r="I20" s="10">
        <v>187</v>
      </c>
      <c r="J20" s="3"/>
      <c r="K20" s="7">
        <v>74</v>
      </c>
      <c r="L20" s="10">
        <v>213</v>
      </c>
      <c r="M20" s="10">
        <v>209</v>
      </c>
      <c r="N20" s="10">
        <v>422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4</v>
      </c>
      <c r="W20" s="15">
        <f>SUM(R21,R27,R33,R39)</f>
        <v>48</v>
      </c>
      <c r="X20" s="18">
        <f t="shared" si="0"/>
        <v>52</v>
      </c>
      <c r="Z20" s="25" t="s">
        <v>26</v>
      </c>
      <c r="AA20" s="10">
        <v>788</v>
      </c>
      <c r="AB20" s="10">
        <v>673</v>
      </c>
      <c r="AC20" s="10">
        <v>1461</v>
      </c>
    </row>
    <row r="21" spans="1:29" ht="15" customHeight="1" x14ac:dyDescent="0.15">
      <c r="A21" s="7"/>
      <c r="B21" s="11">
        <v>326</v>
      </c>
      <c r="C21" s="11">
        <v>298</v>
      </c>
      <c r="D21" s="11">
        <v>624</v>
      </c>
      <c r="E21" s="3"/>
      <c r="F21" s="7"/>
      <c r="G21" s="11">
        <v>442</v>
      </c>
      <c r="H21" s="11">
        <v>427</v>
      </c>
      <c r="I21" s="11">
        <v>869</v>
      </c>
      <c r="J21" s="3"/>
      <c r="K21" s="7"/>
      <c r="L21" s="12">
        <v>1014</v>
      </c>
      <c r="M21" s="12">
        <v>955</v>
      </c>
      <c r="N21" s="12">
        <v>1969</v>
      </c>
      <c r="O21" s="23"/>
      <c r="P21" s="7"/>
      <c r="Q21" s="11">
        <v>4</v>
      </c>
      <c r="R21" s="11">
        <v>46</v>
      </c>
      <c r="S21" s="11">
        <v>50</v>
      </c>
      <c r="Z21" s="4" t="s">
        <v>31</v>
      </c>
      <c r="AA21" s="10">
        <v>342</v>
      </c>
      <c r="AB21" s="10">
        <v>323</v>
      </c>
      <c r="AC21" s="10">
        <v>665</v>
      </c>
    </row>
    <row r="22" spans="1:29" ht="15" customHeight="1" x14ac:dyDescent="0.15">
      <c r="A22" s="7">
        <v>15</v>
      </c>
      <c r="B22" s="10">
        <v>77</v>
      </c>
      <c r="C22" s="10">
        <v>71</v>
      </c>
      <c r="D22" s="10">
        <v>148</v>
      </c>
      <c r="E22" s="3"/>
      <c r="F22" s="7">
        <v>45</v>
      </c>
      <c r="G22" s="10">
        <v>94</v>
      </c>
      <c r="H22" s="10">
        <v>78</v>
      </c>
      <c r="I22" s="10">
        <v>172</v>
      </c>
      <c r="J22" s="3"/>
      <c r="K22" s="7">
        <v>75</v>
      </c>
      <c r="L22" s="10">
        <v>238</v>
      </c>
      <c r="M22" s="10">
        <v>259</v>
      </c>
      <c r="N22" s="10">
        <v>497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368</v>
      </c>
      <c r="AB22" s="10">
        <v>609</v>
      </c>
      <c r="AC22" s="10">
        <v>977</v>
      </c>
    </row>
    <row r="23" spans="1:29" ht="15" customHeight="1" x14ac:dyDescent="0.15">
      <c r="A23" s="7">
        <v>16</v>
      </c>
      <c r="B23" s="10">
        <v>72</v>
      </c>
      <c r="C23" s="10">
        <v>76</v>
      </c>
      <c r="D23" s="10">
        <v>148</v>
      </c>
      <c r="E23" s="3"/>
      <c r="F23" s="7">
        <v>46</v>
      </c>
      <c r="G23" s="10">
        <v>88</v>
      </c>
      <c r="H23" s="10">
        <v>96</v>
      </c>
      <c r="I23" s="10">
        <v>184</v>
      </c>
      <c r="J23" s="3"/>
      <c r="K23" s="7">
        <v>76</v>
      </c>
      <c r="L23" s="10">
        <v>231</v>
      </c>
      <c r="M23" s="10">
        <v>210</v>
      </c>
      <c r="N23" s="10">
        <v>441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8.7971274685816869</v>
      </c>
      <c r="W23" s="19">
        <f>W4/$W$8*100</f>
        <v>6.8252534377195628</v>
      </c>
      <c r="X23" s="19">
        <f>X4/$X$8*100</f>
        <v>7.7562913907284772</v>
      </c>
      <c r="Z23" s="9" t="s">
        <v>24</v>
      </c>
      <c r="AA23" s="11">
        <f t="shared" ref="AA23:AB23" si="3">SUM(AA19:AA22)</f>
        <v>1618</v>
      </c>
      <c r="AB23" s="11">
        <f t="shared" si="3"/>
        <v>1709</v>
      </c>
      <c r="AC23" s="11">
        <f>SUM(AC19:AC22)</f>
        <v>3327</v>
      </c>
    </row>
    <row r="24" spans="1:29" ht="15" customHeight="1" x14ac:dyDescent="0.15">
      <c r="A24" s="7">
        <v>17</v>
      </c>
      <c r="B24" s="10">
        <v>87</v>
      </c>
      <c r="C24" s="10">
        <v>77</v>
      </c>
      <c r="D24" s="10">
        <v>164</v>
      </c>
      <c r="E24" s="3"/>
      <c r="F24" s="7">
        <v>47</v>
      </c>
      <c r="G24" s="10">
        <v>113</v>
      </c>
      <c r="H24" s="10">
        <v>84</v>
      </c>
      <c r="I24" s="10">
        <v>197</v>
      </c>
      <c r="J24" s="3"/>
      <c r="K24" s="7">
        <v>77</v>
      </c>
      <c r="L24" s="10">
        <v>221</v>
      </c>
      <c r="M24" s="10">
        <v>234</v>
      </c>
      <c r="N24" s="10">
        <v>455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46.196140035906637</v>
      </c>
      <c r="W24" s="19">
        <f>W5/$W$8*100</f>
        <v>39.6165813509987</v>
      </c>
      <c r="X24" s="19">
        <f>X5/$X$8*100</f>
        <v>42.723178807947022</v>
      </c>
      <c r="Z24" s="6" t="s">
        <v>30</v>
      </c>
    </row>
    <row r="25" spans="1:29" ht="15" customHeight="1" x14ac:dyDescent="0.15">
      <c r="A25" s="7">
        <v>18</v>
      </c>
      <c r="B25" s="10">
        <v>68</v>
      </c>
      <c r="C25" s="10">
        <v>82</v>
      </c>
      <c r="D25" s="10">
        <v>150</v>
      </c>
      <c r="E25" s="3"/>
      <c r="F25" s="7">
        <v>48</v>
      </c>
      <c r="G25" s="10">
        <v>116</v>
      </c>
      <c r="H25" s="10">
        <v>86</v>
      </c>
      <c r="I25" s="10">
        <v>202</v>
      </c>
      <c r="J25" s="3"/>
      <c r="K25" s="7">
        <v>78</v>
      </c>
      <c r="L25" s="10">
        <v>124</v>
      </c>
      <c r="M25" s="10">
        <v>123</v>
      </c>
      <c r="N25" s="10">
        <v>247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20.444344703770199</v>
      </c>
      <c r="W25" s="19">
        <f>W6/$W$8*100</f>
        <v>18.117033022182074</v>
      </c>
      <c r="X25" s="19">
        <f>X6/$X$8*100</f>
        <v>19.215894039735097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62</v>
      </c>
      <c r="C26" s="10">
        <v>53</v>
      </c>
      <c r="D26" s="10">
        <v>115</v>
      </c>
      <c r="E26" s="3"/>
      <c r="F26" s="7">
        <v>49</v>
      </c>
      <c r="G26" s="10">
        <v>106</v>
      </c>
      <c r="H26" s="10">
        <v>88</v>
      </c>
      <c r="I26" s="10">
        <v>194</v>
      </c>
      <c r="J26" s="3"/>
      <c r="K26" s="7">
        <v>79</v>
      </c>
      <c r="L26" s="10">
        <v>84</v>
      </c>
      <c r="M26" s="10">
        <v>129</v>
      </c>
      <c r="N26" s="10">
        <v>213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24.562387791741472</v>
      </c>
      <c r="W26" s="19">
        <f>W7/$W$8*100</f>
        <v>35.441132189099669</v>
      </c>
      <c r="X26" s="19">
        <f>X7/$X$8*100</f>
        <v>30.304635761589406</v>
      </c>
      <c r="Z26" s="4" t="s">
        <v>25</v>
      </c>
      <c r="AA26" s="10">
        <v>70</v>
      </c>
      <c r="AB26" s="10">
        <v>68</v>
      </c>
      <c r="AC26" s="10">
        <v>138</v>
      </c>
    </row>
    <row r="27" spans="1:29" ht="15" customHeight="1" x14ac:dyDescent="0.15">
      <c r="A27" s="7"/>
      <c r="B27" s="11">
        <v>366</v>
      </c>
      <c r="C27" s="11">
        <v>359</v>
      </c>
      <c r="D27" s="11">
        <v>725</v>
      </c>
      <c r="E27" s="3"/>
      <c r="F27" s="7"/>
      <c r="G27" s="11">
        <v>517</v>
      </c>
      <c r="H27" s="11">
        <v>432</v>
      </c>
      <c r="I27" s="11">
        <v>949</v>
      </c>
      <c r="J27" s="3"/>
      <c r="K27" s="7"/>
      <c r="L27" s="11">
        <v>898</v>
      </c>
      <c r="M27" s="11">
        <v>955</v>
      </c>
      <c r="N27" s="11">
        <v>1853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100.00000000000001</v>
      </c>
      <c r="Z27" s="25" t="s">
        <v>26</v>
      </c>
      <c r="AA27" s="10">
        <v>378</v>
      </c>
      <c r="AB27" s="10">
        <v>357</v>
      </c>
      <c r="AC27" s="10">
        <v>735</v>
      </c>
    </row>
    <row r="28" spans="1:29" ht="15" customHeight="1" x14ac:dyDescent="0.15">
      <c r="A28" s="7">
        <v>20</v>
      </c>
      <c r="B28" s="10">
        <v>67</v>
      </c>
      <c r="C28" s="10">
        <v>58</v>
      </c>
      <c r="D28" s="10">
        <v>125</v>
      </c>
      <c r="E28" s="3"/>
      <c r="F28" s="7">
        <v>50</v>
      </c>
      <c r="G28" s="10">
        <v>112</v>
      </c>
      <c r="H28" s="10">
        <v>96</v>
      </c>
      <c r="I28" s="10">
        <v>208</v>
      </c>
      <c r="J28" s="3"/>
      <c r="K28" s="7">
        <v>80</v>
      </c>
      <c r="L28" s="10">
        <v>112</v>
      </c>
      <c r="M28" s="10">
        <v>164</v>
      </c>
      <c r="N28" s="10">
        <v>276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28.725314183123878</v>
      </c>
      <c r="W28" s="19">
        <f t="shared" ref="W28:W39" si="5">W9/$W$8*100</f>
        <v>24.811803673592291</v>
      </c>
      <c r="X28" s="19">
        <f t="shared" ref="X28:X39" si="6">X9/$X$8*100</f>
        <v>26.659602649006626</v>
      </c>
      <c r="Z28" s="4" t="s">
        <v>31</v>
      </c>
      <c r="AA28" s="10">
        <v>217</v>
      </c>
      <c r="AB28" s="10">
        <v>191</v>
      </c>
      <c r="AC28" s="10">
        <v>408</v>
      </c>
    </row>
    <row r="29" spans="1:29" ht="15" customHeight="1" x14ac:dyDescent="0.15">
      <c r="A29" s="7">
        <v>21</v>
      </c>
      <c r="B29" s="10">
        <v>43</v>
      </c>
      <c r="C29" s="10">
        <v>63</v>
      </c>
      <c r="D29" s="10">
        <v>106</v>
      </c>
      <c r="E29" s="3"/>
      <c r="F29" s="7">
        <v>51</v>
      </c>
      <c r="G29" s="10">
        <v>96</v>
      </c>
      <c r="H29" s="10">
        <v>102</v>
      </c>
      <c r="I29" s="10">
        <v>198</v>
      </c>
      <c r="J29" s="3"/>
      <c r="K29" s="7">
        <v>81</v>
      </c>
      <c r="L29" s="10">
        <v>114</v>
      </c>
      <c r="M29" s="10">
        <v>169</v>
      </c>
      <c r="N29" s="10">
        <v>283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73.732046678635541</v>
      </c>
      <c r="W29" s="19">
        <f t="shared" si="5"/>
        <v>78.369968884874027</v>
      </c>
      <c r="X29" s="19">
        <f t="shared" si="6"/>
        <v>76.180132450331129</v>
      </c>
      <c r="Z29" s="4" t="s">
        <v>7</v>
      </c>
      <c r="AA29" s="10">
        <v>213</v>
      </c>
      <c r="AB29" s="10">
        <v>363</v>
      </c>
      <c r="AC29" s="10">
        <v>576</v>
      </c>
    </row>
    <row r="30" spans="1:29" ht="15" customHeight="1" x14ac:dyDescent="0.15">
      <c r="A30" s="7">
        <v>22</v>
      </c>
      <c r="B30" s="10">
        <v>54</v>
      </c>
      <c r="C30" s="10">
        <v>75</v>
      </c>
      <c r="D30" s="10">
        <v>129</v>
      </c>
      <c r="E30" s="3"/>
      <c r="F30" s="7">
        <v>52</v>
      </c>
      <c r="G30" s="10">
        <v>100</v>
      </c>
      <c r="H30" s="10">
        <v>98</v>
      </c>
      <c r="I30" s="10">
        <v>198</v>
      </c>
      <c r="J30" s="3"/>
      <c r="K30" s="7">
        <v>82</v>
      </c>
      <c r="L30" s="10">
        <v>110</v>
      </c>
      <c r="M30" s="10">
        <v>158</v>
      </c>
      <c r="N30" s="10">
        <v>268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62.97127468581688</v>
      </c>
      <c r="W30" s="19">
        <f t="shared" si="5"/>
        <v>69.748067851048873</v>
      </c>
      <c r="X30" s="19">
        <f t="shared" si="6"/>
        <v>66.548344370860917</v>
      </c>
      <c r="Z30" s="9" t="s">
        <v>24</v>
      </c>
      <c r="AA30" s="11">
        <f t="shared" ref="AA30:AB30" si="7">SUM(AA26:AA29)</f>
        <v>878</v>
      </c>
      <c r="AB30" s="11">
        <f t="shared" si="7"/>
        <v>979</v>
      </c>
      <c r="AC30" s="11">
        <f>SUM(AC26:AC29)</f>
        <v>1857</v>
      </c>
    </row>
    <row r="31" spans="1:29" ht="15" customHeight="1" x14ac:dyDescent="0.15">
      <c r="A31" s="7">
        <v>23</v>
      </c>
      <c r="B31" s="10">
        <v>52</v>
      </c>
      <c r="C31" s="10">
        <v>48</v>
      </c>
      <c r="D31" s="10">
        <v>100</v>
      </c>
      <c r="E31" s="3"/>
      <c r="F31" s="7">
        <v>53</v>
      </c>
      <c r="G31" s="10">
        <v>107</v>
      </c>
      <c r="H31" s="10">
        <v>81</v>
      </c>
      <c r="I31" s="10">
        <v>188</v>
      </c>
      <c r="J31" s="3"/>
      <c r="K31" s="7">
        <v>83</v>
      </c>
      <c r="L31" s="10">
        <v>93</v>
      </c>
      <c r="M31" s="10">
        <v>179</v>
      </c>
      <c r="N31" s="10">
        <v>272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51.986086175942546</v>
      </c>
      <c r="W31" s="19">
        <f t="shared" si="5"/>
        <v>60.14252735119944</v>
      </c>
      <c r="X31" s="19">
        <f t="shared" si="6"/>
        <v>56.29139072847682</v>
      </c>
      <c r="Z31" s="6"/>
    </row>
    <row r="32" spans="1:29" ht="15" customHeight="1" x14ac:dyDescent="0.15">
      <c r="A32" s="7">
        <v>24</v>
      </c>
      <c r="B32" s="10">
        <v>66</v>
      </c>
      <c r="C32" s="10">
        <v>50</v>
      </c>
      <c r="D32" s="10">
        <v>116</v>
      </c>
      <c r="E32" s="3"/>
      <c r="F32" s="7">
        <v>54</v>
      </c>
      <c r="G32" s="10">
        <v>91</v>
      </c>
      <c r="H32" s="10">
        <v>93</v>
      </c>
      <c r="I32" s="10">
        <v>184</v>
      </c>
      <c r="J32" s="3"/>
      <c r="K32" s="7">
        <v>84</v>
      </c>
      <c r="L32" s="10">
        <v>103</v>
      </c>
      <c r="M32" s="10">
        <v>182</v>
      </c>
      <c r="N32" s="10">
        <v>285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45.00673249551167</v>
      </c>
      <c r="W32" s="20">
        <f t="shared" si="5"/>
        <v>53.558165211281739</v>
      </c>
      <c r="X32" s="20">
        <f t="shared" si="6"/>
        <v>49.5205298013245</v>
      </c>
      <c r="Z32" s="6"/>
      <c r="AA32" s="27"/>
      <c r="AB32" s="26"/>
      <c r="AC32" s="26"/>
    </row>
    <row r="33" spans="1:29" ht="15" customHeight="1" x14ac:dyDescent="0.15">
      <c r="A33" s="7"/>
      <c r="B33" s="11">
        <v>282</v>
      </c>
      <c r="C33" s="11">
        <v>294</v>
      </c>
      <c r="D33" s="11">
        <v>576</v>
      </c>
      <c r="E33" s="3"/>
      <c r="F33" s="7"/>
      <c r="G33" s="11">
        <v>506</v>
      </c>
      <c r="H33" s="11">
        <v>470</v>
      </c>
      <c r="I33" s="11">
        <v>976</v>
      </c>
      <c r="J33" s="3"/>
      <c r="K33" s="7"/>
      <c r="L33" s="11">
        <v>532</v>
      </c>
      <c r="M33" s="11">
        <v>852</v>
      </c>
      <c r="N33" s="11">
        <v>1384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35.940305206463194</v>
      </c>
      <c r="W33" s="19">
        <f t="shared" si="5"/>
        <v>45.026598414132287</v>
      </c>
      <c r="X33" s="19">
        <f t="shared" si="6"/>
        <v>40.736423841059604</v>
      </c>
      <c r="Z33" s="6" t="s">
        <v>3</v>
      </c>
    </row>
    <row r="34" spans="1:29" ht="15" customHeight="1" x14ac:dyDescent="0.15">
      <c r="A34" s="7">
        <v>25</v>
      </c>
      <c r="B34" s="10">
        <v>47</v>
      </c>
      <c r="C34" s="10">
        <v>45</v>
      </c>
      <c r="D34" s="10">
        <v>92</v>
      </c>
      <c r="E34" s="3"/>
      <c r="F34" s="7">
        <v>55</v>
      </c>
      <c r="G34" s="10">
        <v>92</v>
      </c>
      <c r="H34" s="10">
        <v>98</v>
      </c>
      <c r="I34" s="10">
        <v>190</v>
      </c>
      <c r="J34" s="3"/>
      <c r="K34" s="7">
        <v>85</v>
      </c>
      <c r="L34" s="10">
        <v>90</v>
      </c>
      <c r="M34" s="10">
        <v>161</v>
      </c>
      <c r="N34" s="10">
        <v>251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24.562387791741472</v>
      </c>
      <c r="W34" s="19">
        <f t="shared" si="5"/>
        <v>35.441132189099669</v>
      </c>
      <c r="X34" s="19">
        <f t="shared" si="6"/>
        <v>30.304635761589406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50</v>
      </c>
      <c r="C35" s="10">
        <v>62</v>
      </c>
      <c r="D35" s="10">
        <v>112</v>
      </c>
      <c r="E35" s="3"/>
      <c r="F35" s="7">
        <v>56</v>
      </c>
      <c r="G35" s="10">
        <v>96</v>
      </c>
      <c r="H35" s="10">
        <v>91</v>
      </c>
      <c r="I35" s="10">
        <v>187</v>
      </c>
      <c r="J35" s="3"/>
      <c r="K35" s="7">
        <v>86</v>
      </c>
      <c r="L35" s="10">
        <v>83</v>
      </c>
      <c r="M35" s="10">
        <v>161</v>
      </c>
      <c r="N35" s="10">
        <v>244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14.48608617594255</v>
      </c>
      <c r="W35" s="19">
        <f t="shared" si="5"/>
        <v>25.855665964067047</v>
      </c>
      <c r="X35" s="19">
        <f t="shared" si="6"/>
        <v>20.487417218543047</v>
      </c>
      <c r="Z35" s="4" t="s">
        <v>25</v>
      </c>
      <c r="AA35" s="10">
        <f>SUM(AA5,AA12,AA19,AA26)</f>
        <v>784</v>
      </c>
      <c r="AB35" s="10">
        <f t="shared" ref="AA35:AB38" si="8">SUM(AB5,AB12,AB19,AB26)</f>
        <v>680</v>
      </c>
      <c r="AC35" s="10">
        <f>SUM(AA35:AB35)</f>
        <v>1464</v>
      </c>
    </row>
    <row r="36" spans="1:29" ht="15" customHeight="1" x14ac:dyDescent="0.15">
      <c r="A36" s="7">
        <v>27</v>
      </c>
      <c r="B36" s="10">
        <v>54</v>
      </c>
      <c r="C36" s="10">
        <v>47</v>
      </c>
      <c r="D36" s="10">
        <v>101</v>
      </c>
      <c r="E36" s="3"/>
      <c r="F36" s="7">
        <v>57</v>
      </c>
      <c r="G36" s="10">
        <v>86</v>
      </c>
      <c r="H36" s="10">
        <v>119</v>
      </c>
      <c r="I36" s="10">
        <v>205</v>
      </c>
      <c r="J36" s="3"/>
      <c r="K36" s="7">
        <v>87</v>
      </c>
      <c r="L36" s="10">
        <v>104</v>
      </c>
      <c r="M36" s="10">
        <v>172</v>
      </c>
      <c r="N36" s="10">
        <v>276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8.5166068222621192</v>
      </c>
      <c r="W36" s="19">
        <f t="shared" si="5"/>
        <v>17.304024892100774</v>
      </c>
      <c r="X36" s="19">
        <f t="shared" si="6"/>
        <v>13.154966887417219</v>
      </c>
      <c r="Z36" s="25" t="s">
        <v>26</v>
      </c>
      <c r="AA36" s="10">
        <f t="shared" si="8"/>
        <v>4117</v>
      </c>
      <c r="AB36" s="10">
        <f t="shared" si="8"/>
        <v>3947</v>
      </c>
      <c r="AC36" s="13">
        <f>SUM(AA36:AB36)</f>
        <v>8064</v>
      </c>
    </row>
    <row r="37" spans="1:29" ht="15" customHeight="1" x14ac:dyDescent="0.15">
      <c r="A37" s="7">
        <v>28</v>
      </c>
      <c r="B37" s="10">
        <v>58</v>
      </c>
      <c r="C37" s="10">
        <v>43</v>
      </c>
      <c r="D37" s="10">
        <v>101</v>
      </c>
      <c r="E37" s="3"/>
      <c r="F37" s="7">
        <v>58</v>
      </c>
      <c r="G37" s="10">
        <v>92</v>
      </c>
      <c r="H37" s="10">
        <v>96</v>
      </c>
      <c r="I37" s="10">
        <v>188</v>
      </c>
      <c r="J37" s="3"/>
      <c r="K37" s="7">
        <v>88</v>
      </c>
      <c r="L37" s="10">
        <v>82</v>
      </c>
      <c r="M37" s="10">
        <v>157</v>
      </c>
      <c r="N37" s="10">
        <v>239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3.5121184919210053</v>
      </c>
      <c r="W37" s="19">
        <f t="shared" si="5"/>
        <v>9.0233865301615985</v>
      </c>
      <c r="X37" s="19">
        <f t="shared" si="6"/>
        <v>6.4211920529801318</v>
      </c>
      <c r="Z37" s="4" t="s">
        <v>31</v>
      </c>
      <c r="AA37" s="10">
        <f t="shared" si="8"/>
        <v>1822</v>
      </c>
      <c r="AB37" s="10">
        <f t="shared" si="8"/>
        <v>1805</v>
      </c>
      <c r="AC37" s="13">
        <f>SUM(AA37:AB37)</f>
        <v>3627</v>
      </c>
    </row>
    <row r="38" spans="1:29" ht="15" customHeight="1" x14ac:dyDescent="0.15">
      <c r="A38" s="7">
        <v>29</v>
      </c>
      <c r="B38" s="10">
        <v>48</v>
      </c>
      <c r="C38" s="10">
        <v>44</v>
      </c>
      <c r="D38" s="10">
        <v>92</v>
      </c>
      <c r="E38" s="3"/>
      <c r="F38" s="7">
        <v>59</v>
      </c>
      <c r="G38" s="10">
        <v>107</v>
      </c>
      <c r="H38" s="10">
        <v>83</v>
      </c>
      <c r="I38" s="10">
        <v>190</v>
      </c>
      <c r="J38" s="3"/>
      <c r="K38" s="7">
        <v>89</v>
      </c>
      <c r="L38" s="10">
        <v>87</v>
      </c>
      <c r="M38" s="10">
        <v>174</v>
      </c>
      <c r="N38" s="10">
        <v>261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0.8191202872531419</v>
      </c>
      <c r="W38" s="19">
        <f t="shared" si="5"/>
        <v>3.0412526347485698</v>
      </c>
      <c r="X38" s="19">
        <f t="shared" si="6"/>
        <v>1.9920529801324502</v>
      </c>
      <c r="Z38" s="4" t="s">
        <v>7</v>
      </c>
      <c r="AA38" s="10">
        <f t="shared" si="8"/>
        <v>2189</v>
      </c>
      <c r="AB38" s="10">
        <f t="shared" si="8"/>
        <v>3531</v>
      </c>
      <c r="AC38" s="13">
        <f>SUM(AA38:AB38)</f>
        <v>5720</v>
      </c>
    </row>
    <row r="39" spans="1:29" ht="15" customHeight="1" x14ac:dyDescent="0.15">
      <c r="A39" s="7"/>
      <c r="B39" s="11">
        <v>257</v>
      </c>
      <c r="C39" s="11">
        <v>241</v>
      </c>
      <c r="D39" s="11">
        <v>498</v>
      </c>
      <c r="E39" s="3"/>
      <c r="F39" s="7"/>
      <c r="G39" s="11">
        <v>473</v>
      </c>
      <c r="H39" s="11">
        <v>487</v>
      </c>
      <c r="I39" s="11">
        <v>960</v>
      </c>
      <c r="J39" s="3"/>
      <c r="K39" s="7"/>
      <c r="L39" s="11">
        <v>446</v>
      </c>
      <c r="M39" s="11">
        <v>825</v>
      </c>
      <c r="N39" s="11">
        <v>1271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4.4883303411131059E-2</v>
      </c>
      <c r="W39" s="19">
        <f t="shared" si="5"/>
        <v>0.48178259560373382</v>
      </c>
      <c r="X39" s="19">
        <f t="shared" si="6"/>
        <v>0.27549668874172184</v>
      </c>
      <c r="Z39" s="9" t="s">
        <v>24</v>
      </c>
      <c r="AA39" s="11">
        <f>SUM(AA35:AA38)</f>
        <v>8912</v>
      </c>
      <c r="AB39" s="11">
        <f>SUM(AB35:AB38)</f>
        <v>9963</v>
      </c>
      <c r="AC39" s="11">
        <f>SUM(AC35:AC38)</f>
        <v>18875</v>
      </c>
    </row>
    <row r="81" spans="7:9" x14ac:dyDescent="0.15">
      <c r="G81" s="22"/>
      <c r="H81" s="22"/>
      <c r="I81" s="22"/>
    </row>
    <row r="93" spans="7:9" x14ac:dyDescent="0.15">
      <c r="G93" s="22"/>
      <c r="H93" s="22"/>
      <c r="I93" s="22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35433070866141736" header="0.31496062992125984" footer="0.31496062992125984"/>
  <pageSetup paperSize="9" scale="82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C121"/>
  <sheetViews>
    <sheetView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5">
        <v>45716</v>
      </c>
      <c r="W2" s="35"/>
      <c r="X2" s="30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35</v>
      </c>
      <c r="C4" s="10">
        <v>15</v>
      </c>
      <c r="D4" s="10">
        <v>50</v>
      </c>
      <c r="E4" s="3"/>
      <c r="F4" s="7">
        <v>30</v>
      </c>
      <c r="G4" s="10">
        <v>56</v>
      </c>
      <c r="H4" s="10">
        <v>47</v>
      </c>
      <c r="I4" s="10">
        <v>103</v>
      </c>
      <c r="J4" s="3"/>
      <c r="K4" s="7">
        <v>60</v>
      </c>
      <c r="L4" s="10">
        <v>104</v>
      </c>
      <c r="M4" s="10">
        <v>128</v>
      </c>
      <c r="N4" s="10">
        <v>232</v>
      </c>
      <c r="O4" s="3"/>
      <c r="P4" s="7">
        <v>90</v>
      </c>
      <c r="Q4" s="10">
        <v>62</v>
      </c>
      <c r="R4" s="10">
        <v>141</v>
      </c>
      <c r="S4" s="10">
        <v>203</v>
      </c>
      <c r="U4" s="4" t="s">
        <v>4</v>
      </c>
      <c r="V4" s="15">
        <f>SUM(B9,B15,B21)</f>
        <v>782</v>
      </c>
      <c r="W4" s="15">
        <f>SUM(C9,C15,C21)</f>
        <v>678</v>
      </c>
      <c r="X4" s="15">
        <f>SUM(V4:W4)</f>
        <v>1460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26</v>
      </c>
      <c r="C5" s="10">
        <v>38</v>
      </c>
      <c r="D5" s="10">
        <v>64</v>
      </c>
      <c r="E5" s="3"/>
      <c r="F5" s="7">
        <v>31</v>
      </c>
      <c r="G5" s="10">
        <v>81</v>
      </c>
      <c r="H5" s="10">
        <v>57</v>
      </c>
      <c r="I5" s="10">
        <v>138</v>
      </c>
      <c r="J5" s="3"/>
      <c r="K5" s="7">
        <v>61</v>
      </c>
      <c r="L5" s="10">
        <v>112</v>
      </c>
      <c r="M5" s="10">
        <v>131</v>
      </c>
      <c r="N5" s="10">
        <v>243</v>
      </c>
      <c r="O5" s="3"/>
      <c r="P5" s="7">
        <v>91</v>
      </c>
      <c r="Q5" s="10">
        <v>49</v>
      </c>
      <c r="R5" s="10">
        <v>123</v>
      </c>
      <c r="S5" s="10">
        <v>172</v>
      </c>
      <c r="U5" s="4" t="s">
        <v>5</v>
      </c>
      <c r="V5" s="15">
        <f>SUM(B27,B33,B39,G9,G15,G21,G27,G33,G39,L9)</f>
        <v>4095</v>
      </c>
      <c r="W5" s="15">
        <f>SUM(C27,C33,C39,H9,H15,H21,H27,H33,H39,M9)</f>
        <v>3931</v>
      </c>
      <c r="X5" s="15">
        <f>SUM(V5:W5)</f>
        <v>8026</v>
      </c>
      <c r="Y5" s="2"/>
      <c r="Z5" s="4" t="s">
        <v>25</v>
      </c>
      <c r="AA5" s="10">
        <v>466</v>
      </c>
      <c r="AB5" s="10">
        <v>426</v>
      </c>
      <c r="AC5" s="10">
        <v>892</v>
      </c>
    </row>
    <row r="6" spans="1:29" ht="15" customHeight="1" x14ac:dyDescent="0.15">
      <c r="A6" s="7">
        <v>2</v>
      </c>
      <c r="B6" s="10">
        <v>36</v>
      </c>
      <c r="C6" s="10">
        <v>30</v>
      </c>
      <c r="D6" s="10">
        <v>66</v>
      </c>
      <c r="E6" s="3"/>
      <c r="F6" s="7">
        <v>32</v>
      </c>
      <c r="G6" s="10">
        <v>43</v>
      </c>
      <c r="H6" s="10">
        <v>43</v>
      </c>
      <c r="I6" s="10">
        <v>86</v>
      </c>
      <c r="J6" s="3"/>
      <c r="K6" s="7">
        <v>62</v>
      </c>
      <c r="L6" s="10">
        <v>125</v>
      </c>
      <c r="M6" s="10">
        <v>101</v>
      </c>
      <c r="N6" s="10">
        <v>226</v>
      </c>
      <c r="O6" s="3"/>
      <c r="P6" s="7">
        <v>92</v>
      </c>
      <c r="Q6" s="10">
        <v>47</v>
      </c>
      <c r="R6" s="10">
        <v>123</v>
      </c>
      <c r="S6" s="10">
        <v>170</v>
      </c>
      <c r="U6" s="8" t="s">
        <v>6</v>
      </c>
      <c r="V6" s="15">
        <f>SUM(L15,L21)</f>
        <v>1807</v>
      </c>
      <c r="W6" s="15">
        <f>SUM(M15,M21)</f>
        <v>1791</v>
      </c>
      <c r="X6" s="15">
        <f>SUM(V6:W6)</f>
        <v>3598</v>
      </c>
      <c r="Z6" s="25" t="s">
        <v>26</v>
      </c>
      <c r="AA6" s="10">
        <v>2413</v>
      </c>
      <c r="AB6" s="10">
        <v>2374</v>
      </c>
      <c r="AC6" s="10">
        <v>4787</v>
      </c>
    </row>
    <row r="7" spans="1:29" ht="15" customHeight="1" x14ac:dyDescent="0.15">
      <c r="A7" s="7">
        <v>3</v>
      </c>
      <c r="B7" s="10">
        <v>31</v>
      </c>
      <c r="C7" s="10">
        <v>35</v>
      </c>
      <c r="D7" s="10">
        <v>66</v>
      </c>
      <c r="E7" s="3"/>
      <c r="F7" s="7">
        <v>33</v>
      </c>
      <c r="G7" s="10">
        <v>58</v>
      </c>
      <c r="H7" s="10">
        <v>38</v>
      </c>
      <c r="I7" s="10">
        <v>96</v>
      </c>
      <c r="J7" s="3"/>
      <c r="K7" s="7">
        <v>63</v>
      </c>
      <c r="L7" s="10">
        <v>130</v>
      </c>
      <c r="M7" s="10">
        <v>155</v>
      </c>
      <c r="N7" s="10">
        <v>285</v>
      </c>
      <c r="O7" s="3"/>
      <c r="P7" s="7">
        <v>93</v>
      </c>
      <c r="Q7" s="10">
        <v>39</v>
      </c>
      <c r="R7" s="10">
        <v>111</v>
      </c>
      <c r="S7" s="10">
        <v>150</v>
      </c>
      <c r="U7" s="4" t="s">
        <v>7</v>
      </c>
      <c r="V7" s="15">
        <f>SUM(L27,L33,L39,Q9,Q15,Q21,Q27,Q33,Q39)</f>
        <v>2200</v>
      </c>
      <c r="W7" s="15">
        <f>SUM(M27,M33,M39,R9,R15,R21,R27,R33,R39)</f>
        <v>3524</v>
      </c>
      <c r="X7" s="15">
        <f>SUM(V7:W7)</f>
        <v>5724</v>
      </c>
      <c r="Z7" s="4" t="s">
        <v>31</v>
      </c>
      <c r="AA7" s="10">
        <v>1007</v>
      </c>
      <c r="AB7" s="10">
        <v>1025</v>
      </c>
      <c r="AC7" s="10">
        <v>2032</v>
      </c>
    </row>
    <row r="8" spans="1:29" ht="15" customHeight="1" x14ac:dyDescent="0.15">
      <c r="A8" s="7">
        <v>4</v>
      </c>
      <c r="B8" s="10">
        <v>65</v>
      </c>
      <c r="C8" s="10">
        <v>43</v>
      </c>
      <c r="D8" s="10">
        <v>108</v>
      </c>
      <c r="E8" s="3"/>
      <c r="F8" s="7">
        <v>34</v>
      </c>
      <c r="G8" s="10">
        <v>58</v>
      </c>
      <c r="H8" s="10">
        <v>44</v>
      </c>
      <c r="I8" s="10">
        <v>102</v>
      </c>
      <c r="J8" s="3"/>
      <c r="K8" s="7">
        <v>64</v>
      </c>
      <c r="L8" s="10">
        <v>141</v>
      </c>
      <c r="M8" s="10">
        <v>141</v>
      </c>
      <c r="N8" s="10">
        <v>282</v>
      </c>
      <c r="O8" s="3"/>
      <c r="P8" s="7">
        <v>94</v>
      </c>
      <c r="Q8" s="10">
        <v>42</v>
      </c>
      <c r="R8" s="10">
        <v>103</v>
      </c>
      <c r="S8" s="10">
        <v>145</v>
      </c>
      <c r="U8" s="17" t="s">
        <v>3</v>
      </c>
      <c r="V8" s="12">
        <f>SUM(V4:V7)</f>
        <v>8884</v>
      </c>
      <c r="W8" s="12">
        <f>SUM(W4:W7)</f>
        <v>9924</v>
      </c>
      <c r="X8" s="12">
        <f>SUM(X4:X7)</f>
        <v>18808</v>
      </c>
      <c r="Z8" s="4" t="s">
        <v>7</v>
      </c>
      <c r="AA8" s="10">
        <v>1350</v>
      </c>
      <c r="AB8" s="10">
        <v>2133</v>
      </c>
      <c r="AC8" s="10">
        <v>3483</v>
      </c>
    </row>
    <row r="9" spans="1:29" ht="15" customHeight="1" x14ac:dyDescent="0.15">
      <c r="A9" s="7"/>
      <c r="B9" s="11">
        <v>193</v>
      </c>
      <c r="C9" s="11">
        <v>161</v>
      </c>
      <c r="D9" s="11">
        <v>354</v>
      </c>
      <c r="E9" s="3"/>
      <c r="F9" s="7"/>
      <c r="G9" s="11">
        <v>296</v>
      </c>
      <c r="H9" s="11">
        <v>229</v>
      </c>
      <c r="I9" s="11">
        <v>525</v>
      </c>
      <c r="J9" s="3"/>
      <c r="K9" s="7"/>
      <c r="L9" s="12">
        <v>612</v>
      </c>
      <c r="M9" s="12">
        <v>656</v>
      </c>
      <c r="N9" s="12">
        <v>1268</v>
      </c>
      <c r="O9" s="3"/>
      <c r="P9" s="7"/>
      <c r="Q9" s="11">
        <v>239</v>
      </c>
      <c r="R9" s="11">
        <v>601</v>
      </c>
      <c r="S9" s="11">
        <v>840</v>
      </c>
      <c r="U9" s="4" t="s">
        <v>8</v>
      </c>
      <c r="V9" s="15">
        <f>SUM(G21,G27,G33,G39,L9)</f>
        <v>2548</v>
      </c>
      <c r="W9" s="15">
        <f>SUM(H21,H27,H33,H39,M9)</f>
        <v>2468</v>
      </c>
      <c r="X9" s="18">
        <f t="shared" ref="X9:X20" si="0">SUM(V9:W9)</f>
        <v>5016</v>
      </c>
      <c r="Z9" s="9" t="s">
        <v>24</v>
      </c>
      <c r="AA9" s="11">
        <f t="shared" ref="AA9:AB9" si="1">SUM(AA5:AA8)</f>
        <v>5236</v>
      </c>
      <c r="AB9" s="11">
        <f t="shared" si="1"/>
        <v>5958</v>
      </c>
      <c r="AC9" s="11">
        <f>SUM(AC5:AC8)</f>
        <v>11194</v>
      </c>
    </row>
    <row r="10" spans="1:29" ht="15" customHeight="1" x14ac:dyDescent="0.15">
      <c r="A10" s="7">
        <v>5</v>
      </c>
      <c r="B10" s="10">
        <v>40</v>
      </c>
      <c r="C10" s="10">
        <v>37</v>
      </c>
      <c r="D10" s="10">
        <v>77</v>
      </c>
      <c r="E10" s="3"/>
      <c r="F10" s="7">
        <v>35</v>
      </c>
      <c r="G10" s="10">
        <v>48</v>
      </c>
      <c r="H10" s="10">
        <v>45</v>
      </c>
      <c r="I10" s="10">
        <v>93</v>
      </c>
      <c r="J10" s="3"/>
      <c r="K10" s="7">
        <v>65</v>
      </c>
      <c r="L10" s="10">
        <v>159</v>
      </c>
      <c r="M10" s="10">
        <v>148</v>
      </c>
      <c r="N10" s="10">
        <v>307</v>
      </c>
      <c r="O10" s="3"/>
      <c r="P10" s="7">
        <v>95</v>
      </c>
      <c r="Q10" s="10">
        <v>22</v>
      </c>
      <c r="R10" s="10">
        <v>73</v>
      </c>
      <c r="S10" s="10">
        <v>95</v>
      </c>
      <c r="U10" s="4" t="s">
        <v>9</v>
      </c>
      <c r="V10" s="15">
        <f>SUM(G21,G27,G33,G39,L9,L15,L21,L27,L33,L39,Q9,Q15,Q21,Q27,Q33,Q39)</f>
        <v>6555</v>
      </c>
      <c r="W10" s="15">
        <f>SUM(H21,H27,H33,H39,M9,M15,M21,M27,M33,M39,R9,R15,R21,R27,R33,R39)</f>
        <v>7783</v>
      </c>
      <c r="X10" s="18">
        <f t="shared" si="0"/>
        <v>14338</v>
      </c>
      <c r="Z10" s="6" t="s">
        <v>28</v>
      </c>
    </row>
    <row r="11" spans="1:29" ht="15" customHeight="1" x14ac:dyDescent="0.15">
      <c r="A11" s="7">
        <v>6</v>
      </c>
      <c r="B11" s="10">
        <v>48</v>
      </c>
      <c r="C11" s="10">
        <v>29</v>
      </c>
      <c r="D11" s="10">
        <v>77</v>
      </c>
      <c r="E11" s="3"/>
      <c r="F11" s="7">
        <v>36</v>
      </c>
      <c r="G11" s="10">
        <v>74</v>
      </c>
      <c r="H11" s="10">
        <v>54</v>
      </c>
      <c r="I11" s="10">
        <v>128</v>
      </c>
      <c r="J11" s="3"/>
      <c r="K11" s="7">
        <v>66</v>
      </c>
      <c r="L11" s="10">
        <v>152</v>
      </c>
      <c r="M11" s="10">
        <v>170</v>
      </c>
      <c r="N11" s="10">
        <v>322</v>
      </c>
      <c r="O11" s="3"/>
      <c r="P11" s="7">
        <v>96</v>
      </c>
      <c r="Q11" s="10">
        <v>17</v>
      </c>
      <c r="R11" s="10">
        <v>66</v>
      </c>
      <c r="S11" s="10">
        <v>83</v>
      </c>
      <c r="U11" s="4" t="s">
        <v>10</v>
      </c>
      <c r="V11" s="15">
        <f>SUM(,G33,G39,L9,L15,L21,L27,L33,L39,Q9,Q15,Q21,Q27,Q33,Q39)</f>
        <v>5595</v>
      </c>
      <c r="W11" s="15">
        <f>SUM(,H33,H39,M9,M15,M21,M27,M33,M39,R9,R15,R21,R27,R33,R39)</f>
        <v>6918</v>
      </c>
      <c r="X11" s="18">
        <f t="shared" si="0"/>
        <v>12513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61</v>
      </c>
      <c r="C12" s="10">
        <v>49</v>
      </c>
      <c r="D12" s="10">
        <v>110</v>
      </c>
      <c r="E12" s="3"/>
      <c r="F12" s="7">
        <v>37</v>
      </c>
      <c r="G12" s="10">
        <v>77</v>
      </c>
      <c r="H12" s="10">
        <v>87</v>
      </c>
      <c r="I12" s="10">
        <v>164</v>
      </c>
      <c r="J12" s="3"/>
      <c r="K12" s="7">
        <v>67</v>
      </c>
      <c r="L12" s="10">
        <v>158</v>
      </c>
      <c r="M12" s="10">
        <v>167</v>
      </c>
      <c r="N12" s="10">
        <v>325</v>
      </c>
      <c r="O12" s="3"/>
      <c r="P12" s="7">
        <v>97</v>
      </c>
      <c r="Q12" s="10">
        <v>10</v>
      </c>
      <c r="R12" s="10">
        <v>37</v>
      </c>
      <c r="S12" s="10">
        <v>47</v>
      </c>
      <c r="U12" s="4" t="s">
        <v>11</v>
      </c>
      <c r="V12" s="15">
        <f>SUM(L9,L15,L21,L27,L33,L39,Q9,Q15,Q21,Q27,Q33,Q39)</f>
        <v>4619</v>
      </c>
      <c r="W12" s="15">
        <f>SUM(M9,M15,M21,M27,M33,M39,R9,R15,R21,R27,R33,R39)</f>
        <v>5971</v>
      </c>
      <c r="X12" s="18">
        <f t="shared" si="0"/>
        <v>10590</v>
      </c>
      <c r="Z12" s="4" t="s">
        <v>25</v>
      </c>
      <c r="AA12" s="10">
        <v>129</v>
      </c>
      <c r="AB12" s="10">
        <v>82</v>
      </c>
      <c r="AC12" s="10">
        <v>211</v>
      </c>
    </row>
    <row r="13" spans="1:29" ht="15" customHeight="1" x14ac:dyDescent="0.15">
      <c r="A13" s="7">
        <v>8</v>
      </c>
      <c r="B13" s="10">
        <v>52</v>
      </c>
      <c r="C13" s="10">
        <v>54</v>
      </c>
      <c r="D13" s="10">
        <v>106</v>
      </c>
      <c r="E13" s="3"/>
      <c r="F13" s="7">
        <v>38</v>
      </c>
      <c r="G13" s="10">
        <v>75</v>
      </c>
      <c r="H13" s="10">
        <v>78</v>
      </c>
      <c r="I13" s="10">
        <v>153</v>
      </c>
      <c r="J13" s="3"/>
      <c r="K13" s="7">
        <v>68</v>
      </c>
      <c r="L13" s="10">
        <v>180</v>
      </c>
      <c r="M13" s="10">
        <v>168</v>
      </c>
      <c r="N13" s="10">
        <v>348</v>
      </c>
      <c r="O13" s="3"/>
      <c r="P13" s="7">
        <v>98</v>
      </c>
      <c r="Q13" s="10">
        <v>10</v>
      </c>
      <c r="R13" s="10">
        <v>42</v>
      </c>
      <c r="S13" s="10">
        <v>52</v>
      </c>
      <c r="U13" s="9" t="s">
        <v>12</v>
      </c>
      <c r="V13" s="12">
        <f>SUM(L15,L21,L27,L33,L39,Q9,Q15,Q21,Q27,Q33,Q39)</f>
        <v>4007</v>
      </c>
      <c r="W13" s="12">
        <f>SUM(M15,M21,M27,M33,M39,R9,R15,R21,R27,R33,R39)</f>
        <v>5315</v>
      </c>
      <c r="X13" s="12">
        <f t="shared" si="0"/>
        <v>9322</v>
      </c>
      <c r="Z13" s="25" t="s">
        <v>26</v>
      </c>
      <c r="AA13" s="10">
        <v>526</v>
      </c>
      <c r="AB13" s="10">
        <v>535</v>
      </c>
      <c r="AC13" s="10">
        <v>1061</v>
      </c>
    </row>
    <row r="14" spans="1:29" ht="15" customHeight="1" x14ac:dyDescent="0.15">
      <c r="A14" s="7">
        <v>9</v>
      </c>
      <c r="B14" s="10">
        <v>62</v>
      </c>
      <c r="C14" s="10">
        <v>50</v>
      </c>
      <c r="D14" s="10">
        <v>112</v>
      </c>
      <c r="E14" s="3"/>
      <c r="F14" s="7">
        <v>39</v>
      </c>
      <c r="G14" s="10">
        <v>75</v>
      </c>
      <c r="H14" s="10">
        <v>84</v>
      </c>
      <c r="I14" s="10">
        <v>159</v>
      </c>
      <c r="J14" s="3"/>
      <c r="K14" s="7">
        <v>69</v>
      </c>
      <c r="L14" s="10">
        <v>156</v>
      </c>
      <c r="M14" s="10">
        <v>186</v>
      </c>
      <c r="N14" s="10">
        <v>342</v>
      </c>
      <c r="O14" s="3"/>
      <c r="P14" s="7">
        <v>99</v>
      </c>
      <c r="Q14" s="10">
        <v>12</v>
      </c>
      <c r="R14" s="10">
        <v>30</v>
      </c>
      <c r="S14" s="10">
        <v>42</v>
      </c>
      <c r="U14" s="4" t="s">
        <v>13</v>
      </c>
      <c r="V14" s="15">
        <f>SUM(L21,L27,L33,L39,Q9,Q15,Q21,Q27,Q33,Q39)</f>
        <v>3202</v>
      </c>
      <c r="W14" s="15">
        <f>SUM(M21,M27,M33,M39,R9,R15,R21,R27,R33,R39)</f>
        <v>4476</v>
      </c>
      <c r="X14" s="18">
        <f t="shared" si="0"/>
        <v>7678</v>
      </c>
      <c r="Z14" s="4" t="s">
        <v>31</v>
      </c>
      <c r="AA14" s="10">
        <v>248</v>
      </c>
      <c r="AB14" s="10">
        <v>256</v>
      </c>
      <c r="AC14" s="10">
        <v>504</v>
      </c>
    </row>
    <row r="15" spans="1:29" ht="15" customHeight="1" x14ac:dyDescent="0.15">
      <c r="A15" s="7"/>
      <c r="B15" s="11">
        <v>263</v>
      </c>
      <c r="C15" s="11">
        <v>219</v>
      </c>
      <c r="D15" s="11">
        <v>482</v>
      </c>
      <c r="E15" s="3"/>
      <c r="F15" s="7"/>
      <c r="G15" s="11">
        <v>349</v>
      </c>
      <c r="H15" s="11">
        <v>348</v>
      </c>
      <c r="I15" s="11">
        <v>697</v>
      </c>
      <c r="J15" s="3"/>
      <c r="K15" s="7"/>
      <c r="L15" s="11">
        <v>805</v>
      </c>
      <c r="M15" s="11">
        <v>839</v>
      </c>
      <c r="N15" s="11">
        <v>1644</v>
      </c>
      <c r="O15" s="3"/>
      <c r="P15" s="7"/>
      <c r="Q15" s="11">
        <v>71</v>
      </c>
      <c r="R15" s="11">
        <v>248</v>
      </c>
      <c r="S15" s="11">
        <v>319</v>
      </c>
      <c r="U15" s="4" t="s">
        <v>14</v>
      </c>
      <c r="V15" s="15">
        <f>SUM(L27,L33,L39,Q9,Q15,Q21,Q27,Q33,Q39)</f>
        <v>2200</v>
      </c>
      <c r="W15" s="15">
        <f>SUM(M27,M33,M39,R9,R15,R21,R27,R33,R39)</f>
        <v>3524</v>
      </c>
      <c r="X15" s="18">
        <f t="shared" si="0"/>
        <v>5724</v>
      </c>
      <c r="Z15" s="4" t="s">
        <v>7</v>
      </c>
      <c r="AA15" s="10">
        <v>266</v>
      </c>
      <c r="AB15" s="10">
        <v>428</v>
      </c>
      <c r="AC15" s="10">
        <v>694</v>
      </c>
    </row>
    <row r="16" spans="1:29" ht="15" customHeight="1" x14ac:dyDescent="0.15">
      <c r="A16" s="7">
        <v>10</v>
      </c>
      <c r="B16" s="10">
        <v>66</v>
      </c>
      <c r="C16" s="10">
        <v>53</v>
      </c>
      <c r="D16" s="10">
        <v>119</v>
      </c>
      <c r="E16" s="3"/>
      <c r="F16" s="7">
        <v>40</v>
      </c>
      <c r="G16" s="10">
        <v>102</v>
      </c>
      <c r="H16" s="10">
        <v>76</v>
      </c>
      <c r="I16" s="10">
        <v>178</v>
      </c>
      <c r="J16" s="3"/>
      <c r="K16" s="7">
        <v>70</v>
      </c>
      <c r="L16" s="10">
        <v>184</v>
      </c>
      <c r="M16" s="10">
        <v>187</v>
      </c>
      <c r="N16" s="10">
        <v>371</v>
      </c>
      <c r="O16" s="3"/>
      <c r="P16" s="7">
        <v>100</v>
      </c>
      <c r="Q16" s="10">
        <v>1</v>
      </c>
      <c r="R16" s="10">
        <v>18</v>
      </c>
      <c r="S16" s="10">
        <v>19</v>
      </c>
      <c r="U16" s="4" t="s">
        <v>15</v>
      </c>
      <c r="V16" s="15">
        <f>SUM(L33,L39,Q9,Q15,Q21,Q27,Q33,Q39)</f>
        <v>1286</v>
      </c>
      <c r="W16" s="15">
        <f>SUM(M33,M39,R9,R15,R21,R27,R33,R39)</f>
        <v>2557</v>
      </c>
      <c r="X16" s="18">
        <f t="shared" si="0"/>
        <v>3843</v>
      </c>
      <c r="Z16" s="9" t="s">
        <v>24</v>
      </c>
      <c r="AA16" s="11">
        <f t="shared" ref="AA16:AB16" si="2">SUM(AA12:AA15)</f>
        <v>1169</v>
      </c>
      <c r="AB16" s="11">
        <f t="shared" si="2"/>
        <v>1301</v>
      </c>
      <c r="AC16" s="11">
        <f>SUM(AC12:AC15)</f>
        <v>2470</v>
      </c>
    </row>
    <row r="17" spans="1:29" ht="15" customHeight="1" x14ac:dyDescent="0.15">
      <c r="A17" s="7">
        <v>11</v>
      </c>
      <c r="B17" s="10">
        <v>55</v>
      </c>
      <c r="C17" s="10">
        <v>71</v>
      </c>
      <c r="D17" s="10">
        <v>126</v>
      </c>
      <c r="E17" s="3"/>
      <c r="F17" s="7">
        <v>41</v>
      </c>
      <c r="G17" s="10">
        <v>91</v>
      </c>
      <c r="H17" s="10">
        <v>96</v>
      </c>
      <c r="I17" s="10">
        <v>187</v>
      </c>
      <c r="J17" s="3"/>
      <c r="K17" s="7">
        <v>71</v>
      </c>
      <c r="L17" s="10">
        <v>212</v>
      </c>
      <c r="M17" s="10">
        <v>168</v>
      </c>
      <c r="N17" s="10">
        <v>380</v>
      </c>
      <c r="O17" s="3"/>
      <c r="P17" s="7">
        <v>101</v>
      </c>
      <c r="Q17" s="10">
        <v>3</v>
      </c>
      <c r="R17" s="10">
        <v>9</v>
      </c>
      <c r="S17" s="10">
        <v>12</v>
      </c>
      <c r="U17" s="4" t="s">
        <v>16</v>
      </c>
      <c r="V17" s="15">
        <f>SUM(L39,Q9,Q15,Q21,Q27,Q33,Q39)</f>
        <v>762</v>
      </c>
      <c r="W17" s="15">
        <f>SUM(M39,R9,R15,R21,R27,R33,R39)</f>
        <v>1715</v>
      </c>
      <c r="X17" s="18">
        <f t="shared" si="0"/>
        <v>2477</v>
      </c>
      <c r="Z17" s="6" t="s">
        <v>29</v>
      </c>
    </row>
    <row r="18" spans="1:29" ht="15" customHeight="1" x14ac:dyDescent="0.15">
      <c r="A18" s="7">
        <v>12</v>
      </c>
      <c r="B18" s="10">
        <v>68</v>
      </c>
      <c r="C18" s="10">
        <v>58</v>
      </c>
      <c r="D18" s="10">
        <v>126</v>
      </c>
      <c r="E18" s="3"/>
      <c r="F18" s="7">
        <v>42</v>
      </c>
      <c r="G18" s="10">
        <v>85</v>
      </c>
      <c r="H18" s="10">
        <v>71</v>
      </c>
      <c r="I18" s="10">
        <v>156</v>
      </c>
      <c r="J18" s="3"/>
      <c r="K18" s="7">
        <v>72</v>
      </c>
      <c r="L18" s="10">
        <v>192</v>
      </c>
      <c r="M18" s="10">
        <v>205</v>
      </c>
      <c r="N18" s="13">
        <v>397</v>
      </c>
      <c r="O18" s="3"/>
      <c r="P18" s="7">
        <v>102</v>
      </c>
      <c r="Q18" s="10">
        <v>0</v>
      </c>
      <c r="R18" s="10">
        <v>10</v>
      </c>
      <c r="S18" s="10">
        <v>10</v>
      </c>
      <c r="U18" s="4" t="s">
        <v>17</v>
      </c>
      <c r="V18" s="15">
        <f>SUM(Q9,Q15,Q21,Q27,Q33,Q39)</f>
        <v>314</v>
      </c>
      <c r="W18" s="15">
        <f>SUM(R9,R15,R21,R27,R33,R39)</f>
        <v>898</v>
      </c>
      <c r="X18" s="18">
        <f t="shared" si="0"/>
        <v>1212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59</v>
      </c>
      <c r="C19" s="10">
        <v>50</v>
      </c>
      <c r="D19" s="10">
        <v>109</v>
      </c>
      <c r="E19" s="3"/>
      <c r="F19" s="7">
        <v>43</v>
      </c>
      <c r="G19" s="10">
        <v>84</v>
      </c>
      <c r="H19" s="10">
        <v>85</v>
      </c>
      <c r="I19" s="10">
        <v>169</v>
      </c>
      <c r="J19" s="3"/>
      <c r="K19" s="7">
        <v>73</v>
      </c>
      <c r="L19" s="10">
        <v>202</v>
      </c>
      <c r="M19" s="10">
        <v>191</v>
      </c>
      <c r="N19" s="10">
        <v>393</v>
      </c>
      <c r="O19" s="3"/>
      <c r="P19" s="7">
        <v>103</v>
      </c>
      <c r="Q19" s="10">
        <v>0</v>
      </c>
      <c r="R19" s="10">
        <v>7</v>
      </c>
      <c r="S19" s="10">
        <v>7</v>
      </c>
      <c r="U19" s="4" t="s">
        <v>18</v>
      </c>
      <c r="V19" s="15">
        <f>SUM(Q15,Q21,Q27,Q33,Q39)</f>
        <v>75</v>
      </c>
      <c r="W19" s="15">
        <f>SUM(R15,R21,R27,R33,R39)</f>
        <v>297</v>
      </c>
      <c r="X19" s="18">
        <f t="shared" si="0"/>
        <v>372</v>
      </c>
      <c r="Z19" s="4" t="s">
        <v>25</v>
      </c>
      <c r="AA19" s="10">
        <v>118</v>
      </c>
      <c r="AB19" s="10">
        <v>104</v>
      </c>
      <c r="AC19" s="10">
        <v>222</v>
      </c>
    </row>
    <row r="20" spans="1:29" ht="15" customHeight="1" x14ac:dyDescent="0.15">
      <c r="A20" s="7">
        <v>14</v>
      </c>
      <c r="B20" s="10">
        <v>78</v>
      </c>
      <c r="C20" s="10">
        <v>66</v>
      </c>
      <c r="D20" s="10">
        <v>144</v>
      </c>
      <c r="E20" s="3"/>
      <c r="F20" s="7">
        <v>44</v>
      </c>
      <c r="G20" s="10">
        <v>82</v>
      </c>
      <c r="H20" s="10">
        <v>104</v>
      </c>
      <c r="I20" s="10">
        <v>186</v>
      </c>
      <c r="J20" s="3"/>
      <c r="K20" s="7">
        <v>74</v>
      </c>
      <c r="L20" s="10">
        <v>212</v>
      </c>
      <c r="M20" s="10">
        <v>201</v>
      </c>
      <c r="N20" s="10">
        <v>413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4</v>
      </c>
      <c r="W20" s="15">
        <f>SUM(R21,R27,R33,R39)</f>
        <v>49</v>
      </c>
      <c r="X20" s="18">
        <f t="shared" si="0"/>
        <v>53</v>
      </c>
      <c r="Z20" s="25" t="s">
        <v>26</v>
      </c>
      <c r="AA20" s="10">
        <v>781</v>
      </c>
      <c r="AB20" s="10">
        <v>665</v>
      </c>
      <c r="AC20" s="10">
        <v>1446</v>
      </c>
    </row>
    <row r="21" spans="1:29" ht="15" customHeight="1" x14ac:dyDescent="0.15">
      <c r="A21" s="7"/>
      <c r="B21" s="11">
        <v>326</v>
      </c>
      <c r="C21" s="11">
        <v>298</v>
      </c>
      <c r="D21" s="11">
        <v>624</v>
      </c>
      <c r="E21" s="3"/>
      <c r="F21" s="7"/>
      <c r="G21" s="11">
        <v>444</v>
      </c>
      <c r="H21" s="11">
        <v>432</v>
      </c>
      <c r="I21" s="11">
        <v>876</v>
      </c>
      <c r="J21" s="3"/>
      <c r="K21" s="7"/>
      <c r="L21" s="12">
        <v>1002</v>
      </c>
      <c r="M21" s="12">
        <v>952</v>
      </c>
      <c r="N21" s="12">
        <v>1954</v>
      </c>
      <c r="O21" s="23"/>
      <c r="P21" s="7"/>
      <c r="Q21" s="11">
        <v>4</v>
      </c>
      <c r="R21" s="11">
        <v>47</v>
      </c>
      <c r="S21" s="11">
        <v>51</v>
      </c>
      <c r="Z21" s="4" t="s">
        <v>31</v>
      </c>
      <c r="AA21" s="10">
        <v>341</v>
      </c>
      <c r="AB21" s="10">
        <v>318</v>
      </c>
      <c r="AC21" s="10">
        <v>659</v>
      </c>
    </row>
    <row r="22" spans="1:29" ht="15" customHeight="1" x14ac:dyDescent="0.15">
      <c r="A22" s="7">
        <v>15</v>
      </c>
      <c r="B22" s="10">
        <v>79</v>
      </c>
      <c r="C22" s="10">
        <v>66</v>
      </c>
      <c r="D22" s="10">
        <v>145</v>
      </c>
      <c r="E22" s="3"/>
      <c r="F22" s="7">
        <v>45</v>
      </c>
      <c r="G22" s="10">
        <v>86</v>
      </c>
      <c r="H22" s="10">
        <v>74</v>
      </c>
      <c r="I22" s="10">
        <v>160</v>
      </c>
      <c r="J22" s="3"/>
      <c r="K22" s="7">
        <v>75</v>
      </c>
      <c r="L22" s="10">
        <v>240</v>
      </c>
      <c r="M22" s="10">
        <v>262</v>
      </c>
      <c r="N22" s="10">
        <v>502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367</v>
      </c>
      <c r="AB22" s="10">
        <v>603</v>
      </c>
      <c r="AC22" s="10">
        <v>970</v>
      </c>
    </row>
    <row r="23" spans="1:29" ht="15" customHeight="1" x14ac:dyDescent="0.15">
      <c r="A23" s="7">
        <v>16</v>
      </c>
      <c r="B23" s="10">
        <v>70</v>
      </c>
      <c r="C23" s="10">
        <v>74</v>
      </c>
      <c r="D23" s="10">
        <v>144</v>
      </c>
      <c r="E23" s="3"/>
      <c r="F23" s="7">
        <v>46</v>
      </c>
      <c r="G23" s="10">
        <v>97</v>
      </c>
      <c r="H23" s="10">
        <v>99</v>
      </c>
      <c r="I23" s="10">
        <v>196</v>
      </c>
      <c r="J23" s="3"/>
      <c r="K23" s="7">
        <v>76</v>
      </c>
      <c r="L23" s="10">
        <v>234</v>
      </c>
      <c r="M23" s="10">
        <v>208</v>
      </c>
      <c r="N23" s="10">
        <v>442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8.8023412877082396</v>
      </c>
      <c r="W23" s="19">
        <f>W4/$W$8*100</f>
        <v>6.8319226118500609</v>
      </c>
      <c r="X23" s="19">
        <f>X4/$X$8*100</f>
        <v>7.7626541897065078</v>
      </c>
      <c r="Z23" s="9" t="s">
        <v>24</v>
      </c>
      <c r="AA23" s="11">
        <f t="shared" ref="AA23:AB23" si="3">SUM(AA19:AA22)</f>
        <v>1607</v>
      </c>
      <c r="AB23" s="11">
        <f t="shared" si="3"/>
        <v>1690</v>
      </c>
      <c r="AC23" s="11">
        <f>SUM(AC19:AC22)</f>
        <v>3297</v>
      </c>
    </row>
    <row r="24" spans="1:29" ht="15" customHeight="1" x14ac:dyDescent="0.15">
      <c r="A24" s="7">
        <v>17</v>
      </c>
      <c r="B24" s="10">
        <v>83</v>
      </c>
      <c r="C24" s="10">
        <v>85</v>
      </c>
      <c r="D24" s="10">
        <v>168</v>
      </c>
      <c r="E24" s="3"/>
      <c r="F24" s="7">
        <v>47</v>
      </c>
      <c r="G24" s="10">
        <v>112</v>
      </c>
      <c r="H24" s="10">
        <v>80</v>
      </c>
      <c r="I24" s="10">
        <v>192</v>
      </c>
      <c r="J24" s="3"/>
      <c r="K24" s="7">
        <v>77</v>
      </c>
      <c r="L24" s="10">
        <v>228</v>
      </c>
      <c r="M24" s="10">
        <v>241</v>
      </c>
      <c r="N24" s="10">
        <v>469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46.094101755965781</v>
      </c>
      <c r="W24" s="19">
        <f>W5/$W$8*100</f>
        <v>39.611043933897619</v>
      </c>
      <c r="X24" s="19">
        <f>X5/$X$8*100</f>
        <v>42.673330497660572</v>
      </c>
      <c r="Z24" s="6" t="s">
        <v>30</v>
      </c>
    </row>
    <row r="25" spans="1:29" ht="15" customHeight="1" x14ac:dyDescent="0.15">
      <c r="A25" s="7">
        <v>18</v>
      </c>
      <c r="B25" s="10">
        <v>70</v>
      </c>
      <c r="C25" s="10">
        <v>66</v>
      </c>
      <c r="D25" s="10">
        <v>136</v>
      </c>
      <c r="E25" s="3"/>
      <c r="F25" s="7">
        <v>48</v>
      </c>
      <c r="G25" s="10">
        <v>123</v>
      </c>
      <c r="H25" s="10">
        <v>87</v>
      </c>
      <c r="I25" s="10">
        <v>210</v>
      </c>
      <c r="J25" s="3"/>
      <c r="K25" s="7">
        <v>78</v>
      </c>
      <c r="L25" s="10">
        <v>134</v>
      </c>
      <c r="M25" s="10">
        <v>127</v>
      </c>
      <c r="N25" s="10">
        <v>261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20.339936965330931</v>
      </c>
      <c r="W25" s="19">
        <f>W6/$W$8*100</f>
        <v>18.047158403869407</v>
      </c>
      <c r="X25" s="19">
        <f>X6/$X$8*100</f>
        <v>19.130157379838366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58</v>
      </c>
      <c r="C26" s="10">
        <v>60</v>
      </c>
      <c r="D26" s="10">
        <v>118</v>
      </c>
      <c r="E26" s="3"/>
      <c r="F26" s="7">
        <v>49</v>
      </c>
      <c r="G26" s="10">
        <v>98</v>
      </c>
      <c r="H26" s="10">
        <v>93</v>
      </c>
      <c r="I26" s="10">
        <v>191</v>
      </c>
      <c r="J26" s="3"/>
      <c r="K26" s="7">
        <v>79</v>
      </c>
      <c r="L26" s="10">
        <v>78</v>
      </c>
      <c r="M26" s="10">
        <v>129</v>
      </c>
      <c r="N26" s="10">
        <v>207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24.763619990995046</v>
      </c>
      <c r="W26" s="19">
        <f>W7/$W$8*100</f>
        <v>35.509875050382909</v>
      </c>
      <c r="X26" s="19">
        <f>X7/$X$8*100</f>
        <v>30.433857932794556</v>
      </c>
      <c r="Z26" s="4" t="s">
        <v>25</v>
      </c>
      <c r="AA26" s="10">
        <v>69</v>
      </c>
      <c r="AB26" s="10">
        <v>66</v>
      </c>
      <c r="AC26" s="10">
        <v>135</v>
      </c>
    </row>
    <row r="27" spans="1:29" ht="15" customHeight="1" x14ac:dyDescent="0.15">
      <c r="A27" s="7"/>
      <c r="B27" s="11">
        <v>360</v>
      </c>
      <c r="C27" s="11">
        <v>351</v>
      </c>
      <c r="D27" s="11">
        <v>711</v>
      </c>
      <c r="E27" s="3"/>
      <c r="F27" s="7"/>
      <c r="G27" s="11">
        <v>516</v>
      </c>
      <c r="H27" s="11">
        <v>433</v>
      </c>
      <c r="I27" s="11">
        <v>949</v>
      </c>
      <c r="J27" s="3"/>
      <c r="K27" s="7"/>
      <c r="L27" s="11">
        <v>914</v>
      </c>
      <c r="M27" s="11">
        <v>967</v>
      </c>
      <c r="N27" s="11">
        <v>1881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5" t="s">
        <v>26</v>
      </c>
      <c r="AA27" s="10">
        <v>375</v>
      </c>
      <c r="AB27" s="10">
        <v>357</v>
      </c>
      <c r="AC27" s="10">
        <v>732</v>
      </c>
    </row>
    <row r="28" spans="1:29" ht="15" customHeight="1" x14ac:dyDescent="0.15">
      <c r="A28" s="7">
        <v>20</v>
      </c>
      <c r="B28" s="10">
        <v>67</v>
      </c>
      <c r="C28" s="10">
        <v>60</v>
      </c>
      <c r="D28" s="10">
        <v>127</v>
      </c>
      <c r="E28" s="3"/>
      <c r="F28" s="7">
        <v>50</v>
      </c>
      <c r="G28" s="10">
        <v>111</v>
      </c>
      <c r="H28" s="10">
        <v>93</v>
      </c>
      <c r="I28" s="10">
        <v>204</v>
      </c>
      <c r="J28" s="3"/>
      <c r="K28" s="7">
        <v>80</v>
      </c>
      <c r="L28" s="10">
        <v>108</v>
      </c>
      <c r="M28" s="10">
        <v>157</v>
      </c>
      <c r="N28" s="10">
        <v>265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28.680774425934263</v>
      </c>
      <c r="W28" s="19">
        <f t="shared" ref="W28:W39" si="5">W9/$W$8*100</f>
        <v>24.869004433696091</v>
      </c>
      <c r="X28" s="19">
        <f t="shared" ref="X28:X39" si="6">X9/$X$8*100</f>
        <v>26.669502339430029</v>
      </c>
      <c r="Z28" s="4" t="s">
        <v>31</v>
      </c>
      <c r="AA28" s="10">
        <v>211</v>
      </c>
      <c r="AB28" s="10">
        <v>192</v>
      </c>
      <c r="AC28" s="10">
        <v>403</v>
      </c>
    </row>
    <row r="29" spans="1:29" ht="15" customHeight="1" x14ac:dyDescent="0.15">
      <c r="A29" s="7">
        <v>21</v>
      </c>
      <c r="B29" s="10">
        <v>52</v>
      </c>
      <c r="C29" s="10">
        <v>62</v>
      </c>
      <c r="D29" s="10">
        <v>114</v>
      </c>
      <c r="E29" s="3"/>
      <c r="F29" s="7">
        <v>51</v>
      </c>
      <c r="G29" s="10">
        <v>95</v>
      </c>
      <c r="H29" s="10">
        <v>97</v>
      </c>
      <c r="I29" s="10">
        <v>192</v>
      </c>
      <c r="J29" s="3"/>
      <c r="K29" s="7">
        <v>81</v>
      </c>
      <c r="L29" s="10">
        <v>118</v>
      </c>
      <c r="M29" s="10">
        <v>170</v>
      </c>
      <c r="N29" s="10">
        <v>288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73.784331382260248</v>
      </c>
      <c r="W29" s="19">
        <f t="shared" si="5"/>
        <v>78.426037887948411</v>
      </c>
      <c r="X29" s="19">
        <f t="shared" si="6"/>
        <v>76.233517652062957</v>
      </c>
      <c r="Z29" s="4" t="s">
        <v>7</v>
      </c>
      <c r="AA29" s="10">
        <v>217</v>
      </c>
      <c r="AB29" s="10">
        <v>360</v>
      </c>
      <c r="AC29" s="10">
        <v>577</v>
      </c>
    </row>
    <row r="30" spans="1:29" ht="15" customHeight="1" x14ac:dyDescent="0.15">
      <c r="A30" s="7">
        <v>22</v>
      </c>
      <c r="B30" s="10">
        <v>52</v>
      </c>
      <c r="C30" s="10">
        <v>73</v>
      </c>
      <c r="D30" s="10">
        <v>125</v>
      </c>
      <c r="E30" s="3"/>
      <c r="F30" s="7">
        <v>52</v>
      </c>
      <c r="G30" s="10">
        <v>102</v>
      </c>
      <c r="H30" s="10">
        <v>101</v>
      </c>
      <c r="I30" s="10">
        <v>203</v>
      </c>
      <c r="J30" s="3"/>
      <c r="K30" s="7">
        <v>82</v>
      </c>
      <c r="L30" s="10">
        <v>111</v>
      </c>
      <c r="M30" s="10">
        <v>152</v>
      </c>
      <c r="N30" s="10">
        <v>263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62.978388113462401</v>
      </c>
      <c r="W30" s="19">
        <f t="shared" si="5"/>
        <v>69.709794437726728</v>
      </c>
      <c r="X30" s="19">
        <f t="shared" si="6"/>
        <v>66.530199914929824</v>
      </c>
      <c r="Z30" s="9" t="s">
        <v>24</v>
      </c>
      <c r="AA30" s="11">
        <f t="shared" ref="AA30:AB30" si="7">SUM(AA26:AA29)</f>
        <v>872</v>
      </c>
      <c r="AB30" s="11">
        <f t="shared" si="7"/>
        <v>975</v>
      </c>
      <c r="AC30" s="11">
        <f>SUM(AC26:AC29)</f>
        <v>1847</v>
      </c>
    </row>
    <row r="31" spans="1:29" ht="15" customHeight="1" x14ac:dyDescent="0.15">
      <c r="A31" s="7">
        <v>23</v>
      </c>
      <c r="B31" s="10">
        <v>52</v>
      </c>
      <c r="C31" s="10">
        <v>44</v>
      </c>
      <c r="D31" s="10">
        <v>96</v>
      </c>
      <c r="E31" s="3"/>
      <c r="F31" s="7">
        <v>53</v>
      </c>
      <c r="G31" s="10">
        <v>105</v>
      </c>
      <c r="H31" s="10">
        <v>81</v>
      </c>
      <c r="I31" s="10">
        <v>186</v>
      </c>
      <c r="J31" s="3"/>
      <c r="K31" s="7">
        <v>83</v>
      </c>
      <c r="L31" s="10">
        <v>97</v>
      </c>
      <c r="M31" s="10">
        <v>183</v>
      </c>
      <c r="N31" s="10">
        <v>280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51.992345790184601</v>
      </c>
      <c r="W31" s="19">
        <f t="shared" si="5"/>
        <v>60.16727126158807</v>
      </c>
      <c r="X31" s="19">
        <f t="shared" si="6"/>
        <v>56.305827307528709</v>
      </c>
      <c r="Z31" s="6"/>
    </row>
    <row r="32" spans="1:29" ht="15" customHeight="1" x14ac:dyDescent="0.15">
      <c r="A32" s="7">
        <v>24</v>
      </c>
      <c r="B32" s="10">
        <v>69</v>
      </c>
      <c r="C32" s="10">
        <v>55</v>
      </c>
      <c r="D32" s="10">
        <v>124</v>
      </c>
      <c r="E32" s="3"/>
      <c r="F32" s="7">
        <v>54</v>
      </c>
      <c r="G32" s="10">
        <v>94</v>
      </c>
      <c r="H32" s="10">
        <v>93</v>
      </c>
      <c r="I32" s="10">
        <v>187</v>
      </c>
      <c r="J32" s="3"/>
      <c r="K32" s="7">
        <v>84</v>
      </c>
      <c r="L32" s="10">
        <v>90</v>
      </c>
      <c r="M32" s="10">
        <v>180</v>
      </c>
      <c r="N32" s="10">
        <v>270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45.103556956325981</v>
      </c>
      <c r="W32" s="20">
        <f t="shared" si="5"/>
        <v>53.55703345425232</v>
      </c>
      <c r="X32" s="20">
        <f t="shared" si="6"/>
        <v>49.564015312632918</v>
      </c>
      <c r="Z32" s="6"/>
      <c r="AA32" s="27"/>
      <c r="AB32" s="26"/>
      <c r="AC32" s="26"/>
    </row>
    <row r="33" spans="1:29" ht="15" customHeight="1" x14ac:dyDescent="0.15">
      <c r="A33" s="7"/>
      <c r="B33" s="11">
        <v>292</v>
      </c>
      <c r="C33" s="11">
        <v>294</v>
      </c>
      <c r="D33" s="11">
        <v>586</v>
      </c>
      <c r="E33" s="3"/>
      <c r="F33" s="7"/>
      <c r="G33" s="11">
        <v>507</v>
      </c>
      <c r="H33" s="11">
        <v>465</v>
      </c>
      <c r="I33" s="11">
        <v>972</v>
      </c>
      <c r="J33" s="3"/>
      <c r="K33" s="7"/>
      <c r="L33" s="11">
        <v>524</v>
      </c>
      <c r="M33" s="11">
        <v>842</v>
      </c>
      <c r="N33" s="11">
        <v>1366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36.042323277802794</v>
      </c>
      <c r="W33" s="19">
        <f t="shared" si="5"/>
        <v>45.102781136638455</v>
      </c>
      <c r="X33" s="19">
        <f t="shared" si="6"/>
        <v>40.823054019566143</v>
      </c>
      <c r="Z33" s="6" t="s">
        <v>3</v>
      </c>
    </row>
    <row r="34" spans="1:29" ht="15" customHeight="1" x14ac:dyDescent="0.15">
      <c r="A34" s="7">
        <v>25</v>
      </c>
      <c r="B34" s="10">
        <v>47</v>
      </c>
      <c r="C34" s="10">
        <v>44</v>
      </c>
      <c r="D34" s="10">
        <v>91</v>
      </c>
      <c r="E34" s="3"/>
      <c r="F34" s="7">
        <v>55</v>
      </c>
      <c r="G34" s="10">
        <v>94</v>
      </c>
      <c r="H34" s="10">
        <v>93</v>
      </c>
      <c r="I34" s="10">
        <v>187</v>
      </c>
      <c r="J34" s="3"/>
      <c r="K34" s="7">
        <v>85</v>
      </c>
      <c r="L34" s="10">
        <v>95</v>
      </c>
      <c r="M34" s="10">
        <v>156</v>
      </c>
      <c r="N34" s="10">
        <v>251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24.763619990995046</v>
      </c>
      <c r="W34" s="19">
        <f t="shared" si="5"/>
        <v>35.509875050382909</v>
      </c>
      <c r="X34" s="19">
        <f t="shared" si="6"/>
        <v>30.433857932794556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47</v>
      </c>
      <c r="C35" s="10">
        <v>58</v>
      </c>
      <c r="D35" s="10">
        <v>105</v>
      </c>
      <c r="E35" s="3"/>
      <c r="F35" s="7">
        <v>56</v>
      </c>
      <c r="G35" s="10">
        <v>97</v>
      </c>
      <c r="H35" s="10">
        <v>94</v>
      </c>
      <c r="I35" s="10">
        <v>191</v>
      </c>
      <c r="J35" s="3"/>
      <c r="K35" s="7">
        <v>86</v>
      </c>
      <c r="L35" s="10">
        <v>86</v>
      </c>
      <c r="M35" s="10">
        <v>165</v>
      </c>
      <c r="N35" s="10">
        <v>251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14.475461503827106</v>
      </c>
      <c r="W35" s="19">
        <f t="shared" si="5"/>
        <v>25.765820233776704</v>
      </c>
      <c r="X35" s="19">
        <f t="shared" si="6"/>
        <v>20.432794555508295</v>
      </c>
      <c r="Z35" s="4" t="s">
        <v>25</v>
      </c>
      <c r="AA35" s="10">
        <f>SUM(AA5,AA12,AA19,AA26)</f>
        <v>782</v>
      </c>
      <c r="AB35" s="10">
        <f t="shared" ref="AA35:AB38" si="8">SUM(AB5,AB12,AB19,AB26)</f>
        <v>678</v>
      </c>
      <c r="AC35" s="10">
        <f>SUM(AA35:AB35)</f>
        <v>1460</v>
      </c>
    </row>
    <row r="36" spans="1:29" ht="15" customHeight="1" x14ac:dyDescent="0.15">
      <c r="A36" s="7">
        <v>27</v>
      </c>
      <c r="B36" s="10">
        <v>53</v>
      </c>
      <c r="C36" s="10">
        <v>48</v>
      </c>
      <c r="D36" s="10">
        <v>101</v>
      </c>
      <c r="E36" s="3"/>
      <c r="F36" s="7">
        <v>57</v>
      </c>
      <c r="G36" s="10">
        <v>82</v>
      </c>
      <c r="H36" s="10">
        <v>118</v>
      </c>
      <c r="I36" s="10">
        <v>200</v>
      </c>
      <c r="J36" s="3"/>
      <c r="K36" s="7">
        <v>87</v>
      </c>
      <c r="L36" s="10">
        <v>95</v>
      </c>
      <c r="M36" s="10">
        <v>164</v>
      </c>
      <c r="N36" s="10">
        <v>259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8.5772174696082857</v>
      </c>
      <c r="W36" s="19">
        <f t="shared" si="5"/>
        <v>17.281338170092706</v>
      </c>
      <c r="X36" s="19">
        <f t="shared" si="6"/>
        <v>13.169927690344535</v>
      </c>
      <c r="Z36" s="25" t="s">
        <v>26</v>
      </c>
      <c r="AA36" s="10">
        <f t="shared" si="8"/>
        <v>4095</v>
      </c>
      <c r="AB36" s="10">
        <f t="shared" si="8"/>
        <v>3931</v>
      </c>
      <c r="AC36" s="13">
        <f>SUM(AA36:AB36)</f>
        <v>8026</v>
      </c>
    </row>
    <row r="37" spans="1:29" ht="15" customHeight="1" x14ac:dyDescent="0.15">
      <c r="A37" s="7">
        <v>28</v>
      </c>
      <c r="B37" s="10">
        <v>61</v>
      </c>
      <c r="C37" s="10">
        <v>46</v>
      </c>
      <c r="D37" s="10">
        <v>107</v>
      </c>
      <c r="E37" s="3"/>
      <c r="F37" s="7">
        <v>58</v>
      </c>
      <c r="G37" s="10">
        <v>92</v>
      </c>
      <c r="H37" s="10">
        <v>98</v>
      </c>
      <c r="I37" s="10">
        <v>190</v>
      </c>
      <c r="J37" s="3"/>
      <c r="K37" s="7">
        <v>88</v>
      </c>
      <c r="L37" s="10">
        <v>85</v>
      </c>
      <c r="M37" s="10">
        <v>167</v>
      </c>
      <c r="N37" s="10">
        <v>252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3.534443944169293</v>
      </c>
      <c r="W37" s="19">
        <f t="shared" si="5"/>
        <v>9.0487706569931472</v>
      </c>
      <c r="X37" s="19">
        <f t="shared" si="6"/>
        <v>6.4440663547426631</v>
      </c>
      <c r="Z37" s="4" t="s">
        <v>31</v>
      </c>
      <c r="AA37" s="10">
        <f t="shared" si="8"/>
        <v>1807</v>
      </c>
      <c r="AB37" s="10">
        <f t="shared" si="8"/>
        <v>1791</v>
      </c>
      <c r="AC37" s="13">
        <f>SUM(AA37:AB37)</f>
        <v>3598</v>
      </c>
    </row>
    <row r="38" spans="1:29" ht="15" customHeight="1" x14ac:dyDescent="0.15">
      <c r="A38" s="7">
        <v>29</v>
      </c>
      <c r="B38" s="10">
        <v>42</v>
      </c>
      <c r="C38" s="10">
        <v>45</v>
      </c>
      <c r="D38" s="10">
        <v>87</v>
      </c>
      <c r="E38" s="3"/>
      <c r="F38" s="7">
        <v>59</v>
      </c>
      <c r="G38" s="10">
        <v>104</v>
      </c>
      <c r="H38" s="10">
        <v>79</v>
      </c>
      <c r="I38" s="10">
        <v>183</v>
      </c>
      <c r="J38" s="3"/>
      <c r="K38" s="7">
        <v>89</v>
      </c>
      <c r="L38" s="10">
        <v>87</v>
      </c>
      <c r="M38" s="10">
        <v>165</v>
      </c>
      <c r="N38" s="10">
        <v>252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0.84421431787483125</v>
      </c>
      <c r="W38" s="19">
        <f t="shared" si="5"/>
        <v>2.9927448609431679</v>
      </c>
      <c r="X38" s="19">
        <f t="shared" si="6"/>
        <v>1.9778817524457679</v>
      </c>
      <c r="Z38" s="4" t="s">
        <v>7</v>
      </c>
      <c r="AA38" s="10">
        <f t="shared" si="8"/>
        <v>2200</v>
      </c>
      <c r="AB38" s="10">
        <f t="shared" si="8"/>
        <v>3524</v>
      </c>
      <c r="AC38" s="13">
        <f>SUM(AA38:AB38)</f>
        <v>5724</v>
      </c>
    </row>
    <row r="39" spans="1:29" ht="15" customHeight="1" x14ac:dyDescent="0.15">
      <c r="A39" s="7"/>
      <c r="B39" s="11">
        <v>250</v>
      </c>
      <c r="C39" s="11">
        <v>241</v>
      </c>
      <c r="D39" s="11">
        <v>491</v>
      </c>
      <c r="E39" s="3"/>
      <c r="F39" s="7"/>
      <c r="G39" s="11">
        <v>469</v>
      </c>
      <c r="H39" s="11">
        <v>482</v>
      </c>
      <c r="I39" s="11">
        <v>951</v>
      </c>
      <c r="J39" s="3"/>
      <c r="K39" s="7"/>
      <c r="L39" s="11">
        <v>448</v>
      </c>
      <c r="M39" s="11">
        <v>817</v>
      </c>
      <c r="N39" s="11">
        <v>1265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4.5024763619990991E-2</v>
      </c>
      <c r="W39" s="19">
        <f t="shared" si="5"/>
        <v>0.49375251914550583</v>
      </c>
      <c r="X39" s="19">
        <f t="shared" si="6"/>
        <v>0.28179498085920884</v>
      </c>
      <c r="Z39" s="9" t="s">
        <v>24</v>
      </c>
      <c r="AA39" s="11">
        <f>SUM(AA35:AA38)</f>
        <v>8884</v>
      </c>
      <c r="AB39" s="11">
        <f>SUM(AB35:AB38)</f>
        <v>9924</v>
      </c>
      <c r="AC39" s="11">
        <f>SUM(AC35:AC38)</f>
        <v>18808</v>
      </c>
    </row>
    <row r="81" spans="7:9" x14ac:dyDescent="0.15">
      <c r="G81" s="22"/>
      <c r="H81" s="22"/>
      <c r="I81" s="22"/>
    </row>
    <row r="93" spans="7:9" x14ac:dyDescent="0.15">
      <c r="G93" s="22"/>
      <c r="H93" s="22"/>
      <c r="I93" s="22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35433070866141736" header="0.31496062992125984" footer="0.31496062992125984"/>
  <pageSetup paperSize="9" scale="82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C121"/>
  <sheetViews>
    <sheetView tabSelected="1"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5">
        <v>45747</v>
      </c>
      <c r="W2" s="35"/>
      <c r="X2" s="30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35</v>
      </c>
      <c r="C4" s="10">
        <v>12</v>
      </c>
      <c r="D4" s="10">
        <v>47</v>
      </c>
      <c r="E4" s="3"/>
      <c r="F4" s="7">
        <v>30</v>
      </c>
      <c r="G4" s="10">
        <v>50</v>
      </c>
      <c r="H4" s="10">
        <v>48</v>
      </c>
      <c r="I4" s="10">
        <v>98</v>
      </c>
      <c r="J4" s="3"/>
      <c r="K4" s="7">
        <v>60</v>
      </c>
      <c r="L4" s="10">
        <v>110</v>
      </c>
      <c r="M4" s="10">
        <v>123</v>
      </c>
      <c r="N4" s="10">
        <v>233</v>
      </c>
      <c r="O4" s="3"/>
      <c r="P4" s="7">
        <v>90</v>
      </c>
      <c r="Q4" s="10">
        <v>61</v>
      </c>
      <c r="R4" s="10">
        <v>148</v>
      </c>
      <c r="S4" s="10">
        <v>209</v>
      </c>
      <c r="U4" s="4" t="s">
        <v>4</v>
      </c>
      <c r="V4" s="15">
        <f>SUM(B9,B15,B21)</f>
        <v>772</v>
      </c>
      <c r="W4" s="15">
        <f>SUM(C9,C15,C21)</f>
        <v>669</v>
      </c>
      <c r="X4" s="15">
        <f>SUM(V4:W4)</f>
        <v>1441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27</v>
      </c>
      <c r="C5" s="10">
        <v>38</v>
      </c>
      <c r="D5" s="10">
        <v>65</v>
      </c>
      <c r="E5" s="3"/>
      <c r="F5" s="7">
        <v>31</v>
      </c>
      <c r="G5" s="10">
        <v>79</v>
      </c>
      <c r="H5" s="10">
        <v>54</v>
      </c>
      <c r="I5" s="10">
        <v>133</v>
      </c>
      <c r="J5" s="3"/>
      <c r="K5" s="7">
        <v>61</v>
      </c>
      <c r="L5" s="10">
        <v>111</v>
      </c>
      <c r="M5" s="10">
        <v>126</v>
      </c>
      <c r="N5" s="10">
        <v>237</v>
      </c>
      <c r="O5" s="3"/>
      <c r="P5" s="7">
        <v>91</v>
      </c>
      <c r="Q5" s="10">
        <v>50</v>
      </c>
      <c r="R5" s="10">
        <v>132</v>
      </c>
      <c r="S5" s="10">
        <v>182</v>
      </c>
      <c r="U5" s="4" t="s">
        <v>5</v>
      </c>
      <c r="V5" s="15">
        <f>SUM(B27,B33,B39,G9,G15,G21,G27,G33,G39,L9)</f>
        <v>4069</v>
      </c>
      <c r="W5" s="15">
        <f>SUM(C27,C33,C39,H9,H15,H21,H27,H33,H39,M9)</f>
        <v>3890</v>
      </c>
      <c r="X5" s="15">
        <f>SUM(V5:W5)</f>
        <v>7959</v>
      </c>
      <c r="Y5" s="2"/>
      <c r="Z5" s="4" t="s">
        <v>25</v>
      </c>
      <c r="AA5" s="10">
        <v>465</v>
      </c>
      <c r="AB5" s="10">
        <v>422</v>
      </c>
      <c r="AC5" s="10">
        <v>887</v>
      </c>
    </row>
    <row r="6" spans="1:29" ht="15" customHeight="1" x14ac:dyDescent="0.15">
      <c r="A6" s="7">
        <v>2</v>
      </c>
      <c r="B6" s="10">
        <v>33</v>
      </c>
      <c r="C6" s="10">
        <v>30</v>
      </c>
      <c r="D6" s="10">
        <v>63</v>
      </c>
      <c r="E6" s="3"/>
      <c r="F6" s="7">
        <v>32</v>
      </c>
      <c r="G6" s="10">
        <v>45</v>
      </c>
      <c r="H6" s="10">
        <v>44</v>
      </c>
      <c r="I6" s="10">
        <v>89</v>
      </c>
      <c r="J6" s="3"/>
      <c r="K6" s="7">
        <v>62</v>
      </c>
      <c r="L6" s="10">
        <v>124</v>
      </c>
      <c r="M6" s="10">
        <v>109</v>
      </c>
      <c r="N6" s="10">
        <v>233</v>
      </c>
      <c r="O6" s="3"/>
      <c r="P6" s="7">
        <v>92</v>
      </c>
      <c r="Q6" s="10">
        <v>48</v>
      </c>
      <c r="R6" s="10">
        <v>116</v>
      </c>
      <c r="S6" s="10">
        <v>164</v>
      </c>
      <c r="U6" s="8" t="s">
        <v>6</v>
      </c>
      <c r="V6" s="15">
        <f>SUM(L15,L21)</f>
        <v>1788</v>
      </c>
      <c r="W6" s="15">
        <f>SUM(M15,M21)</f>
        <v>1778</v>
      </c>
      <c r="X6" s="15">
        <f>SUM(V6:W6)</f>
        <v>3566</v>
      </c>
      <c r="Z6" s="25" t="s">
        <v>26</v>
      </c>
      <c r="AA6" s="10">
        <v>2391</v>
      </c>
      <c r="AB6" s="10">
        <v>2359</v>
      </c>
      <c r="AC6" s="10">
        <v>4750</v>
      </c>
    </row>
    <row r="7" spans="1:29" ht="15" customHeight="1" x14ac:dyDescent="0.15">
      <c r="A7" s="7">
        <v>3</v>
      </c>
      <c r="B7" s="10">
        <v>31</v>
      </c>
      <c r="C7" s="10">
        <v>34</v>
      </c>
      <c r="D7" s="10">
        <v>65</v>
      </c>
      <c r="E7" s="3"/>
      <c r="F7" s="7">
        <v>33</v>
      </c>
      <c r="G7" s="10">
        <v>58</v>
      </c>
      <c r="H7" s="10">
        <v>36</v>
      </c>
      <c r="I7" s="10">
        <v>94</v>
      </c>
      <c r="J7" s="3"/>
      <c r="K7" s="7">
        <v>63</v>
      </c>
      <c r="L7" s="10">
        <v>130</v>
      </c>
      <c r="M7" s="10">
        <v>146</v>
      </c>
      <c r="N7" s="10">
        <v>276</v>
      </c>
      <c r="O7" s="3"/>
      <c r="P7" s="7">
        <v>93</v>
      </c>
      <c r="Q7" s="10">
        <v>37</v>
      </c>
      <c r="R7" s="10">
        <v>106</v>
      </c>
      <c r="S7" s="10">
        <v>143</v>
      </c>
      <c r="U7" s="4" t="s">
        <v>7</v>
      </c>
      <c r="V7" s="15">
        <f>SUM(L27,L33,L39,Q9,Q15,Q21,Q27,Q33,Q39)</f>
        <v>2203</v>
      </c>
      <c r="W7" s="15">
        <f>SUM(M27,M33,M39,R9,R15,R21,R27,R33,R39)</f>
        <v>3519</v>
      </c>
      <c r="X7" s="15">
        <f>SUM(V7:W7)</f>
        <v>5722</v>
      </c>
      <c r="Z7" s="4" t="s">
        <v>31</v>
      </c>
      <c r="AA7" s="10">
        <v>995</v>
      </c>
      <c r="AB7" s="10">
        <v>1013</v>
      </c>
      <c r="AC7" s="10">
        <v>2008</v>
      </c>
    </row>
    <row r="8" spans="1:29" ht="15" customHeight="1" x14ac:dyDescent="0.15">
      <c r="A8" s="7">
        <v>4</v>
      </c>
      <c r="B8" s="10">
        <v>64</v>
      </c>
      <c r="C8" s="10">
        <v>38</v>
      </c>
      <c r="D8" s="10">
        <v>102</v>
      </c>
      <c r="E8" s="3"/>
      <c r="F8" s="7">
        <v>34</v>
      </c>
      <c r="G8" s="10">
        <v>53</v>
      </c>
      <c r="H8" s="10">
        <v>47</v>
      </c>
      <c r="I8" s="10">
        <v>100</v>
      </c>
      <c r="J8" s="3"/>
      <c r="K8" s="7">
        <v>64</v>
      </c>
      <c r="L8" s="10">
        <v>148</v>
      </c>
      <c r="M8" s="10">
        <v>146</v>
      </c>
      <c r="N8" s="10">
        <v>294</v>
      </c>
      <c r="O8" s="3"/>
      <c r="P8" s="7">
        <v>94</v>
      </c>
      <c r="Q8" s="10">
        <v>42</v>
      </c>
      <c r="R8" s="10">
        <v>107</v>
      </c>
      <c r="S8" s="10">
        <v>149</v>
      </c>
      <c r="U8" s="17" t="s">
        <v>3</v>
      </c>
      <c r="V8" s="12">
        <f>SUM(V4:V7)</f>
        <v>8832</v>
      </c>
      <c r="W8" s="12">
        <f>SUM(W4:W7)</f>
        <v>9856</v>
      </c>
      <c r="X8" s="12">
        <f>SUM(X4:X7)</f>
        <v>18688</v>
      </c>
      <c r="Z8" s="4" t="s">
        <v>7</v>
      </c>
      <c r="AA8" s="10">
        <v>1356</v>
      </c>
      <c r="AB8" s="10">
        <v>2132</v>
      </c>
      <c r="AC8" s="10">
        <v>3488</v>
      </c>
    </row>
    <row r="9" spans="1:29" ht="15" customHeight="1" x14ac:dyDescent="0.15">
      <c r="A9" s="7"/>
      <c r="B9" s="11">
        <v>190</v>
      </c>
      <c r="C9" s="11">
        <v>152</v>
      </c>
      <c r="D9" s="11">
        <v>342</v>
      </c>
      <c r="E9" s="3"/>
      <c r="F9" s="7"/>
      <c r="G9" s="11">
        <v>285</v>
      </c>
      <c r="H9" s="11">
        <v>229</v>
      </c>
      <c r="I9" s="11">
        <v>514</v>
      </c>
      <c r="J9" s="3"/>
      <c r="K9" s="7"/>
      <c r="L9" s="12">
        <v>623</v>
      </c>
      <c r="M9" s="12">
        <v>650</v>
      </c>
      <c r="N9" s="12">
        <v>1273</v>
      </c>
      <c r="O9" s="3"/>
      <c r="P9" s="7"/>
      <c r="Q9" s="11">
        <v>238</v>
      </c>
      <c r="R9" s="11">
        <v>609</v>
      </c>
      <c r="S9" s="11">
        <v>847</v>
      </c>
      <c r="U9" s="4" t="s">
        <v>8</v>
      </c>
      <c r="V9" s="15">
        <f>SUM(G21,G27,G33,G39,L9)</f>
        <v>2546</v>
      </c>
      <c r="W9" s="15">
        <f>SUM(H21,H27,H33,H39,M9)</f>
        <v>2466</v>
      </c>
      <c r="X9" s="18">
        <f t="shared" ref="X9:X20" si="0">SUM(V9:W9)</f>
        <v>5012</v>
      </c>
      <c r="Z9" s="9" t="s">
        <v>24</v>
      </c>
      <c r="AA9" s="11">
        <f t="shared" ref="AA9:AB9" si="1">SUM(AA5:AA8)</f>
        <v>5207</v>
      </c>
      <c r="AB9" s="11">
        <f t="shared" si="1"/>
        <v>5926</v>
      </c>
      <c r="AC9" s="11">
        <f>SUM(AC5:AC8)</f>
        <v>11133</v>
      </c>
    </row>
    <row r="10" spans="1:29" ht="15" customHeight="1" x14ac:dyDescent="0.15">
      <c r="A10" s="7">
        <v>5</v>
      </c>
      <c r="B10" s="10">
        <v>40</v>
      </c>
      <c r="C10" s="10">
        <v>41</v>
      </c>
      <c r="D10" s="10">
        <v>81</v>
      </c>
      <c r="E10" s="3"/>
      <c r="F10" s="7">
        <v>35</v>
      </c>
      <c r="G10" s="10">
        <v>56</v>
      </c>
      <c r="H10" s="10">
        <v>37</v>
      </c>
      <c r="I10" s="10">
        <v>93</v>
      </c>
      <c r="J10" s="3"/>
      <c r="K10" s="7">
        <v>65</v>
      </c>
      <c r="L10" s="10">
        <v>146</v>
      </c>
      <c r="M10" s="10">
        <v>146</v>
      </c>
      <c r="N10" s="10">
        <v>292</v>
      </c>
      <c r="O10" s="3"/>
      <c r="P10" s="7">
        <v>95</v>
      </c>
      <c r="Q10" s="10">
        <v>22</v>
      </c>
      <c r="R10" s="10">
        <v>71</v>
      </c>
      <c r="S10" s="10">
        <v>93</v>
      </c>
      <c r="U10" s="4" t="s">
        <v>9</v>
      </c>
      <c r="V10" s="15">
        <f>SUM(G21,G27,G33,G39,L9,L15,L21,L27,L33,L39,Q9,Q15,Q21,Q27,Q33,Q39)</f>
        <v>6537</v>
      </c>
      <c r="W10" s="15">
        <f>SUM(H21,H27,H33,H39,M9,M15,M21,M27,M33,M39,R9,R15,R21,R27,R33,R39)</f>
        <v>7763</v>
      </c>
      <c r="X10" s="18">
        <f t="shared" si="0"/>
        <v>14300</v>
      </c>
      <c r="Z10" s="6" t="s">
        <v>28</v>
      </c>
    </row>
    <row r="11" spans="1:29" ht="15" customHeight="1" x14ac:dyDescent="0.15">
      <c r="A11" s="7">
        <v>6</v>
      </c>
      <c r="B11" s="10">
        <v>48</v>
      </c>
      <c r="C11" s="10">
        <v>28</v>
      </c>
      <c r="D11" s="10">
        <v>76</v>
      </c>
      <c r="E11" s="3"/>
      <c r="F11" s="7">
        <v>36</v>
      </c>
      <c r="G11" s="10">
        <v>67</v>
      </c>
      <c r="H11" s="10">
        <v>53</v>
      </c>
      <c r="I11" s="10">
        <v>120</v>
      </c>
      <c r="J11" s="3"/>
      <c r="K11" s="7">
        <v>66</v>
      </c>
      <c r="L11" s="10">
        <v>160</v>
      </c>
      <c r="M11" s="10">
        <v>162</v>
      </c>
      <c r="N11" s="10">
        <v>322</v>
      </c>
      <c r="O11" s="3"/>
      <c r="P11" s="7">
        <v>96</v>
      </c>
      <c r="Q11" s="10">
        <v>19</v>
      </c>
      <c r="R11" s="10">
        <v>67</v>
      </c>
      <c r="S11" s="10">
        <v>86</v>
      </c>
      <c r="U11" s="4" t="s">
        <v>10</v>
      </c>
      <c r="V11" s="15">
        <f>SUM(,G33,G39,L9,L15,L21,L27,L33,L39,Q9,Q15,Q21,Q27,Q33,Q39)</f>
        <v>5582</v>
      </c>
      <c r="W11" s="15">
        <f>SUM(,H33,H39,M9,M15,M21,M27,M33,M39,R9,R15,R21,R27,R33,R39)</f>
        <v>6899</v>
      </c>
      <c r="X11" s="18">
        <f t="shared" si="0"/>
        <v>12481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59</v>
      </c>
      <c r="C12" s="10">
        <v>50</v>
      </c>
      <c r="D12" s="10">
        <v>109</v>
      </c>
      <c r="E12" s="3"/>
      <c r="F12" s="7">
        <v>37</v>
      </c>
      <c r="G12" s="10">
        <v>77</v>
      </c>
      <c r="H12" s="10">
        <v>86</v>
      </c>
      <c r="I12" s="10">
        <v>163</v>
      </c>
      <c r="J12" s="3"/>
      <c r="K12" s="7">
        <v>67</v>
      </c>
      <c r="L12" s="10">
        <v>153</v>
      </c>
      <c r="M12" s="10">
        <v>170</v>
      </c>
      <c r="N12" s="10">
        <v>323</v>
      </c>
      <c r="O12" s="3"/>
      <c r="P12" s="7">
        <v>97</v>
      </c>
      <c r="Q12" s="10">
        <v>10</v>
      </c>
      <c r="R12" s="10">
        <v>37</v>
      </c>
      <c r="S12" s="10">
        <v>47</v>
      </c>
      <c r="U12" s="4" t="s">
        <v>11</v>
      </c>
      <c r="V12" s="15">
        <f>SUM(L9,L15,L21,L27,L33,L39,Q9,Q15,Q21,Q27,Q33,Q39)</f>
        <v>4614</v>
      </c>
      <c r="W12" s="15">
        <f>SUM(M9,M15,M21,M27,M33,M39,R9,R15,R21,R27,R33,R39)</f>
        <v>5947</v>
      </c>
      <c r="X12" s="18">
        <f t="shared" si="0"/>
        <v>10561</v>
      </c>
      <c r="Z12" s="4" t="s">
        <v>25</v>
      </c>
      <c r="AA12" s="10">
        <v>129</v>
      </c>
      <c r="AB12" s="10">
        <v>80</v>
      </c>
      <c r="AC12" s="10">
        <v>209</v>
      </c>
    </row>
    <row r="13" spans="1:29" ht="15" customHeight="1" x14ac:dyDescent="0.15">
      <c r="A13" s="7">
        <v>8</v>
      </c>
      <c r="B13" s="10">
        <v>53</v>
      </c>
      <c r="C13" s="10">
        <v>52</v>
      </c>
      <c r="D13" s="10">
        <v>105</v>
      </c>
      <c r="E13" s="3"/>
      <c r="F13" s="7">
        <v>38</v>
      </c>
      <c r="G13" s="10">
        <v>71</v>
      </c>
      <c r="H13" s="10">
        <v>74</v>
      </c>
      <c r="I13" s="10">
        <v>145</v>
      </c>
      <c r="J13" s="3"/>
      <c r="K13" s="7">
        <v>68</v>
      </c>
      <c r="L13" s="10">
        <v>181</v>
      </c>
      <c r="M13" s="10">
        <v>165</v>
      </c>
      <c r="N13" s="10">
        <v>346</v>
      </c>
      <c r="O13" s="3"/>
      <c r="P13" s="7">
        <v>98</v>
      </c>
      <c r="Q13" s="10">
        <v>10</v>
      </c>
      <c r="R13" s="10">
        <v>41</v>
      </c>
      <c r="S13" s="10">
        <v>51</v>
      </c>
      <c r="U13" s="9" t="s">
        <v>12</v>
      </c>
      <c r="V13" s="12">
        <f>SUM(L15,L21,L27,L33,L39,Q9,Q15,Q21,Q27,Q33,Q39)</f>
        <v>3991</v>
      </c>
      <c r="W13" s="12">
        <f>SUM(M15,M21,M27,M33,M39,R9,R15,R21,R27,R33,R39)</f>
        <v>5297</v>
      </c>
      <c r="X13" s="12">
        <f t="shared" si="0"/>
        <v>9288</v>
      </c>
      <c r="Z13" s="25" t="s">
        <v>26</v>
      </c>
      <c r="AA13" s="10">
        <v>523</v>
      </c>
      <c r="AB13" s="10">
        <v>526</v>
      </c>
      <c r="AC13" s="10">
        <v>1049</v>
      </c>
    </row>
    <row r="14" spans="1:29" ht="15" customHeight="1" x14ac:dyDescent="0.15">
      <c r="A14" s="7">
        <v>9</v>
      </c>
      <c r="B14" s="10">
        <v>64</v>
      </c>
      <c r="C14" s="10">
        <v>48</v>
      </c>
      <c r="D14" s="10">
        <v>112</v>
      </c>
      <c r="E14" s="3"/>
      <c r="F14" s="7">
        <v>39</v>
      </c>
      <c r="G14" s="10">
        <v>80</v>
      </c>
      <c r="H14" s="10">
        <v>87</v>
      </c>
      <c r="I14" s="10">
        <v>167</v>
      </c>
      <c r="J14" s="3"/>
      <c r="K14" s="7">
        <v>69</v>
      </c>
      <c r="L14" s="10">
        <v>148</v>
      </c>
      <c r="M14" s="10">
        <v>191</v>
      </c>
      <c r="N14" s="10">
        <v>339</v>
      </c>
      <c r="O14" s="3"/>
      <c r="P14" s="7">
        <v>99</v>
      </c>
      <c r="Q14" s="10">
        <v>11</v>
      </c>
      <c r="R14" s="10">
        <v>30</v>
      </c>
      <c r="S14" s="10">
        <v>41</v>
      </c>
      <c r="U14" s="4" t="s">
        <v>13</v>
      </c>
      <c r="V14" s="15">
        <f>SUM(L21,L27,L33,L39,Q9,Q15,Q21,Q27,Q33,Q39)</f>
        <v>3203</v>
      </c>
      <c r="W14" s="15">
        <f>SUM(M21,M27,M33,M39,R9,R15,R21,R27,R33,R39)</f>
        <v>4463</v>
      </c>
      <c r="X14" s="18">
        <f t="shared" si="0"/>
        <v>7666</v>
      </c>
      <c r="Z14" s="4" t="s">
        <v>31</v>
      </c>
      <c r="AA14" s="10">
        <v>248</v>
      </c>
      <c r="AB14" s="10">
        <v>257</v>
      </c>
      <c r="AC14" s="10">
        <v>505</v>
      </c>
    </row>
    <row r="15" spans="1:29" ht="15" customHeight="1" x14ac:dyDescent="0.15">
      <c r="A15" s="7"/>
      <c r="B15" s="11">
        <v>264</v>
      </c>
      <c r="C15" s="11">
        <v>219</v>
      </c>
      <c r="D15" s="11">
        <v>483</v>
      </c>
      <c r="E15" s="3"/>
      <c r="F15" s="7"/>
      <c r="G15" s="11">
        <v>351</v>
      </c>
      <c r="H15" s="11">
        <v>337</v>
      </c>
      <c r="I15" s="11">
        <v>688</v>
      </c>
      <c r="J15" s="3"/>
      <c r="K15" s="7"/>
      <c r="L15" s="11">
        <v>788</v>
      </c>
      <c r="M15" s="11">
        <v>834</v>
      </c>
      <c r="N15" s="11">
        <v>1622</v>
      </c>
      <c r="O15" s="3"/>
      <c r="P15" s="7"/>
      <c r="Q15" s="11">
        <v>72</v>
      </c>
      <c r="R15" s="11">
        <v>246</v>
      </c>
      <c r="S15" s="11">
        <v>318</v>
      </c>
      <c r="U15" s="4" t="s">
        <v>14</v>
      </c>
      <c r="V15" s="15">
        <f>SUM(L27,L33,L39,Q9,Q15,Q21,Q27,Q33,Q39)</f>
        <v>2203</v>
      </c>
      <c r="W15" s="15">
        <f>SUM(M27,M33,M39,R9,R15,R21,R27,R33,R39)</f>
        <v>3519</v>
      </c>
      <c r="X15" s="18">
        <f t="shared" si="0"/>
        <v>5722</v>
      </c>
      <c r="Z15" s="4" t="s">
        <v>7</v>
      </c>
      <c r="AA15" s="10">
        <v>266</v>
      </c>
      <c r="AB15" s="10">
        <v>427</v>
      </c>
      <c r="AC15" s="10">
        <v>693</v>
      </c>
    </row>
    <row r="16" spans="1:29" ht="15" customHeight="1" x14ac:dyDescent="0.15">
      <c r="A16" s="7">
        <v>10</v>
      </c>
      <c r="B16" s="10">
        <v>62</v>
      </c>
      <c r="C16" s="10">
        <v>58</v>
      </c>
      <c r="D16" s="10">
        <v>120</v>
      </c>
      <c r="E16" s="3"/>
      <c r="F16" s="7">
        <v>40</v>
      </c>
      <c r="G16" s="10">
        <v>100</v>
      </c>
      <c r="H16" s="10">
        <v>72</v>
      </c>
      <c r="I16" s="10">
        <v>172</v>
      </c>
      <c r="J16" s="3"/>
      <c r="K16" s="7">
        <v>70</v>
      </c>
      <c r="L16" s="10">
        <v>184</v>
      </c>
      <c r="M16" s="10">
        <v>190</v>
      </c>
      <c r="N16" s="10">
        <v>374</v>
      </c>
      <c r="O16" s="3"/>
      <c r="P16" s="7">
        <v>100</v>
      </c>
      <c r="Q16" s="10">
        <v>1</v>
      </c>
      <c r="R16" s="10">
        <v>20</v>
      </c>
      <c r="S16" s="10">
        <v>21</v>
      </c>
      <c r="U16" s="4" t="s">
        <v>15</v>
      </c>
      <c r="V16" s="15">
        <f>SUM(L33,L39,Q9,Q15,Q21,Q27,Q33,Q39)</f>
        <v>1277</v>
      </c>
      <c r="W16" s="15">
        <f>SUM(M33,M39,R9,R15,R21,R27,R33,R39)</f>
        <v>2544</v>
      </c>
      <c r="X16" s="18">
        <f t="shared" si="0"/>
        <v>3821</v>
      </c>
      <c r="Z16" s="9" t="s">
        <v>24</v>
      </c>
      <c r="AA16" s="11">
        <f t="shared" ref="AA16:AB16" si="2">SUM(AA12:AA15)</f>
        <v>1166</v>
      </c>
      <c r="AB16" s="11">
        <f t="shared" si="2"/>
        <v>1290</v>
      </c>
      <c r="AC16" s="11">
        <f>SUM(AC12:AC15)</f>
        <v>2456</v>
      </c>
    </row>
    <row r="17" spans="1:29" ht="15" customHeight="1" x14ac:dyDescent="0.15">
      <c r="A17" s="7">
        <v>11</v>
      </c>
      <c r="B17" s="10">
        <v>51</v>
      </c>
      <c r="C17" s="10">
        <v>68</v>
      </c>
      <c r="D17" s="10">
        <v>119</v>
      </c>
      <c r="E17" s="3"/>
      <c r="F17" s="7">
        <v>41</v>
      </c>
      <c r="G17" s="10">
        <v>91</v>
      </c>
      <c r="H17" s="10">
        <v>94</v>
      </c>
      <c r="I17" s="10">
        <v>185</v>
      </c>
      <c r="J17" s="3"/>
      <c r="K17" s="7">
        <v>71</v>
      </c>
      <c r="L17" s="10">
        <v>215</v>
      </c>
      <c r="M17" s="10">
        <v>162</v>
      </c>
      <c r="N17" s="10">
        <v>377</v>
      </c>
      <c r="O17" s="3"/>
      <c r="P17" s="7">
        <v>101</v>
      </c>
      <c r="Q17" s="10">
        <v>3</v>
      </c>
      <c r="R17" s="10">
        <v>12</v>
      </c>
      <c r="S17" s="10">
        <v>15</v>
      </c>
      <c r="U17" s="4" t="s">
        <v>16</v>
      </c>
      <c r="V17" s="15">
        <f>SUM(L39,Q9,Q15,Q21,Q27,Q33,Q39)</f>
        <v>757</v>
      </c>
      <c r="W17" s="15">
        <f>SUM(M39,R9,R15,R21,R27,R33,R39)</f>
        <v>1713</v>
      </c>
      <c r="X17" s="18">
        <f t="shared" si="0"/>
        <v>2470</v>
      </c>
      <c r="Z17" s="6" t="s">
        <v>29</v>
      </c>
    </row>
    <row r="18" spans="1:29" ht="15" customHeight="1" x14ac:dyDescent="0.15">
      <c r="A18" s="7">
        <v>12</v>
      </c>
      <c r="B18" s="10">
        <v>67</v>
      </c>
      <c r="C18" s="10">
        <v>59</v>
      </c>
      <c r="D18" s="10">
        <v>126</v>
      </c>
      <c r="E18" s="3"/>
      <c r="F18" s="7">
        <v>42</v>
      </c>
      <c r="G18" s="10">
        <v>84</v>
      </c>
      <c r="H18" s="10">
        <v>76</v>
      </c>
      <c r="I18" s="10">
        <v>160</v>
      </c>
      <c r="J18" s="3"/>
      <c r="K18" s="7">
        <v>72</v>
      </c>
      <c r="L18" s="10">
        <v>188</v>
      </c>
      <c r="M18" s="10">
        <v>205</v>
      </c>
      <c r="N18" s="13">
        <v>393</v>
      </c>
      <c r="O18" s="3"/>
      <c r="P18" s="7">
        <v>102</v>
      </c>
      <c r="Q18" s="10">
        <v>0</v>
      </c>
      <c r="R18" s="10">
        <v>10</v>
      </c>
      <c r="S18" s="10">
        <v>10</v>
      </c>
      <c r="U18" s="4" t="s">
        <v>17</v>
      </c>
      <c r="V18" s="15">
        <f>SUM(Q9,Q15,Q21,Q27,Q33,Q39)</f>
        <v>314</v>
      </c>
      <c r="W18" s="15">
        <f>SUM(R9,R15,R21,R27,R33,R39)</f>
        <v>909</v>
      </c>
      <c r="X18" s="18">
        <f t="shared" si="0"/>
        <v>1223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62</v>
      </c>
      <c r="C19" s="10">
        <v>48</v>
      </c>
      <c r="D19" s="10">
        <v>110</v>
      </c>
      <c r="E19" s="3"/>
      <c r="F19" s="7">
        <v>43</v>
      </c>
      <c r="G19" s="10">
        <v>88</v>
      </c>
      <c r="H19" s="10">
        <v>88</v>
      </c>
      <c r="I19" s="10">
        <v>176</v>
      </c>
      <c r="J19" s="3"/>
      <c r="K19" s="7">
        <v>73</v>
      </c>
      <c r="L19" s="10">
        <v>203</v>
      </c>
      <c r="M19" s="10">
        <v>198</v>
      </c>
      <c r="N19" s="10">
        <v>401</v>
      </c>
      <c r="O19" s="3"/>
      <c r="P19" s="7">
        <v>103</v>
      </c>
      <c r="Q19" s="10">
        <v>0</v>
      </c>
      <c r="R19" s="10">
        <v>6</v>
      </c>
      <c r="S19" s="10">
        <v>6</v>
      </c>
      <c r="U19" s="4" t="s">
        <v>18</v>
      </c>
      <c r="V19" s="15">
        <f>SUM(Q15,Q21,Q27,Q33,Q39)</f>
        <v>76</v>
      </c>
      <c r="W19" s="15">
        <f>SUM(R15,R21,R27,R33,R39)</f>
        <v>300</v>
      </c>
      <c r="X19" s="18">
        <f t="shared" si="0"/>
        <v>376</v>
      </c>
      <c r="Z19" s="4" t="s">
        <v>25</v>
      </c>
      <c r="AA19" s="10">
        <v>111</v>
      </c>
      <c r="AB19" s="10">
        <v>100</v>
      </c>
      <c r="AC19" s="10">
        <v>211</v>
      </c>
    </row>
    <row r="20" spans="1:29" ht="15" customHeight="1" x14ac:dyDescent="0.15">
      <c r="A20" s="7">
        <v>14</v>
      </c>
      <c r="B20" s="10">
        <v>76</v>
      </c>
      <c r="C20" s="10">
        <v>65</v>
      </c>
      <c r="D20" s="10">
        <v>141</v>
      </c>
      <c r="E20" s="3"/>
      <c r="F20" s="7">
        <v>44</v>
      </c>
      <c r="G20" s="10">
        <v>78</v>
      </c>
      <c r="H20" s="10">
        <v>102</v>
      </c>
      <c r="I20" s="10">
        <v>180</v>
      </c>
      <c r="J20" s="3"/>
      <c r="K20" s="7">
        <v>74</v>
      </c>
      <c r="L20" s="10">
        <v>210</v>
      </c>
      <c r="M20" s="10">
        <v>189</v>
      </c>
      <c r="N20" s="10">
        <v>399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4</v>
      </c>
      <c r="W20" s="15">
        <f>SUM(R21,R27,R33,R39)</f>
        <v>54</v>
      </c>
      <c r="X20" s="18">
        <f t="shared" si="0"/>
        <v>58</v>
      </c>
      <c r="Z20" s="25" t="s">
        <v>26</v>
      </c>
      <c r="AA20" s="10">
        <v>780</v>
      </c>
      <c r="AB20" s="10">
        <v>650</v>
      </c>
      <c r="AC20" s="10">
        <v>1430</v>
      </c>
    </row>
    <row r="21" spans="1:29" ht="15" customHeight="1" x14ac:dyDescent="0.15">
      <c r="A21" s="7"/>
      <c r="B21" s="11">
        <v>318</v>
      </c>
      <c r="C21" s="11">
        <v>298</v>
      </c>
      <c r="D21" s="11">
        <v>616</v>
      </c>
      <c r="E21" s="3"/>
      <c r="F21" s="7"/>
      <c r="G21" s="11">
        <v>441</v>
      </c>
      <c r="H21" s="11">
        <v>432</v>
      </c>
      <c r="I21" s="11">
        <v>873</v>
      </c>
      <c r="J21" s="3"/>
      <c r="K21" s="7"/>
      <c r="L21" s="12">
        <v>1000</v>
      </c>
      <c r="M21" s="12">
        <v>944</v>
      </c>
      <c r="N21" s="12">
        <v>1944</v>
      </c>
      <c r="O21" s="23"/>
      <c r="P21" s="7"/>
      <c r="Q21" s="11">
        <v>4</v>
      </c>
      <c r="R21" s="11">
        <v>52</v>
      </c>
      <c r="S21" s="11">
        <v>56</v>
      </c>
      <c r="Z21" s="4" t="s">
        <v>31</v>
      </c>
      <c r="AA21" s="10">
        <v>336</v>
      </c>
      <c r="AB21" s="10">
        <v>315</v>
      </c>
      <c r="AC21" s="10">
        <v>651</v>
      </c>
    </row>
    <row r="22" spans="1:29" ht="15" customHeight="1" x14ac:dyDescent="0.15">
      <c r="A22" s="7">
        <v>15</v>
      </c>
      <c r="B22" s="10">
        <v>72</v>
      </c>
      <c r="C22" s="10">
        <v>62</v>
      </c>
      <c r="D22" s="10">
        <v>134</v>
      </c>
      <c r="E22" s="3"/>
      <c r="F22" s="7">
        <v>45</v>
      </c>
      <c r="G22" s="10">
        <v>84</v>
      </c>
      <c r="H22" s="10">
        <v>70</v>
      </c>
      <c r="I22" s="10">
        <v>154</v>
      </c>
      <c r="J22" s="3"/>
      <c r="K22" s="7">
        <v>75</v>
      </c>
      <c r="L22" s="10">
        <v>237</v>
      </c>
      <c r="M22" s="10">
        <v>249</v>
      </c>
      <c r="N22" s="10">
        <v>486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363</v>
      </c>
      <c r="AB22" s="10">
        <v>602</v>
      </c>
      <c r="AC22" s="10">
        <v>965</v>
      </c>
    </row>
    <row r="23" spans="1:29" ht="15" customHeight="1" x14ac:dyDescent="0.15">
      <c r="A23" s="7">
        <v>16</v>
      </c>
      <c r="B23" s="10">
        <v>76</v>
      </c>
      <c r="C23" s="10">
        <v>75</v>
      </c>
      <c r="D23" s="10">
        <v>151</v>
      </c>
      <c r="E23" s="3"/>
      <c r="F23" s="7">
        <v>46</v>
      </c>
      <c r="G23" s="10">
        <v>97</v>
      </c>
      <c r="H23" s="10">
        <v>101</v>
      </c>
      <c r="I23" s="10">
        <v>198</v>
      </c>
      <c r="J23" s="3"/>
      <c r="K23" s="7">
        <v>76</v>
      </c>
      <c r="L23" s="10">
        <v>238</v>
      </c>
      <c r="M23" s="10">
        <v>219</v>
      </c>
      <c r="N23" s="10">
        <v>457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8.7409420289855078</v>
      </c>
      <c r="W23" s="19">
        <f>W4/$W$8*100</f>
        <v>6.7877435064935074</v>
      </c>
      <c r="X23" s="19">
        <f>X4/$X$8*100</f>
        <v>7.7108304794520546</v>
      </c>
      <c r="Z23" s="9" t="s">
        <v>24</v>
      </c>
      <c r="AA23" s="11">
        <f t="shared" ref="AA23:AB23" si="3">SUM(AA19:AA22)</f>
        <v>1590</v>
      </c>
      <c r="AB23" s="11">
        <f t="shared" si="3"/>
        <v>1667</v>
      </c>
      <c r="AC23" s="11">
        <f>SUM(AC19:AC22)</f>
        <v>3257</v>
      </c>
    </row>
    <row r="24" spans="1:29" ht="15" customHeight="1" x14ac:dyDescent="0.15">
      <c r="A24" s="7">
        <v>17</v>
      </c>
      <c r="B24" s="10">
        <v>81</v>
      </c>
      <c r="C24" s="10">
        <v>89</v>
      </c>
      <c r="D24" s="10">
        <v>170</v>
      </c>
      <c r="E24" s="3"/>
      <c r="F24" s="7">
        <v>47</v>
      </c>
      <c r="G24" s="10">
        <v>115</v>
      </c>
      <c r="H24" s="10">
        <v>85</v>
      </c>
      <c r="I24" s="10">
        <v>200</v>
      </c>
      <c r="J24" s="3"/>
      <c r="K24" s="7">
        <v>77</v>
      </c>
      <c r="L24" s="10">
        <v>221</v>
      </c>
      <c r="M24" s="10">
        <v>242</v>
      </c>
      <c r="N24" s="10">
        <v>463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46.071105072463766</v>
      </c>
      <c r="W24" s="19">
        <f>W5/$W$8*100</f>
        <v>39.468344155844157</v>
      </c>
      <c r="X24" s="19">
        <f>X5/$X$8*100</f>
        <v>42.588827054794521</v>
      </c>
      <c r="Z24" s="6" t="s">
        <v>30</v>
      </c>
    </row>
    <row r="25" spans="1:29" ht="15" customHeight="1" x14ac:dyDescent="0.15">
      <c r="A25" s="7">
        <v>18</v>
      </c>
      <c r="B25" s="10">
        <v>68</v>
      </c>
      <c r="C25" s="10">
        <v>60</v>
      </c>
      <c r="D25" s="10">
        <v>128</v>
      </c>
      <c r="E25" s="3"/>
      <c r="F25" s="7">
        <v>48</v>
      </c>
      <c r="G25" s="10">
        <v>122</v>
      </c>
      <c r="H25" s="10">
        <v>81</v>
      </c>
      <c r="I25" s="10">
        <v>203</v>
      </c>
      <c r="J25" s="3"/>
      <c r="K25" s="7">
        <v>78</v>
      </c>
      <c r="L25" s="10">
        <v>156</v>
      </c>
      <c r="M25" s="10">
        <v>147</v>
      </c>
      <c r="N25" s="10">
        <v>303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20.244565217391305</v>
      </c>
      <c r="W25" s="19">
        <f>W6/$W$8*100</f>
        <v>18.039772727272727</v>
      </c>
      <c r="X25" s="19">
        <f>X6/$X$8*100</f>
        <v>19.081763698630137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58</v>
      </c>
      <c r="C26" s="10">
        <v>68</v>
      </c>
      <c r="D26" s="10">
        <v>126</v>
      </c>
      <c r="E26" s="3"/>
      <c r="F26" s="7">
        <v>49</v>
      </c>
      <c r="G26" s="10">
        <v>96</v>
      </c>
      <c r="H26" s="10">
        <v>95</v>
      </c>
      <c r="I26" s="10">
        <v>191</v>
      </c>
      <c r="J26" s="3"/>
      <c r="K26" s="7">
        <v>79</v>
      </c>
      <c r="L26" s="10">
        <v>74</v>
      </c>
      <c r="M26" s="10">
        <v>118</v>
      </c>
      <c r="N26" s="10">
        <v>192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24.943387681159422</v>
      </c>
      <c r="W26" s="19">
        <f>W7/$W$8*100</f>
        <v>35.70413961038961</v>
      </c>
      <c r="X26" s="19">
        <f>X7/$X$8*100</f>
        <v>30.618578767123289</v>
      </c>
      <c r="Z26" s="4" t="s">
        <v>25</v>
      </c>
      <c r="AA26" s="10">
        <v>67</v>
      </c>
      <c r="AB26" s="10">
        <v>67</v>
      </c>
      <c r="AC26" s="10">
        <v>134</v>
      </c>
    </row>
    <row r="27" spans="1:29" ht="15" customHeight="1" x14ac:dyDescent="0.15">
      <c r="A27" s="7"/>
      <c r="B27" s="11">
        <v>355</v>
      </c>
      <c r="C27" s="11">
        <v>354</v>
      </c>
      <c r="D27" s="11">
        <v>709</v>
      </c>
      <c r="E27" s="3"/>
      <c r="F27" s="7"/>
      <c r="G27" s="11">
        <v>514</v>
      </c>
      <c r="H27" s="11">
        <v>432</v>
      </c>
      <c r="I27" s="11">
        <v>946</v>
      </c>
      <c r="J27" s="3"/>
      <c r="K27" s="7"/>
      <c r="L27" s="11">
        <v>926</v>
      </c>
      <c r="M27" s="11">
        <v>975</v>
      </c>
      <c r="N27" s="11">
        <v>1901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5" t="s">
        <v>26</v>
      </c>
      <c r="AA27" s="10">
        <v>375</v>
      </c>
      <c r="AB27" s="10">
        <v>355</v>
      </c>
      <c r="AC27" s="10">
        <v>730</v>
      </c>
    </row>
    <row r="28" spans="1:29" ht="15" customHeight="1" x14ac:dyDescent="0.15">
      <c r="A28" s="7">
        <v>20</v>
      </c>
      <c r="B28" s="10">
        <v>60</v>
      </c>
      <c r="C28" s="10">
        <v>50</v>
      </c>
      <c r="D28" s="10">
        <v>110</v>
      </c>
      <c r="E28" s="3"/>
      <c r="F28" s="7">
        <v>50</v>
      </c>
      <c r="G28" s="10">
        <v>110</v>
      </c>
      <c r="H28" s="10">
        <v>87</v>
      </c>
      <c r="I28" s="10">
        <v>197</v>
      </c>
      <c r="J28" s="3"/>
      <c r="K28" s="7">
        <v>80</v>
      </c>
      <c r="L28" s="10">
        <v>102</v>
      </c>
      <c r="M28" s="10">
        <v>149</v>
      </c>
      <c r="N28" s="10">
        <v>251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28.826992753623188</v>
      </c>
      <c r="W28" s="19">
        <f t="shared" ref="W28:W39" si="5">W9/$W$8*100</f>
        <v>25.020292207792206</v>
      </c>
      <c r="X28" s="19">
        <f t="shared" ref="X28:X39" si="6">X9/$X$8*100</f>
        <v>26.819349315068493</v>
      </c>
      <c r="Z28" s="4" t="s">
        <v>31</v>
      </c>
      <c r="AA28" s="10">
        <v>209</v>
      </c>
      <c r="AB28" s="10">
        <v>193</v>
      </c>
      <c r="AC28" s="10">
        <v>402</v>
      </c>
    </row>
    <row r="29" spans="1:29" ht="15" customHeight="1" x14ac:dyDescent="0.15">
      <c r="A29" s="7">
        <v>21</v>
      </c>
      <c r="B29" s="10">
        <v>56</v>
      </c>
      <c r="C29" s="10">
        <v>59</v>
      </c>
      <c r="D29" s="10">
        <v>115</v>
      </c>
      <c r="E29" s="3"/>
      <c r="F29" s="7">
        <v>51</v>
      </c>
      <c r="G29" s="10">
        <v>97</v>
      </c>
      <c r="H29" s="10">
        <v>99</v>
      </c>
      <c r="I29" s="10">
        <v>196</v>
      </c>
      <c r="J29" s="3"/>
      <c r="K29" s="7">
        <v>81</v>
      </c>
      <c r="L29" s="10">
        <v>120</v>
      </c>
      <c r="M29" s="10">
        <v>170</v>
      </c>
      <c r="N29" s="10">
        <v>290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74.014945652173907</v>
      </c>
      <c r="W29" s="19">
        <f t="shared" si="5"/>
        <v>78.764204545454547</v>
      </c>
      <c r="X29" s="19">
        <f t="shared" si="6"/>
        <v>76.519691780821915</v>
      </c>
      <c r="Z29" s="4" t="s">
        <v>7</v>
      </c>
      <c r="AA29" s="10">
        <v>218</v>
      </c>
      <c r="AB29" s="10">
        <v>358</v>
      </c>
      <c r="AC29" s="10">
        <v>576</v>
      </c>
    </row>
    <row r="30" spans="1:29" ht="15" customHeight="1" x14ac:dyDescent="0.15">
      <c r="A30" s="7">
        <v>22</v>
      </c>
      <c r="B30" s="10">
        <v>47</v>
      </c>
      <c r="C30" s="10">
        <v>65</v>
      </c>
      <c r="D30" s="10">
        <v>112</v>
      </c>
      <c r="E30" s="3"/>
      <c r="F30" s="7">
        <v>52</v>
      </c>
      <c r="G30" s="10">
        <v>99</v>
      </c>
      <c r="H30" s="10">
        <v>105</v>
      </c>
      <c r="I30" s="10">
        <v>204</v>
      </c>
      <c r="J30" s="3"/>
      <c r="K30" s="7">
        <v>82</v>
      </c>
      <c r="L30" s="10">
        <v>101</v>
      </c>
      <c r="M30" s="10">
        <v>153</v>
      </c>
      <c r="N30" s="10">
        <v>254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63.201992753623195</v>
      </c>
      <c r="W30" s="19">
        <f t="shared" si="5"/>
        <v>69.997970779220779</v>
      </c>
      <c r="X30" s="19">
        <f t="shared" si="6"/>
        <v>66.786172945205479</v>
      </c>
      <c r="Z30" s="9" t="s">
        <v>24</v>
      </c>
      <c r="AA30" s="11">
        <f t="shared" ref="AA30:AB30" si="7">SUM(AA26:AA29)</f>
        <v>869</v>
      </c>
      <c r="AB30" s="11">
        <f t="shared" si="7"/>
        <v>973</v>
      </c>
      <c r="AC30" s="11">
        <f>SUM(AC26:AC29)</f>
        <v>1842</v>
      </c>
    </row>
    <row r="31" spans="1:29" ht="15" customHeight="1" x14ac:dyDescent="0.15">
      <c r="A31" s="7">
        <v>23</v>
      </c>
      <c r="B31" s="10">
        <v>51</v>
      </c>
      <c r="C31" s="10">
        <v>43</v>
      </c>
      <c r="D31" s="10">
        <v>94</v>
      </c>
      <c r="E31" s="3"/>
      <c r="F31" s="7">
        <v>53</v>
      </c>
      <c r="G31" s="10">
        <v>105</v>
      </c>
      <c r="H31" s="10">
        <v>82</v>
      </c>
      <c r="I31" s="10">
        <v>187</v>
      </c>
      <c r="J31" s="3"/>
      <c r="K31" s="7">
        <v>83</v>
      </c>
      <c r="L31" s="10">
        <v>103</v>
      </c>
      <c r="M31" s="10">
        <v>180</v>
      </c>
      <c r="N31" s="10">
        <v>283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52.241847826086953</v>
      </c>
      <c r="W31" s="19">
        <f t="shared" si="5"/>
        <v>60.338879870129873</v>
      </c>
      <c r="X31" s="19">
        <f t="shared" si="6"/>
        <v>56.512200342465761</v>
      </c>
      <c r="Z31" s="6"/>
    </row>
    <row r="32" spans="1:29" ht="15" customHeight="1" x14ac:dyDescent="0.15">
      <c r="A32" s="7">
        <v>24</v>
      </c>
      <c r="B32" s="10">
        <v>64</v>
      </c>
      <c r="C32" s="10">
        <v>55</v>
      </c>
      <c r="D32" s="10">
        <v>119</v>
      </c>
      <c r="E32" s="3"/>
      <c r="F32" s="7">
        <v>54</v>
      </c>
      <c r="G32" s="10">
        <v>96</v>
      </c>
      <c r="H32" s="10">
        <v>95</v>
      </c>
      <c r="I32" s="10">
        <v>191</v>
      </c>
      <c r="J32" s="3"/>
      <c r="K32" s="7">
        <v>84</v>
      </c>
      <c r="L32" s="10">
        <v>94</v>
      </c>
      <c r="M32" s="10">
        <v>179</v>
      </c>
      <c r="N32" s="10">
        <v>273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45.187952898550726</v>
      </c>
      <c r="W32" s="20">
        <f t="shared" si="5"/>
        <v>53.743912337662337</v>
      </c>
      <c r="X32" s="20">
        <f t="shared" si="6"/>
        <v>49.700342465753423</v>
      </c>
      <c r="Z32" s="6"/>
      <c r="AA32" s="27"/>
      <c r="AB32" s="26"/>
      <c r="AC32" s="26"/>
    </row>
    <row r="33" spans="1:29" ht="15" customHeight="1" x14ac:dyDescent="0.15">
      <c r="A33" s="7"/>
      <c r="B33" s="11">
        <v>278</v>
      </c>
      <c r="C33" s="11">
        <v>272</v>
      </c>
      <c r="D33" s="11">
        <v>550</v>
      </c>
      <c r="E33" s="3"/>
      <c r="F33" s="7"/>
      <c r="G33" s="11">
        <v>507</v>
      </c>
      <c r="H33" s="11">
        <v>468</v>
      </c>
      <c r="I33" s="11">
        <v>975</v>
      </c>
      <c r="J33" s="3"/>
      <c r="K33" s="7"/>
      <c r="L33" s="11">
        <v>520</v>
      </c>
      <c r="M33" s="11">
        <v>831</v>
      </c>
      <c r="N33" s="11">
        <v>1351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36.26585144927536</v>
      </c>
      <c r="W33" s="19">
        <f t="shared" si="5"/>
        <v>45.282061688311686</v>
      </c>
      <c r="X33" s="19">
        <f t="shared" si="6"/>
        <v>41.020976027397261</v>
      </c>
      <c r="Z33" s="6" t="s">
        <v>3</v>
      </c>
    </row>
    <row r="34" spans="1:29" ht="15" customHeight="1" x14ac:dyDescent="0.15">
      <c r="A34" s="7">
        <v>25</v>
      </c>
      <c r="B34" s="10">
        <v>50</v>
      </c>
      <c r="C34" s="10">
        <v>40</v>
      </c>
      <c r="D34" s="10">
        <v>90</v>
      </c>
      <c r="E34" s="3"/>
      <c r="F34" s="7">
        <v>55</v>
      </c>
      <c r="G34" s="10">
        <v>92</v>
      </c>
      <c r="H34" s="10">
        <v>93</v>
      </c>
      <c r="I34" s="10">
        <v>185</v>
      </c>
      <c r="J34" s="3"/>
      <c r="K34" s="7">
        <v>85</v>
      </c>
      <c r="L34" s="10">
        <v>90</v>
      </c>
      <c r="M34" s="10">
        <v>157</v>
      </c>
      <c r="N34" s="10">
        <v>247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24.943387681159422</v>
      </c>
      <c r="W34" s="19">
        <f t="shared" si="5"/>
        <v>35.70413961038961</v>
      </c>
      <c r="X34" s="19">
        <f t="shared" si="6"/>
        <v>30.618578767123289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44</v>
      </c>
      <c r="C35" s="10">
        <v>51</v>
      </c>
      <c r="D35" s="10">
        <v>95</v>
      </c>
      <c r="E35" s="3"/>
      <c r="F35" s="7">
        <v>56</v>
      </c>
      <c r="G35" s="10">
        <v>95</v>
      </c>
      <c r="H35" s="10">
        <v>92</v>
      </c>
      <c r="I35" s="10">
        <v>187</v>
      </c>
      <c r="J35" s="3"/>
      <c r="K35" s="7">
        <v>86</v>
      </c>
      <c r="L35" s="10">
        <v>86</v>
      </c>
      <c r="M35" s="10">
        <v>163</v>
      </c>
      <c r="N35" s="10">
        <v>249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14.458786231884059</v>
      </c>
      <c r="W35" s="19">
        <f t="shared" si="5"/>
        <v>25.811688311688314</v>
      </c>
      <c r="X35" s="19">
        <f t="shared" si="6"/>
        <v>20.446275684931507</v>
      </c>
      <c r="Z35" s="4" t="s">
        <v>25</v>
      </c>
      <c r="AA35" s="10">
        <f>SUM(AA5,AA12,AA19,AA26)</f>
        <v>772</v>
      </c>
      <c r="AB35" s="10">
        <f t="shared" ref="AA35:AB38" si="8">SUM(AB5,AB12,AB19,AB26)</f>
        <v>669</v>
      </c>
      <c r="AC35" s="10">
        <f>SUM(AA35:AB35)</f>
        <v>1441</v>
      </c>
    </row>
    <row r="36" spans="1:29" ht="15" customHeight="1" x14ac:dyDescent="0.15">
      <c r="A36" s="7">
        <v>27</v>
      </c>
      <c r="B36" s="10">
        <v>53</v>
      </c>
      <c r="C36" s="10">
        <v>52</v>
      </c>
      <c r="D36" s="10">
        <v>105</v>
      </c>
      <c r="E36" s="3"/>
      <c r="F36" s="7">
        <v>57</v>
      </c>
      <c r="G36" s="10">
        <v>83</v>
      </c>
      <c r="H36" s="10">
        <v>117</v>
      </c>
      <c r="I36" s="10">
        <v>200</v>
      </c>
      <c r="J36" s="3"/>
      <c r="K36" s="7">
        <v>87</v>
      </c>
      <c r="L36" s="10">
        <v>94</v>
      </c>
      <c r="M36" s="10">
        <v>164</v>
      </c>
      <c r="N36" s="10">
        <v>258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8.5711050724637676</v>
      </c>
      <c r="W36" s="19">
        <f t="shared" si="5"/>
        <v>17.380275974025974</v>
      </c>
      <c r="X36" s="19">
        <f t="shared" si="6"/>
        <v>13.217037671232875</v>
      </c>
      <c r="Z36" s="25" t="s">
        <v>26</v>
      </c>
      <c r="AA36" s="10">
        <f t="shared" si="8"/>
        <v>4069</v>
      </c>
      <c r="AB36" s="10">
        <f t="shared" si="8"/>
        <v>3890</v>
      </c>
      <c r="AC36" s="13">
        <f>SUM(AA36:AB36)</f>
        <v>7959</v>
      </c>
    </row>
    <row r="37" spans="1:29" ht="15" customHeight="1" x14ac:dyDescent="0.15">
      <c r="A37" s="7">
        <v>28</v>
      </c>
      <c r="B37" s="10">
        <v>64</v>
      </c>
      <c r="C37" s="10">
        <v>48</v>
      </c>
      <c r="D37" s="10">
        <v>112</v>
      </c>
      <c r="E37" s="3"/>
      <c r="F37" s="7">
        <v>58</v>
      </c>
      <c r="G37" s="10">
        <v>91</v>
      </c>
      <c r="H37" s="10">
        <v>99</v>
      </c>
      <c r="I37" s="10">
        <v>190</v>
      </c>
      <c r="J37" s="3"/>
      <c r="K37" s="7">
        <v>88</v>
      </c>
      <c r="L37" s="10">
        <v>86</v>
      </c>
      <c r="M37" s="10">
        <v>166</v>
      </c>
      <c r="N37" s="10">
        <v>252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3.5552536231884058</v>
      </c>
      <c r="W37" s="19">
        <f t="shared" si="5"/>
        <v>9.2228084415584419</v>
      </c>
      <c r="X37" s="19">
        <f t="shared" si="6"/>
        <v>6.5443065068493151</v>
      </c>
      <c r="Z37" s="4" t="s">
        <v>31</v>
      </c>
      <c r="AA37" s="10">
        <f t="shared" si="8"/>
        <v>1788</v>
      </c>
      <c r="AB37" s="10">
        <f t="shared" si="8"/>
        <v>1778</v>
      </c>
      <c r="AC37" s="13">
        <f>SUM(AA37:AB37)</f>
        <v>3566</v>
      </c>
    </row>
    <row r="38" spans="1:29" ht="15" customHeight="1" x14ac:dyDescent="0.15">
      <c r="A38" s="7">
        <v>29</v>
      </c>
      <c r="B38" s="10">
        <v>43</v>
      </c>
      <c r="C38" s="10">
        <v>41</v>
      </c>
      <c r="D38" s="10">
        <v>84</v>
      </c>
      <c r="E38" s="3"/>
      <c r="F38" s="7">
        <v>59</v>
      </c>
      <c r="G38" s="10">
        <v>100</v>
      </c>
      <c r="H38" s="10">
        <v>83</v>
      </c>
      <c r="I38" s="10">
        <v>183</v>
      </c>
      <c r="J38" s="3"/>
      <c r="K38" s="7">
        <v>89</v>
      </c>
      <c r="L38" s="10">
        <v>87</v>
      </c>
      <c r="M38" s="10">
        <v>154</v>
      </c>
      <c r="N38" s="10">
        <v>241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0.86050724637681164</v>
      </c>
      <c r="W38" s="19">
        <f t="shared" si="5"/>
        <v>3.043831168831169</v>
      </c>
      <c r="X38" s="19">
        <f t="shared" si="6"/>
        <v>2.0119863013698631</v>
      </c>
      <c r="Z38" s="4" t="s">
        <v>7</v>
      </c>
      <c r="AA38" s="10">
        <f t="shared" si="8"/>
        <v>2203</v>
      </c>
      <c r="AB38" s="10">
        <f t="shared" si="8"/>
        <v>3519</v>
      </c>
      <c r="AC38" s="13">
        <f>SUM(AA38:AB38)</f>
        <v>5722</v>
      </c>
    </row>
    <row r="39" spans="1:29" ht="15" customHeight="1" x14ac:dyDescent="0.15">
      <c r="A39" s="7"/>
      <c r="B39" s="11">
        <v>254</v>
      </c>
      <c r="C39" s="11">
        <v>232</v>
      </c>
      <c r="D39" s="11">
        <v>486</v>
      </c>
      <c r="E39" s="3"/>
      <c r="F39" s="7"/>
      <c r="G39" s="11">
        <v>461</v>
      </c>
      <c r="H39" s="11">
        <v>484</v>
      </c>
      <c r="I39" s="11">
        <v>945</v>
      </c>
      <c r="J39" s="3"/>
      <c r="K39" s="7"/>
      <c r="L39" s="11">
        <v>443</v>
      </c>
      <c r="M39" s="11">
        <v>804</v>
      </c>
      <c r="N39" s="11">
        <v>1247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4.5289855072463768E-2</v>
      </c>
      <c r="W39" s="19">
        <f t="shared" si="5"/>
        <v>0.54788961038961037</v>
      </c>
      <c r="X39" s="19">
        <f t="shared" si="6"/>
        <v>0.3103595890410959</v>
      </c>
      <c r="Z39" s="9" t="s">
        <v>24</v>
      </c>
      <c r="AA39" s="11">
        <f>SUM(AA35:AA38)</f>
        <v>8832</v>
      </c>
      <c r="AB39" s="11">
        <f>SUM(AB35:AB38)</f>
        <v>9856</v>
      </c>
      <c r="AC39" s="11">
        <f>SUM(AC35:AC38)</f>
        <v>18688</v>
      </c>
    </row>
    <row r="81" spans="7:9" x14ac:dyDescent="0.15">
      <c r="G81" s="22"/>
      <c r="H81" s="22"/>
      <c r="I81" s="22"/>
    </row>
    <row r="93" spans="7:9" x14ac:dyDescent="0.15">
      <c r="G93" s="22"/>
      <c r="H93" s="22"/>
      <c r="I93" s="22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35433070866141736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121"/>
  <sheetViews>
    <sheetView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5">
        <v>45443</v>
      </c>
      <c r="W2" s="35"/>
      <c r="X2" s="30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25</v>
      </c>
      <c r="C4" s="10">
        <v>32</v>
      </c>
      <c r="D4" s="10">
        <v>57</v>
      </c>
      <c r="E4" s="3"/>
      <c r="F4" s="7">
        <v>30</v>
      </c>
      <c r="G4" s="10">
        <v>78</v>
      </c>
      <c r="H4" s="10">
        <v>57</v>
      </c>
      <c r="I4" s="10">
        <v>135</v>
      </c>
      <c r="J4" s="3"/>
      <c r="K4" s="7">
        <v>60</v>
      </c>
      <c r="L4" s="10">
        <v>114</v>
      </c>
      <c r="M4" s="10">
        <v>125</v>
      </c>
      <c r="N4" s="10">
        <v>239</v>
      </c>
      <c r="O4" s="3"/>
      <c r="P4" s="7">
        <v>90</v>
      </c>
      <c r="Q4" s="10">
        <v>61</v>
      </c>
      <c r="R4" s="10">
        <v>146</v>
      </c>
      <c r="S4" s="10">
        <v>207</v>
      </c>
      <c r="U4" s="4" t="s">
        <v>4</v>
      </c>
      <c r="V4" s="15">
        <f>SUM(B9,B15,B21)</f>
        <v>807</v>
      </c>
      <c r="W4" s="15">
        <f>SUM(C9,C15,C21)</f>
        <v>707</v>
      </c>
      <c r="X4" s="15">
        <f>SUM(V4:W4)</f>
        <v>1514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31</v>
      </c>
      <c r="C5" s="10">
        <v>33</v>
      </c>
      <c r="D5" s="10">
        <v>64</v>
      </c>
      <c r="E5" s="3"/>
      <c r="F5" s="7">
        <v>31</v>
      </c>
      <c r="G5" s="10">
        <v>55</v>
      </c>
      <c r="H5" s="10">
        <v>41</v>
      </c>
      <c r="I5" s="10">
        <v>96</v>
      </c>
      <c r="J5" s="3"/>
      <c r="K5" s="7">
        <v>61</v>
      </c>
      <c r="L5" s="10">
        <v>113</v>
      </c>
      <c r="M5" s="10">
        <v>115</v>
      </c>
      <c r="N5" s="10">
        <v>228</v>
      </c>
      <c r="O5" s="3"/>
      <c r="P5" s="7">
        <v>91</v>
      </c>
      <c r="Q5" s="10">
        <v>64</v>
      </c>
      <c r="R5" s="10">
        <v>127</v>
      </c>
      <c r="S5" s="10">
        <v>191</v>
      </c>
      <c r="U5" s="4" t="s">
        <v>5</v>
      </c>
      <c r="V5" s="15">
        <f>SUM(B27,B33,B39,G9,G15,G21,G27,G33,G39,L9)</f>
        <v>4130</v>
      </c>
      <c r="W5" s="15">
        <f>SUM(C27,C33,C39,H9,H15,H21,H27,H33,H39,M9)</f>
        <v>3989</v>
      </c>
      <c r="X5" s="15">
        <f>SUM(V5:W5)</f>
        <v>8119</v>
      </c>
      <c r="Y5" s="2"/>
      <c r="Z5" s="4" t="s">
        <v>25</v>
      </c>
      <c r="AA5" s="10">
        <v>470</v>
      </c>
      <c r="AB5" s="10">
        <v>442</v>
      </c>
      <c r="AC5" s="10">
        <v>912</v>
      </c>
    </row>
    <row r="6" spans="1:29" ht="15" customHeight="1" x14ac:dyDescent="0.15">
      <c r="A6" s="7">
        <v>2</v>
      </c>
      <c r="B6" s="10">
        <v>28</v>
      </c>
      <c r="C6" s="10">
        <v>28</v>
      </c>
      <c r="D6" s="10">
        <v>56</v>
      </c>
      <c r="E6" s="3"/>
      <c r="F6" s="7">
        <v>32</v>
      </c>
      <c r="G6" s="10">
        <v>54</v>
      </c>
      <c r="H6" s="10">
        <v>45</v>
      </c>
      <c r="I6" s="10">
        <v>99</v>
      </c>
      <c r="J6" s="3"/>
      <c r="K6" s="7">
        <v>62</v>
      </c>
      <c r="L6" s="10">
        <v>132</v>
      </c>
      <c r="M6" s="10">
        <v>135</v>
      </c>
      <c r="N6" s="10">
        <v>267</v>
      </c>
      <c r="O6" s="3"/>
      <c r="P6" s="7">
        <v>92</v>
      </c>
      <c r="Q6" s="10">
        <v>47</v>
      </c>
      <c r="R6" s="10">
        <v>112</v>
      </c>
      <c r="S6" s="10">
        <v>159</v>
      </c>
      <c r="U6" s="8" t="s">
        <v>6</v>
      </c>
      <c r="V6" s="15">
        <f>SUM(L15,L21)</f>
        <v>1901</v>
      </c>
      <c r="W6" s="15">
        <f>SUM(M15,M21)</f>
        <v>1876</v>
      </c>
      <c r="X6" s="15">
        <f>SUM(V6:W6)</f>
        <v>3777</v>
      </c>
      <c r="Z6" s="25" t="s">
        <v>26</v>
      </c>
      <c r="AA6" s="10">
        <v>2427</v>
      </c>
      <c r="AB6" s="10">
        <v>2394</v>
      </c>
      <c r="AC6" s="10">
        <v>4821</v>
      </c>
    </row>
    <row r="7" spans="1:29" ht="15" customHeight="1" x14ac:dyDescent="0.15">
      <c r="A7" s="7">
        <v>3</v>
      </c>
      <c r="B7" s="10">
        <v>62</v>
      </c>
      <c r="C7" s="10">
        <v>38</v>
      </c>
      <c r="D7" s="10">
        <v>100</v>
      </c>
      <c r="E7" s="3"/>
      <c r="F7" s="7">
        <v>33</v>
      </c>
      <c r="G7" s="10">
        <v>55</v>
      </c>
      <c r="H7" s="10">
        <v>47</v>
      </c>
      <c r="I7" s="10">
        <v>102</v>
      </c>
      <c r="J7" s="3"/>
      <c r="K7" s="7">
        <v>63</v>
      </c>
      <c r="L7" s="10">
        <v>142</v>
      </c>
      <c r="M7" s="10">
        <v>148</v>
      </c>
      <c r="N7" s="10">
        <v>290</v>
      </c>
      <c r="O7" s="3"/>
      <c r="P7" s="7">
        <v>93</v>
      </c>
      <c r="Q7" s="10">
        <v>48</v>
      </c>
      <c r="R7" s="10">
        <v>140</v>
      </c>
      <c r="S7" s="10">
        <v>188</v>
      </c>
      <c r="U7" s="4" t="s">
        <v>7</v>
      </c>
      <c r="V7" s="15">
        <f>SUM(L27,L33,L39,Q9,Q15,Q21,Q27,Q33,Q39)</f>
        <v>2169</v>
      </c>
      <c r="W7" s="15">
        <f>SUM(M27,M33,M39,R9,R15,R21,R27,R33,R39)</f>
        <v>3546</v>
      </c>
      <c r="X7" s="15">
        <f>SUM(V7:W7)</f>
        <v>5715</v>
      </c>
      <c r="Z7" s="4" t="s">
        <v>31</v>
      </c>
      <c r="AA7" s="10">
        <v>1068</v>
      </c>
      <c r="AB7" s="10">
        <v>1081</v>
      </c>
      <c r="AC7" s="10">
        <v>2149</v>
      </c>
    </row>
    <row r="8" spans="1:29" ht="15" customHeight="1" x14ac:dyDescent="0.15">
      <c r="A8" s="7">
        <v>4</v>
      </c>
      <c r="B8" s="10">
        <v>46</v>
      </c>
      <c r="C8" s="10">
        <v>39</v>
      </c>
      <c r="D8" s="10">
        <v>85</v>
      </c>
      <c r="E8" s="3"/>
      <c r="F8" s="7">
        <v>34</v>
      </c>
      <c r="G8" s="10">
        <v>51</v>
      </c>
      <c r="H8" s="10">
        <v>32</v>
      </c>
      <c r="I8" s="10">
        <v>83</v>
      </c>
      <c r="J8" s="3"/>
      <c r="K8" s="7">
        <v>64</v>
      </c>
      <c r="L8" s="10">
        <v>143</v>
      </c>
      <c r="M8" s="10">
        <v>148</v>
      </c>
      <c r="N8" s="10">
        <v>291</v>
      </c>
      <c r="O8" s="3"/>
      <c r="P8" s="7">
        <v>94</v>
      </c>
      <c r="Q8" s="10">
        <v>29</v>
      </c>
      <c r="R8" s="10">
        <v>90</v>
      </c>
      <c r="S8" s="10">
        <v>119</v>
      </c>
      <c r="U8" s="17" t="s">
        <v>3</v>
      </c>
      <c r="V8" s="12">
        <f>SUM(V4:V7)</f>
        <v>9007</v>
      </c>
      <c r="W8" s="12">
        <f>SUM(W4:W7)</f>
        <v>10118</v>
      </c>
      <c r="X8" s="12">
        <f>SUM(X4:X7)</f>
        <v>19125</v>
      </c>
      <c r="Z8" s="4" t="s">
        <v>7</v>
      </c>
      <c r="AA8" s="10">
        <v>1328</v>
      </c>
      <c r="AB8" s="10">
        <v>2142</v>
      </c>
      <c r="AC8" s="10">
        <v>3470</v>
      </c>
    </row>
    <row r="9" spans="1:29" ht="15" customHeight="1" x14ac:dyDescent="0.15">
      <c r="A9" s="7"/>
      <c r="B9" s="11">
        <v>192</v>
      </c>
      <c r="C9" s="11">
        <v>170</v>
      </c>
      <c r="D9" s="11">
        <v>362</v>
      </c>
      <c r="E9" s="3"/>
      <c r="F9" s="7"/>
      <c r="G9" s="11">
        <v>293</v>
      </c>
      <c r="H9" s="11">
        <v>222</v>
      </c>
      <c r="I9" s="11">
        <v>515</v>
      </c>
      <c r="J9" s="3"/>
      <c r="K9" s="7"/>
      <c r="L9" s="12">
        <v>644</v>
      </c>
      <c r="M9" s="12">
        <v>671</v>
      </c>
      <c r="N9" s="12">
        <v>1315</v>
      </c>
      <c r="O9" s="3"/>
      <c r="P9" s="7"/>
      <c r="Q9" s="11">
        <v>249</v>
      </c>
      <c r="R9" s="11">
        <v>615</v>
      </c>
      <c r="S9" s="11">
        <v>864</v>
      </c>
      <c r="U9" s="4" t="s">
        <v>8</v>
      </c>
      <c r="V9" s="15">
        <f>SUM(G21,G27,G33,G39,L9)</f>
        <v>2555</v>
      </c>
      <c r="W9" s="15">
        <f>SUM(H21,H27,H33,H39,M9)</f>
        <v>2509</v>
      </c>
      <c r="X9" s="18">
        <f t="shared" ref="X9:X20" si="0">SUM(V9:W9)</f>
        <v>5064</v>
      </c>
      <c r="Z9" s="9" t="s">
        <v>24</v>
      </c>
      <c r="AA9" s="11">
        <f>SUM(AA5:AA8)</f>
        <v>5293</v>
      </c>
      <c r="AB9" s="11">
        <f>SUM(AB5:AB8)</f>
        <v>6059</v>
      </c>
      <c r="AC9" s="11">
        <f>SUM(AC5:AC8)</f>
        <v>11352</v>
      </c>
    </row>
    <row r="10" spans="1:29" ht="15" customHeight="1" x14ac:dyDescent="0.15">
      <c r="A10" s="7">
        <v>5</v>
      </c>
      <c r="B10" s="10">
        <v>43</v>
      </c>
      <c r="C10" s="10">
        <v>32</v>
      </c>
      <c r="D10" s="10">
        <v>75</v>
      </c>
      <c r="E10" s="3"/>
      <c r="F10" s="7">
        <v>35</v>
      </c>
      <c r="G10" s="10">
        <v>66</v>
      </c>
      <c r="H10" s="10">
        <v>61</v>
      </c>
      <c r="I10" s="10">
        <v>127</v>
      </c>
      <c r="J10" s="3"/>
      <c r="K10" s="7">
        <v>65</v>
      </c>
      <c r="L10" s="10">
        <v>169</v>
      </c>
      <c r="M10" s="10">
        <v>161</v>
      </c>
      <c r="N10" s="10">
        <v>330</v>
      </c>
      <c r="O10" s="3"/>
      <c r="P10" s="7">
        <v>95</v>
      </c>
      <c r="Q10" s="10">
        <v>25</v>
      </c>
      <c r="R10" s="10">
        <v>83</v>
      </c>
      <c r="S10" s="10">
        <v>108</v>
      </c>
      <c r="U10" s="4" t="s">
        <v>9</v>
      </c>
      <c r="V10" s="15">
        <f>SUM(G21,G27,G33,G39,L9,L15,L21,L27,L33,L39,Q9,Q15,Q21,Q27,Q33,Q39)</f>
        <v>6625</v>
      </c>
      <c r="W10" s="15">
        <f>SUM(H21,H27,H33,H39,M9,M15,M21,M27,M33,M39,R9,R15,R21,R27,R33,R39)</f>
        <v>7931</v>
      </c>
      <c r="X10" s="18">
        <f t="shared" si="0"/>
        <v>14556</v>
      </c>
      <c r="Z10" s="6" t="s">
        <v>28</v>
      </c>
    </row>
    <row r="11" spans="1:29" ht="15" customHeight="1" x14ac:dyDescent="0.15">
      <c r="A11" s="7">
        <v>6</v>
      </c>
      <c r="B11" s="10">
        <v>60</v>
      </c>
      <c r="C11" s="10">
        <v>48</v>
      </c>
      <c r="D11" s="10">
        <v>108</v>
      </c>
      <c r="E11" s="3"/>
      <c r="F11" s="7">
        <v>36</v>
      </c>
      <c r="G11" s="10">
        <v>75</v>
      </c>
      <c r="H11" s="10">
        <v>77</v>
      </c>
      <c r="I11" s="10">
        <v>152</v>
      </c>
      <c r="J11" s="3"/>
      <c r="K11" s="7">
        <v>66</v>
      </c>
      <c r="L11" s="10">
        <v>154</v>
      </c>
      <c r="M11" s="10">
        <v>173</v>
      </c>
      <c r="N11" s="10">
        <v>327</v>
      </c>
      <c r="O11" s="3"/>
      <c r="P11" s="7">
        <v>96</v>
      </c>
      <c r="Q11" s="10">
        <v>14</v>
      </c>
      <c r="R11" s="10">
        <v>52</v>
      </c>
      <c r="S11" s="10">
        <v>66</v>
      </c>
      <c r="U11" s="4" t="s">
        <v>10</v>
      </c>
      <c r="V11" s="15">
        <f>SUM(,G33,G39,L9,L15,L21,L27,L33,L39,Q9,Q15,Q21,Q27,Q33,Q39)</f>
        <v>5670</v>
      </c>
      <c r="W11" s="15">
        <f>SUM(,H33,H39,M9,M15,M21,M27,M33,M39,R9,R15,R21,R27,R33,R39)</f>
        <v>7068</v>
      </c>
      <c r="X11" s="18">
        <f t="shared" si="0"/>
        <v>12738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53</v>
      </c>
      <c r="C12" s="10">
        <v>51</v>
      </c>
      <c r="D12" s="10">
        <v>104</v>
      </c>
      <c r="E12" s="3"/>
      <c r="F12" s="7">
        <v>37</v>
      </c>
      <c r="G12" s="10">
        <v>75</v>
      </c>
      <c r="H12" s="10">
        <v>84</v>
      </c>
      <c r="I12" s="10">
        <v>159</v>
      </c>
      <c r="J12" s="3"/>
      <c r="K12" s="7">
        <v>67</v>
      </c>
      <c r="L12" s="10">
        <v>168</v>
      </c>
      <c r="M12" s="10">
        <v>161</v>
      </c>
      <c r="N12" s="10">
        <v>329</v>
      </c>
      <c r="O12" s="3"/>
      <c r="P12" s="7">
        <v>97</v>
      </c>
      <c r="Q12" s="10">
        <v>13</v>
      </c>
      <c r="R12" s="10">
        <v>47</v>
      </c>
      <c r="S12" s="10">
        <v>60</v>
      </c>
      <c r="U12" s="4" t="s">
        <v>11</v>
      </c>
      <c r="V12" s="15">
        <f>SUM(L9,L15,L21,L27,L33,L39,Q9,Q15,Q21,Q27,Q33,Q39)</f>
        <v>4714</v>
      </c>
      <c r="W12" s="15">
        <f>SUM(M9,M15,M21,M27,M33,M39,R9,R15,R21,R27,R33,R39)</f>
        <v>6093</v>
      </c>
      <c r="X12" s="18">
        <f t="shared" si="0"/>
        <v>10807</v>
      </c>
      <c r="Z12" s="4" t="s">
        <v>25</v>
      </c>
      <c r="AA12" s="10">
        <v>133</v>
      </c>
      <c r="AB12" s="10">
        <v>89</v>
      </c>
      <c r="AC12" s="10">
        <v>222</v>
      </c>
    </row>
    <row r="13" spans="1:29" ht="15" customHeight="1" x14ac:dyDescent="0.15">
      <c r="A13" s="7">
        <v>8</v>
      </c>
      <c r="B13" s="10">
        <v>60</v>
      </c>
      <c r="C13" s="10">
        <v>44</v>
      </c>
      <c r="D13" s="10">
        <v>104</v>
      </c>
      <c r="E13" s="3"/>
      <c r="F13" s="7">
        <v>38</v>
      </c>
      <c r="G13" s="10">
        <v>75</v>
      </c>
      <c r="H13" s="10">
        <v>82</v>
      </c>
      <c r="I13" s="10">
        <v>157</v>
      </c>
      <c r="J13" s="3"/>
      <c r="K13" s="7">
        <v>68</v>
      </c>
      <c r="L13" s="10">
        <v>171</v>
      </c>
      <c r="M13" s="10">
        <v>198</v>
      </c>
      <c r="N13" s="10">
        <v>369</v>
      </c>
      <c r="O13" s="3"/>
      <c r="P13" s="7">
        <v>98</v>
      </c>
      <c r="Q13" s="10">
        <v>12</v>
      </c>
      <c r="R13" s="10">
        <v>37</v>
      </c>
      <c r="S13" s="10">
        <v>49</v>
      </c>
      <c r="U13" s="9" t="s">
        <v>12</v>
      </c>
      <c r="V13" s="12">
        <f>SUM(L15,L21,L27,L33,L39,Q9,Q15,Q21,Q27,Q33,Q39)</f>
        <v>4070</v>
      </c>
      <c r="W13" s="12">
        <f>SUM(M15,M21,M27,M33,M39,R9,R15,R21,R27,R33,R39)</f>
        <v>5422</v>
      </c>
      <c r="X13" s="12">
        <f t="shared" si="0"/>
        <v>9492</v>
      </c>
      <c r="Z13" s="25" t="s">
        <v>26</v>
      </c>
      <c r="AA13" s="10">
        <v>530</v>
      </c>
      <c r="AB13" s="10">
        <v>544</v>
      </c>
      <c r="AC13" s="10">
        <v>1074</v>
      </c>
    </row>
    <row r="14" spans="1:29" ht="15" customHeight="1" x14ac:dyDescent="0.15">
      <c r="A14" s="7">
        <v>9</v>
      </c>
      <c r="B14" s="10">
        <v>68</v>
      </c>
      <c r="C14" s="10">
        <v>64</v>
      </c>
      <c r="D14" s="10">
        <v>132</v>
      </c>
      <c r="E14" s="3"/>
      <c r="F14" s="7">
        <v>39</v>
      </c>
      <c r="G14" s="10">
        <v>103</v>
      </c>
      <c r="H14" s="10">
        <v>84</v>
      </c>
      <c r="I14" s="10">
        <v>187</v>
      </c>
      <c r="J14" s="3"/>
      <c r="K14" s="7">
        <v>69</v>
      </c>
      <c r="L14" s="10">
        <v>175</v>
      </c>
      <c r="M14" s="10">
        <v>190</v>
      </c>
      <c r="N14" s="10">
        <v>365</v>
      </c>
      <c r="O14" s="3"/>
      <c r="P14" s="7">
        <v>99</v>
      </c>
      <c r="Q14" s="10">
        <v>4</v>
      </c>
      <c r="R14" s="10">
        <v>36</v>
      </c>
      <c r="S14" s="10">
        <v>40</v>
      </c>
      <c r="U14" s="4" t="s">
        <v>13</v>
      </c>
      <c r="V14" s="15">
        <f>SUM(L21,L27,L33,L39,Q9,Q15,Q21,Q27,Q33,Q39)</f>
        <v>3233</v>
      </c>
      <c r="W14" s="15">
        <f>SUM(M21,M27,M33,M39,R9,R15,R21,R27,R33,R39)</f>
        <v>4539</v>
      </c>
      <c r="X14" s="18">
        <f t="shared" si="0"/>
        <v>7772</v>
      </c>
      <c r="Z14" s="4" t="s">
        <v>31</v>
      </c>
      <c r="AA14" s="10">
        <v>256</v>
      </c>
      <c r="AB14" s="10">
        <v>268</v>
      </c>
      <c r="AC14" s="10">
        <v>524</v>
      </c>
    </row>
    <row r="15" spans="1:29" ht="15" customHeight="1" x14ac:dyDescent="0.15">
      <c r="A15" s="7"/>
      <c r="B15" s="11">
        <v>284</v>
      </c>
      <c r="C15" s="11">
        <v>239</v>
      </c>
      <c r="D15" s="11">
        <v>523</v>
      </c>
      <c r="E15" s="3"/>
      <c r="F15" s="7"/>
      <c r="G15" s="11">
        <v>394</v>
      </c>
      <c r="H15" s="11">
        <v>388</v>
      </c>
      <c r="I15" s="11">
        <v>782</v>
      </c>
      <c r="J15" s="3"/>
      <c r="K15" s="7"/>
      <c r="L15" s="11">
        <v>837</v>
      </c>
      <c r="M15" s="11">
        <v>883</v>
      </c>
      <c r="N15" s="11">
        <v>1720</v>
      </c>
      <c r="O15" s="3"/>
      <c r="P15" s="7"/>
      <c r="Q15" s="11">
        <v>68</v>
      </c>
      <c r="R15" s="11">
        <v>255</v>
      </c>
      <c r="S15" s="11">
        <v>323</v>
      </c>
      <c r="U15" s="4" t="s">
        <v>14</v>
      </c>
      <c r="V15" s="15">
        <f>SUM(L27,L33,L39,Q9,Q15,Q21,Q27,Q33,Q39)</f>
        <v>2169</v>
      </c>
      <c r="W15" s="15">
        <f>SUM(M27,M33,M39,R9,R15,R21,R27,R33,R39)</f>
        <v>3546</v>
      </c>
      <c r="X15" s="18">
        <f t="shared" si="0"/>
        <v>5715</v>
      </c>
      <c r="Z15" s="4" t="s">
        <v>7</v>
      </c>
      <c r="AA15" s="10">
        <v>258</v>
      </c>
      <c r="AB15" s="10">
        <v>420</v>
      </c>
      <c r="AC15" s="10">
        <v>678</v>
      </c>
    </row>
    <row r="16" spans="1:29" ht="15" customHeight="1" x14ac:dyDescent="0.15">
      <c r="A16" s="7">
        <v>10</v>
      </c>
      <c r="B16" s="10">
        <v>56</v>
      </c>
      <c r="C16" s="10">
        <v>58</v>
      </c>
      <c r="D16" s="10">
        <v>114</v>
      </c>
      <c r="E16" s="3"/>
      <c r="F16" s="7">
        <v>40</v>
      </c>
      <c r="G16" s="10">
        <v>84</v>
      </c>
      <c r="H16" s="10">
        <v>91</v>
      </c>
      <c r="I16" s="10">
        <v>175</v>
      </c>
      <c r="J16" s="3"/>
      <c r="K16" s="7">
        <v>70</v>
      </c>
      <c r="L16" s="10">
        <v>211</v>
      </c>
      <c r="M16" s="10">
        <v>157</v>
      </c>
      <c r="N16" s="10">
        <v>368</v>
      </c>
      <c r="O16" s="3"/>
      <c r="P16" s="7">
        <v>100</v>
      </c>
      <c r="Q16" s="10">
        <v>6</v>
      </c>
      <c r="R16" s="10">
        <v>13</v>
      </c>
      <c r="S16" s="10">
        <v>19</v>
      </c>
      <c r="U16" s="4" t="s">
        <v>15</v>
      </c>
      <c r="V16" s="15">
        <f>SUM(L33,L39,Q9,Q15,Q21,Q27,Q33,Q39)</f>
        <v>1333</v>
      </c>
      <c r="W16" s="15">
        <f>SUM(M33,M39,R9,R15,R21,R27,R33,R39)</f>
        <v>2649</v>
      </c>
      <c r="X16" s="18">
        <f t="shared" si="0"/>
        <v>3982</v>
      </c>
      <c r="Z16" s="9" t="s">
        <v>24</v>
      </c>
      <c r="AA16" s="11">
        <f>SUM(AA12:AA15)</f>
        <v>1177</v>
      </c>
      <c r="AB16" s="11">
        <f>SUM(AB12:AB15)</f>
        <v>1321</v>
      </c>
      <c r="AC16" s="11">
        <f>SUM(AC12:AC15)</f>
        <v>2498</v>
      </c>
    </row>
    <row r="17" spans="1:29" ht="15" customHeight="1" x14ac:dyDescent="0.15">
      <c r="A17" s="7">
        <v>11</v>
      </c>
      <c r="B17" s="10">
        <v>62</v>
      </c>
      <c r="C17" s="10">
        <v>64</v>
      </c>
      <c r="D17" s="10">
        <v>126</v>
      </c>
      <c r="E17" s="3"/>
      <c r="F17" s="7">
        <v>41</v>
      </c>
      <c r="G17" s="10">
        <v>82</v>
      </c>
      <c r="H17" s="10">
        <v>79</v>
      </c>
      <c r="I17" s="10">
        <v>161</v>
      </c>
      <c r="J17" s="3"/>
      <c r="K17" s="7">
        <v>71</v>
      </c>
      <c r="L17" s="10">
        <v>192</v>
      </c>
      <c r="M17" s="10">
        <v>212</v>
      </c>
      <c r="N17" s="10">
        <v>404</v>
      </c>
      <c r="O17" s="3"/>
      <c r="P17" s="7">
        <v>101</v>
      </c>
      <c r="Q17" s="10">
        <v>1</v>
      </c>
      <c r="R17" s="10">
        <v>13</v>
      </c>
      <c r="S17" s="10">
        <v>14</v>
      </c>
      <c r="U17" s="4" t="s">
        <v>16</v>
      </c>
      <c r="V17" s="15">
        <f>SUM(L39,Q9,Q15,Q21,Q27,Q33,Q39)</f>
        <v>797</v>
      </c>
      <c r="W17" s="15">
        <f>SUM(M39,R9,R15,R21,R27,R33,R39)</f>
        <v>1756</v>
      </c>
      <c r="X17" s="18">
        <f t="shared" si="0"/>
        <v>2553</v>
      </c>
      <c r="Z17" s="6" t="s">
        <v>29</v>
      </c>
    </row>
    <row r="18" spans="1:29" ht="15" customHeight="1" x14ac:dyDescent="0.15">
      <c r="A18" s="7">
        <v>12</v>
      </c>
      <c r="B18" s="10">
        <v>64</v>
      </c>
      <c r="C18" s="10">
        <v>45</v>
      </c>
      <c r="D18" s="10">
        <v>109</v>
      </c>
      <c r="E18" s="3"/>
      <c r="F18" s="7">
        <v>42</v>
      </c>
      <c r="G18" s="10">
        <v>95</v>
      </c>
      <c r="H18" s="10">
        <v>88</v>
      </c>
      <c r="I18" s="10">
        <v>183</v>
      </c>
      <c r="J18" s="3"/>
      <c r="K18" s="7">
        <v>72</v>
      </c>
      <c r="L18" s="10">
        <v>208</v>
      </c>
      <c r="M18" s="10">
        <v>194</v>
      </c>
      <c r="N18" s="13">
        <v>402</v>
      </c>
      <c r="O18" s="3"/>
      <c r="P18" s="7">
        <v>102</v>
      </c>
      <c r="Q18" s="10">
        <v>0</v>
      </c>
      <c r="R18" s="10">
        <v>9</v>
      </c>
      <c r="S18" s="10">
        <v>9</v>
      </c>
      <c r="U18" s="4" t="s">
        <v>17</v>
      </c>
      <c r="V18" s="15">
        <f>SUM(Q9,Q15,Q21,Q27,Q33,Q39)</f>
        <v>324</v>
      </c>
      <c r="W18" s="15">
        <f>SUM(R9,R15,R21,R27,R33,R39)</f>
        <v>915</v>
      </c>
      <c r="X18" s="18">
        <f t="shared" si="0"/>
        <v>1239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68</v>
      </c>
      <c r="D19" s="10">
        <v>138</v>
      </c>
      <c r="E19" s="3"/>
      <c r="F19" s="7">
        <v>43</v>
      </c>
      <c r="G19" s="10">
        <v>74</v>
      </c>
      <c r="H19" s="10">
        <v>89</v>
      </c>
      <c r="I19" s="10">
        <v>163</v>
      </c>
      <c r="J19" s="3"/>
      <c r="K19" s="7">
        <v>73</v>
      </c>
      <c r="L19" s="10">
        <v>229</v>
      </c>
      <c r="M19" s="10">
        <v>196</v>
      </c>
      <c r="N19" s="10">
        <v>425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75</v>
      </c>
      <c r="W19" s="15">
        <f>SUM(R15,R21,R27,R33,R39)</f>
        <v>300</v>
      </c>
      <c r="X19" s="18">
        <f t="shared" si="0"/>
        <v>375</v>
      </c>
      <c r="Z19" s="4" t="s">
        <v>25</v>
      </c>
      <c r="AA19" s="10">
        <v>128</v>
      </c>
      <c r="AB19" s="10">
        <v>105</v>
      </c>
      <c r="AC19" s="10">
        <v>233</v>
      </c>
    </row>
    <row r="20" spans="1:29" ht="15" customHeight="1" x14ac:dyDescent="0.15">
      <c r="A20" s="7">
        <v>14</v>
      </c>
      <c r="B20" s="10">
        <v>79</v>
      </c>
      <c r="C20" s="10">
        <v>63</v>
      </c>
      <c r="D20" s="10">
        <v>142</v>
      </c>
      <c r="E20" s="3"/>
      <c r="F20" s="7">
        <v>44</v>
      </c>
      <c r="G20" s="10">
        <v>83</v>
      </c>
      <c r="H20" s="10">
        <v>78</v>
      </c>
      <c r="I20" s="10">
        <v>161</v>
      </c>
      <c r="J20" s="3"/>
      <c r="K20" s="7">
        <v>74</v>
      </c>
      <c r="L20" s="10">
        <v>224</v>
      </c>
      <c r="M20" s="10">
        <v>234</v>
      </c>
      <c r="N20" s="10">
        <v>458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7</v>
      </c>
      <c r="W20" s="15">
        <f>SUM(R21,R27,R33,R39)</f>
        <v>45</v>
      </c>
      <c r="X20" s="18">
        <f t="shared" si="0"/>
        <v>52</v>
      </c>
      <c r="Z20" s="25" t="s">
        <v>26</v>
      </c>
      <c r="AA20" s="10">
        <v>789</v>
      </c>
      <c r="AB20" s="10">
        <v>688</v>
      </c>
      <c r="AC20" s="10">
        <v>1477</v>
      </c>
    </row>
    <row r="21" spans="1:29" ht="15" customHeight="1" x14ac:dyDescent="0.15">
      <c r="A21" s="7"/>
      <c r="B21" s="11">
        <v>331</v>
      </c>
      <c r="C21" s="11">
        <v>298</v>
      </c>
      <c r="D21" s="11">
        <v>629</v>
      </c>
      <c r="E21" s="3"/>
      <c r="F21" s="7"/>
      <c r="G21" s="11">
        <v>418</v>
      </c>
      <c r="H21" s="11">
        <v>425</v>
      </c>
      <c r="I21" s="11">
        <v>843</v>
      </c>
      <c r="J21" s="3"/>
      <c r="K21" s="7"/>
      <c r="L21" s="12">
        <v>1064</v>
      </c>
      <c r="M21" s="12">
        <v>993</v>
      </c>
      <c r="N21" s="12">
        <v>2057</v>
      </c>
      <c r="O21" s="23"/>
      <c r="P21" s="7"/>
      <c r="Q21" s="11">
        <v>7</v>
      </c>
      <c r="R21" s="11">
        <v>42</v>
      </c>
      <c r="S21" s="11">
        <v>49</v>
      </c>
      <c r="Z21" s="4" t="s">
        <v>31</v>
      </c>
      <c r="AA21" s="10">
        <v>354</v>
      </c>
      <c r="AB21" s="10">
        <v>331</v>
      </c>
      <c r="AC21" s="10">
        <v>685</v>
      </c>
    </row>
    <row r="22" spans="1:29" ht="15" customHeight="1" x14ac:dyDescent="0.15">
      <c r="A22" s="7">
        <v>15</v>
      </c>
      <c r="B22" s="10">
        <v>77</v>
      </c>
      <c r="C22" s="10">
        <v>75</v>
      </c>
      <c r="D22" s="10">
        <v>152</v>
      </c>
      <c r="E22" s="3"/>
      <c r="F22" s="7">
        <v>45</v>
      </c>
      <c r="G22" s="10">
        <v>101</v>
      </c>
      <c r="H22" s="10">
        <v>93</v>
      </c>
      <c r="I22" s="10">
        <v>194</v>
      </c>
      <c r="J22" s="3"/>
      <c r="K22" s="7">
        <v>75</v>
      </c>
      <c r="L22" s="10">
        <v>249</v>
      </c>
      <c r="M22" s="10">
        <v>231</v>
      </c>
      <c r="N22" s="10">
        <v>480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363</v>
      </c>
      <c r="AB22" s="10">
        <v>622</v>
      </c>
      <c r="AC22" s="10">
        <v>985</v>
      </c>
    </row>
    <row r="23" spans="1:29" ht="15" customHeight="1" x14ac:dyDescent="0.15">
      <c r="A23" s="7">
        <v>16</v>
      </c>
      <c r="B23" s="10">
        <v>78</v>
      </c>
      <c r="C23" s="10">
        <v>84</v>
      </c>
      <c r="D23" s="10">
        <v>162</v>
      </c>
      <c r="E23" s="3"/>
      <c r="F23" s="7">
        <v>46</v>
      </c>
      <c r="G23" s="10">
        <v>105</v>
      </c>
      <c r="H23" s="10">
        <v>87</v>
      </c>
      <c r="I23" s="10">
        <v>192</v>
      </c>
      <c r="J23" s="3"/>
      <c r="K23" s="7">
        <v>76</v>
      </c>
      <c r="L23" s="10">
        <v>227</v>
      </c>
      <c r="M23" s="10">
        <v>243</v>
      </c>
      <c r="N23" s="10">
        <v>470</v>
      </c>
      <c r="O23" s="3"/>
      <c r="P23" s="7">
        <v>106</v>
      </c>
      <c r="Q23" s="10">
        <v>0</v>
      </c>
      <c r="R23" s="10">
        <v>2</v>
      </c>
      <c r="S23" s="10">
        <v>2</v>
      </c>
      <c r="U23" s="4" t="s">
        <v>4</v>
      </c>
      <c r="V23" s="19">
        <f>V4/$V$8*100</f>
        <v>8.9596980126568226</v>
      </c>
      <c r="W23" s="19">
        <f>W4/$W$8*100</f>
        <v>6.9875469460367654</v>
      </c>
      <c r="X23" s="19">
        <f>X4/$X$8*100</f>
        <v>7.916339869281046</v>
      </c>
      <c r="Z23" s="9" t="s">
        <v>24</v>
      </c>
      <c r="AA23" s="11">
        <f>SUM(AA19:AA22)</f>
        <v>1634</v>
      </c>
      <c r="AB23" s="11">
        <f>SUM(AB19:AB22)</f>
        <v>1746</v>
      </c>
      <c r="AC23" s="11">
        <f>SUM(AC19:AC22)</f>
        <v>3380</v>
      </c>
    </row>
    <row r="24" spans="1:29" ht="15" customHeight="1" x14ac:dyDescent="0.15">
      <c r="A24" s="7">
        <v>17</v>
      </c>
      <c r="B24" s="10">
        <v>85</v>
      </c>
      <c r="C24" s="10">
        <v>68</v>
      </c>
      <c r="D24" s="10">
        <v>153</v>
      </c>
      <c r="E24" s="3"/>
      <c r="F24" s="7">
        <v>47</v>
      </c>
      <c r="G24" s="10">
        <v>107</v>
      </c>
      <c r="H24" s="10">
        <v>85</v>
      </c>
      <c r="I24" s="10">
        <v>192</v>
      </c>
      <c r="J24" s="3"/>
      <c r="K24" s="7">
        <v>77</v>
      </c>
      <c r="L24" s="10">
        <v>175</v>
      </c>
      <c r="M24" s="10">
        <v>176</v>
      </c>
      <c r="N24" s="10">
        <v>351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45.85322526923504</v>
      </c>
      <c r="W24" s="19">
        <f>W5/$W$8*100</f>
        <v>39.424787507412532</v>
      </c>
      <c r="X24" s="19">
        <f>X5/$X$8*100</f>
        <v>42.452287581699345</v>
      </c>
      <c r="Z24" s="6" t="s">
        <v>30</v>
      </c>
    </row>
    <row r="25" spans="1:29" ht="15" customHeight="1" x14ac:dyDescent="0.15">
      <c r="A25" s="7">
        <v>18</v>
      </c>
      <c r="B25" s="10">
        <v>62</v>
      </c>
      <c r="C25" s="10">
        <v>73</v>
      </c>
      <c r="D25" s="10">
        <v>135</v>
      </c>
      <c r="E25" s="3"/>
      <c r="F25" s="7">
        <v>48</v>
      </c>
      <c r="G25" s="10">
        <v>117</v>
      </c>
      <c r="H25" s="10">
        <v>86</v>
      </c>
      <c r="I25" s="10">
        <v>203</v>
      </c>
      <c r="J25" s="3"/>
      <c r="K25" s="7">
        <v>78</v>
      </c>
      <c r="L25" s="10">
        <v>76</v>
      </c>
      <c r="M25" s="10">
        <v>99</v>
      </c>
      <c r="N25" s="10">
        <v>175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21.105806594870657</v>
      </c>
      <c r="W25" s="19">
        <f>W6/$W$8*100</f>
        <v>18.541213678592609</v>
      </c>
      <c r="X25" s="19">
        <f>X6/$X$8*100</f>
        <v>19.749019607843138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58</v>
      </c>
      <c r="C26" s="10">
        <v>56</v>
      </c>
      <c r="D26" s="10">
        <v>114</v>
      </c>
      <c r="E26" s="3"/>
      <c r="F26" s="7">
        <v>49</v>
      </c>
      <c r="G26" s="10">
        <v>107</v>
      </c>
      <c r="H26" s="10">
        <v>87</v>
      </c>
      <c r="I26" s="10">
        <v>194</v>
      </c>
      <c r="J26" s="3"/>
      <c r="K26" s="7">
        <v>79</v>
      </c>
      <c r="L26" s="10">
        <v>109</v>
      </c>
      <c r="M26" s="10">
        <v>148</v>
      </c>
      <c r="N26" s="10">
        <v>257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24.081270123237484</v>
      </c>
      <c r="W26" s="19">
        <f>W7/$W$8*100</f>
        <v>35.046451867958098</v>
      </c>
      <c r="X26" s="19">
        <f>X7/$X$8*100</f>
        <v>29.882352941176471</v>
      </c>
      <c r="Z26" s="4" t="s">
        <v>25</v>
      </c>
      <c r="AA26" s="10">
        <v>76</v>
      </c>
      <c r="AB26" s="10">
        <v>71</v>
      </c>
      <c r="AC26" s="10">
        <v>147</v>
      </c>
    </row>
    <row r="27" spans="1:29" ht="15" customHeight="1" x14ac:dyDescent="0.15">
      <c r="A27" s="7"/>
      <c r="B27" s="11">
        <v>360</v>
      </c>
      <c r="C27" s="11">
        <v>356</v>
      </c>
      <c r="D27" s="11">
        <v>716</v>
      </c>
      <c r="E27" s="3"/>
      <c r="F27" s="7"/>
      <c r="G27" s="11">
        <v>537</v>
      </c>
      <c r="H27" s="11">
        <v>438</v>
      </c>
      <c r="I27" s="11">
        <v>975</v>
      </c>
      <c r="J27" s="3"/>
      <c r="K27" s="7"/>
      <c r="L27" s="11">
        <v>836</v>
      </c>
      <c r="M27" s="11">
        <v>897</v>
      </c>
      <c r="N27" s="11">
        <v>1733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5" t="s">
        <v>26</v>
      </c>
      <c r="AA27" s="10">
        <v>384</v>
      </c>
      <c r="AB27" s="10">
        <v>363</v>
      </c>
      <c r="AC27" s="10">
        <v>747</v>
      </c>
    </row>
    <row r="28" spans="1:29" ht="15" customHeight="1" x14ac:dyDescent="0.15">
      <c r="A28" s="7">
        <v>20</v>
      </c>
      <c r="B28" s="10">
        <v>60</v>
      </c>
      <c r="C28" s="10">
        <v>58</v>
      </c>
      <c r="D28" s="10">
        <v>118</v>
      </c>
      <c r="E28" s="3"/>
      <c r="F28" s="7">
        <v>50</v>
      </c>
      <c r="G28" s="10">
        <v>106</v>
      </c>
      <c r="H28" s="10">
        <v>101</v>
      </c>
      <c r="I28" s="10">
        <v>207</v>
      </c>
      <c r="J28" s="3"/>
      <c r="K28" s="7">
        <v>80</v>
      </c>
      <c r="L28" s="10">
        <v>120</v>
      </c>
      <c r="M28" s="10">
        <v>188</v>
      </c>
      <c r="N28" s="10">
        <v>308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28.366825802153876</v>
      </c>
      <c r="W28" s="19">
        <f t="shared" ref="W28:W39" si="2">W9/$W$8*100</f>
        <v>24.79739078869342</v>
      </c>
      <c r="X28" s="19">
        <f t="shared" ref="X28:X39" si="3">X9/$X$8*100</f>
        <v>26.478431372549021</v>
      </c>
      <c r="Z28" s="4" t="s">
        <v>31</v>
      </c>
      <c r="AA28" s="10">
        <v>223</v>
      </c>
      <c r="AB28" s="10">
        <v>196</v>
      </c>
      <c r="AC28" s="10">
        <v>419</v>
      </c>
    </row>
    <row r="29" spans="1:29" ht="15" customHeight="1" x14ac:dyDescent="0.15">
      <c r="A29" s="7">
        <v>21</v>
      </c>
      <c r="B29" s="10">
        <v>54</v>
      </c>
      <c r="C29" s="10">
        <v>76</v>
      </c>
      <c r="D29" s="10">
        <v>130</v>
      </c>
      <c r="E29" s="3"/>
      <c r="F29" s="7">
        <v>51</v>
      </c>
      <c r="G29" s="10">
        <v>94</v>
      </c>
      <c r="H29" s="10">
        <v>97</v>
      </c>
      <c r="I29" s="10">
        <v>191</v>
      </c>
      <c r="J29" s="3"/>
      <c r="K29" s="7">
        <v>81</v>
      </c>
      <c r="L29" s="10">
        <v>113</v>
      </c>
      <c r="M29" s="10">
        <v>161</v>
      </c>
      <c r="N29" s="10">
        <v>274</v>
      </c>
      <c r="O29" s="3"/>
      <c r="P29" s="7">
        <v>111</v>
      </c>
      <c r="Q29" s="14">
        <v>0</v>
      </c>
      <c r="R29" s="14">
        <v>1</v>
      </c>
      <c r="S29" s="15">
        <v>1</v>
      </c>
      <c r="U29" s="4" t="s">
        <v>9</v>
      </c>
      <c r="V29" s="19">
        <f t="shared" si="1"/>
        <v>73.553902520262014</v>
      </c>
      <c r="W29" s="19">
        <f t="shared" si="2"/>
        <v>78.385056335244116</v>
      </c>
      <c r="X29" s="19">
        <f t="shared" si="3"/>
        <v>76.109803921568627</v>
      </c>
      <c r="Z29" s="4" t="s">
        <v>7</v>
      </c>
      <c r="AA29" s="10">
        <v>220</v>
      </c>
      <c r="AB29" s="10">
        <v>362</v>
      </c>
      <c r="AC29" s="10">
        <v>582</v>
      </c>
    </row>
    <row r="30" spans="1:29" ht="15" customHeight="1" x14ac:dyDescent="0.15">
      <c r="A30" s="7">
        <v>22</v>
      </c>
      <c r="B30" s="10">
        <v>49</v>
      </c>
      <c r="C30" s="10">
        <v>45</v>
      </c>
      <c r="D30" s="10">
        <v>94</v>
      </c>
      <c r="E30" s="3"/>
      <c r="F30" s="7">
        <v>52</v>
      </c>
      <c r="G30" s="10">
        <v>104</v>
      </c>
      <c r="H30" s="10">
        <v>87</v>
      </c>
      <c r="I30" s="10">
        <v>191</v>
      </c>
      <c r="J30" s="3"/>
      <c r="K30" s="7">
        <v>82</v>
      </c>
      <c r="L30" s="10">
        <v>111</v>
      </c>
      <c r="M30" s="10">
        <v>192</v>
      </c>
      <c r="N30" s="10">
        <v>303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62.951038081492172</v>
      </c>
      <c r="W30" s="19">
        <f t="shared" si="2"/>
        <v>69.855702708045058</v>
      </c>
      <c r="X30" s="19">
        <f t="shared" si="3"/>
        <v>66.603921568627456</v>
      </c>
      <c r="Z30" s="9" t="s">
        <v>24</v>
      </c>
      <c r="AA30" s="11">
        <f>SUM(AA26:AA29)</f>
        <v>903</v>
      </c>
      <c r="AB30" s="11">
        <f>SUM(AB26:AB29)</f>
        <v>992</v>
      </c>
      <c r="AC30" s="11">
        <f>SUM(AC26:AC29)</f>
        <v>1895</v>
      </c>
    </row>
    <row r="31" spans="1:29" ht="15" customHeight="1" x14ac:dyDescent="0.15">
      <c r="A31" s="7">
        <v>23</v>
      </c>
      <c r="B31" s="10">
        <v>59</v>
      </c>
      <c r="C31" s="10">
        <v>63</v>
      </c>
      <c r="D31" s="10">
        <v>122</v>
      </c>
      <c r="E31" s="3"/>
      <c r="F31" s="7">
        <v>53</v>
      </c>
      <c r="G31" s="10">
        <v>91</v>
      </c>
      <c r="H31" s="10">
        <v>95</v>
      </c>
      <c r="I31" s="10">
        <v>186</v>
      </c>
      <c r="J31" s="3"/>
      <c r="K31" s="7">
        <v>83</v>
      </c>
      <c r="L31" s="10">
        <v>98</v>
      </c>
      <c r="M31" s="10">
        <v>174</v>
      </c>
      <c r="N31" s="10">
        <v>272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52.33707116687021</v>
      </c>
      <c r="W31" s="19">
        <f t="shared" si="2"/>
        <v>60.219410950780784</v>
      </c>
      <c r="X31" s="19">
        <f t="shared" si="3"/>
        <v>56.507189542483658</v>
      </c>
      <c r="Z31" s="6"/>
    </row>
    <row r="32" spans="1:29" ht="15" customHeight="1" x14ac:dyDescent="0.15">
      <c r="A32" s="7">
        <v>24</v>
      </c>
      <c r="B32" s="10">
        <v>54</v>
      </c>
      <c r="C32" s="10">
        <v>47</v>
      </c>
      <c r="D32" s="10">
        <v>101</v>
      </c>
      <c r="E32" s="3"/>
      <c r="F32" s="7">
        <v>54</v>
      </c>
      <c r="G32" s="10">
        <v>95</v>
      </c>
      <c r="H32" s="10">
        <v>92</v>
      </c>
      <c r="I32" s="10">
        <v>187</v>
      </c>
      <c r="J32" s="3"/>
      <c r="K32" s="7">
        <v>84</v>
      </c>
      <c r="L32" s="10">
        <v>94</v>
      </c>
      <c r="M32" s="10">
        <v>178</v>
      </c>
      <c r="N32" s="10">
        <v>272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45.187076718108138</v>
      </c>
      <c r="W32" s="20">
        <f t="shared" si="2"/>
        <v>53.587665546550703</v>
      </c>
      <c r="X32" s="20">
        <f t="shared" si="3"/>
        <v>49.631372549019609</v>
      </c>
      <c r="Z32" s="6"/>
      <c r="AA32" s="27"/>
      <c r="AB32" s="26"/>
      <c r="AC32" s="26"/>
    </row>
    <row r="33" spans="1:29" ht="15" customHeight="1" x14ac:dyDescent="0.15">
      <c r="A33" s="7"/>
      <c r="B33" s="11">
        <v>276</v>
      </c>
      <c r="C33" s="11">
        <v>289</v>
      </c>
      <c r="D33" s="11">
        <v>565</v>
      </c>
      <c r="E33" s="3"/>
      <c r="F33" s="7"/>
      <c r="G33" s="11">
        <v>490</v>
      </c>
      <c r="H33" s="11">
        <v>472</v>
      </c>
      <c r="I33" s="11">
        <v>962</v>
      </c>
      <c r="J33" s="3"/>
      <c r="K33" s="7"/>
      <c r="L33" s="11">
        <v>536</v>
      </c>
      <c r="M33" s="11">
        <v>893</v>
      </c>
      <c r="N33" s="11">
        <v>1429</v>
      </c>
      <c r="O33" s="3"/>
      <c r="P33" s="7"/>
      <c r="Q33" s="16">
        <v>0</v>
      </c>
      <c r="R33" s="16">
        <v>1</v>
      </c>
      <c r="S33" s="16">
        <v>1</v>
      </c>
      <c r="U33" s="4" t="s">
        <v>13</v>
      </c>
      <c r="V33" s="19">
        <f t="shared" si="1"/>
        <v>35.89430442988786</v>
      </c>
      <c r="W33" s="19">
        <f t="shared" si="2"/>
        <v>44.860644396125714</v>
      </c>
      <c r="X33" s="19">
        <f t="shared" si="3"/>
        <v>40.637908496732031</v>
      </c>
      <c r="Z33" s="6" t="s">
        <v>3</v>
      </c>
    </row>
    <row r="34" spans="1:29" ht="15" customHeight="1" x14ac:dyDescent="0.15">
      <c r="A34" s="7">
        <v>25</v>
      </c>
      <c r="B34" s="10">
        <v>47</v>
      </c>
      <c r="C34" s="10">
        <v>43</v>
      </c>
      <c r="D34" s="10">
        <v>90</v>
      </c>
      <c r="E34" s="3"/>
      <c r="F34" s="7">
        <v>55</v>
      </c>
      <c r="G34" s="10">
        <v>90</v>
      </c>
      <c r="H34" s="10">
        <v>87</v>
      </c>
      <c r="I34" s="10">
        <v>177</v>
      </c>
      <c r="J34" s="3"/>
      <c r="K34" s="7">
        <v>85</v>
      </c>
      <c r="L34" s="10">
        <v>87</v>
      </c>
      <c r="M34" s="10">
        <v>156</v>
      </c>
      <c r="N34" s="10">
        <v>243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24.081270123237484</v>
      </c>
      <c r="W34" s="19">
        <f t="shared" si="2"/>
        <v>35.046451867958098</v>
      </c>
      <c r="X34" s="19">
        <f t="shared" si="3"/>
        <v>29.882352941176471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49</v>
      </c>
      <c r="C35" s="10">
        <v>51</v>
      </c>
      <c r="D35" s="10">
        <v>100</v>
      </c>
      <c r="E35" s="3"/>
      <c r="F35" s="7">
        <v>56</v>
      </c>
      <c r="G35" s="10">
        <v>87</v>
      </c>
      <c r="H35" s="10">
        <v>115</v>
      </c>
      <c r="I35" s="10">
        <v>202</v>
      </c>
      <c r="J35" s="3"/>
      <c r="K35" s="7">
        <v>86</v>
      </c>
      <c r="L35" s="10">
        <v>106</v>
      </c>
      <c r="M35" s="10">
        <v>173</v>
      </c>
      <c r="N35" s="10">
        <v>279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14.799600310869323</v>
      </c>
      <c r="W35" s="19">
        <f t="shared" si="2"/>
        <v>26.181063451274955</v>
      </c>
      <c r="X35" s="19">
        <f t="shared" si="3"/>
        <v>20.820915032679739</v>
      </c>
      <c r="Z35" s="4" t="s">
        <v>25</v>
      </c>
      <c r="AA35" s="10">
        <f>SUM(AA5,AA12,AA19,AA26)</f>
        <v>807</v>
      </c>
      <c r="AB35" s="10">
        <f t="shared" ref="AA35:AB38" si="4">SUM(AB5,AB12,AB19,AB26)</f>
        <v>707</v>
      </c>
      <c r="AC35" s="10">
        <f>SUM(AA35:AB35)</f>
        <v>1514</v>
      </c>
    </row>
    <row r="36" spans="1:29" ht="15" customHeight="1" x14ac:dyDescent="0.15">
      <c r="A36" s="7">
        <v>27</v>
      </c>
      <c r="B36" s="10">
        <v>47</v>
      </c>
      <c r="C36" s="10">
        <v>46</v>
      </c>
      <c r="D36" s="10">
        <v>93</v>
      </c>
      <c r="E36" s="3"/>
      <c r="F36" s="7">
        <v>57</v>
      </c>
      <c r="G36" s="10">
        <v>85</v>
      </c>
      <c r="H36" s="10">
        <v>110</v>
      </c>
      <c r="I36" s="10">
        <v>195</v>
      </c>
      <c r="J36" s="3"/>
      <c r="K36" s="7">
        <v>87</v>
      </c>
      <c r="L36" s="10">
        <v>96</v>
      </c>
      <c r="M36" s="10">
        <v>178</v>
      </c>
      <c r="N36" s="10">
        <v>274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8.8486732541356723</v>
      </c>
      <c r="W36" s="19">
        <f t="shared" si="2"/>
        <v>17.355208539237001</v>
      </c>
      <c r="X36" s="19">
        <f t="shared" si="3"/>
        <v>13.349019607843138</v>
      </c>
      <c r="Z36" s="25" t="s">
        <v>26</v>
      </c>
      <c r="AA36" s="10">
        <f t="shared" si="4"/>
        <v>4130</v>
      </c>
      <c r="AB36" s="10">
        <f t="shared" si="4"/>
        <v>3989</v>
      </c>
      <c r="AC36" s="13">
        <f>SUM(AA36:AB36)</f>
        <v>8119</v>
      </c>
    </row>
    <row r="37" spans="1:29" ht="15" customHeight="1" x14ac:dyDescent="0.15">
      <c r="A37" s="7">
        <v>28</v>
      </c>
      <c r="B37" s="10">
        <v>50</v>
      </c>
      <c r="C37" s="10">
        <v>38</v>
      </c>
      <c r="D37" s="10">
        <v>88</v>
      </c>
      <c r="E37" s="3"/>
      <c r="F37" s="7">
        <v>58</v>
      </c>
      <c r="G37" s="10">
        <v>104</v>
      </c>
      <c r="H37" s="10">
        <v>81</v>
      </c>
      <c r="I37" s="10">
        <v>185</v>
      </c>
      <c r="J37" s="3"/>
      <c r="K37" s="7">
        <v>88</v>
      </c>
      <c r="L37" s="10">
        <v>104</v>
      </c>
      <c r="M37" s="10">
        <v>168</v>
      </c>
      <c r="N37" s="10">
        <v>272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3.597202176085267</v>
      </c>
      <c r="W37" s="19">
        <f t="shared" si="2"/>
        <v>9.0432891875864794</v>
      </c>
      <c r="X37" s="19">
        <f t="shared" si="3"/>
        <v>6.4784313725490188</v>
      </c>
      <c r="Z37" s="4" t="s">
        <v>31</v>
      </c>
      <c r="AA37" s="10">
        <f t="shared" si="4"/>
        <v>1901</v>
      </c>
      <c r="AB37" s="10">
        <f t="shared" si="4"/>
        <v>1876</v>
      </c>
      <c r="AC37" s="13">
        <f>SUM(AA37:AB37)</f>
        <v>3777</v>
      </c>
    </row>
    <row r="38" spans="1:29" ht="15" customHeight="1" x14ac:dyDescent="0.15">
      <c r="A38" s="7">
        <v>29</v>
      </c>
      <c r="B38" s="10">
        <v>59</v>
      </c>
      <c r="C38" s="10">
        <v>47</v>
      </c>
      <c r="D38" s="10">
        <v>106</v>
      </c>
      <c r="E38" s="3"/>
      <c r="F38" s="7">
        <v>59</v>
      </c>
      <c r="G38" s="10">
        <v>100</v>
      </c>
      <c r="H38" s="10">
        <v>110</v>
      </c>
      <c r="I38" s="10">
        <v>210</v>
      </c>
      <c r="J38" s="3"/>
      <c r="K38" s="7">
        <v>89</v>
      </c>
      <c r="L38" s="10">
        <v>80</v>
      </c>
      <c r="M38" s="10">
        <v>166</v>
      </c>
      <c r="N38" s="10">
        <v>246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0.83268568890862671</v>
      </c>
      <c r="W38" s="19">
        <f t="shared" si="2"/>
        <v>2.9650128483890095</v>
      </c>
      <c r="X38" s="19">
        <f t="shared" si="3"/>
        <v>1.9607843137254901</v>
      </c>
      <c r="Z38" s="4" t="s">
        <v>7</v>
      </c>
      <c r="AA38" s="10">
        <f t="shared" si="4"/>
        <v>2169</v>
      </c>
      <c r="AB38" s="10">
        <f t="shared" si="4"/>
        <v>3546</v>
      </c>
      <c r="AC38" s="13">
        <f>SUM(AA38:AB38)</f>
        <v>5715</v>
      </c>
    </row>
    <row r="39" spans="1:29" ht="15" customHeight="1" x14ac:dyDescent="0.15">
      <c r="A39" s="7"/>
      <c r="B39" s="11">
        <v>252</v>
      </c>
      <c r="C39" s="11">
        <v>225</v>
      </c>
      <c r="D39" s="11">
        <v>477</v>
      </c>
      <c r="E39" s="3"/>
      <c r="F39" s="7"/>
      <c r="G39" s="11">
        <v>466</v>
      </c>
      <c r="H39" s="11">
        <v>503</v>
      </c>
      <c r="I39" s="11">
        <v>969</v>
      </c>
      <c r="J39" s="3"/>
      <c r="K39" s="7"/>
      <c r="L39" s="11">
        <v>473</v>
      </c>
      <c r="M39" s="11">
        <v>841</v>
      </c>
      <c r="N39" s="11">
        <v>1314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7.7717330964805154E-2</v>
      </c>
      <c r="W39" s="19">
        <f t="shared" si="2"/>
        <v>0.44475192725835144</v>
      </c>
      <c r="X39" s="19">
        <f t="shared" si="3"/>
        <v>0.27189542483660128</v>
      </c>
      <c r="Z39" s="9" t="s">
        <v>24</v>
      </c>
      <c r="AA39" s="11">
        <f>SUM(AA35:AA38)</f>
        <v>9007</v>
      </c>
      <c r="AB39" s="11">
        <f>SUM(AB35:AB38)</f>
        <v>10118</v>
      </c>
      <c r="AC39" s="11">
        <f>SUM(AC35:AC38)</f>
        <v>19125</v>
      </c>
    </row>
    <row r="81" spans="7:9" x14ac:dyDescent="0.15">
      <c r="G81" s="22"/>
      <c r="H81" s="22"/>
      <c r="I81" s="22"/>
    </row>
    <row r="93" spans="7:9" x14ac:dyDescent="0.15">
      <c r="G93" s="22"/>
      <c r="H93" s="22"/>
      <c r="I93" s="22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74803149606299213" header="0.31496062992125984" footer="0.31496062992125984"/>
  <pageSetup paperSize="9" scale="8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121"/>
  <sheetViews>
    <sheetView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5">
        <v>45473</v>
      </c>
      <c r="W2" s="35"/>
      <c r="X2" s="30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23</v>
      </c>
      <c r="C4" s="10">
        <v>30</v>
      </c>
      <c r="D4" s="10">
        <v>53</v>
      </c>
      <c r="E4" s="3"/>
      <c r="F4" s="7">
        <v>30</v>
      </c>
      <c r="G4" s="10">
        <v>79</v>
      </c>
      <c r="H4" s="10">
        <v>58</v>
      </c>
      <c r="I4" s="10">
        <v>137</v>
      </c>
      <c r="J4" s="3"/>
      <c r="K4" s="7">
        <v>60</v>
      </c>
      <c r="L4" s="10">
        <v>119</v>
      </c>
      <c r="M4" s="10">
        <v>123</v>
      </c>
      <c r="N4" s="10">
        <v>242</v>
      </c>
      <c r="O4" s="3"/>
      <c r="P4" s="7">
        <v>90</v>
      </c>
      <c r="Q4" s="10">
        <v>64</v>
      </c>
      <c r="R4" s="10">
        <v>147</v>
      </c>
      <c r="S4" s="10">
        <v>211</v>
      </c>
      <c r="U4" s="4" t="s">
        <v>4</v>
      </c>
      <c r="V4" s="15">
        <f>SUM(B9,B15,B21)</f>
        <v>802</v>
      </c>
      <c r="W4" s="15">
        <f>SUM(C9,C15,C21)</f>
        <v>702</v>
      </c>
      <c r="X4" s="15">
        <f>SUM(V4:W4)</f>
        <v>1504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32</v>
      </c>
      <c r="C5" s="10">
        <v>33</v>
      </c>
      <c r="D5" s="10">
        <v>65</v>
      </c>
      <c r="E5" s="3"/>
      <c r="F5" s="7">
        <v>31</v>
      </c>
      <c r="G5" s="10">
        <v>54</v>
      </c>
      <c r="H5" s="10">
        <v>43</v>
      </c>
      <c r="I5" s="10">
        <v>97</v>
      </c>
      <c r="J5" s="3"/>
      <c r="K5" s="7">
        <v>61</v>
      </c>
      <c r="L5" s="10">
        <v>119</v>
      </c>
      <c r="M5" s="10">
        <v>117</v>
      </c>
      <c r="N5" s="10">
        <v>236</v>
      </c>
      <c r="O5" s="3"/>
      <c r="P5" s="7">
        <v>91</v>
      </c>
      <c r="Q5" s="10">
        <v>58</v>
      </c>
      <c r="R5" s="10">
        <v>123</v>
      </c>
      <c r="S5" s="10">
        <v>181</v>
      </c>
      <c r="U5" s="4" t="s">
        <v>5</v>
      </c>
      <c r="V5" s="15">
        <f>SUM(B27,B33,B39,G9,G15,G21,G27,G33,G39,L9)</f>
        <v>4142</v>
      </c>
      <c r="W5" s="15">
        <f>SUM(C27,C33,C39,H9,H15,H21,H27,H33,H39,M9)</f>
        <v>4002</v>
      </c>
      <c r="X5" s="15">
        <f>SUM(V5:W5)</f>
        <v>8144</v>
      </c>
      <c r="Y5" s="2"/>
      <c r="Z5" s="4" t="s">
        <v>25</v>
      </c>
      <c r="AA5" s="10">
        <v>467</v>
      </c>
      <c r="AB5" s="10">
        <v>439</v>
      </c>
      <c r="AC5" s="10">
        <v>906</v>
      </c>
    </row>
    <row r="6" spans="1:29" ht="15" customHeight="1" x14ac:dyDescent="0.15">
      <c r="A6" s="7">
        <v>2</v>
      </c>
      <c r="B6" s="10">
        <v>26</v>
      </c>
      <c r="C6" s="10">
        <v>29</v>
      </c>
      <c r="D6" s="10">
        <v>55</v>
      </c>
      <c r="E6" s="3"/>
      <c r="F6" s="7">
        <v>32</v>
      </c>
      <c r="G6" s="10">
        <v>59</v>
      </c>
      <c r="H6" s="10">
        <v>43</v>
      </c>
      <c r="I6" s="10">
        <v>102</v>
      </c>
      <c r="J6" s="3"/>
      <c r="K6" s="7">
        <v>62</v>
      </c>
      <c r="L6" s="10">
        <v>121</v>
      </c>
      <c r="M6" s="10">
        <v>130</v>
      </c>
      <c r="N6" s="10">
        <v>251</v>
      </c>
      <c r="O6" s="3"/>
      <c r="P6" s="7">
        <v>92</v>
      </c>
      <c r="Q6" s="10">
        <v>50</v>
      </c>
      <c r="R6" s="10">
        <v>115</v>
      </c>
      <c r="S6" s="10">
        <v>165</v>
      </c>
      <c r="U6" s="8" t="s">
        <v>6</v>
      </c>
      <c r="V6" s="15">
        <f>SUM(L15,L21)</f>
        <v>1882</v>
      </c>
      <c r="W6" s="15">
        <f>SUM(M15,M21)</f>
        <v>1868</v>
      </c>
      <c r="X6" s="15">
        <f>SUM(V6:W6)</f>
        <v>3750</v>
      </c>
      <c r="Z6" s="25" t="s">
        <v>26</v>
      </c>
      <c r="AA6" s="10">
        <v>2434</v>
      </c>
      <c r="AB6" s="10">
        <v>2398</v>
      </c>
      <c r="AC6" s="10">
        <v>4832</v>
      </c>
    </row>
    <row r="7" spans="1:29" ht="15" customHeight="1" x14ac:dyDescent="0.15">
      <c r="A7" s="7">
        <v>3</v>
      </c>
      <c r="B7" s="10">
        <v>59</v>
      </c>
      <c r="C7" s="10">
        <v>37</v>
      </c>
      <c r="D7" s="10">
        <v>96</v>
      </c>
      <c r="E7" s="3"/>
      <c r="F7" s="7">
        <v>33</v>
      </c>
      <c r="G7" s="10">
        <v>52</v>
      </c>
      <c r="H7" s="10">
        <v>49</v>
      </c>
      <c r="I7" s="10">
        <v>101</v>
      </c>
      <c r="J7" s="3"/>
      <c r="K7" s="7">
        <v>63</v>
      </c>
      <c r="L7" s="10">
        <v>144</v>
      </c>
      <c r="M7" s="10">
        <v>148</v>
      </c>
      <c r="N7" s="10">
        <v>292</v>
      </c>
      <c r="O7" s="3"/>
      <c r="P7" s="7">
        <v>93</v>
      </c>
      <c r="Q7" s="10">
        <v>43</v>
      </c>
      <c r="R7" s="10">
        <v>134</v>
      </c>
      <c r="S7" s="10">
        <v>177</v>
      </c>
      <c r="U7" s="4" t="s">
        <v>7</v>
      </c>
      <c r="V7" s="15">
        <f>SUM(L27,L33,L39,Q9,Q15,Q21,Q27,Q33,Q39)</f>
        <v>2175</v>
      </c>
      <c r="W7" s="15">
        <f>SUM(M27,M33,M39,R9,R15,R21,R27,R33,R39)</f>
        <v>3538</v>
      </c>
      <c r="X7" s="15">
        <f>SUM(V7:W7)</f>
        <v>5713</v>
      </c>
      <c r="Z7" s="4" t="s">
        <v>31</v>
      </c>
      <c r="AA7" s="10">
        <v>1058</v>
      </c>
      <c r="AB7" s="10">
        <v>1075</v>
      </c>
      <c r="AC7" s="10">
        <v>2133</v>
      </c>
    </row>
    <row r="8" spans="1:29" ht="15" customHeight="1" x14ac:dyDescent="0.15">
      <c r="A8" s="7">
        <v>4</v>
      </c>
      <c r="B8" s="10">
        <v>50</v>
      </c>
      <c r="C8" s="10">
        <v>39</v>
      </c>
      <c r="D8" s="10">
        <v>89</v>
      </c>
      <c r="E8" s="3"/>
      <c r="F8" s="7">
        <v>34</v>
      </c>
      <c r="G8" s="10">
        <v>56</v>
      </c>
      <c r="H8" s="10">
        <v>35</v>
      </c>
      <c r="I8" s="10">
        <v>91</v>
      </c>
      <c r="J8" s="3"/>
      <c r="K8" s="7">
        <v>64</v>
      </c>
      <c r="L8" s="10">
        <v>145</v>
      </c>
      <c r="M8" s="10">
        <v>149</v>
      </c>
      <c r="N8" s="10">
        <v>294</v>
      </c>
      <c r="O8" s="3"/>
      <c r="P8" s="7">
        <v>94</v>
      </c>
      <c r="Q8" s="10">
        <v>35</v>
      </c>
      <c r="R8" s="10">
        <v>90</v>
      </c>
      <c r="S8" s="10">
        <v>125</v>
      </c>
      <c r="U8" s="17" t="s">
        <v>3</v>
      </c>
      <c r="V8" s="12">
        <f>SUM(V4:V7)</f>
        <v>9001</v>
      </c>
      <c r="W8" s="12">
        <f>SUM(W4:W7)</f>
        <v>10110</v>
      </c>
      <c r="X8" s="12">
        <f>SUM(X4:X7)</f>
        <v>19111</v>
      </c>
      <c r="Z8" s="4" t="s">
        <v>7</v>
      </c>
      <c r="AA8" s="10">
        <v>1331</v>
      </c>
      <c r="AB8" s="10">
        <v>2134</v>
      </c>
      <c r="AC8" s="10">
        <v>3465</v>
      </c>
    </row>
    <row r="9" spans="1:29" ht="15" customHeight="1" x14ac:dyDescent="0.15">
      <c r="A9" s="7"/>
      <c r="B9" s="11">
        <v>190</v>
      </c>
      <c r="C9" s="11">
        <v>168</v>
      </c>
      <c r="D9" s="11">
        <v>358</v>
      </c>
      <c r="E9" s="3"/>
      <c r="F9" s="7"/>
      <c r="G9" s="11">
        <v>300</v>
      </c>
      <c r="H9" s="11">
        <v>228</v>
      </c>
      <c r="I9" s="11">
        <v>528</v>
      </c>
      <c r="J9" s="3"/>
      <c r="K9" s="7"/>
      <c r="L9" s="12">
        <v>648</v>
      </c>
      <c r="M9" s="12">
        <v>667</v>
      </c>
      <c r="N9" s="12">
        <v>1315</v>
      </c>
      <c r="O9" s="3"/>
      <c r="P9" s="7"/>
      <c r="Q9" s="11">
        <v>250</v>
      </c>
      <c r="R9" s="11">
        <v>609</v>
      </c>
      <c r="S9" s="11">
        <v>859</v>
      </c>
      <c r="U9" s="4" t="s">
        <v>8</v>
      </c>
      <c r="V9" s="15">
        <f>SUM(G21,G27,G33,G39,L9)</f>
        <v>2562</v>
      </c>
      <c r="W9" s="15">
        <f>SUM(H21,H27,H33,H39,M9)</f>
        <v>2511</v>
      </c>
      <c r="X9" s="18">
        <f t="shared" ref="X9:X20" si="0">SUM(V9:W9)</f>
        <v>5073</v>
      </c>
      <c r="Z9" s="9" t="s">
        <v>24</v>
      </c>
      <c r="AA9" s="11">
        <f t="shared" ref="AA9:AB9" si="1">SUM(AA5:AA8)</f>
        <v>5290</v>
      </c>
      <c r="AB9" s="11">
        <f t="shared" si="1"/>
        <v>6046</v>
      </c>
      <c r="AC9" s="11">
        <f>SUM(AC5:AC8)</f>
        <v>11336</v>
      </c>
    </row>
    <row r="10" spans="1:29" ht="15" customHeight="1" x14ac:dyDescent="0.15">
      <c r="A10" s="7">
        <v>5</v>
      </c>
      <c r="B10" s="10">
        <v>43</v>
      </c>
      <c r="C10" s="10">
        <v>33</v>
      </c>
      <c r="D10" s="10">
        <v>76</v>
      </c>
      <c r="E10" s="3"/>
      <c r="F10" s="7">
        <v>35</v>
      </c>
      <c r="G10" s="10">
        <v>63</v>
      </c>
      <c r="H10" s="10">
        <v>63</v>
      </c>
      <c r="I10" s="10">
        <v>126</v>
      </c>
      <c r="J10" s="3"/>
      <c r="K10" s="7">
        <v>65</v>
      </c>
      <c r="L10" s="10">
        <v>172</v>
      </c>
      <c r="M10" s="10">
        <v>164</v>
      </c>
      <c r="N10" s="10">
        <v>336</v>
      </c>
      <c r="O10" s="3"/>
      <c r="P10" s="7">
        <v>95</v>
      </c>
      <c r="Q10" s="10">
        <v>24</v>
      </c>
      <c r="R10" s="10">
        <v>82</v>
      </c>
      <c r="S10" s="10">
        <v>106</v>
      </c>
      <c r="U10" s="4" t="s">
        <v>9</v>
      </c>
      <c r="V10" s="15">
        <f>SUM(G21,G27,G33,G39,L9,L15,L21,L27,L33,L39,Q9,Q15,Q21,Q27,Q33,Q39)</f>
        <v>6619</v>
      </c>
      <c r="W10" s="15">
        <f>SUM(H21,H27,H33,H39,M9,M15,M21,M27,M33,M39,R9,R15,R21,R27,R33,R39)</f>
        <v>7917</v>
      </c>
      <c r="X10" s="18">
        <f t="shared" si="0"/>
        <v>14536</v>
      </c>
      <c r="Z10" s="6" t="s">
        <v>28</v>
      </c>
    </row>
    <row r="11" spans="1:29" ht="15" customHeight="1" x14ac:dyDescent="0.15">
      <c r="A11" s="7">
        <v>6</v>
      </c>
      <c r="B11" s="10">
        <v>55</v>
      </c>
      <c r="C11" s="10">
        <v>48</v>
      </c>
      <c r="D11" s="10">
        <v>103</v>
      </c>
      <c r="E11" s="3"/>
      <c r="F11" s="7">
        <v>36</v>
      </c>
      <c r="G11" s="10">
        <v>74</v>
      </c>
      <c r="H11" s="10">
        <v>74</v>
      </c>
      <c r="I11" s="10">
        <v>148</v>
      </c>
      <c r="J11" s="3"/>
      <c r="K11" s="7">
        <v>66</v>
      </c>
      <c r="L11" s="10">
        <v>145</v>
      </c>
      <c r="M11" s="10">
        <v>169</v>
      </c>
      <c r="N11" s="10">
        <v>314</v>
      </c>
      <c r="O11" s="3"/>
      <c r="P11" s="7">
        <v>96</v>
      </c>
      <c r="Q11" s="10">
        <v>14</v>
      </c>
      <c r="R11" s="10">
        <v>55</v>
      </c>
      <c r="S11" s="10">
        <v>69</v>
      </c>
      <c r="U11" s="4" t="s">
        <v>10</v>
      </c>
      <c r="V11" s="15">
        <f>SUM(,G33,G39,L9,L15,L21,L27,L33,L39,Q9,Q15,Q21,Q27,Q33,Q39)</f>
        <v>5659</v>
      </c>
      <c r="W11" s="15">
        <f>SUM(,H33,H39,M9,M15,M21,M27,M33,M39,R9,R15,R21,R27,R33,R39)</f>
        <v>7055</v>
      </c>
      <c r="X11" s="18">
        <f t="shared" si="0"/>
        <v>12714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58</v>
      </c>
      <c r="C12" s="10">
        <v>49</v>
      </c>
      <c r="D12" s="10">
        <v>107</v>
      </c>
      <c r="E12" s="3"/>
      <c r="F12" s="7">
        <v>37</v>
      </c>
      <c r="G12" s="10">
        <v>72</v>
      </c>
      <c r="H12" s="10">
        <v>87</v>
      </c>
      <c r="I12" s="10">
        <v>159</v>
      </c>
      <c r="J12" s="3"/>
      <c r="K12" s="7">
        <v>67</v>
      </c>
      <c r="L12" s="10">
        <v>172</v>
      </c>
      <c r="M12" s="10">
        <v>162</v>
      </c>
      <c r="N12" s="10">
        <v>334</v>
      </c>
      <c r="O12" s="3"/>
      <c r="P12" s="7">
        <v>97</v>
      </c>
      <c r="Q12" s="10">
        <v>13</v>
      </c>
      <c r="R12" s="10">
        <v>40</v>
      </c>
      <c r="S12" s="10">
        <v>53</v>
      </c>
      <c r="U12" s="4" t="s">
        <v>11</v>
      </c>
      <c r="V12" s="15">
        <f>SUM(L9,L15,L21,L27,L33,L39,Q9,Q15,Q21,Q27,Q33,Q39)</f>
        <v>4705</v>
      </c>
      <c r="W12" s="15">
        <f>SUM(M9,M15,M21,M27,M33,M39,R9,R15,R21,R27,R33,R39)</f>
        <v>6073</v>
      </c>
      <c r="X12" s="18">
        <f t="shared" si="0"/>
        <v>10778</v>
      </c>
      <c r="Z12" s="4" t="s">
        <v>25</v>
      </c>
      <c r="AA12" s="10">
        <v>132</v>
      </c>
      <c r="AB12" s="10">
        <v>88</v>
      </c>
      <c r="AC12" s="10">
        <v>220</v>
      </c>
    </row>
    <row r="13" spans="1:29" ht="15" customHeight="1" x14ac:dyDescent="0.15">
      <c r="A13" s="7">
        <v>8</v>
      </c>
      <c r="B13" s="10">
        <v>54</v>
      </c>
      <c r="C13" s="10">
        <v>41</v>
      </c>
      <c r="D13" s="10">
        <v>95</v>
      </c>
      <c r="E13" s="3"/>
      <c r="F13" s="7">
        <v>38</v>
      </c>
      <c r="G13" s="10">
        <v>77</v>
      </c>
      <c r="H13" s="10">
        <v>77</v>
      </c>
      <c r="I13" s="10">
        <v>154</v>
      </c>
      <c r="J13" s="3"/>
      <c r="K13" s="7">
        <v>68</v>
      </c>
      <c r="L13" s="10">
        <v>174</v>
      </c>
      <c r="M13" s="10">
        <v>198</v>
      </c>
      <c r="N13" s="10">
        <v>372</v>
      </c>
      <c r="O13" s="3"/>
      <c r="P13" s="7">
        <v>98</v>
      </c>
      <c r="Q13" s="10">
        <v>11</v>
      </c>
      <c r="R13" s="10">
        <v>44</v>
      </c>
      <c r="S13" s="10">
        <v>55</v>
      </c>
      <c r="U13" s="9" t="s">
        <v>12</v>
      </c>
      <c r="V13" s="12">
        <f>SUM(L15,L21,L27,L33,L39,Q9,Q15,Q21,Q27,Q33,Q39)</f>
        <v>4057</v>
      </c>
      <c r="W13" s="12">
        <f>SUM(M15,M21,M27,M33,M39,R9,R15,R21,R27,R33,R39)</f>
        <v>5406</v>
      </c>
      <c r="X13" s="12">
        <f t="shared" si="0"/>
        <v>9463</v>
      </c>
      <c r="Z13" s="25" t="s">
        <v>26</v>
      </c>
      <c r="AA13" s="10">
        <v>530</v>
      </c>
      <c r="AB13" s="10">
        <v>557</v>
      </c>
      <c r="AC13" s="10">
        <v>1087</v>
      </c>
    </row>
    <row r="14" spans="1:29" ht="15" customHeight="1" x14ac:dyDescent="0.15">
      <c r="A14" s="7">
        <v>9</v>
      </c>
      <c r="B14" s="10">
        <v>65</v>
      </c>
      <c r="C14" s="10">
        <v>68</v>
      </c>
      <c r="D14" s="10">
        <v>133</v>
      </c>
      <c r="E14" s="3"/>
      <c r="F14" s="7">
        <v>39</v>
      </c>
      <c r="G14" s="10">
        <v>101</v>
      </c>
      <c r="H14" s="10">
        <v>84</v>
      </c>
      <c r="I14" s="10">
        <v>185</v>
      </c>
      <c r="J14" s="3"/>
      <c r="K14" s="7">
        <v>69</v>
      </c>
      <c r="L14" s="10">
        <v>172</v>
      </c>
      <c r="M14" s="10">
        <v>192</v>
      </c>
      <c r="N14" s="10">
        <v>364</v>
      </c>
      <c r="O14" s="3"/>
      <c r="P14" s="7">
        <v>99</v>
      </c>
      <c r="Q14" s="10">
        <v>5</v>
      </c>
      <c r="R14" s="10">
        <v>32</v>
      </c>
      <c r="S14" s="10">
        <v>37</v>
      </c>
      <c r="U14" s="4" t="s">
        <v>13</v>
      </c>
      <c r="V14" s="15">
        <f>SUM(L21,L27,L33,L39,Q9,Q15,Q21,Q27,Q33,Q39)</f>
        <v>3222</v>
      </c>
      <c r="W14" s="15">
        <f>SUM(M21,M27,M33,M39,R9,R15,R21,R27,R33,R39)</f>
        <v>4521</v>
      </c>
      <c r="X14" s="18">
        <f t="shared" si="0"/>
        <v>7743</v>
      </c>
      <c r="Z14" s="4" t="s">
        <v>31</v>
      </c>
      <c r="AA14" s="10">
        <v>256</v>
      </c>
      <c r="AB14" s="10">
        <v>264</v>
      </c>
      <c r="AC14" s="10">
        <v>520</v>
      </c>
    </row>
    <row r="15" spans="1:29" ht="15" customHeight="1" x14ac:dyDescent="0.15">
      <c r="A15" s="7"/>
      <c r="B15" s="11">
        <v>275</v>
      </c>
      <c r="C15" s="11">
        <v>239</v>
      </c>
      <c r="D15" s="11">
        <v>514</v>
      </c>
      <c r="E15" s="3"/>
      <c r="F15" s="7"/>
      <c r="G15" s="11">
        <v>387</v>
      </c>
      <c r="H15" s="11">
        <v>385</v>
      </c>
      <c r="I15" s="11">
        <v>772</v>
      </c>
      <c r="J15" s="3"/>
      <c r="K15" s="7"/>
      <c r="L15" s="11">
        <v>835</v>
      </c>
      <c r="M15" s="11">
        <v>885</v>
      </c>
      <c r="N15" s="11">
        <v>1720</v>
      </c>
      <c r="O15" s="3"/>
      <c r="P15" s="7"/>
      <c r="Q15" s="11">
        <v>67</v>
      </c>
      <c r="R15" s="11">
        <v>253</v>
      </c>
      <c r="S15" s="11">
        <v>320</v>
      </c>
      <c r="U15" s="4" t="s">
        <v>14</v>
      </c>
      <c r="V15" s="15">
        <f>SUM(L27,L33,L39,Q9,Q15,Q21,Q27,Q33,Q39)</f>
        <v>2175</v>
      </c>
      <c r="W15" s="15">
        <f>SUM(M27,M33,M39,R9,R15,R21,R27,R33,R39)</f>
        <v>3538</v>
      </c>
      <c r="X15" s="18">
        <f t="shared" si="0"/>
        <v>5713</v>
      </c>
      <c r="Z15" s="4" t="s">
        <v>7</v>
      </c>
      <c r="AA15" s="10">
        <v>259</v>
      </c>
      <c r="AB15" s="10">
        <v>425</v>
      </c>
      <c r="AC15" s="10">
        <v>684</v>
      </c>
    </row>
    <row r="16" spans="1:29" ht="15" customHeight="1" x14ac:dyDescent="0.15">
      <c r="A16" s="7">
        <v>10</v>
      </c>
      <c r="B16" s="10">
        <v>59</v>
      </c>
      <c r="C16" s="10">
        <v>57</v>
      </c>
      <c r="D16" s="10">
        <v>116</v>
      </c>
      <c r="E16" s="3"/>
      <c r="F16" s="7">
        <v>40</v>
      </c>
      <c r="G16" s="10">
        <v>88</v>
      </c>
      <c r="H16" s="10">
        <v>90</v>
      </c>
      <c r="I16" s="10">
        <v>178</v>
      </c>
      <c r="J16" s="3"/>
      <c r="K16" s="7">
        <v>70</v>
      </c>
      <c r="L16" s="10">
        <v>202</v>
      </c>
      <c r="M16" s="10">
        <v>155</v>
      </c>
      <c r="N16" s="10">
        <v>357</v>
      </c>
      <c r="O16" s="3"/>
      <c r="P16" s="7">
        <v>100</v>
      </c>
      <c r="Q16" s="10">
        <v>5</v>
      </c>
      <c r="R16" s="10">
        <v>14</v>
      </c>
      <c r="S16" s="10">
        <v>19</v>
      </c>
      <c r="U16" s="4" t="s">
        <v>15</v>
      </c>
      <c r="V16" s="15">
        <f>SUM(L33,L39,Q9,Q15,Q21,Q27,Q33,Q39)</f>
        <v>1324</v>
      </c>
      <c r="W16" s="15">
        <f>SUM(M33,M39,R9,R15,R21,R27,R33,R39)</f>
        <v>2635</v>
      </c>
      <c r="X16" s="18">
        <f t="shared" si="0"/>
        <v>3959</v>
      </c>
      <c r="Z16" s="9" t="s">
        <v>24</v>
      </c>
      <c r="AA16" s="11">
        <f t="shared" ref="AA16:AB16" si="2">SUM(AA12:AA15)</f>
        <v>1177</v>
      </c>
      <c r="AB16" s="11">
        <f t="shared" si="2"/>
        <v>1334</v>
      </c>
      <c r="AC16" s="11">
        <f>SUM(AC12:AC15)</f>
        <v>2511</v>
      </c>
    </row>
    <row r="17" spans="1:29" ht="15" customHeight="1" x14ac:dyDescent="0.15">
      <c r="A17" s="7">
        <v>11</v>
      </c>
      <c r="B17" s="10">
        <v>63</v>
      </c>
      <c r="C17" s="10">
        <v>62</v>
      </c>
      <c r="D17" s="10">
        <v>125</v>
      </c>
      <c r="E17" s="3"/>
      <c r="F17" s="7">
        <v>41</v>
      </c>
      <c r="G17" s="10">
        <v>84</v>
      </c>
      <c r="H17" s="10">
        <v>79</v>
      </c>
      <c r="I17" s="10">
        <v>163</v>
      </c>
      <c r="J17" s="3"/>
      <c r="K17" s="7">
        <v>71</v>
      </c>
      <c r="L17" s="10">
        <v>198</v>
      </c>
      <c r="M17" s="10">
        <v>214</v>
      </c>
      <c r="N17" s="10">
        <v>412</v>
      </c>
      <c r="O17" s="3"/>
      <c r="P17" s="7">
        <v>101</v>
      </c>
      <c r="Q17" s="10">
        <v>1</v>
      </c>
      <c r="R17" s="10">
        <v>11</v>
      </c>
      <c r="S17" s="10">
        <v>12</v>
      </c>
      <c r="U17" s="4" t="s">
        <v>16</v>
      </c>
      <c r="V17" s="15">
        <f>SUM(L39,Q9,Q15,Q21,Q27,Q33,Q39)</f>
        <v>794</v>
      </c>
      <c r="W17" s="15">
        <f>SUM(M39,R9,R15,R21,R27,R33,R39)</f>
        <v>1748</v>
      </c>
      <c r="X17" s="18">
        <f t="shared" si="0"/>
        <v>2542</v>
      </c>
      <c r="Z17" s="6" t="s">
        <v>29</v>
      </c>
    </row>
    <row r="18" spans="1:29" ht="15" customHeight="1" x14ac:dyDescent="0.15">
      <c r="A18" s="7">
        <v>12</v>
      </c>
      <c r="B18" s="10">
        <v>65</v>
      </c>
      <c r="C18" s="10">
        <v>45</v>
      </c>
      <c r="D18" s="10">
        <v>110</v>
      </c>
      <c r="E18" s="3"/>
      <c r="F18" s="7">
        <v>42</v>
      </c>
      <c r="G18" s="10">
        <v>89</v>
      </c>
      <c r="H18" s="10">
        <v>93</v>
      </c>
      <c r="I18" s="10">
        <v>182</v>
      </c>
      <c r="J18" s="3"/>
      <c r="K18" s="7">
        <v>72</v>
      </c>
      <c r="L18" s="10">
        <v>205</v>
      </c>
      <c r="M18" s="10">
        <v>186</v>
      </c>
      <c r="N18" s="13">
        <v>391</v>
      </c>
      <c r="O18" s="3"/>
      <c r="P18" s="7">
        <v>102</v>
      </c>
      <c r="Q18" s="10">
        <v>0</v>
      </c>
      <c r="R18" s="10">
        <v>10</v>
      </c>
      <c r="S18" s="10">
        <v>10</v>
      </c>
      <c r="U18" s="4" t="s">
        <v>17</v>
      </c>
      <c r="V18" s="15">
        <f>SUM(Q9,Q15,Q21,Q27,Q33,Q39)</f>
        <v>323</v>
      </c>
      <c r="W18" s="15">
        <f>SUM(R9,R15,R21,R27,R33,R39)</f>
        <v>907</v>
      </c>
      <c r="X18" s="18">
        <f t="shared" si="0"/>
        <v>1230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73</v>
      </c>
      <c r="C19" s="10">
        <v>69</v>
      </c>
      <c r="D19" s="10">
        <v>142</v>
      </c>
      <c r="E19" s="3"/>
      <c r="F19" s="7">
        <v>43</v>
      </c>
      <c r="G19" s="10">
        <v>77</v>
      </c>
      <c r="H19" s="10">
        <v>82</v>
      </c>
      <c r="I19" s="10">
        <v>159</v>
      </c>
      <c r="J19" s="3"/>
      <c r="K19" s="7">
        <v>73</v>
      </c>
      <c r="L19" s="10">
        <v>228</v>
      </c>
      <c r="M19" s="10">
        <v>196</v>
      </c>
      <c r="N19" s="10">
        <v>424</v>
      </c>
      <c r="O19" s="3"/>
      <c r="P19" s="7">
        <v>103</v>
      </c>
      <c r="Q19" s="10">
        <v>0</v>
      </c>
      <c r="R19" s="10">
        <v>6</v>
      </c>
      <c r="S19" s="10">
        <v>6</v>
      </c>
      <c r="U19" s="4" t="s">
        <v>18</v>
      </c>
      <c r="V19" s="15">
        <f>SUM(Q15,Q21,Q27,Q33,Q39)</f>
        <v>73</v>
      </c>
      <c r="W19" s="15">
        <f>SUM(R15,R21,R27,R33,R39)</f>
        <v>298</v>
      </c>
      <c r="X19" s="18">
        <f t="shared" si="0"/>
        <v>371</v>
      </c>
      <c r="Z19" s="4" t="s">
        <v>25</v>
      </c>
      <c r="AA19" s="10">
        <v>129</v>
      </c>
      <c r="AB19" s="10">
        <v>104</v>
      </c>
      <c r="AC19" s="10">
        <v>233</v>
      </c>
    </row>
    <row r="20" spans="1:29" ht="15" customHeight="1" x14ac:dyDescent="0.15">
      <c r="A20" s="7">
        <v>14</v>
      </c>
      <c r="B20" s="10">
        <v>77</v>
      </c>
      <c r="C20" s="10">
        <v>62</v>
      </c>
      <c r="D20" s="10">
        <v>139</v>
      </c>
      <c r="E20" s="3"/>
      <c r="F20" s="7">
        <v>44</v>
      </c>
      <c r="G20" s="10">
        <v>84</v>
      </c>
      <c r="H20" s="10">
        <v>86</v>
      </c>
      <c r="I20" s="10">
        <v>170</v>
      </c>
      <c r="J20" s="3"/>
      <c r="K20" s="7">
        <v>74</v>
      </c>
      <c r="L20" s="10">
        <v>214</v>
      </c>
      <c r="M20" s="10">
        <v>232</v>
      </c>
      <c r="N20" s="10">
        <v>446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6</v>
      </c>
      <c r="W20" s="15">
        <f>SUM(R21,R27,R33,R39)</f>
        <v>45</v>
      </c>
      <c r="X20" s="18">
        <f t="shared" si="0"/>
        <v>51</v>
      </c>
      <c r="Z20" s="25" t="s">
        <v>26</v>
      </c>
      <c r="AA20" s="10">
        <v>794</v>
      </c>
      <c r="AB20" s="10">
        <v>688</v>
      </c>
      <c r="AC20" s="10">
        <v>1482</v>
      </c>
    </row>
    <row r="21" spans="1:29" ht="15" customHeight="1" x14ac:dyDescent="0.15">
      <c r="A21" s="7"/>
      <c r="B21" s="11">
        <v>337</v>
      </c>
      <c r="C21" s="11">
        <v>295</v>
      </c>
      <c r="D21" s="11">
        <v>632</v>
      </c>
      <c r="E21" s="3"/>
      <c r="F21" s="7"/>
      <c r="G21" s="11">
        <v>422</v>
      </c>
      <c r="H21" s="11">
        <v>430</v>
      </c>
      <c r="I21" s="11">
        <v>852</v>
      </c>
      <c r="J21" s="3"/>
      <c r="K21" s="7"/>
      <c r="L21" s="12">
        <v>1047</v>
      </c>
      <c r="M21" s="12">
        <v>983</v>
      </c>
      <c r="N21" s="12">
        <v>2030</v>
      </c>
      <c r="O21" s="23"/>
      <c r="P21" s="7"/>
      <c r="Q21" s="11">
        <v>6</v>
      </c>
      <c r="R21" s="11">
        <v>43</v>
      </c>
      <c r="S21" s="11">
        <v>49</v>
      </c>
      <c r="Z21" s="4" t="s">
        <v>31</v>
      </c>
      <c r="AA21" s="10">
        <v>346</v>
      </c>
      <c r="AB21" s="10">
        <v>329</v>
      </c>
      <c r="AC21" s="10">
        <v>675</v>
      </c>
    </row>
    <row r="22" spans="1:29" ht="15" customHeight="1" x14ac:dyDescent="0.15">
      <c r="A22" s="7">
        <v>15</v>
      </c>
      <c r="B22" s="10">
        <v>76</v>
      </c>
      <c r="C22" s="10">
        <v>74</v>
      </c>
      <c r="D22" s="10">
        <v>150</v>
      </c>
      <c r="E22" s="3"/>
      <c r="F22" s="7">
        <v>45</v>
      </c>
      <c r="G22" s="10">
        <v>100</v>
      </c>
      <c r="H22" s="10">
        <v>84</v>
      </c>
      <c r="I22" s="10">
        <v>184</v>
      </c>
      <c r="J22" s="3"/>
      <c r="K22" s="7">
        <v>75</v>
      </c>
      <c r="L22" s="10">
        <v>258</v>
      </c>
      <c r="M22" s="10">
        <v>238</v>
      </c>
      <c r="N22" s="10">
        <v>496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366</v>
      </c>
      <c r="AB22" s="10">
        <v>618</v>
      </c>
      <c r="AC22" s="10">
        <v>984</v>
      </c>
    </row>
    <row r="23" spans="1:29" ht="15" customHeight="1" x14ac:dyDescent="0.15">
      <c r="A23" s="7">
        <v>16</v>
      </c>
      <c r="B23" s="10">
        <v>77</v>
      </c>
      <c r="C23" s="10">
        <v>84</v>
      </c>
      <c r="D23" s="10">
        <v>161</v>
      </c>
      <c r="E23" s="3"/>
      <c r="F23" s="7">
        <v>46</v>
      </c>
      <c r="G23" s="10">
        <v>99</v>
      </c>
      <c r="H23" s="10">
        <v>89</v>
      </c>
      <c r="I23" s="10">
        <v>188</v>
      </c>
      <c r="J23" s="3"/>
      <c r="K23" s="7">
        <v>76</v>
      </c>
      <c r="L23" s="10">
        <v>219</v>
      </c>
      <c r="M23" s="10">
        <v>237</v>
      </c>
      <c r="N23" s="10">
        <v>456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8.9101210976558161</v>
      </c>
      <c r="W23" s="19">
        <f>W4/$W$8*100</f>
        <v>6.9436201780415434</v>
      </c>
      <c r="X23" s="19">
        <f>X4/$X$8*100</f>
        <v>7.8698131965883515</v>
      </c>
      <c r="Z23" s="9" t="s">
        <v>24</v>
      </c>
      <c r="AA23" s="11">
        <f t="shared" ref="AA23:AB23" si="3">SUM(AA19:AA22)</f>
        <v>1635</v>
      </c>
      <c r="AB23" s="11">
        <f t="shared" si="3"/>
        <v>1739</v>
      </c>
      <c r="AC23" s="11">
        <f>SUM(AC19:AC22)</f>
        <v>3374</v>
      </c>
    </row>
    <row r="24" spans="1:29" ht="15" customHeight="1" x14ac:dyDescent="0.15">
      <c r="A24" s="7">
        <v>17</v>
      </c>
      <c r="B24" s="10">
        <v>85</v>
      </c>
      <c r="C24" s="10">
        <v>68</v>
      </c>
      <c r="D24" s="10">
        <v>153</v>
      </c>
      <c r="E24" s="3"/>
      <c r="F24" s="7">
        <v>47</v>
      </c>
      <c r="G24" s="10">
        <v>108</v>
      </c>
      <c r="H24" s="10">
        <v>90</v>
      </c>
      <c r="I24" s="10">
        <v>198</v>
      </c>
      <c r="J24" s="3"/>
      <c r="K24" s="7">
        <v>77</v>
      </c>
      <c r="L24" s="10">
        <v>185</v>
      </c>
      <c r="M24" s="10">
        <v>188</v>
      </c>
      <c r="N24" s="10">
        <v>373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46.017109210087767</v>
      </c>
      <c r="W24" s="19">
        <f>W5/$W$8*100</f>
        <v>39.584569732937688</v>
      </c>
      <c r="X24" s="19">
        <f>X5/$X$8*100</f>
        <v>42.614201245356078</v>
      </c>
      <c r="Z24" s="6" t="s">
        <v>30</v>
      </c>
    </row>
    <row r="25" spans="1:29" ht="15" customHeight="1" x14ac:dyDescent="0.15">
      <c r="A25" s="7">
        <v>18</v>
      </c>
      <c r="B25" s="10">
        <v>66</v>
      </c>
      <c r="C25" s="10">
        <v>77</v>
      </c>
      <c r="D25" s="10">
        <v>143</v>
      </c>
      <c r="E25" s="3"/>
      <c r="F25" s="7">
        <v>48</v>
      </c>
      <c r="G25" s="10">
        <v>117</v>
      </c>
      <c r="H25" s="10">
        <v>84</v>
      </c>
      <c r="I25" s="10">
        <v>201</v>
      </c>
      <c r="J25" s="3"/>
      <c r="K25" s="7">
        <v>78</v>
      </c>
      <c r="L25" s="10">
        <v>77</v>
      </c>
      <c r="M25" s="10">
        <v>90</v>
      </c>
      <c r="N25" s="10">
        <v>167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20.908787912454173</v>
      </c>
      <c r="W25" s="19">
        <f>W6/$W$8*100</f>
        <v>18.476755687438178</v>
      </c>
      <c r="X25" s="19">
        <f>X6/$X$8*100</f>
        <v>19.622207105855267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58</v>
      </c>
      <c r="C26" s="10">
        <v>55</v>
      </c>
      <c r="D26" s="10">
        <v>113</v>
      </c>
      <c r="E26" s="3"/>
      <c r="F26" s="7">
        <v>49</v>
      </c>
      <c r="G26" s="10">
        <v>114</v>
      </c>
      <c r="H26" s="10">
        <v>85</v>
      </c>
      <c r="I26" s="10">
        <v>199</v>
      </c>
      <c r="J26" s="3"/>
      <c r="K26" s="7">
        <v>79</v>
      </c>
      <c r="L26" s="10">
        <v>112</v>
      </c>
      <c r="M26" s="10">
        <v>150</v>
      </c>
      <c r="N26" s="10">
        <v>262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24.163981779802242</v>
      </c>
      <c r="W26" s="19">
        <f>W7/$W$8*100</f>
        <v>34.995054401582593</v>
      </c>
      <c r="X26" s="19">
        <f>X7/$X$8*100</f>
        <v>29.893778452200305</v>
      </c>
      <c r="Z26" s="4" t="s">
        <v>25</v>
      </c>
      <c r="AA26" s="10">
        <v>74</v>
      </c>
      <c r="AB26" s="10">
        <v>71</v>
      </c>
      <c r="AC26" s="10">
        <v>145</v>
      </c>
    </row>
    <row r="27" spans="1:29" ht="15" customHeight="1" x14ac:dyDescent="0.15">
      <c r="A27" s="7"/>
      <c r="B27" s="11">
        <v>362</v>
      </c>
      <c r="C27" s="11">
        <v>358</v>
      </c>
      <c r="D27" s="11">
        <v>720</v>
      </c>
      <c r="E27" s="3"/>
      <c r="F27" s="7"/>
      <c r="G27" s="11">
        <v>538</v>
      </c>
      <c r="H27" s="11">
        <v>432</v>
      </c>
      <c r="I27" s="11">
        <v>970</v>
      </c>
      <c r="J27" s="3"/>
      <c r="K27" s="7"/>
      <c r="L27" s="11">
        <v>851</v>
      </c>
      <c r="M27" s="11">
        <v>903</v>
      </c>
      <c r="N27" s="11">
        <v>1754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5" t="s">
        <v>26</v>
      </c>
      <c r="AA27" s="10">
        <v>384</v>
      </c>
      <c r="AB27" s="10">
        <v>359</v>
      </c>
      <c r="AC27" s="10">
        <v>743</v>
      </c>
    </row>
    <row r="28" spans="1:29" ht="15" customHeight="1" x14ac:dyDescent="0.15">
      <c r="A28" s="7">
        <v>20</v>
      </c>
      <c r="B28" s="10">
        <v>58</v>
      </c>
      <c r="C28" s="10">
        <v>57</v>
      </c>
      <c r="D28" s="10">
        <v>115</v>
      </c>
      <c r="E28" s="3"/>
      <c r="F28" s="7">
        <v>50</v>
      </c>
      <c r="G28" s="10">
        <v>99</v>
      </c>
      <c r="H28" s="10">
        <v>107</v>
      </c>
      <c r="I28" s="10">
        <v>206</v>
      </c>
      <c r="J28" s="3"/>
      <c r="K28" s="7">
        <v>80</v>
      </c>
      <c r="L28" s="10">
        <v>115</v>
      </c>
      <c r="M28" s="10">
        <v>193</v>
      </c>
      <c r="N28" s="10">
        <v>308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28.463504055104988</v>
      </c>
      <c r="W28" s="19">
        <f t="shared" ref="W28:W39" si="5">W9/$W$8*100</f>
        <v>24.836795252225517</v>
      </c>
      <c r="X28" s="19">
        <f t="shared" ref="X28:X39" si="6">X9/$X$8*100</f>
        <v>26.544921772801004</v>
      </c>
      <c r="Z28" s="4" t="s">
        <v>31</v>
      </c>
      <c r="AA28" s="10">
        <v>222</v>
      </c>
      <c r="AB28" s="10">
        <v>200</v>
      </c>
      <c r="AC28" s="10">
        <v>422</v>
      </c>
    </row>
    <row r="29" spans="1:29" ht="15" customHeight="1" x14ac:dyDescent="0.15">
      <c r="A29" s="7">
        <v>21</v>
      </c>
      <c r="B29" s="10">
        <v>57</v>
      </c>
      <c r="C29" s="10">
        <v>74</v>
      </c>
      <c r="D29" s="10">
        <v>131</v>
      </c>
      <c r="E29" s="3"/>
      <c r="F29" s="7">
        <v>51</v>
      </c>
      <c r="G29" s="10">
        <v>96</v>
      </c>
      <c r="H29" s="10">
        <v>90</v>
      </c>
      <c r="I29" s="10">
        <v>186</v>
      </c>
      <c r="J29" s="3"/>
      <c r="K29" s="7">
        <v>81</v>
      </c>
      <c r="L29" s="10">
        <v>115</v>
      </c>
      <c r="M29" s="10">
        <v>155</v>
      </c>
      <c r="N29" s="10">
        <v>270</v>
      </c>
      <c r="O29" s="3"/>
      <c r="P29" s="7">
        <v>111</v>
      </c>
      <c r="Q29" s="14">
        <v>0</v>
      </c>
      <c r="R29" s="14">
        <v>1</v>
      </c>
      <c r="S29" s="15">
        <v>1</v>
      </c>
      <c r="U29" s="4" t="s">
        <v>9</v>
      </c>
      <c r="V29" s="19">
        <f t="shared" si="4"/>
        <v>73.536273747361406</v>
      </c>
      <c r="W29" s="19">
        <f t="shared" si="5"/>
        <v>78.308605341246292</v>
      </c>
      <c r="X29" s="19">
        <f t="shared" si="6"/>
        <v>76.06090733085658</v>
      </c>
      <c r="Z29" s="4" t="s">
        <v>7</v>
      </c>
      <c r="AA29" s="10">
        <v>219</v>
      </c>
      <c r="AB29" s="10">
        <v>361</v>
      </c>
      <c r="AC29" s="10">
        <v>580</v>
      </c>
    </row>
    <row r="30" spans="1:29" ht="15" customHeight="1" x14ac:dyDescent="0.15">
      <c r="A30" s="7">
        <v>22</v>
      </c>
      <c r="B30" s="10">
        <v>44</v>
      </c>
      <c r="C30" s="10">
        <v>51</v>
      </c>
      <c r="D30" s="10">
        <v>95</v>
      </c>
      <c r="E30" s="3"/>
      <c r="F30" s="7">
        <v>52</v>
      </c>
      <c r="G30" s="10">
        <v>110</v>
      </c>
      <c r="H30" s="10">
        <v>98</v>
      </c>
      <c r="I30" s="10">
        <v>208</v>
      </c>
      <c r="J30" s="3"/>
      <c r="K30" s="7">
        <v>82</v>
      </c>
      <c r="L30" s="10">
        <v>109</v>
      </c>
      <c r="M30" s="10">
        <v>186</v>
      </c>
      <c r="N30" s="10">
        <v>295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62.870792134207306</v>
      </c>
      <c r="W30" s="19">
        <f t="shared" si="5"/>
        <v>69.782393669634018</v>
      </c>
      <c r="X30" s="19">
        <f t="shared" si="6"/>
        <v>66.52713097169169</v>
      </c>
      <c r="Z30" s="9" t="s">
        <v>24</v>
      </c>
      <c r="AA30" s="11">
        <f t="shared" ref="AA30:AB30" si="7">SUM(AA26:AA29)</f>
        <v>899</v>
      </c>
      <c r="AB30" s="11">
        <f t="shared" si="7"/>
        <v>991</v>
      </c>
      <c r="AC30" s="11">
        <f>SUM(AC26:AC29)</f>
        <v>1890</v>
      </c>
    </row>
    <row r="31" spans="1:29" ht="15" customHeight="1" x14ac:dyDescent="0.15">
      <c r="A31" s="7">
        <v>23</v>
      </c>
      <c r="B31" s="10">
        <v>60</v>
      </c>
      <c r="C31" s="10">
        <v>58</v>
      </c>
      <c r="D31" s="10">
        <v>118</v>
      </c>
      <c r="E31" s="3"/>
      <c r="F31" s="7">
        <v>53</v>
      </c>
      <c r="G31" s="10">
        <v>89</v>
      </c>
      <c r="H31" s="10">
        <v>94</v>
      </c>
      <c r="I31" s="10">
        <v>183</v>
      </c>
      <c r="J31" s="3"/>
      <c r="K31" s="7">
        <v>83</v>
      </c>
      <c r="L31" s="10">
        <v>102</v>
      </c>
      <c r="M31" s="10">
        <v>182</v>
      </c>
      <c r="N31" s="10">
        <v>284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52.271969781135432</v>
      </c>
      <c r="W31" s="19">
        <f t="shared" si="5"/>
        <v>60.069238377843718</v>
      </c>
      <c r="X31" s="19">
        <f t="shared" si="6"/>
        <v>56.396839516508813</v>
      </c>
      <c r="Z31" s="6"/>
    </row>
    <row r="32" spans="1:29" ht="15" customHeight="1" x14ac:dyDescent="0.15">
      <c r="A32" s="7">
        <v>24</v>
      </c>
      <c r="B32" s="10">
        <v>58</v>
      </c>
      <c r="C32" s="10">
        <v>53</v>
      </c>
      <c r="D32" s="10">
        <v>111</v>
      </c>
      <c r="E32" s="3"/>
      <c r="F32" s="7">
        <v>54</v>
      </c>
      <c r="G32" s="10">
        <v>98</v>
      </c>
      <c r="H32" s="10">
        <v>82</v>
      </c>
      <c r="I32" s="10">
        <v>180</v>
      </c>
      <c r="J32" s="3"/>
      <c r="K32" s="7">
        <v>84</v>
      </c>
      <c r="L32" s="10">
        <v>89</v>
      </c>
      <c r="M32" s="10">
        <v>171</v>
      </c>
      <c r="N32" s="10">
        <v>260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45.072769692256415</v>
      </c>
      <c r="W32" s="20">
        <f t="shared" si="5"/>
        <v>53.471810089020778</v>
      </c>
      <c r="X32" s="20">
        <f t="shared" si="6"/>
        <v>49.515985558055569</v>
      </c>
      <c r="Z32" s="6"/>
      <c r="AA32" s="27"/>
      <c r="AB32" s="26"/>
      <c r="AC32" s="26"/>
    </row>
    <row r="33" spans="1:29" ht="15" customHeight="1" x14ac:dyDescent="0.15">
      <c r="A33" s="7"/>
      <c r="B33" s="11">
        <v>277</v>
      </c>
      <c r="C33" s="11">
        <v>293</v>
      </c>
      <c r="D33" s="11">
        <v>570</v>
      </c>
      <c r="E33" s="3"/>
      <c r="F33" s="7"/>
      <c r="G33" s="11">
        <v>492</v>
      </c>
      <c r="H33" s="11">
        <v>471</v>
      </c>
      <c r="I33" s="11">
        <v>963</v>
      </c>
      <c r="J33" s="3"/>
      <c r="K33" s="7"/>
      <c r="L33" s="11">
        <v>530</v>
      </c>
      <c r="M33" s="11">
        <v>887</v>
      </c>
      <c r="N33" s="11">
        <v>1417</v>
      </c>
      <c r="O33" s="3"/>
      <c r="P33" s="7"/>
      <c r="Q33" s="16">
        <v>0</v>
      </c>
      <c r="R33" s="16">
        <v>1</v>
      </c>
      <c r="S33" s="16">
        <v>1</v>
      </c>
      <c r="U33" s="4" t="s">
        <v>13</v>
      </c>
      <c r="V33" s="19">
        <f t="shared" si="4"/>
        <v>35.796022664148431</v>
      </c>
      <c r="W33" s="19">
        <f t="shared" si="5"/>
        <v>44.718100890207715</v>
      </c>
      <c r="X33" s="19">
        <f t="shared" si="6"/>
        <v>40.515933232169957</v>
      </c>
      <c r="Z33" s="6" t="s">
        <v>3</v>
      </c>
    </row>
    <row r="34" spans="1:29" ht="15" customHeight="1" x14ac:dyDescent="0.15">
      <c r="A34" s="7">
        <v>25</v>
      </c>
      <c r="B34" s="10">
        <v>50</v>
      </c>
      <c r="C34" s="10">
        <v>44</v>
      </c>
      <c r="D34" s="10">
        <v>94</v>
      </c>
      <c r="E34" s="3"/>
      <c r="F34" s="7">
        <v>55</v>
      </c>
      <c r="G34" s="10">
        <v>91</v>
      </c>
      <c r="H34" s="10">
        <v>95</v>
      </c>
      <c r="I34" s="10">
        <v>186</v>
      </c>
      <c r="J34" s="3"/>
      <c r="K34" s="7">
        <v>85</v>
      </c>
      <c r="L34" s="10">
        <v>90</v>
      </c>
      <c r="M34" s="10">
        <v>155</v>
      </c>
      <c r="N34" s="10">
        <v>245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24.163981779802242</v>
      </c>
      <c r="W34" s="19">
        <f t="shared" si="5"/>
        <v>34.995054401582593</v>
      </c>
      <c r="X34" s="19">
        <f t="shared" si="6"/>
        <v>29.893778452200305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49</v>
      </c>
      <c r="C35" s="10">
        <v>47</v>
      </c>
      <c r="D35" s="10">
        <v>96</v>
      </c>
      <c r="E35" s="3"/>
      <c r="F35" s="7">
        <v>56</v>
      </c>
      <c r="G35" s="10">
        <v>87</v>
      </c>
      <c r="H35" s="10">
        <v>109</v>
      </c>
      <c r="I35" s="10">
        <v>196</v>
      </c>
      <c r="J35" s="3"/>
      <c r="K35" s="7">
        <v>86</v>
      </c>
      <c r="L35" s="10">
        <v>102</v>
      </c>
      <c r="M35" s="10">
        <v>173</v>
      </c>
      <c r="N35" s="10">
        <v>275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14.709476724808354</v>
      </c>
      <c r="W35" s="19">
        <f t="shared" si="5"/>
        <v>26.063303659742832</v>
      </c>
      <c r="X35" s="19">
        <f t="shared" si="6"/>
        <v>20.715818115221602</v>
      </c>
      <c r="Z35" s="4" t="s">
        <v>25</v>
      </c>
      <c r="AA35" s="10">
        <f>SUM(AA5,AA12,AA19,AA26)</f>
        <v>802</v>
      </c>
      <c r="AB35" s="10">
        <f t="shared" ref="AA35:AB38" si="8">SUM(AB5,AB12,AB19,AB26)</f>
        <v>702</v>
      </c>
      <c r="AC35" s="10">
        <f>SUM(AA35:AB35)</f>
        <v>1504</v>
      </c>
    </row>
    <row r="36" spans="1:29" ht="15" customHeight="1" x14ac:dyDescent="0.15">
      <c r="A36" s="7">
        <v>27</v>
      </c>
      <c r="B36" s="10">
        <v>48</v>
      </c>
      <c r="C36" s="10">
        <v>50</v>
      </c>
      <c r="D36" s="10">
        <v>98</v>
      </c>
      <c r="E36" s="3"/>
      <c r="F36" s="7">
        <v>57</v>
      </c>
      <c r="G36" s="10">
        <v>87</v>
      </c>
      <c r="H36" s="10">
        <v>119</v>
      </c>
      <c r="I36" s="10">
        <v>206</v>
      </c>
      <c r="J36" s="3"/>
      <c r="K36" s="7">
        <v>87</v>
      </c>
      <c r="L36" s="10">
        <v>96</v>
      </c>
      <c r="M36" s="10">
        <v>183</v>
      </c>
      <c r="N36" s="10">
        <v>279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8.8212420842128658</v>
      </c>
      <c r="W36" s="19">
        <f t="shared" si="5"/>
        <v>17.289812067260137</v>
      </c>
      <c r="X36" s="19">
        <f t="shared" si="6"/>
        <v>13.301240123489089</v>
      </c>
      <c r="Z36" s="25" t="s">
        <v>26</v>
      </c>
      <c r="AA36" s="10">
        <f t="shared" si="8"/>
        <v>4142</v>
      </c>
      <c r="AB36" s="10">
        <f t="shared" si="8"/>
        <v>4002</v>
      </c>
      <c r="AC36" s="13">
        <f>SUM(AA36:AB36)</f>
        <v>8144</v>
      </c>
    </row>
    <row r="37" spans="1:29" ht="15" customHeight="1" x14ac:dyDescent="0.15">
      <c r="A37" s="7">
        <v>28</v>
      </c>
      <c r="B37" s="10">
        <v>50</v>
      </c>
      <c r="C37" s="10">
        <v>38</v>
      </c>
      <c r="D37" s="10">
        <v>88</v>
      </c>
      <c r="E37" s="3"/>
      <c r="F37" s="7">
        <v>58</v>
      </c>
      <c r="G37" s="10">
        <v>99</v>
      </c>
      <c r="H37" s="10">
        <v>72</v>
      </c>
      <c r="I37" s="10">
        <v>171</v>
      </c>
      <c r="J37" s="3"/>
      <c r="K37" s="7">
        <v>88</v>
      </c>
      <c r="L37" s="10">
        <v>105</v>
      </c>
      <c r="M37" s="10">
        <v>167</v>
      </c>
      <c r="N37" s="10">
        <v>272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3.5884901677591374</v>
      </c>
      <c r="W37" s="19">
        <f t="shared" si="5"/>
        <v>8.9713155291790301</v>
      </c>
      <c r="X37" s="19">
        <f t="shared" si="6"/>
        <v>6.4360839307205282</v>
      </c>
      <c r="Z37" s="4" t="s">
        <v>31</v>
      </c>
      <c r="AA37" s="10">
        <f t="shared" si="8"/>
        <v>1882</v>
      </c>
      <c r="AB37" s="10">
        <f t="shared" si="8"/>
        <v>1868</v>
      </c>
      <c r="AC37" s="13">
        <f>SUM(AA37:AB37)</f>
        <v>3750</v>
      </c>
    </row>
    <row r="38" spans="1:29" ht="15" customHeight="1" x14ac:dyDescent="0.15">
      <c r="A38" s="7">
        <v>29</v>
      </c>
      <c r="B38" s="10">
        <v>57</v>
      </c>
      <c r="C38" s="10">
        <v>48</v>
      </c>
      <c r="D38" s="10">
        <v>105</v>
      </c>
      <c r="E38" s="3"/>
      <c r="F38" s="7">
        <v>59</v>
      </c>
      <c r="G38" s="10">
        <v>98</v>
      </c>
      <c r="H38" s="10">
        <v>116</v>
      </c>
      <c r="I38" s="10">
        <v>214</v>
      </c>
      <c r="J38" s="3"/>
      <c r="K38" s="7">
        <v>89</v>
      </c>
      <c r="L38" s="10">
        <v>78</v>
      </c>
      <c r="M38" s="10">
        <v>163</v>
      </c>
      <c r="N38" s="10">
        <v>241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0.81102099766692592</v>
      </c>
      <c r="W38" s="19">
        <f t="shared" si="5"/>
        <v>2.9475766567754698</v>
      </c>
      <c r="X38" s="19">
        <f t="shared" si="6"/>
        <v>1.9412903563392809</v>
      </c>
      <c r="Z38" s="4" t="s">
        <v>7</v>
      </c>
      <c r="AA38" s="10">
        <f t="shared" si="8"/>
        <v>2175</v>
      </c>
      <c r="AB38" s="10">
        <f t="shared" si="8"/>
        <v>3538</v>
      </c>
      <c r="AC38" s="13">
        <f>SUM(AA38:AB38)</f>
        <v>5713</v>
      </c>
    </row>
    <row r="39" spans="1:29" ht="15" customHeight="1" x14ac:dyDescent="0.15">
      <c r="A39" s="7"/>
      <c r="B39" s="11">
        <v>254</v>
      </c>
      <c r="C39" s="11">
        <v>227</v>
      </c>
      <c r="D39" s="11">
        <v>481</v>
      </c>
      <c r="E39" s="3"/>
      <c r="F39" s="7"/>
      <c r="G39" s="11">
        <v>462</v>
      </c>
      <c r="H39" s="11">
        <v>511</v>
      </c>
      <c r="I39" s="11">
        <v>973</v>
      </c>
      <c r="J39" s="3"/>
      <c r="K39" s="7"/>
      <c r="L39" s="11">
        <v>471</v>
      </c>
      <c r="M39" s="11">
        <v>841</v>
      </c>
      <c r="N39" s="11">
        <v>1312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6.6659260082213095E-2</v>
      </c>
      <c r="W39" s="19">
        <f t="shared" si="5"/>
        <v>0.44510385756676557</v>
      </c>
      <c r="X39" s="19">
        <f t="shared" si="6"/>
        <v>0.26686201663963166</v>
      </c>
      <c r="Z39" s="9" t="s">
        <v>24</v>
      </c>
      <c r="AA39" s="11">
        <f>SUM(AA35:AA38)</f>
        <v>9001</v>
      </c>
      <c r="AB39" s="11">
        <f>SUM(AB35:AB38)</f>
        <v>10110</v>
      </c>
      <c r="AC39" s="11">
        <f>SUM(AC35:AC38)</f>
        <v>19111</v>
      </c>
    </row>
    <row r="81" spans="7:9" x14ac:dyDescent="0.15">
      <c r="G81" s="22"/>
      <c r="H81" s="22"/>
      <c r="I81" s="22"/>
    </row>
    <row r="93" spans="7:9" x14ac:dyDescent="0.15">
      <c r="G93" s="22"/>
      <c r="H93" s="22"/>
      <c r="I93" s="22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35433070866141736" header="0.31496062992125984" footer="0.31496062992125984"/>
  <pageSetup paperSize="9" scale="8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C121"/>
  <sheetViews>
    <sheetView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5">
        <v>45504</v>
      </c>
      <c r="W2" s="35"/>
      <c r="X2" s="30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27</v>
      </c>
      <c r="C4" s="10">
        <v>29</v>
      </c>
      <c r="D4" s="10">
        <v>56</v>
      </c>
      <c r="E4" s="3"/>
      <c r="F4" s="7">
        <v>30</v>
      </c>
      <c r="G4" s="10">
        <v>76</v>
      </c>
      <c r="H4" s="10">
        <v>58</v>
      </c>
      <c r="I4" s="10">
        <v>134</v>
      </c>
      <c r="J4" s="3"/>
      <c r="K4" s="7">
        <v>60</v>
      </c>
      <c r="L4" s="10">
        <v>110</v>
      </c>
      <c r="M4" s="10">
        <v>128</v>
      </c>
      <c r="N4" s="10">
        <v>238</v>
      </c>
      <c r="O4" s="3"/>
      <c r="P4" s="7">
        <v>90</v>
      </c>
      <c r="Q4" s="10">
        <v>61</v>
      </c>
      <c r="R4" s="10">
        <v>148</v>
      </c>
      <c r="S4" s="10">
        <v>209</v>
      </c>
      <c r="U4" s="4" t="s">
        <v>4</v>
      </c>
      <c r="V4" s="15">
        <f>SUM(B9,B15,B21)</f>
        <v>803</v>
      </c>
      <c r="W4" s="15">
        <f>SUM(C9,C15,C21)</f>
        <v>698</v>
      </c>
      <c r="X4" s="15">
        <f>SUM(V4:W4)</f>
        <v>1501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34</v>
      </c>
      <c r="C5" s="10">
        <v>33</v>
      </c>
      <c r="D5" s="10">
        <v>67</v>
      </c>
      <c r="E5" s="3"/>
      <c r="F5" s="7">
        <v>31</v>
      </c>
      <c r="G5" s="10">
        <v>57</v>
      </c>
      <c r="H5" s="10">
        <v>40</v>
      </c>
      <c r="I5" s="10">
        <v>97</v>
      </c>
      <c r="J5" s="3"/>
      <c r="K5" s="7">
        <v>61</v>
      </c>
      <c r="L5" s="10">
        <v>127</v>
      </c>
      <c r="M5" s="10">
        <v>117</v>
      </c>
      <c r="N5" s="10">
        <v>244</v>
      </c>
      <c r="O5" s="3"/>
      <c r="P5" s="7">
        <v>91</v>
      </c>
      <c r="Q5" s="10">
        <v>56</v>
      </c>
      <c r="R5" s="10">
        <v>125</v>
      </c>
      <c r="S5" s="10">
        <v>181</v>
      </c>
      <c r="U5" s="4" t="s">
        <v>5</v>
      </c>
      <c r="V5" s="15">
        <f>SUM(B27,B33,B39,G9,G15,G21,G27,G33,G39,L9)</f>
        <v>4153</v>
      </c>
      <c r="W5" s="15">
        <f>SUM(C27,C33,C39,H9,H15,H21,H27,H33,H39,M9)</f>
        <v>4007</v>
      </c>
      <c r="X5" s="15">
        <f>SUM(V5:W5)</f>
        <v>8160</v>
      </c>
      <c r="Y5" s="2"/>
      <c r="Z5" s="4" t="s">
        <v>25</v>
      </c>
      <c r="AA5" s="10">
        <v>468</v>
      </c>
      <c r="AB5" s="10">
        <v>437</v>
      </c>
      <c r="AC5" s="10">
        <v>905</v>
      </c>
    </row>
    <row r="6" spans="1:29" ht="15" customHeight="1" x14ac:dyDescent="0.15">
      <c r="A6" s="7">
        <v>2</v>
      </c>
      <c r="B6" s="10">
        <v>25</v>
      </c>
      <c r="C6" s="10">
        <v>29</v>
      </c>
      <c r="D6" s="10">
        <v>54</v>
      </c>
      <c r="E6" s="3"/>
      <c r="F6" s="7">
        <v>32</v>
      </c>
      <c r="G6" s="10">
        <v>57</v>
      </c>
      <c r="H6" s="10">
        <v>48</v>
      </c>
      <c r="I6" s="10">
        <v>105</v>
      </c>
      <c r="J6" s="3"/>
      <c r="K6" s="7">
        <v>62</v>
      </c>
      <c r="L6" s="10">
        <v>121</v>
      </c>
      <c r="M6" s="10">
        <v>126</v>
      </c>
      <c r="N6" s="10">
        <v>247</v>
      </c>
      <c r="O6" s="3"/>
      <c r="P6" s="7">
        <v>92</v>
      </c>
      <c r="Q6" s="10">
        <v>51</v>
      </c>
      <c r="R6" s="10">
        <v>115</v>
      </c>
      <c r="S6" s="10">
        <v>166</v>
      </c>
      <c r="U6" s="8" t="s">
        <v>6</v>
      </c>
      <c r="V6" s="15">
        <f>SUM(L15,L21)</f>
        <v>1878</v>
      </c>
      <c r="W6" s="15">
        <f>SUM(M15,M21)</f>
        <v>1851</v>
      </c>
      <c r="X6" s="15">
        <f>SUM(V6:W6)</f>
        <v>3729</v>
      </c>
      <c r="Z6" s="25" t="s">
        <v>26</v>
      </c>
      <c r="AA6" s="10">
        <v>2447</v>
      </c>
      <c r="AB6" s="10">
        <v>2402</v>
      </c>
      <c r="AC6" s="10">
        <v>4849</v>
      </c>
    </row>
    <row r="7" spans="1:29" ht="15" customHeight="1" x14ac:dyDescent="0.15">
      <c r="A7" s="7">
        <v>3</v>
      </c>
      <c r="B7" s="10">
        <v>55</v>
      </c>
      <c r="C7" s="10">
        <v>32</v>
      </c>
      <c r="D7" s="10">
        <v>87</v>
      </c>
      <c r="E7" s="3"/>
      <c r="F7" s="7">
        <v>33</v>
      </c>
      <c r="G7" s="10">
        <v>57</v>
      </c>
      <c r="H7" s="10">
        <v>49</v>
      </c>
      <c r="I7" s="10">
        <v>106</v>
      </c>
      <c r="J7" s="3"/>
      <c r="K7" s="7">
        <v>63</v>
      </c>
      <c r="L7" s="10">
        <v>143</v>
      </c>
      <c r="M7" s="10">
        <v>145</v>
      </c>
      <c r="N7" s="10">
        <v>288</v>
      </c>
      <c r="O7" s="3"/>
      <c r="P7" s="7">
        <v>93</v>
      </c>
      <c r="Q7" s="10">
        <v>44</v>
      </c>
      <c r="R7" s="10">
        <v>127</v>
      </c>
      <c r="S7" s="10">
        <v>171</v>
      </c>
      <c r="U7" s="4" t="s">
        <v>7</v>
      </c>
      <c r="V7" s="15">
        <f>SUM(L27,L33,L39,Q9,Q15,Q21,Q27,Q33,Q39)</f>
        <v>2177</v>
      </c>
      <c r="W7" s="15">
        <f>SUM(M27,M33,M39,R9,R15,R21,R27,R33,R39)</f>
        <v>3552</v>
      </c>
      <c r="X7" s="15">
        <f>SUM(V7:W7)</f>
        <v>5729</v>
      </c>
      <c r="Z7" s="4" t="s">
        <v>31</v>
      </c>
      <c r="AA7" s="10">
        <v>1050</v>
      </c>
      <c r="AB7" s="10">
        <v>1062</v>
      </c>
      <c r="AC7" s="10">
        <v>2112</v>
      </c>
    </row>
    <row r="8" spans="1:29" ht="15" customHeight="1" x14ac:dyDescent="0.15">
      <c r="A8" s="7">
        <v>4</v>
      </c>
      <c r="B8" s="10">
        <v>52</v>
      </c>
      <c r="C8" s="10">
        <v>42</v>
      </c>
      <c r="D8" s="10">
        <v>94</v>
      </c>
      <c r="E8" s="3"/>
      <c r="F8" s="7">
        <v>34</v>
      </c>
      <c r="G8" s="10">
        <v>55</v>
      </c>
      <c r="H8" s="10">
        <v>32</v>
      </c>
      <c r="I8" s="10">
        <v>87</v>
      </c>
      <c r="J8" s="3"/>
      <c r="K8" s="7">
        <v>64</v>
      </c>
      <c r="L8" s="10">
        <v>144</v>
      </c>
      <c r="M8" s="10">
        <v>148</v>
      </c>
      <c r="N8" s="10">
        <v>292</v>
      </c>
      <c r="O8" s="3"/>
      <c r="P8" s="7">
        <v>94</v>
      </c>
      <c r="Q8" s="10">
        <v>34</v>
      </c>
      <c r="R8" s="10">
        <v>98</v>
      </c>
      <c r="S8" s="10">
        <v>132</v>
      </c>
      <c r="U8" s="17" t="s">
        <v>3</v>
      </c>
      <c r="V8" s="12">
        <f>SUM(V4:V7)</f>
        <v>9011</v>
      </c>
      <c r="W8" s="12">
        <f>SUM(W4:W7)</f>
        <v>10108</v>
      </c>
      <c r="X8" s="12">
        <f>SUM(X4:X7)</f>
        <v>19119</v>
      </c>
      <c r="Z8" s="4" t="s">
        <v>7</v>
      </c>
      <c r="AA8" s="10">
        <v>1336</v>
      </c>
      <c r="AB8" s="10">
        <v>2144</v>
      </c>
      <c r="AC8" s="10">
        <v>3480</v>
      </c>
    </row>
    <row r="9" spans="1:29" ht="15" customHeight="1" x14ac:dyDescent="0.15">
      <c r="A9" s="7"/>
      <c r="B9" s="11">
        <v>193</v>
      </c>
      <c r="C9" s="11">
        <v>165</v>
      </c>
      <c r="D9" s="11">
        <v>358</v>
      </c>
      <c r="E9" s="3"/>
      <c r="F9" s="7"/>
      <c r="G9" s="11">
        <v>302</v>
      </c>
      <c r="H9" s="11">
        <v>227</v>
      </c>
      <c r="I9" s="11">
        <v>529</v>
      </c>
      <c r="J9" s="3"/>
      <c r="K9" s="7"/>
      <c r="L9" s="12">
        <v>645</v>
      </c>
      <c r="M9" s="12">
        <v>664</v>
      </c>
      <c r="N9" s="12">
        <v>1309</v>
      </c>
      <c r="O9" s="3"/>
      <c r="P9" s="7"/>
      <c r="Q9" s="11">
        <v>246</v>
      </c>
      <c r="R9" s="11">
        <v>613</v>
      </c>
      <c r="S9" s="11">
        <v>859</v>
      </c>
      <c r="U9" s="4" t="s">
        <v>8</v>
      </c>
      <c r="V9" s="15">
        <f>SUM(G21,G27,G33,G39,L9)</f>
        <v>2561</v>
      </c>
      <c r="W9" s="15">
        <f>SUM(H21,H27,H33,H39,M9)</f>
        <v>2513</v>
      </c>
      <c r="X9" s="18">
        <f t="shared" ref="X9:X20" si="0">SUM(V9:W9)</f>
        <v>5074</v>
      </c>
      <c r="Z9" s="9" t="s">
        <v>24</v>
      </c>
      <c r="AA9" s="11">
        <f t="shared" ref="AA9:AB9" si="1">SUM(AA5:AA8)</f>
        <v>5301</v>
      </c>
      <c r="AB9" s="11">
        <f t="shared" si="1"/>
        <v>6045</v>
      </c>
      <c r="AC9" s="11">
        <f>SUM(AC5:AC8)</f>
        <v>11346</v>
      </c>
    </row>
    <row r="10" spans="1:29" ht="15" customHeight="1" x14ac:dyDescent="0.15">
      <c r="A10" s="7">
        <v>5</v>
      </c>
      <c r="B10" s="10">
        <v>45</v>
      </c>
      <c r="C10" s="10">
        <v>36</v>
      </c>
      <c r="D10" s="10">
        <v>81</v>
      </c>
      <c r="E10" s="3"/>
      <c r="F10" s="7">
        <v>35</v>
      </c>
      <c r="G10" s="10">
        <v>62</v>
      </c>
      <c r="H10" s="10">
        <v>64</v>
      </c>
      <c r="I10" s="10">
        <v>126</v>
      </c>
      <c r="J10" s="3"/>
      <c r="K10" s="7">
        <v>65</v>
      </c>
      <c r="L10" s="10">
        <v>166</v>
      </c>
      <c r="M10" s="10">
        <v>166</v>
      </c>
      <c r="N10" s="10">
        <v>332</v>
      </c>
      <c r="O10" s="3"/>
      <c r="P10" s="7">
        <v>95</v>
      </c>
      <c r="Q10" s="10">
        <v>27</v>
      </c>
      <c r="R10" s="10">
        <v>75</v>
      </c>
      <c r="S10" s="10">
        <v>102</v>
      </c>
      <c r="U10" s="4" t="s">
        <v>9</v>
      </c>
      <c r="V10" s="15">
        <f>SUM(G21,G27,G33,G39,L9,L15,L21,L27,L33,L39,Q9,Q15,Q21,Q27,Q33,Q39)</f>
        <v>6616</v>
      </c>
      <c r="W10" s="15">
        <f>SUM(H21,H27,H33,H39,M9,M15,M21,M27,M33,M39,R9,R15,R21,R27,R33,R39)</f>
        <v>7916</v>
      </c>
      <c r="X10" s="18">
        <f t="shared" si="0"/>
        <v>14532</v>
      </c>
      <c r="Z10" s="6" t="s">
        <v>28</v>
      </c>
    </row>
    <row r="11" spans="1:29" ht="15" customHeight="1" x14ac:dyDescent="0.15">
      <c r="A11" s="7">
        <v>6</v>
      </c>
      <c r="B11" s="10">
        <v>52</v>
      </c>
      <c r="C11" s="10">
        <v>44</v>
      </c>
      <c r="D11" s="10">
        <v>96</v>
      </c>
      <c r="E11" s="3"/>
      <c r="F11" s="7">
        <v>36</v>
      </c>
      <c r="G11" s="10">
        <v>73</v>
      </c>
      <c r="H11" s="10">
        <v>71</v>
      </c>
      <c r="I11" s="10">
        <v>144</v>
      </c>
      <c r="J11" s="3"/>
      <c r="K11" s="7">
        <v>66</v>
      </c>
      <c r="L11" s="10">
        <v>151</v>
      </c>
      <c r="M11" s="10">
        <v>164</v>
      </c>
      <c r="N11" s="10">
        <v>315</v>
      </c>
      <c r="O11" s="3"/>
      <c r="P11" s="7">
        <v>96</v>
      </c>
      <c r="Q11" s="10">
        <v>14</v>
      </c>
      <c r="R11" s="10">
        <v>58</v>
      </c>
      <c r="S11" s="10">
        <v>72</v>
      </c>
      <c r="U11" s="4" t="s">
        <v>10</v>
      </c>
      <c r="V11" s="15">
        <f>SUM(,G33,G39,L9,L15,L21,L27,L33,L39,Q9,Q15,Q21,Q27,Q33,Q39)</f>
        <v>5665</v>
      </c>
      <c r="W11" s="15">
        <f>SUM(,H33,H39,M9,M15,M21,M27,M33,M39,R9,R15,R21,R27,R33,R39)</f>
        <v>7045</v>
      </c>
      <c r="X11" s="18">
        <f t="shared" si="0"/>
        <v>12710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59</v>
      </c>
      <c r="C12" s="10">
        <v>48</v>
      </c>
      <c r="D12" s="10">
        <v>107</v>
      </c>
      <c r="E12" s="3"/>
      <c r="F12" s="7">
        <v>37</v>
      </c>
      <c r="G12" s="10">
        <v>68</v>
      </c>
      <c r="H12" s="10">
        <v>87</v>
      </c>
      <c r="I12" s="10">
        <v>155</v>
      </c>
      <c r="J12" s="3"/>
      <c r="K12" s="7">
        <v>67</v>
      </c>
      <c r="L12" s="10">
        <v>173</v>
      </c>
      <c r="M12" s="10">
        <v>166</v>
      </c>
      <c r="N12" s="10">
        <v>339</v>
      </c>
      <c r="O12" s="3"/>
      <c r="P12" s="7">
        <v>97</v>
      </c>
      <c r="Q12" s="10">
        <v>14</v>
      </c>
      <c r="R12" s="10">
        <v>42</v>
      </c>
      <c r="S12" s="10">
        <v>56</v>
      </c>
      <c r="U12" s="4" t="s">
        <v>11</v>
      </c>
      <c r="V12" s="15">
        <f>SUM(L9,L15,L21,L27,L33,L39,Q9,Q15,Q21,Q27,Q33,Q39)</f>
        <v>4700</v>
      </c>
      <c r="W12" s="15">
        <f>SUM(M9,M15,M21,M27,M33,M39,R9,R15,R21,R27,R33,R39)</f>
        <v>6067</v>
      </c>
      <c r="X12" s="18">
        <f t="shared" si="0"/>
        <v>10767</v>
      </c>
      <c r="Z12" s="4" t="s">
        <v>25</v>
      </c>
      <c r="AA12" s="10">
        <v>133</v>
      </c>
      <c r="AB12" s="10">
        <v>87</v>
      </c>
      <c r="AC12" s="10">
        <v>220</v>
      </c>
    </row>
    <row r="13" spans="1:29" ht="15" customHeight="1" x14ac:dyDescent="0.15">
      <c r="A13" s="7">
        <v>8</v>
      </c>
      <c r="B13" s="10">
        <v>53</v>
      </c>
      <c r="C13" s="10">
        <v>45</v>
      </c>
      <c r="D13" s="10">
        <v>98</v>
      </c>
      <c r="E13" s="3"/>
      <c r="F13" s="7">
        <v>38</v>
      </c>
      <c r="G13" s="10">
        <v>76</v>
      </c>
      <c r="H13" s="10">
        <v>76</v>
      </c>
      <c r="I13" s="10">
        <v>152</v>
      </c>
      <c r="J13" s="3"/>
      <c r="K13" s="7">
        <v>68</v>
      </c>
      <c r="L13" s="10">
        <v>167</v>
      </c>
      <c r="M13" s="10">
        <v>193</v>
      </c>
      <c r="N13" s="10">
        <v>360</v>
      </c>
      <c r="O13" s="3"/>
      <c r="P13" s="7">
        <v>98</v>
      </c>
      <c r="Q13" s="10">
        <v>10</v>
      </c>
      <c r="R13" s="10">
        <v>43</v>
      </c>
      <c r="S13" s="10">
        <v>53</v>
      </c>
      <c r="U13" s="9" t="s">
        <v>12</v>
      </c>
      <c r="V13" s="12">
        <f>SUM(L15,L21,L27,L33,L39,Q9,Q15,Q21,Q27,Q33,Q39)</f>
        <v>4055</v>
      </c>
      <c r="W13" s="12">
        <f>SUM(M15,M21,M27,M33,M39,R9,R15,R21,R27,R33,R39)</f>
        <v>5403</v>
      </c>
      <c r="X13" s="12">
        <f t="shared" si="0"/>
        <v>9458</v>
      </c>
      <c r="Z13" s="25" t="s">
        <v>26</v>
      </c>
      <c r="AA13" s="10">
        <v>530</v>
      </c>
      <c r="AB13" s="10">
        <v>563</v>
      </c>
      <c r="AC13" s="10">
        <v>1093</v>
      </c>
    </row>
    <row r="14" spans="1:29" ht="15" customHeight="1" x14ac:dyDescent="0.15">
      <c r="A14" s="7">
        <v>9</v>
      </c>
      <c r="B14" s="10">
        <v>63</v>
      </c>
      <c r="C14" s="10">
        <v>67</v>
      </c>
      <c r="D14" s="10">
        <v>130</v>
      </c>
      <c r="E14" s="3"/>
      <c r="F14" s="7">
        <v>39</v>
      </c>
      <c r="G14" s="10">
        <v>106</v>
      </c>
      <c r="H14" s="10">
        <v>82</v>
      </c>
      <c r="I14" s="10">
        <v>188</v>
      </c>
      <c r="J14" s="3"/>
      <c r="K14" s="7">
        <v>69</v>
      </c>
      <c r="L14" s="10">
        <v>176</v>
      </c>
      <c r="M14" s="10">
        <v>186</v>
      </c>
      <c r="N14" s="10">
        <v>362</v>
      </c>
      <c r="O14" s="3"/>
      <c r="P14" s="7">
        <v>99</v>
      </c>
      <c r="Q14" s="10">
        <v>7</v>
      </c>
      <c r="R14" s="10">
        <v>32</v>
      </c>
      <c r="S14" s="10">
        <v>39</v>
      </c>
      <c r="U14" s="4" t="s">
        <v>13</v>
      </c>
      <c r="V14" s="15">
        <f>SUM(L21,L27,L33,L39,Q9,Q15,Q21,Q27,Q33,Q39)</f>
        <v>3222</v>
      </c>
      <c r="W14" s="15">
        <f>SUM(M21,M27,M33,M39,R9,R15,R21,R27,R33,R39)</f>
        <v>4528</v>
      </c>
      <c r="X14" s="18">
        <f t="shared" si="0"/>
        <v>7750</v>
      </c>
      <c r="Z14" s="4" t="s">
        <v>31</v>
      </c>
      <c r="AA14" s="10">
        <v>257</v>
      </c>
      <c r="AB14" s="10">
        <v>263</v>
      </c>
      <c r="AC14" s="10">
        <v>520</v>
      </c>
    </row>
    <row r="15" spans="1:29" ht="15" customHeight="1" x14ac:dyDescent="0.15">
      <c r="A15" s="7"/>
      <c r="B15" s="11">
        <v>272</v>
      </c>
      <c r="C15" s="11">
        <v>240</v>
      </c>
      <c r="D15" s="11">
        <v>512</v>
      </c>
      <c r="E15" s="3"/>
      <c r="F15" s="7"/>
      <c r="G15" s="11">
        <v>385</v>
      </c>
      <c r="H15" s="11">
        <v>380</v>
      </c>
      <c r="I15" s="11">
        <v>765</v>
      </c>
      <c r="J15" s="3"/>
      <c r="K15" s="7"/>
      <c r="L15" s="11">
        <v>833</v>
      </c>
      <c r="M15" s="11">
        <v>875</v>
      </c>
      <c r="N15" s="11">
        <v>1708</v>
      </c>
      <c r="O15" s="3"/>
      <c r="P15" s="7"/>
      <c r="Q15" s="11">
        <v>72</v>
      </c>
      <c r="R15" s="11">
        <v>250</v>
      </c>
      <c r="S15" s="11">
        <v>322</v>
      </c>
      <c r="U15" s="4" t="s">
        <v>14</v>
      </c>
      <c r="V15" s="15">
        <f>SUM(L27,L33,L39,Q9,Q15,Q21,Q27,Q33,Q39)</f>
        <v>2177</v>
      </c>
      <c r="W15" s="15">
        <f>SUM(M27,M33,M39,R9,R15,R21,R27,R33,R39)</f>
        <v>3552</v>
      </c>
      <c r="X15" s="18">
        <f t="shared" si="0"/>
        <v>5729</v>
      </c>
      <c r="Z15" s="4" t="s">
        <v>7</v>
      </c>
      <c r="AA15" s="10">
        <v>258</v>
      </c>
      <c r="AB15" s="10">
        <v>425</v>
      </c>
      <c r="AC15" s="10">
        <v>683</v>
      </c>
    </row>
    <row r="16" spans="1:29" ht="15" customHeight="1" x14ac:dyDescent="0.15">
      <c r="A16" s="7">
        <v>10</v>
      </c>
      <c r="B16" s="10">
        <v>62</v>
      </c>
      <c r="C16" s="10">
        <v>54</v>
      </c>
      <c r="D16" s="10">
        <v>116</v>
      </c>
      <c r="E16" s="3"/>
      <c r="F16" s="7">
        <v>40</v>
      </c>
      <c r="G16" s="10">
        <v>85</v>
      </c>
      <c r="H16" s="10">
        <v>92</v>
      </c>
      <c r="I16" s="10">
        <v>177</v>
      </c>
      <c r="J16" s="3"/>
      <c r="K16" s="7">
        <v>70</v>
      </c>
      <c r="L16" s="10">
        <v>196</v>
      </c>
      <c r="M16" s="10">
        <v>163</v>
      </c>
      <c r="N16" s="10">
        <v>359</v>
      </c>
      <c r="O16" s="3"/>
      <c r="P16" s="7">
        <v>100</v>
      </c>
      <c r="Q16" s="10">
        <v>5</v>
      </c>
      <c r="R16" s="10">
        <v>14</v>
      </c>
      <c r="S16" s="10">
        <v>19</v>
      </c>
      <c r="U16" s="4" t="s">
        <v>15</v>
      </c>
      <c r="V16" s="15">
        <f>SUM(L33,L39,Q9,Q15,Q21,Q27,Q33,Q39)</f>
        <v>1319</v>
      </c>
      <c r="W16" s="15">
        <f>SUM(M33,M39,R9,R15,R21,R27,R33,R39)</f>
        <v>2632</v>
      </c>
      <c r="X16" s="18">
        <f t="shared" si="0"/>
        <v>3951</v>
      </c>
      <c r="Z16" s="9" t="s">
        <v>24</v>
      </c>
      <c r="AA16" s="11">
        <f t="shared" ref="AA16:AB16" si="2">SUM(AA12:AA15)</f>
        <v>1178</v>
      </c>
      <c r="AB16" s="11">
        <f t="shared" si="2"/>
        <v>1338</v>
      </c>
      <c r="AC16" s="11">
        <f>SUM(AC12:AC15)</f>
        <v>2516</v>
      </c>
    </row>
    <row r="17" spans="1:29" ht="15" customHeight="1" x14ac:dyDescent="0.15">
      <c r="A17" s="7">
        <v>11</v>
      </c>
      <c r="B17" s="10">
        <v>61</v>
      </c>
      <c r="C17" s="10">
        <v>63</v>
      </c>
      <c r="D17" s="10">
        <v>124</v>
      </c>
      <c r="E17" s="3"/>
      <c r="F17" s="7">
        <v>41</v>
      </c>
      <c r="G17" s="10">
        <v>83</v>
      </c>
      <c r="H17" s="10">
        <v>86</v>
      </c>
      <c r="I17" s="10">
        <v>169</v>
      </c>
      <c r="J17" s="3"/>
      <c r="K17" s="7">
        <v>71</v>
      </c>
      <c r="L17" s="10">
        <v>201</v>
      </c>
      <c r="M17" s="10">
        <v>208</v>
      </c>
      <c r="N17" s="10">
        <v>409</v>
      </c>
      <c r="O17" s="3"/>
      <c r="P17" s="7">
        <v>101</v>
      </c>
      <c r="Q17" s="10">
        <v>1</v>
      </c>
      <c r="R17" s="10">
        <v>12</v>
      </c>
      <c r="S17" s="10">
        <v>13</v>
      </c>
      <c r="U17" s="4" t="s">
        <v>16</v>
      </c>
      <c r="V17" s="15">
        <f>SUM(L39,Q9,Q15,Q21,Q27,Q33,Q39)</f>
        <v>795</v>
      </c>
      <c r="W17" s="15">
        <f>SUM(M39,R9,R15,R21,R27,R33,R39)</f>
        <v>1751</v>
      </c>
      <c r="X17" s="18">
        <f t="shared" si="0"/>
        <v>2546</v>
      </c>
      <c r="Z17" s="6" t="s">
        <v>29</v>
      </c>
    </row>
    <row r="18" spans="1:29" ht="15" customHeight="1" x14ac:dyDescent="0.15">
      <c r="A18" s="7">
        <v>12</v>
      </c>
      <c r="B18" s="10">
        <v>68</v>
      </c>
      <c r="C18" s="10">
        <v>45</v>
      </c>
      <c r="D18" s="10">
        <v>113</v>
      </c>
      <c r="E18" s="3"/>
      <c r="F18" s="7">
        <v>42</v>
      </c>
      <c r="G18" s="10">
        <v>82</v>
      </c>
      <c r="H18" s="10">
        <v>93</v>
      </c>
      <c r="I18" s="10">
        <v>175</v>
      </c>
      <c r="J18" s="3"/>
      <c r="K18" s="7">
        <v>72</v>
      </c>
      <c r="L18" s="10">
        <v>204</v>
      </c>
      <c r="M18" s="10">
        <v>195</v>
      </c>
      <c r="N18" s="13">
        <v>399</v>
      </c>
      <c r="O18" s="3"/>
      <c r="P18" s="7">
        <v>102</v>
      </c>
      <c r="Q18" s="10">
        <v>0</v>
      </c>
      <c r="R18" s="10">
        <v>9</v>
      </c>
      <c r="S18" s="10">
        <v>9</v>
      </c>
      <c r="U18" s="4" t="s">
        <v>17</v>
      </c>
      <c r="V18" s="15">
        <f>SUM(Q9,Q15,Q21,Q27,Q33,Q39)</f>
        <v>324</v>
      </c>
      <c r="W18" s="15">
        <f>SUM(R9,R15,R21,R27,R33,R39)</f>
        <v>909</v>
      </c>
      <c r="X18" s="18">
        <f t="shared" si="0"/>
        <v>1233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74</v>
      </c>
      <c r="C19" s="10">
        <v>69</v>
      </c>
      <c r="D19" s="10">
        <v>143</v>
      </c>
      <c r="E19" s="3"/>
      <c r="F19" s="7">
        <v>43</v>
      </c>
      <c r="G19" s="10">
        <v>86</v>
      </c>
      <c r="H19" s="10">
        <v>81</v>
      </c>
      <c r="I19" s="10">
        <v>167</v>
      </c>
      <c r="J19" s="3"/>
      <c r="K19" s="7">
        <v>73</v>
      </c>
      <c r="L19" s="10">
        <v>217</v>
      </c>
      <c r="M19" s="10">
        <v>191</v>
      </c>
      <c r="N19" s="10">
        <v>408</v>
      </c>
      <c r="O19" s="3"/>
      <c r="P19" s="7">
        <v>103</v>
      </c>
      <c r="Q19" s="10">
        <v>0</v>
      </c>
      <c r="R19" s="10">
        <v>6</v>
      </c>
      <c r="S19" s="10">
        <v>6</v>
      </c>
      <c r="U19" s="4" t="s">
        <v>18</v>
      </c>
      <c r="V19" s="15">
        <f>SUM(Q15,Q21,Q27,Q33,Q39)</f>
        <v>78</v>
      </c>
      <c r="W19" s="15">
        <f>SUM(R15,R21,R27,R33,R39)</f>
        <v>296</v>
      </c>
      <c r="X19" s="18">
        <f t="shared" si="0"/>
        <v>374</v>
      </c>
      <c r="Z19" s="4" t="s">
        <v>25</v>
      </c>
      <c r="AA19" s="10">
        <v>128</v>
      </c>
      <c r="AB19" s="10">
        <v>103</v>
      </c>
      <c r="AC19" s="10">
        <v>231</v>
      </c>
    </row>
    <row r="20" spans="1:29" ht="15" customHeight="1" x14ac:dyDescent="0.15">
      <c r="A20" s="7">
        <v>14</v>
      </c>
      <c r="B20" s="10">
        <v>73</v>
      </c>
      <c r="C20" s="10">
        <v>62</v>
      </c>
      <c r="D20" s="10">
        <v>135</v>
      </c>
      <c r="E20" s="3"/>
      <c r="F20" s="7">
        <v>44</v>
      </c>
      <c r="G20" s="10">
        <v>84</v>
      </c>
      <c r="H20" s="10">
        <v>83</v>
      </c>
      <c r="I20" s="10">
        <v>167</v>
      </c>
      <c r="J20" s="3"/>
      <c r="K20" s="7">
        <v>74</v>
      </c>
      <c r="L20" s="10">
        <v>227</v>
      </c>
      <c r="M20" s="10">
        <v>219</v>
      </c>
      <c r="N20" s="10">
        <v>446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6</v>
      </c>
      <c r="W20" s="15">
        <f>SUM(R21,R27,R33,R39)</f>
        <v>46</v>
      </c>
      <c r="X20" s="18">
        <f t="shared" si="0"/>
        <v>52</v>
      </c>
      <c r="Z20" s="25" t="s">
        <v>26</v>
      </c>
      <c r="AA20" s="10">
        <v>795</v>
      </c>
      <c r="AB20" s="10">
        <v>685</v>
      </c>
      <c r="AC20" s="10">
        <v>1480</v>
      </c>
    </row>
    <row r="21" spans="1:29" ht="15" customHeight="1" x14ac:dyDescent="0.15">
      <c r="A21" s="7"/>
      <c r="B21" s="11">
        <v>338</v>
      </c>
      <c r="C21" s="11">
        <v>293</v>
      </c>
      <c r="D21" s="11">
        <v>631</v>
      </c>
      <c r="E21" s="3"/>
      <c r="F21" s="7"/>
      <c r="G21" s="11">
        <v>420</v>
      </c>
      <c r="H21" s="11">
        <v>435</v>
      </c>
      <c r="I21" s="11">
        <v>855</v>
      </c>
      <c r="J21" s="3"/>
      <c r="K21" s="7"/>
      <c r="L21" s="12">
        <v>1045</v>
      </c>
      <c r="M21" s="12">
        <v>976</v>
      </c>
      <c r="N21" s="12">
        <v>2021</v>
      </c>
      <c r="O21" s="23"/>
      <c r="P21" s="7"/>
      <c r="Q21" s="11">
        <v>6</v>
      </c>
      <c r="R21" s="11">
        <v>44</v>
      </c>
      <c r="S21" s="11">
        <v>50</v>
      </c>
      <c r="Z21" s="4" t="s">
        <v>31</v>
      </c>
      <c r="AA21" s="10">
        <v>347</v>
      </c>
      <c r="AB21" s="10">
        <v>327</v>
      </c>
      <c r="AC21" s="10">
        <v>674</v>
      </c>
    </row>
    <row r="22" spans="1:29" ht="15" customHeight="1" x14ac:dyDescent="0.15">
      <c r="A22" s="7">
        <v>15</v>
      </c>
      <c r="B22" s="10">
        <v>75</v>
      </c>
      <c r="C22" s="10">
        <v>73</v>
      </c>
      <c r="D22" s="10">
        <v>148</v>
      </c>
      <c r="E22" s="3"/>
      <c r="F22" s="7">
        <v>45</v>
      </c>
      <c r="G22" s="10">
        <v>99</v>
      </c>
      <c r="H22" s="10">
        <v>86</v>
      </c>
      <c r="I22" s="10">
        <v>185</v>
      </c>
      <c r="J22" s="3"/>
      <c r="K22" s="7">
        <v>75</v>
      </c>
      <c r="L22" s="10">
        <v>250</v>
      </c>
      <c r="M22" s="10">
        <v>252</v>
      </c>
      <c r="N22" s="10">
        <v>502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366</v>
      </c>
      <c r="AB22" s="10">
        <v>622</v>
      </c>
      <c r="AC22" s="10">
        <v>988</v>
      </c>
    </row>
    <row r="23" spans="1:29" ht="15" customHeight="1" x14ac:dyDescent="0.15">
      <c r="A23" s="7">
        <v>16</v>
      </c>
      <c r="B23" s="10">
        <v>80</v>
      </c>
      <c r="C23" s="10">
        <v>80</v>
      </c>
      <c r="D23" s="10">
        <v>160</v>
      </c>
      <c r="E23" s="3"/>
      <c r="F23" s="7">
        <v>46</v>
      </c>
      <c r="G23" s="10">
        <v>101</v>
      </c>
      <c r="H23" s="10">
        <v>90</v>
      </c>
      <c r="I23" s="10">
        <v>191</v>
      </c>
      <c r="J23" s="3"/>
      <c r="K23" s="7">
        <v>76</v>
      </c>
      <c r="L23" s="10">
        <v>219</v>
      </c>
      <c r="M23" s="10">
        <v>236</v>
      </c>
      <c r="N23" s="10">
        <v>455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8.9113305959382973</v>
      </c>
      <c r="W23" s="19">
        <f>W4/$W$8*100</f>
        <v>6.9054214483577363</v>
      </c>
      <c r="X23" s="19">
        <f>X4/$X$8*100</f>
        <v>7.8508290182540925</v>
      </c>
      <c r="Z23" s="9" t="s">
        <v>24</v>
      </c>
      <c r="AA23" s="11">
        <f t="shared" ref="AA23:AB23" si="3">SUM(AA19:AA22)</f>
        <v>1636</v>
      </c>
      <c r="AB23" s="11">
        <f t="shared" si="3"/>
        <v>1737</v>
      </c>
      <c r="AC23" s="11">
        <f>SUM(AC19:AC22)</f>
        <v>3373</v>
      </c>
    </row>
    <row r="24" spans="1:29" ht="15" customHeight="1" x14ac:dyDescent="0.15">
      <c r="A24" s="7">
        <v>17</v>
      </c>
      <c r="B24" s="10">
        <v>80</v>
      </c>
      <c r="C24" s="10">
        <v>70</v>
      </c>
      <c r="D24" s="10">
        <v>150</v>
      </c>
      <c r="E24" s="3"/>
      <c r="F24" s="7">
        <v>47</v>
      </c>
      <c r="G24" s="10">
        <v>105</v>
      </c>
      <c r="H24" s="10">
        <v>90</v>
      </c>
      <c r="I24" s="10">
        <v>195</v>
      </c>
      <c r="J24" s="3"/>
      <c r="K24" s="7">
        <v>77</v>
      </c>
      <c r="L24" s="10">
        <v>198</v>
      </c>
      <c r="M24" s="10">
        <v>191</v>
      </c>
      <c r="N24" s="10">
        <v>389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46.088114526689601</v>
      </c>
      <c r="W24" s="19">
        <f>W5/$W$8*100</f>
        <v>39.641867827463393</v>
      </c>
      <c r="X24" s="19">
        <f>X5/$X$8*100</f>
        <v>42.680056488310058</v>
      </c>
      <c r="Z24" s="6" t="s">
        <v>30</v>
      </c>
    </row>
    <row r="25" spans="1:29" ht="15" customHeight="1" x14ac:dyDescent="0.15">
      <c r="A25" s="7">
        <v>18</v>
      </c>
      <c r="B25" s="10">
        <v>73</v>
      </c>
      <c r="C25" s="10">
        <v>78</v>
      </c>
      <c r="D25" s="10">
        <v>151</v>
      </c>
      <c r="E25" s="3"/>
      <c r="F25" s="7">
        <v>48</v>
      </c>
      <c r="G25" s="10">
        <v>113</v>
      </c>
      <c r="H25" s="10">
        <v>78</v>
      </c>
      <c r="I25" s="10">
        <v>191</v>
      </c>
      <c r="J25" s="3"/>
      <c r="K25" s="7">
        <v>78</v>
      </c>
      <c r="L25" s="10">
        <v>74</v>
      </c>
      <c r="M25" s="10">
        <v>95</v>
      </c>
      <c r="N25" s="10">
        <v>169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20.841194096104761</v>
      </c>
      <c r="W25" s="19">
        <f>W6/$W$8*100</f>
        <v>18.312227938266719</v>
      </c>
      <c r="X25" s="19">
        <f>X6/$X$8*100</f>
        <v>19.504158167268162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56</v>
      </c>
      <c r="C26" s="10">
        <v>56</v>
      </c>
      <c r="D26" s="10">
        <v>112</v>
      </c>
      <c r="E26" s="3"/>
      <c r="F26" s="7">
        <v>49</v>
      </c>
      <c r="G26" s="10">
        <v>113</v>
      </c>
      <c r="H26" s="10">
        <v>92</v>
      </c>
      <c r="I26" s="10">
        <v>205</v>
      </c>
      <c r="J26" s="3"/>
      <c r="K26" s="7">
        <v>79</v>
      </c>
      <c r="L26" s="10">
        <v>117</v>
      </c>
      <c r="M26" s="10">
        <v>146</v>
      </c>
      <c r="N26" s="10">
        <v>263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24.159360781267338</v>
      </c>
      <c r="W26" s="19">
        <f>W7/$W$8*100</f>
        <v>35.140482785912148</v>
      </c>
      <c r="X26" s="19">
        <f>X7/$X$8*100</f>
        <v>29.964956326167684</v>
      </c>
      <c r="Z26" s="4" t="s">
        <v>25</v>
      </c>
      <c r="AA26" s="10">
        <v>74</v>
      </c>
      <c r="AB26" s="10">
        <v>71</v>
      </c>
      <c r="AC26" s="10">
        <v>145</v>
      </c>
    </row>
    <row r="27" spans="1:29" ht="15" customHeight="1" x14ac:dyDescent="0.15">
      <c r="A27" s="7"/>
      <c r="B27" s="11">
        <v>364</v>
      </c>
      <c r="C27" s="11">
        <v>357</v>
      </c>
      <c r="D27" s="11">
        <v>721</v>
      </c>
      <c r="E27" s="3"/>
      <c r="F27" s="7"/>
      <c r="G27" s="11">
        <v>531</v>
      </c>
      <c r="H27" s="11">
        <v>436</v>
      </c>
      <c r="I27" s="11">
        <v>967</v>
      </c>
      <c r="J27" s="3"/>
      <c r="K27" s="7"/>
      <c r="L27" s="11">
        <v>858</v>
      </c>
      <c r="M27" s="11">
        <v>920</v>
      </c>
      <c r="N27" s="11">
        <v>1778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99.999999999999986</v>
      </c>
      <c r="Z27" s="25" t="s">
        <v>26</v>
      </c>
      <c r="AA27" s="10">
        <v>381</v>
      </c>
      <c r="AB27" s="10">
        <v>357</v>
      </c>
      <c r="AC27" s="10">
        <v>738</v>
      </c>
    </row>
    <row r="28" spans="1:29" ht="15" customHeight="1" x14ac:dyDescent="0.15">
      <c r="A28" s="7">
        <v>20</v>
      </c>
      <c r="B28" s="10">
        <v>62</v>
      </c>
      <c r="C28" s="10">
        <v>60</v>
      </c>
      <c r="D28" s="10">
        <v>122</v>
      </c>
      <c r="E28" s="3"/>
      <c r="F28" s="7">
        <v>50</v>
      </c>
      <c r="G28" s="10">
        <v>98</v>
      </c>
      <c r="H28" s="10">
        <v>109</v>
      </c>
      <c r="I28" s="10">
        <v>207</v>
      </c>
      <c r="J28" s="3"/>
      <c r="K28" s="7">
        <v>80</v>
      </c>
      <c r="L28" s="10">
        <v>111</v>
      </c>
      <c r="M28" s="10">
        <v>185</v>
      </c>
      <c r="N28" s="10">
        <v>296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28.42081899900122</v>
      </c>
      <c r="W28" s="19">
        <f t="shared" ref="W28:W39" si="5">W9/$W$8*100</f>
        <v>24.861495844875346</v>
      </c>
      <c r="X28" s="19">
        <f t="shared" ref="X28:X39" si="6">X9/$X$8*100</f>
        <v>26.539044929128092</v>
      </c>
      <c r="Z28" s="4" t="s">
        <v>31</v>
      </c>
      <c r="AA28" s="10">
        <v>224</v>
      </c>
      <c r="AB28" s="10">
        <v>199</v>
      </c>
      <c r="AC28" s="10">
        <v>423</v>
      </c>
    </row>
    <row r="29" spans="1:29" ht="15" customHeight="1" x14ac:dyDescent="0.15">
      <c r="A29" s="7">
        <v>21</v>
      </c>
      <c r="B29" s="10">
        <v>57</v>
      </c>
      <c r="C29" s="10">
        <v>68</v>
      </c>
      <c r="D29" s="10">
        <v>125</v>
      </c>
      <c r="E29" s="3"/>
      <c r="F29" s="7">
        <v>51</v>
      </c>
      <c r="G29" s="10">
        <v>102</v>
      </c>
      <c r="H29" s="10">
        <v>85</v>
      </c>
      <c r="I29" s="10">
        <v>187</v>
      </c>
      <c r="J29" s="3"/>
      <c r="K29" s="7">
        <v>81</v>
      </c>
      <c r="L29" s="10">
        <v>113</v>
      </c>
      <c r="M29" s="10">
        <v>166</v>
      </c>
      <c r="N29" s="10">
        <v>279</v>
      </c>
      <c r="O29" s="3"/>
      <c r="P29" s="7">
        <v>111</v>
      </c>
      <c r="Q29" s="14">
        <v>0</v>
      </c>
      <c r="R29" s="14">
        <v>1</v>
      </c>
      <c r="S29" s="15">
        <v>1</v>
      </c>
      <c r="U29" s="4" t="s">
        <v>9</v>
      </c>
      <c r="V29" s="19">
        <f t="shared" si="4"/>
        <v>73.421373876373323</v>
      </c>
      <c r="W29" s="19">
        <f t="shared" si="5"/>
        <v>78.314206569054207</v>
      </c>
      <c r="X29" s="19">
        <f t="shared" si="6"/>
        <v>76.008159422563935</v>
      </c>
      <c r="Z29" s="4" t="s">
        <v>7</v>
      </c>
      <c r="AA29" s="10">
        <v>217</v>
      </c>
      <c r="AB29" s="10">
        <v>361</v>
      </c>
      <c r="AC29" s="10">
        <v>578</v>
      </c>
    </row>
    <row r="30" spans="1:29" ht="15" customHeight="1" x14ac:dyDescent="0.15">
      <c r="A30" s="7">
        <v>22</v>
      </c>
      <c r="B30" s="10">
        <v>47</v>
      </c>
      <c r="C30" s="10">
        <v>62</v>
      </c>
      <c r="D30" s="10">
        <v>109</v>
      </c>
      <c r="E30" s="3"/>
      <c r="F30" s="7">
        <v>52</v>
      </c>
      <c r="G30" s="10">
        <v>111</v>
      </c>
      <c r="H30" s="10">
        <v>101</v>
      </c>
      <c r="I30" s="10">
        <v>212</v>
      </c>
      <c r="J30" s="3"/>
      <c r="K30" s="7">
        <v>82</v>
      </c>
      <c r="L30" s="10">
        <v>110</v>
      </c>
      <c r="M30" s="10">
        <v>182</v>
      </c>
      <c r="N30" s="10">
        <v>292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62.86760625901676</v>
      </c>
      <c r="W30" s="19">
        <f t="shared" si="5"/>
        <v>69.697269489513261</v>
      </c>
      <c r="X30" s="19">
        <f t="shared" si="6"/>
        <v>66.47837229980648</v>
      </c>
      <c r="Z30" s="9" t="s">
        <v>24</v>
      </c>
      <c r="AA30" s="11">
        <f t="shared" ref="AA30:AB30" si="7">SUM(AA26:AA29)</f>
        <v>896</v>
      </c>
      <c r="AB30" s="11">
        <f t="shared" si="7"/>
        <v>988</v>
      </c>
      <c r="AC30" s="11">
        <f>SUM(AC26:AC29)</f>
        <v>1884</v>
      </c>
    </row>
    <row r="31" spans="1:29" ht="15" customHeight="1" x14ac:dyDescent="0.15">
      <c r="A31" s="7">
        <v>23</v>
      </c>
      <c r="B31" s="10">
        <v>59</v>
      </c>
      <c r="C31" s="10">
        <v>57</v>
      </c>
      <c r="D31" s="10">
        <v>116</v>
      </c>
      <c r="E31" s="3"/>
      <c r="F31" s="7">
        <v>53</v>
      </c>
      <c r="G31" s="10">
        <v>89</v>
      </c>
      <c r="H31" s="10">
        <v>89</v>
      </c>
      <c r="I31" s="10">
        <v>178</v>
      </c>
      <c r="J31" s="3"/>
      <c r="K31" s="7">
        <v>83</v>
      </c>
      <c r="L31" s="10">
        <v>102</v>
      </c>
      <c r="M31" s="10">
        <v>177</v>
      </c>
      <c r="N31" s="10">
        <v>279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52.15847297747198</v>
      </c>
      <c r="W31" s="19">
        <f t="shared" si="5"/>
        <v>60.02176493866245</v>
      </c>
      <c r="X31" s="19">
        <f t="shared" si="6"/>
        <v>56.315706888435592</v>
      </c>
      <c r="Z31" s="6"/>
    </row>
    <row r="32" spans="1:29" ht="15" customHeight="1" x14ac:dyDescent="0.15">
      <c r="A32" s="7">
        <v>24</v>
      </c>
      <c r="B32" s="10">
        <v>59</v>
      </c>
      <c r="C32" s="10">
        <v>53</v>
      </c>
      <c r="D32" s="10">
        <v>112</v>
      </c>
      <c r="E32" s="3"/>
      <c r="F32" s="7">
        <v>54</v>
      </c>
      <c r="G32" s="10">
        <v>98</v>
      </c>
      <c r="H32" s="10">
        <v>86</v>
      </c>
      <c r="I32" s="10">
        <v>184</v>
      </c>
      <c r="J32" s="3"/>
      <c r="K32" s="7">
        <v>84</v>
      </c>
      <c r="L32" s="10">
        <v>88</v>
      </c>
      <c r="M32" s="10">
        <v>171</v>
      </c>
      <c r="N32" s="10">
        <v>259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45.000554877372103</v>
      </c>
      <c r="W32" s="20">
        <f t="shared" si="5"/>
        <v>53.452710724178864</v>
      </c>
      <c r="X32" s="20">
        <f t="shared" si="6"/>
        <v>49.469114493435853</v>
      </c>
      <c r="Z32" s="6"/>
      <c r="AA32" s="27"/>
      <c r="AB32" s="26"/>
      <c r="AC32" s="26"/>
    </row>
    <row r="33" spans="1:29" ht="15" customHeight="1" x14ac:dyDescent="0.15">
      <c r="A33" s="7"/>
      <c r="B33" s="11">
        <v>284</v>
      </c>
      <c r="C33" s="11">
        <v>300</v>
      </c>
      <c r="D33" s="11">
        <v>584</v>
      </c>
      <c r="E33" s="3"/>
      <c r="F33" s="7"/>
      <c r="G33" s="11">
        <v>498</v>
      </c>
      <c r="H33" s="11">
        <v>470</v>
      </c>
      <c r="I33" s="11">
        <v>968</v>
      </c>
      <c r="J33" s="3"/>
      <c r="K33" s="7"/>
      <c r="L33" s="11">
        <v>524</v>
      </c>
      <c r="M33" s="11">
        <v>881</v>
      </c>
      <c r="N33" s="11">
        <v>1405</v>
      </c>
      <c r="O33" s="3"/>
      <c r="P33" s="7"/>
      <c r="Q33" s="16">
        <v>0</v>
      </c>
      <c r="R33" s="16">
        <v>1</v>
      </c>
      <c r="S33" s="16">
        <v>1</v>
      </c>
      <c r="U33" s="4" t="s">
        <v>13</v>
      </c>
      <c r="V33" s="19">
        <f t="shared" si="4"/>
        <v>35.75629785817334</v>
      </c>
      <c r="W33" s="19">
        <f t="shared" si="5"/>
        <v>44.796201028888014</v>
      </c>
      <c r="X33" s="19">
        <f t="shared" si="6"/>
        <v>40.535592865735651</v>
      </c>
      <c r="Z33" s="6" t="s">
        <v>3</v>
      </c>
    </row>
    <row r="34" spans="1:29" ht="15" customHeight="1" x14ac:dyDescent="0.15">
      <c r="A34" s="7">
        <v>25</v>
      </c>
      <c r="B34" s="10">
        <v>51</v>
      </c>
      <c r="C34" s="10">
        <v>44</v>
      </c>
      <c r="D34" s="10">
        <v>95</v>
      </c>
      <c r="E34" s="3"/>
      <c r="F34" s="7">
        <v>55</v>
      </c>
      <c r="G34" s="10">
        <v>90</v>
      </c>
      <c r="H34" s="10">
        <v>96</v>
      </c>
      <c r="I34" s="10">
        <v>186</v>
      </c>
      <c r="J34" s="3"/>
      <c r="K34" s="7">
        <v>85</v>
      </c>
      <c r="L34" s="10">
        <v>92</v>
      </c>
      <c r="M34" s="10">
        <v>161</v>
      </c>
      <c r="N34" s="10">
        <v>253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24.159360781267338</v>
      </c>
      <c r="W34" s="19">
        <f t="shared" si="5"/>
        <v>35.140482785912148</v>
      </c>
      <c r="X34" s="19">
        <f t="shared" si="6"/>
        <v>29.964956326167684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44</v>
      </c>
      <c r="C35" s="10">
        <v>51</v>
      </c>
      <c r="D35" s="10">
        <v>95</v>
      </c>
      <c r="E35" s="3"/>
      <c r="F35" s="7">
        <v>56</v>
      </c>
      <c r="G35" s="10">
        <v>90</v>
      </c>
      <c r="H35" s="10">
        <v>107</v>
      </c>
      <c r="I35" s="10">
        <v>197</v>
      </c>
      <c r="J35" s="3"/>
      <c r="K35" s="7">
        <v>86</v>
      </c>
      <c r="L35" s="10">
        <v>100</v>
      </c>
      <c r="M35" s="10">
        <v>170</v>
      </c>
      <c r="N35" s="10">
        <v>270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14.6376650760182</v>
      </c>
      <c r="W35" s="19">
        <f t="shared" si="5"/>
        <v>26.038781163434905</v>
      </c>
      <c r="X35" s="19">
        <f t="shared" si="6"/>
        <v>20.66530676290601</v>
      </c>
      <c r="Z35" s="4" t="s">
        <v>25</v>
      </c>
      <c r="AA35" s="10">
        <f>SUM(AA5,AA12,AA19,AA26)</f>
        <v>803</v>
      </c>
      <c r="AB35" s="10">
        <f t="shared" ref="AA35:AB38" si="8">SUM(AB5,AB12,AB19,AB26)</f>
        <v>698</v>
      </c>
      <c r="AC35" s="10">
        <f>SUM(AA35:AB35)</f>
        <v>1501</v>
      </c>
    </row>
    <row r="36" spans="1:29" ht="15" customHeight="1" x14ac:dyDescent="0.15">
      <c r="A36" s="7">
        <v>27</v>
      </c>
      <c r="B36" s="10">
        <v>58</v>
      </c>
      <c r="C36" s="10">
        <v>45</v>
      </c>
      <c r="D36" s="10">
        <v>103</v>
      </c>
      <c r="E36" s="3"/>
      <c r="F36" s="7">
        <v>57</v>
      </c>
      <c r="G36" s="10">
        <v>90</v>
      </c>
      <c r="H36" s="10">
        <v>121</v>
      </c>
      <c r="I36" s="10">
        <v>211</v>
      </c>
      <c r="J36" s="3"/>
      <c r="K36" s="7">
        <v>87</v>
      </c>
      <c r="L36" s="10">
        <v>102</v>
      </c>
      <c r="M36" s="10">
        <v>180</v>
      </c>
      <c r="N36" s="10">
        <v>282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8.8225502164021758</v>
      </c>
      <c r="W36" s="19">
        <f t="shared" si="5"/>
        <v>17.322912544519191</v>
      </c>
      <c r="X36" s="19">
        <f t="shared" si="6"/>
        <v>13.316596056279096</v>
      </c>
      <c r="Z36" s="25" t="s">
        <v>26</v>
      </c>
      <c r="AA36" s="10">
        <f t="shared" si="8"/>
        <v>4153</v>
      </c>
      <c r="AB36" s="10">
        <f t="shared" si="8"/>
        <v>4007</v>
      </c>
      <c r="AC36" s="13">
        <f>SUM(AA36:AB36)</f>
        <v>8160</v>
      </c>
    </row>
    <row r="37" spans="1:29" ht="15" customHeight="1" x14ac:dyDescent="0.15">
      <c r="A37" s="7">
        <v>28</v>
      </c>
      <c r="B37" s="10">
        <v>49</v>
      </c>
      <c r="C37" s="10">
        <v>44</v>
      </c>
      <c r="D37" s="10">
        <v>93</v>
      </c>
      <c r="E37" s="3"/>
      <c r="F37" s="7">
        <v>58</v>
      </c>
      <c r="G37" s="10">
        <v>98</v>
      </c>
      <c r="H37" s="10">
        <v>72</v>
      </c>
      <c r="I37" s="10">
        <v>170</v>
      </c>
      <c r="J37" s="3"/>
      <c r="K37" s="7">
        <v>88</v>
      </c>
      <c r="L37" s="10">
        <v>95</v>
      </c>
      <c r="M37" s="10">
        <v>169</v>
      </c>
      <c r="N37" s="10">
        <v>264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3.5956053712129621</v>
      </c>
      <c r="W37" s="19">
        <f t="shared" si="5"/>
        <v>8.9928769291650177</v>
      </c>
      <c r="X37" s="19">
        <f t="shared" si="6"/>
        <v>6.4490820649615559</v>
      </c>
      <c r="Z37" s="4" t="s">
        <v>31</v>
      </c>
      <c r="AA37" s="10">
        <f t="shared" si="8"/>
        <v>1878</v>
      </c>
      <c r="AB37" s="10">
        <f t="shared" si="8"/>
        <v>1851</v>
      </c>
      <c r="AC37" s="13">
        <f>SUM(AA37:AB37)</f>
        <v>3729</v>
      </c>
    </row>
    <row r="38" spans="1:29" ht="15" customHeight="1" x14ac:dyDescent="0.15">
      <c r="A38" s="7">
        <v>29</v>
      </c>
      <c r="B38" s="10">
        <v>55</v>
      </c>
      <c r="C38" s="10">
        <v>46</v>
      </c>
      <c r="D38" s="10">
        <v>101</v>
      </c>
      <c r="E38" s="3"/>
      <c r="F38" s="7">
        <v>59</v>
      </c>
      <c r="G38" s="10">
        <v>99</v>
      </c>
      <c r="H38" s="10">
        <v>112</v>
      </c>
      <c r="I38" s="10">
        <v>211</v>
      </c>
      <c r="J38" s="3"/>
      <c r="K38" s="7">
        <v>89</v>
      </c>
      <c r="L38" s="10">
        <v>82</v>
      </c>
      <c r="M38" s="10">
        <v>162</v>
      </c>
      <c r="N38" s="10">
        <v>244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0.86560870047719451</v>
      </c>
      <c r="W38" s="19">
        <f t="shared" si="5"/>
        <v>2.928373565492679</v>
      </c>
      <c r="X38" s="19">
        <f t="shared" si="6"/>
        <v>1.956169255714211</v>
      </c>
      <c r="Z38" s="4" t="s">
        <v>7</v>
      </c>
      <c r="AA38" s="10">
        <f t="shared" si="8"/>
        <v>2177</v>
      </c>
      <c r="AB38" s="10">
        <f t="shared" si="8"/>
        <v>3552</v>
      </c>
      <c r="AC38" s="13">
        <f>SUM(AA38:AB38)</f>
        <v>5729</v>
      </c>
    </row>
    <row r="39" spans="1:29" ht="15" customHeight="1" x14ac:dyDescent="0.15">
      <c r="A39" s="7"/>
      <c r="B39" s="11">
        <v>257</v>
      </c>
      <c r="C39" s="11">
        <v>230</v>
      </c>
      <c r="D39" s="11">
        <v>487</v>
      </c>
      <c r="E39" s="3"/>
      <c r="F39" s="7"/>
      <c r="G39" s="11">
        <v>467</v>
      </c>
      <c r="H39" s="11">
        <v>508</v>
      </c>
      <c r="I39" s="11">
        <v>975</v>
      </c>
      <c r="J39" s="3"/>
      <c r="K39" s="7"/>
      <c r="L39" s="11">
        <v>471</v>
      </c>
      <c r="M39" s="11">
        <v>842</v>
      </c>
      <c r="N39" s="11">
        <v>1313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6.6585284652091889E-2</v>
      </c>
      <c r="W39" s="19">
        <f t="shared" si="5"/>
        <v>0.45508508112386226</v>
      </c>
      <c r="X39" s="19">
        <f t="shared" si="6"/>
        <v>0.27198075213138762</v>
      </c>
      <c r="Z39" s="9" t="s">
        <v>24</v>
      </c>
      <c r="AA39" s="11">
        <f>SUM(AA35:AA38)</f>
        <v>9011</v>
      </c>
      <c r="AB39" s="11">
        <f>SUM(AB35:AB38)</f>
        <v>10108</v>
      </c>
      <c r="AC39" s="11">
        <f>SUM(AC35:AC38)</f>
        <v>19119</v>
      </c>
    </row>
    <row r="81" spans="7:9" x14ac:dyDescent="0.15">
      <c r="G81" s="22"/>
      <c r="H81" s="22"/>
      <c r="I81" s="22"/>
    </row>
    <row r="93" spans="7:9" x14ac:dyDescent="0.15">
      <c r="G93" s="22"/>
      <c r="H93" s="22"/>
      <c r="I93" s="22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35433070866141736" header="0.31496062992125984" footer="0.31496062992125984"/>
  <pageSetup paperSize="9" scale="8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C121"/>
  <sheetViews>
    <sheetView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3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5">
        <v>45535</v>
      </c>
      <c r="W2" s="35"/>
      <c r="X2" s="30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28</v>
      </c>
      <c r="C4" s="10">
        <v>27</v>
      </c>
      <c r="D4" s="10">
        <v>55</v>
      </c>
      <c r="E4" s="3"/>
      <c r="F4" s="7">
        <v>30</v>
      </c>
      <c r="G4" s="10">
        <v>80</v>
      </c>
      <c r="H4" s="10">
        <v>56</v>
      </c>
      <c r="I4" s="10">
        <v>136</v>
      </c>
      <c r="J4" s="3"/>
      <c r="K4" s="7">
        <v>60</v>
      </c>
      <c r="L4" s="10">
        <v>108</v>
      </c>
      <c r="M4" s="10">
        <v>128</v>
      </c>
      <c r="N4" s="10">
        <v>236</v>
      </c>
      <c r="O4" s="3"/>
      <c r="P4" s="7">
        <v>90</v>
      </c>
      <c r="Q4" s="10">
        <v>60</v>
      </c>
      <c r="R4" s="10">
        <v>148</v>
      </c>
      <c r="S4" s="10">
        <v>208</v>
      </c>
      <c r="U4" s="4" t="s">
        <v>4</v>
      </c>
      <c r="V4" s="15">
        <f>SUM(B9,B15,B21)</f>
        <v>798</v>
      </c>
      <c r="W4" s="15">
        <f>SUM(C9,C15,C21)</f>
        <v>702</v>
      </c>
      <c r="X4" s="15">
        <f>SUM(V4:W4)</f>
        <v>1500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31</v>
      </c>
      <c r="C5" s="10">
        <v>36</v>
      </c>
      <c r="D5" s="10">
        <v>67</v>
      </c>
      <c r="E5" s="3"/>
      <c r="F5" s="7">
        <v>31</v>
      </c>
      <c r="G5" s="10">
        <v>58</v>
      </c>
      <c r="H5" s="10">
        <v>48</v>
      </c>
      <c r="I5" s="10">
        <v>106</v>
      </c>
      <c r="J5" s="3"/>
      <c r="K5" s="7">
        <v>61</v>
      </c>
      <c r="L5" s="10">
        <v>126</v>
      </c>
      <c r="M5" s="10">
        <v>114</v>
      </c>
      <c r="N5" s="10">
        <v>240</v>
      </c>
      <c r="O5" s="3"/>
      <c r="P5" s="7">
        <v>91</v>
      </c>
      <c r="Q5" s="10">
        <v>57</v>
      </c>
      <c r="R5" s="10">
        <v>127</v>
      </c>
      <c r="S5" s="10">
        <v>184</v>
      </c>
      <c r="U5" s="4" t="s">
        <v>5</v>
      </c>
      <c r="V5" s="15">
        <f>SUM(B27,B33,B39,G9,G15,G21,G27,G33,G39,L9)</f>
        <v>4163</v>
      </c>
      <c r="W5" s="15">
        <f>SUM(C27,C33,C39,H9,H15,H21,H27,H33,H39,M9)</f>
        <v>4015</v>
      </c>
      <c r="X5" s="15">
        <f>SUM(V5:W5)</f>
        <v>8178</v>
      </c>
      <c r="Y5" s="2"/>
      <c r="Z5" s="4" t="s">
        <v>25</v>
      </c>
      <c r="AA5" s="29">
        <v>466</v>
      </c>
      <c r="AB5" s="29">
        <v>440</v>
      </c>
      <c r="AC5" s="29">
        <v>906</v>
      </c>
    </row>
    <row r="6" spans="1:29" ht="15" customHeight="1" x14ac:dyDescent="0.15">
      <c r="A6" s="7">
        <v>2</v>
      </c>
      <c r="B6" s="10">
        <v>30</v>
      </c>
      <c r="C6" s="10">
        <v>27</v>
      </c>
      <c r="D6" s="10">
        <v>57</v>
      </c>
      <c r="E6" s="3"/>
      <c r="F6" s="7">
        <v>32</v>
      </c>
      <c r="G6" s="10">
        <v>54</v>
      </c>
      <c r="H6" s="10">
        <v>43</v>
      </c>
      <c r="I6" s="10">
        <v>97</v>
      </c>
      <c r="J6" s="3"/>
      <c r="K6" s="7">
        <v>62</v>
      </c>
      <c r="L6" s="10">
        <v>121</v>
      </c>
      <c r="M6" s="10">
        <v>127</v>
      </c>
      <c r="N6" s="10">
        <v>248</v>
      </c>
      <c r="O6" s="3"/>
      <c r="P6" s="7">
        <v>92</v>
      </c>
      <c r="Q6" s="10">
        <v>49</v>
      </c>
      <c r="R6" s="10">
        <v>108</v>
      </c>
      <c r="S6" s="10">
        <v>157</v>
      </c>
      <c r="U6" s="8" t="s">
        <v>6</v>
      </c>
      <c r="V6" s="15">
        <f>SUM(L15,L21)</f>
        <v>1874</v>
      </c>
      <c r="W6" s="15">
        <f>SUM(M15,M21)</f>
        <v>1848</v>
      </c>
      <c r="X6" s="15">
        <f>SUM(V6:W6)</f>
        <v>3722</v>
      </c>
      <c r="Z6" s="25" t="s">
        <v>26</v>
      </c>
      <c r="AA6" s="29">
        <v>2460</v>
      </c>
      <c r="AB6" s="29">
        <v>2412</v>
      </c>
      <c r="AC6" s="29">
        <v>4872</v>
      </c>
    </row>
    <row r="7" spans="1:29" ht="15" customHeight="1" x14ac:dyDescent="0.15">
      <c r="A7" s="7">
        <v>3</v>
      </c>
      <c r="B7" s="10">
        <v>48</v>
      </c>
      <c r="C7" s="10">
        <v>37</v>
      </c>
      <c r="D7" s="10">
        <v>85</v>
      </c>
      <c r="E7" s="3"/>
      <c r="F7" s="7">
        <v>33</v>
      </c>
      <c r="G7" s="10">
        <v>64</v>
      </c>
      <c r="H7" s="10">
        <v>49</v>
      </c>
      <c r="I7" s="10">
        <v>113</v>
      </c>
      <c r="J7" s="3"/>
      <c r="K7" s="7">
        <v>63</v>
      </c>
      <c r="L7" s="10">
        <v>141</v>
      </c>
      <c r="M7" s="10">
        <v>143</v>
      </c>
      <c r="N7" s="10">
        <v>284</v>
      </c>
      <c r="O7" s="3"/>
      <c r="P7" s="7">
        <v>93</v>
      </c>
      <c r="Q7" s="10">
        <v>45</v>
      </c>
      <c r="R7" s="10">
        <v>133</v>
      </c>
      <c r="S7" s="10">
        <v>178</v>
      </c>
      <c r="U7" s="4" t="s">
        <v>7</v>
      </c>
      <c r="V7" s="15">
        <f>SUM(L27,L33,L39,Q9,Q15,Q21,Q27,Q33,Q39)</f>
        <v>2172</v>
      </c>
      <c r="W7" s="15">
        <f>SUM(M27,M33,M39,R9,R15,R21,R27,R33,R39)</f>
        <v>3539</v>
      </c>
      <c r="X7" s="15">
        <f>SUM(V7:W7)</f>
        <v>5711</v>
      </c>
      <c r="Z7" s="4" t="s">
        <v>31</v>
      </c>
      <c r="AA7" s="29">
        <v>1049</v>
      </c>
      <c r="AB7" s="29">
        <v>1061</v>
      </c>
      <c r="AC7" s="29">
        <v>2110</v>
      </c>
    </row>
    <row r="8" spans="1:29" ht="15" customHeight="1" x14ac:dyDescent="0.15">
      <c r="A8" s="7">
        <v>4</v>
      </c>
      <c r="B8" s="10">
        <v>56</v>
      </c>
      <c r="C8" s="10">
        <v>39</v>
      </c>
      <c r="D8" s="10">
        <v>95</v>
      </c>
      <c r="E8" s="3"/>
      <c r="F8" s="7">
        <v>34</v>
      </c>
      <c r="G8" s="10">
        <v>52</v>
      </c>
      <c r="H8" s="10">
        <v>36</v>
      </c>
      <c r="I8" s="10">
        <v>88</v>
      </c>
      <c r="J8" s="3"/>
      <c r="K8" s="7">
        <v>64</v>
      </c>
      <c r="L8" s="10">
        <v>139</v>
      </c>
      <c r="M8" s="10">
        <v>150</v>
      </c>
      <c r="N8" s="10">
        <v>289</v>
      </c>
      <c r="O8" s="3"/>
      <c r="P8" s="7">
        <v>94</v>
      </c>
      <c r="Q8" s="10">
        <v>34</v>
      </c>
      <c r="R8" s="10">
        <v>97</v>
      </c>
      <c r="S8" s="10">
        <v>131</v>
      </c>
      <c r="U8" s="17" t="s">
        <v>3</v>
      </c>
      <c r="V8" s="12">
        <f>SUM(V4:V7)</f>
        <v>9007</v>
      </c>
      <c r="W8" s="12">
        <f>SUM(W4:W7)</f>
        <v>10104</v>
      </c>
      <c r="X8" s="12">
        <f>SUM(X4:X7)</f>
        <v>19111</v>
      </c>
      <c r="Z8" s="4" t="s">
        <v>7</v>
      </c>
      <c r="AA8" s="29">
        <v>1333</v>
      </c>
      <c r="AB8" s="29">
        <v>2137</v>
      </c>
      <c r="AC8" s="29">
        <v>3470</v>
      </c>
    </row>
    <row r="9" spans="1:29" ht="15" customHeight="1" x14ac:dyDescent="0.15">
      <c r="A9" s="7"/>
      <c r="B9" s="11">
        <v>193</v>
      </c>
      <c r="C9" s="11">
        <v>166</v>
      </c>
      <c r="D9" s="11">
        <v>359</v>
      </c>
      <c r="E9" s="3"/>
      <c r="F9" s="7"/>
      <c r="G9" s="11">
        <v>308</v>
      </c>
      <c r="H9" s="11">
        <v>232</v>
      </c>
      <c r="I9" s="11">
        <v>540</v>
      </c>
      <c r="J9" s="3"/>
      <c r="K9" s="7"/>
      <c r="L9" s="12">
        <v>635</v>
      </c>
      <c r="M9" s="12">
        <v>662</v>
      </c>
      <c r="N9" s="12">
        <v>1297</v>
      </c>
      <c r="O9" s="3"/>
      <c r="P9" s="7"/>
      <c r="Q9" s="11">
        <v>245</v>
      </c>
      <c r="R9" s="11">
        <v>613</v>
      </c>
      <c r="S9" s="11">
        <v>858</v>
      </c>
      <c r="U9" s="4" t="s">
        <v>8</v>
      </c>
      <c r="V9" s="15">
        <f>SUM(G21,G27,G33,G39,L9)</f>
        <v>2563</v>
      </c>
      <c r="W9" s="15">
        <f>SUM(H21,H27,H33,H39,M9)</f>
        <v>2508</v>
      </c>
      <c r="X9" s="18">
        <f t="shared" ref="X9:X20" si="0">SUM(V9:W9)</f>
        <v>5071</v>
      </c>
      <c r="Z9" s="9" t="s">
        <v>24</v>
      </c>
      <c r="AA9" s="11">
        <f t="shared" ref="AA9:AB9" si="1">SUM(AA5:AA8)</f>
        <v>5308</v>
      </c>
      <c r="AB9" s="11">
        <f t="shared" si="1"/>
        <v>6050</v>
      </c>
      <c r="AC9" s="11">
        <f>SUM(AC5:AC8)</f>
        <v>11358</v>
      </c>
    </row>
    <row r="10" spans="1:29" ht="15" customHeight="1" x14ac:dyDescent="0.15">
      <c r="A10" s="7">
        <v>5</v>
      </c>
      <c r="B10" s="10">
        <v>43</v>
      </c>
      <c r="C10" s="10">
        <v>36</v>
      </c>
      <c r="D10" s="10">
        <v>79</v>
      </c>
      <c r="E10" s="3"/>
      <c r="F10" s="7">
        <v>35</v>
      </c>
      <c r="G10" s="10">
        <v>60</v>
      </c>
      <c r="H10" s="10">
        <v>61</v>
      </c>
      <c r="I10" s="10">
        <v>121</v>
      </c>
      <c r="J10" s="3"/>
      <c r="K10" s="7">
        <v>65</v>
      </c>
      <c r="L10" s="10">
        <v>166</v>
      </c>
      <c r="M10" s="10">
        <v>165</v>
      </c>
      <c r="N10" s="10">
        <v>331</v>
      </c>
      <c r="O10" s="3"/>
      <c r="P10" s="7">
        <v>95</v>
      </c>
      <c r="Q10" s="10">
        <v>24</v>
      </c>
      <c r="R10" s="10">
        <v>79</v>
      </c>
      <c r="S10" s="10">
        <v>103</v>
      </c>
      <c r="U10" s="4" t="s">
        <v>9</v>
      </c>
      <c r="V10" s="15">
        <f>SUM(G21,G27,G33,G39,L9,L15,L21,L27,L33,L39,Q9,Q15,Q21,Q27,Q33,Q39)</f>
        <v>6609</v>
      </c>
      <c r="W10" s="15">
        <f>SUM(H21,H27,H33,H39,M9,M15,M21,M27,M33,M39,R9,R15,R21,R27,R33,R39)</f>
        <v>7895</v>
      </c>
      <c r="X10" s="18">
        <f t="shared" si="0"/>
        <v>14504</v>
      </c>
      <c r="Z10" s="6" t="s">
        <v>28</v>
      </c>
    </row>
    <row r="11" spans="1:29" ht="15" customHeight="1" x14ac:dyDescent="0.15">
      <c r="A11" s="7">
        <v>6</v>
      </c>
      <c r="B11" s="10">
        <v>52</v>
      </c>
      <c r="C11" s="10">
        <v>43</v>
      </c>
      <c r="D11" s="10">
        <v>95</v>
      </c>
      <c r="E11" s="3"/>
      <c r="F11" s="7">
        <v>36</v>
      </c>
      <c r="G11" s="10">
        <v>80</v>
      </c>
      <c r="H11" s="10">
        <v>76</v>
      </c>
      <c r="I11" s="10">
        <v>156</v>
      </c>
      <c r="J11" s="3"/>
      <c r="K11" s="7">
        <v>66</v>
      </c>
      <c r="L11" s="10">
        <v>154</v>
      </c>
      <c r="M11" s="10">
        <v>162</v>
      </c>
      <c r="N11" s="10">
        <v>316</v>
      </c>
      <c r="O11" s="3"/>
      <c r="P11" s="7">
        <v>96</v>
      </c>
      <c r="Q11" s="10">
        <v>15</v>
      </c>
      <c r="R11" s="10">
        <v>54</v>
      </c>
      <c r="S11" s="10">
        <v>69</v>
      </c>
      <c r="U11" s="4" t="s">
        <v>10</v>
      </c>
      <c r="V11" s="15">
        <f>SUM(,G33,G39,L9,L15,L21,L27,L33,L39,Q9,Q15,Q21,Q27,Q33,Q39)</f>
        <v>5657</v>
      </c>
      <c r="W11" s="15">
        <f>SUM(,H33,H39,M9,M15,M21,M27,M33,M39,R9,R15,R21,R27,R33,R39)</f>
        <v>7028</v>
      </c>
      <c r="X11" s="18">
        <f t="shared" si="0"/>
        <v>12685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62</v>
      </c>
      <c r="C12" s="10">
        <v>49</v>
      </c>
      <c r="D12" s="10">
        <v>111</v>
      </c>
      <c r="E12" s="3"/>
      <c r="F12" s="7">
        <v>37</v>
      </c>
      <c r="G12" s="10">
        <v>63</v>
      </c>
      <c r="H12" s="10">
        <v>81</v>
      </c>
      <c r="I12" s="10">
        <v>144</v>
      </c>
      <c r="J12" s="3"/>
      <c r="K12" s="7">
        <v>67</v>
      </c>
      <c r="L12" s="10">
        <v>173</v>
      </c>
      <c r="M12" s="10">
        <v>168</v>
      </c>
      <c r="N12" s="10">
        <v>341</v>
      </c>
      <c r="O12" s="3"/>
      <c r="P12" s="7">
        <v>97</v>
      </c>
      <c r="Q12" s="10">
        <v>13</v>
      </c>
      <c r="R12" s="10">
        <v>44</v>
      </c>
      <c r="S12" s="10">
        <v>57</v>
      </c>
      <c r="U12" s="4" t="s">
        <v>11</v>
      </c>
      <c r="V12" s="15">
        <f>SUM(L9,L15,L21,L27,L33,L39,Q9,Q15,Q21,Q27,Q33,Q39)</f>
        <v>4681</v>
      </c>
      <c r="W12" s="15">
        <f>SUM(M9,M15,M21,M27,M33,M39,R9,R15,R21,R27,R33,R39)</f>
        <v>6049</v>
      </c>
      <c r="X12" s="18">
        <f t="shared" si="0"/>
        <v>10730</v>
      </c>
      <c r="Z12" s="4" t="s">
        <v>25</v>
      </c>
      <c r="AA12" s="10">
        <v>132</v>
      </c>
      <c r="AB12" s="10">
        <v>87</v>
      </c>
      <c r="AC12" s="10">
        <v>219</v>
      </c>
    </row>
    <row r="13" spans="1:29" ht="15" customHeight="1" x14ac:dyDescent="0.15">
      <c r="A13" s="7">
        <v>8</v>
      </c>
      <c r="B13" s="10">
        <v>52</v>
      </c>
      <c r="C13" s="10">
        <v>44</v>
      </c>
      <c r="D13" s="10">
        <v>96</v>
      </c>
      <c r="E13" s="3"/>
      <c r="F13" s="7">
        <v>38</v>
      </c>
      <c r="G13" s="10">
        <v>81</v>
      </c>
      <c r="H13" s="10">
        <v>73</v>
      </c>
      <c r="I13" s="10">
        <v>154</v>
      </c>
      <c r="J13" s="3"/>
      <c r="K13" s="7">
        <v>68</v>
      </c>
      <c r="L13" s="10">
        <v>157</v>
      </c>
      <c r="M13" s="10">
        <v>190</v>
      </c>
      <c r="N13" s="10">
        <v>347</v>
      </c>
      <c r="O13" s="3"/>
      <c r="P13" s="7">
        <v>98</v>
      </c>
      <c r="Q13" s="10">
        <v>9</v>
      </c>
      <c r="R13" s="10">
        <v>39</v>
      </c>
      <c r="S13" s="10">
        <v>48</v>
      </c>
      <c r="U13" s="9" t="s">
        <v>12</v>
      </c>
      <c r="V13" s="12">
        <f>SUM(L15,L21,L27,L33,L39,Q9,Q15,Q21,Q27,Q33,Q39)</f>
        <v>4046</v>
      </c>
      <c r="W13" s="12">
        <f>SUM(M15,M21,M27,M33,M39,R9,R15,R21,R27,R33,R39)</f>
        <v>5387</v>
      </c>
      <c r="X13" s="12">
        <f t="shared" si="0"/>
        <v>9433</v>
      </c>
      <c r="Z13" s="25" t="s">
        <v>26</v>
      </c>
      <c r="AA13" s="10">
        <v>531</v>
      </c>
      <c r="AB13" s="10">
        <v>566</v>
      </c>
      <c r="AC13" s="10">
        <v>1097</v>
      </c>
    </row>
    <row r="14" spans="1:29" ht="15" customHeight="1" x14ac:dyDescent="0.15">
      <c r="A14" s="7">
        <v>9</v>
      </c>
      <c r="B14" s="10">
        <v>63</v>
      </c>
      <c r="C14" s="10">
        <v>65</v>
      </c>
      <c r="D14" s="10">
        <v>128</v>
      </c>
      <c r="E14" s="3"/>
      <c r="F14" s="7">
        <v>39</v>
      </c>
      <c r="G14" s="10">
        <v>96</v>
      </c>
      <c r="H14" s="10">
        <v>91</v>
      </c>
      <c r="I14" s="10">
        <v>187</v>
      </c>
      <c r="J14" s="3"/>
      <c r="K14" s="7">
        <v>69</v>
      </c>
      <c r="L14" s="10">
        <v>186</v>
      </c>
      <c r="M14" s="10">
        <v>187</v>
      </c>
      <c r="N14" s="10">
        <v>373</v>
      </c>
      <c r="O14" s="3"/>
      <c r="P14" s="7">
        <v>99</v>
      </c>
      <c r="Q14" s="10">
        <v>7</v>
      </c>
      <c r="R14" s="10">
        <v>33</v>
      </c>
      <c r="S14" s="10">
        <v>40</v>
      </c>
      <c r="U14" s="4" t="s">
        <v>13</v>
      </c>
      <c r="V14" s="15">
        <f>SUM(L21,L27,L33,L39,Q9,Q15,Q21,Q27,Q33,Q39)</f>
        <v>3210</v>
      </c>
      <c r="W14" s="15">
        <f>SUM(M21,M27,M33,M39,R9,R15,R21,R27,R33,R39)</f>
        <v>4515</v>
      </c>
      <c r="X14" s="18">
        <f t="shared" si="0"/>
        <v>7725</v>
      </c>
      <c r="Z14" s="4" t="s">
        <v>31</v>
      </c>
      <c r="AA14" s="10">
        <v>255</v>
      </c>
      <c r="AB14" s="10">
        <v>263</v>
      </c>
      <c r="AC14" s="10">
        <v>518</v>
      </c>
    </row>
    <row r="15" spans="1:29" ht="15" customHeight="1" x14ac:dyDescent="0.15">
      <c r="A15" s="7"/>
      <c r="B15" s="11">
        <v>272</v>
      </c>
      <c r="C15" s="11">
        <v>237</v>
      </c>
      <c r="D15" s="11">
        <v>509</v>
      </c>
      <c r="E15" s="3"/>
      <c r="F15" s="7"/>
      <c r="G15" s="11">
        <v>380</v>
      </c>
      <c r="H15" s="11">
        <v>382</v>
      </c>
      <c r="I15" s="11">
        <v>762</v>
      </c>
      <c r="J15" s="3"/>
      <c r="K15" s="7"/>
      <c r="L15" s="11">
        <v>836</v>
      </c>
      <c r="M15" s="11">
        <v>872</v>
      </c>
      <c r="N15" s="11">
        <v>1708</v>
      </c>
      <c r="O15" s="3"/>
      <c r="P15" s="7"/>
      <c r="Q15" s="11">
        <v>68</v>
      </c>
      <c r="R15" s="11">
        <v>249</v>
      </c>
      <c r="S15" s="11">
        <v>317</v>
      </c>
      <c r="U15" s="4" t="s">
        <v>14</v>
      </c>
      <c r="V15" s="15">
        <f>SUM(L27,L33,L39,Q9,Q15,Q21,Q27,Q33,Q39)</f>
        <v>2172</v>
      </c>
      <c r="W15" s="15">
        <f>SUM(M27,M33,M39,R9,R15,R21,R27,R33,R39)</f>
        <v>3539</v>
      </c>
      <c r="X15" s="18">
        <f t="shared" si="0"/>
        <v>5711</v>
      </c>
      <c r="Z15" s="4" t="s">
        <v>7</v>
      </c>
      <c r="AA15" s="10">
        <v>260</v>
      </c>
      <c r="AB15" s="10">
        <v>424</v>
      </c>
      <c r="AC15" s="10">
        <v>684</v>
      </c>
    </row>
    <row r="16" spans="1:29" ht="15" customHeight="1" x14ac:dyDescent="0.15">
      <c r="A16" s="7">
        <v>10</v>
      </c>
      <c r="B16" s="10">
        <v>62</v>
      </c>
      <c r="C16" s="10">
        <v>54</v>
      </c>
      <c r="D16" s="10">
        <v>116</v>
      </c>
      <c r="E16" s="3"/>
      <c r="F16" s="7">
        <v>40</v>
      </c>
      <c r="G16" s="10">
        <v>89</v>
      </c>
      <c r="H16" s="10">
        <v>89</v>
      </c>
      <c r="I16" s="10">
        <v>178</v>
      </c>
      <c r="J16" s="3"/>
      <c r="K16" s="7">
        <v>70</v>
      </c>
      <c r="L16" s="10">
        <v>190</v>
      </c>
      <c r="M16" s="10">
        <v>163</v>
      </c>
      <c r="N16" s="10">
        <v>353</v>
      </c>
      <c r="O16" s="3"/>
      <c r="P16" s="7">
        <v>100</v>
      </c>
      <c r="Q16" s="10">
        <v>5</v>
      </c>
      <c r="R16" s="10">
        <v>12</v>
      </c>
      <c r="S16" s="10">
        <v>17</v>
      </c>
      <c r="U16" s="4" t="s">
        <v>15</v>
      </c>
      <c r="V16" s="15">
        <f>SUM(L33,L39,Q9,Q15,Q21,Q27,Q33,Q39)</f>
        <v>1308</v>
      </c>
      <c r="W16" s="15">
        <f>SUM(M33,M39,R9,R15,R21,R27,R33,R39)</f>
        <v>2620</v>
      </c>
      <c r="X16" s="18">
        <f t="shared" si="0"/>
        <v>3928</v>
      </c>
      <c r="Z16" s="9" t="s">
        <v>24</v>
      </c>
      <c r="AA16" s="11">
        <f t="shared" ref="AA16:AB16" si="2">SUM(AA12:AA15)</f>
        <v>1178</v>
      </c>
      <c r="AB16" s="11">
        <f t="shared" si="2"/>
        <v>1340</v>
      </c>
      <c r="AC16" s="11">
        <f>SUM(AC12:AC15)</f>
        <v>2518</v>
      </c>
    </row>
    <row r="17" spans="1:29" ht="15" customHeight="1" x14ac:dyDescent="0.15">
      <c r="A17" s="7">
        <v>11</v>
      </c>
      <c r="B17" s="10">
        <v>58</v>
      </c>
      <c r="C17" s="10">
        <v>64</v>
      </c>
      <c r="D17" s="10">
        <v>122</v>
      </c>
      <c r="E17" s="3"/>
      <c r="F17" s="7">
        <v>41</v>
      </c>
      <c r="G17" s="10">
        <v>86</v>
      </c>
      <c r="H17" s="10">
        <v>84</v>
      </c>
      <c r="I17" s="10">
        <v>170</v>
      </c>
      <c r="J17" s="3"/>
      <c r="K17" s="7">
        <v>71</v>
      </c>
      <c r="L17" s="10">
        <v>203</v>
      </c>
      <c r="M17" s="10">
        <v>201</v>
      </c>
      <c r="N17" s="10">
        <v>404</v>
      </c>
      <c r="O17" s="3"/>
      <c r="P17" s="7">
        <v>101</v>
      </c>
      <c r="Q17" s="10">
        <v>1</v>
      </c>
      <c r="R17" s="10">
        <v>12</v>
      </c>
      <c r="S17" s="10">
        <v>13</v>
      </c>
      <c r="U17" s="4" t="s">
        <v>16</v>
      </c>
      <c r="V17" s="15">
        <f>SUM(L39,Q9,Q15,Q21,Q27,Q33,Q39)</f>
        <v>781</v>
      </c>
      <c r="W17" s="15">
        <f>SUM(M39,R9,R15,R21,R27,R33,R39)</f>
        <v>1749</v>
      </c>
      <c r="X17" s="18">
        <f t="shared" si="0"/>
        <v>2530</v>
      </c>
      <c r="Z17" s="6" t="s">
        <v>29</v>
      </c>
    </row>
    <row r="18" spans="1:29" ht="15" customHeight="1" x14ac:dyDescent="0.15">
      <c r="A18" s="7">
        <v>12</v>
      </c>
      <c r="B18" s="10">
        <v>68</v>
      </c>
      <c r="C18" s="10">
        <v>48</v>
      </c>
      <c r="D18" s="10">
        <v>116</v>
      </c>
      <c r="E18" s="3"/>
      <c r="F18" s="7">
        <v>42</v>
      </c>
      <c r="G18" s="10">
        <v>83</v>
      </c>
      <c r="H18" s="10">
        <v>93</v>
      </c>
      <c r="I18" s="10">
        <v>176</v>
      </c>
      <c r="J18" s="3"/>
      <c r="K18" s="7">
        <v>72</v>
      </c>
      <c r="L18" s="10">
        <v>200</v>
      </c>
      <c r="M18" s="10">
        <v>197</v>
      </c>
      <c r="N18" s="13">
        <v>397</v>
      </c>
      <c r="O18" s="3"/>
      <c r="P18" s="7">
        <v>102</v>
      </c>
      <c r="Q18" s="10">
        <v>0</v>
      </c>
      <c r="R18" s="10">
        <v>9</v>
      </c>
      <c r="S18" s="10">
        <v>9</v>
      </c>
      <c r="U18" s="4" t="s">
        <v>17</v>
      </c>
      <c r="V18" s="15">
        <f>SUM(Q9,Q15,Q21,Q27,Q33,Q39)</f>
        <v>319</v>
      </c>
      <c r="W18" s="15">
        <f>SUM(R9,R15,R21,R27,R33,R39)</f>
        <v>906</v>
      </c>
      <c r="X18" s="18">
        <f t="shared" si="0"/>
        <v>1225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74</v>
      </c>
      <c r="C19" s="10">
        <v>64</v>
      </c>
      <c r="D19" s="10">
        <v>138</v>
      </c>
      <c r="E19" s="3"/>
      <c r="F19" s="7">
        <v>43</v>
      </c>
      <c r="G19" s="10">
        <v>83</v>
      </c>
      <c r="H19" s="10">
        <v>79</v>
      </c>
      <c r="I19" s="10">
        <v>162</v>
      </c>
      <c r="J19" s="3"/>
      <c r="K19" s="7">
        <v>73</v>
      </c>
      <c r="L19" s="10">
        <v>222</v>
      </c>
      <c r="M19" s="10">
        <v>196</v>
      </c>
      <c r="N19" s="10">
        <v>418</v>
      </c>
      <c r="O19" s="3"/>
      <c r="P19" s="7">
        <v>103</v>
      </c>
      <c r="Q19" s="10">
        <v>0</v>
      </c>
      <c r="R19" s="10">
        <v>7</v>
      </c>
      <c r="S19" s="10">
        <v>7</v>
      </c>
      <c r="U19" s="4" t="s">
        <v>18</v>
      </c>
      <c r="V19" s="15">
        <f>SUM(Q15,Q21,Q27,Q33,Q39)</f>
        <v>74</v>
      </c>
      <c r="W19" s="15">
        <f>SUM(R15,R21,R27,R33,R39)</f>
        <v>293</v>
      </c>
      <c r="X19" s="18">
        <f t="shared" si="0"/>
        <v>367</v>
      </c>
      <c r="Z19" s="4" t="s">
        <v>25</v>
      </c>
      <c r="AA19" s="10">
        <v>127</v>
      </c>
      <c r="AB19" s="10">
        <v>104</v>
      </c>
      <c r="AC19" s="10">
        <v>231</v>
      </c>
    </row>
    <row r="20" spans="1:29" ht="15" customHeight="1" x14ac:dyDescent="0.15">
      <c r="A20" s="7">
        <v>14</v>
      </c>
      <c r="B20" s="10">
        <v>71</v>
      </c>
      <c r="C20" s="10">
        <v>69</v>
      </c>
      <c r="D20" s="10">
        <v>140</v>
      </c>
      <c r="E20" s="3"/>
      <c r="F20" s="7">
        <v>44</v>
      </c>
      <c r="G20" s="10">
        <v>89</v>
      </c>
      <c r="H20" s="10">
        <v>87</v>
      </c>
      <c r="I20" s="10">
        <v>176</v>
      </c>
      <c r="J20" s="3"/>
      <c r="K20" s="7">
        <v>74</v>
      </c>
      <c r="L20" s="10">
        <v>223</v>
      </c>
      <c r="M20" s="10">
        <v>219</v>
      </c>
      <c r="N20" s="10">
        <v>442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6</v>
      </c>
      <c r="W20" s="15">
        <f>SUM(R21,R27,R33,R39)</f>
        <v>44</v>
      </c>
      <c r="X20" s="18">
        <f t="shared" si="0"/>
        <v>50</v>
      </c>
      <c r="Z20" s="25" t="s">
        <v>26</v>
      </c>
      <c r="AA20" s="10">
        <v>791</v>
      </c>
      <c r="AB20" s="10">
        <v>680</v>
      </c>
      <c r="AC20" s="10">
        <v>1471</v>
      </c>
    </row>
    <row r="21" spans="1:29" ht="15" customHeight="1" x14ac:dyDescent="0.15">
      <c r="A21" s="7"/>
      <c r="B21" s="11">
        <v>333</v>
      </c>
      <c r="C21" s="11">
        <v>299</v>
      </c>
      <c r="D21" s="11">
        <v>632</v>
      </c>
      <c r="E21" s="3"/>
      <c r="F21" s="7"/>
      <c r="G21" s="11">
        <v>430</v>
      </c>
      <c r="H21" s="11">
        <v>432</v>
      </c>
      <c r="I21" s="11">
        <v>862</v>
      </c>
      <c r="J21" s="3"/>
      <c r="K21" s="7"/>
      <c r="L21" s="12">
        <v>1038</v>
      </c>
      <c r="M21" s="12">
        <v>976</v>
      </c>
      <c r="N21" s="12">
        <v>2014</v>
      </c>
      <c r="O21" s="23"/>
      <c r="P21" s="7"/>
      <c r="Q21" s="11">
        <v>6</v>
      </c>
      <c r="R21" s="11">
        <v>43</v>
      </c>
      <c r="S21" s="11">
        <v>49</v>
      </c>
      <c r="Z21" s="4" t="s">
        <v>31</v>
      </c>
      <c r="AA21" s="10">
        <v>347</v>
      </c>
      <c r="AB21" s="10">
        <v>325</v>
      </c>
      <c r="AC21" s="10">
        <v>672</v>
      </c>
    </row>
    <row r="22" spans="1:29" ht="15" customHeight="1" x14ac:dyDescent="0.15">
      <c r="A22" s="7">
        <v>15</v>
      </c>
      <c r="B22" s="10">
        <v>77</v>
      </c>
      <c r="C22" s="10">
        <v>66</v>
      </c>
      <c r="D22" s="10">
        <v>143</v>
      </c>
      <c r="E22" s="3"/>
      <c r="F22" s="7">
        <v>45</v>
      </c>
      <c r="G22" s="10">
        <v>94</v>
      </c>
      <c r="H22" s="10">
        <v>82</v>
      </c>
      <c r="I22" s="10">
        <v>176</v>
      </c>
      <c r="J22" s="3"/>
      <c r="K22" s="7">
        <v>75</v>
      </c>
      <c r="L22" s="10">
        <v>253</v>
      </c>
      <c r="M22" s="10">
        <v>243</v>
      </c>
      <c r="N22" s="10">
        <v>496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366</v>
      </c>
      <c r="AB22" s="10">
        <v>618</v>
      </c>
      <c r="AC22" s="10">
        <v>984</v>
      </c>
    </row>
    <row r="23" spans="1:29" ht="15" customHeight="1" x14ac:dyDescent="0.15">
      <c r="A23" s="7">
        <v>16</v>
      </c>
      <c r="B23" s="10">
        <v>78</v>
      </c>
      <c r="C23" s="10">
        <v>81</v>
      </c>
      <c r="D23" s="10">
        <v>159</v>
      </c>
      <c r="E23" s="3"/>
      <c r="F23" s="7">
        <v>46</v>
      </c>
      <c r="G23" s="10">
        <v>103</v>
      </c>
      <c r="H23" s="10">
        <v>91</v>
      </c>
      <c r="I23" s="10">
        <v>194</v>
      </c>
      <c r="J23" s="3"/>
      <c r="K23" s="7">
        <v>76</v>
      </c>
      <c r="L23" s="10">
        <v>213</v>
      </c>
      <c r="M23" s="10">
        <v>232</v>
      </c>
      <c r="N23" s="10">
        <v>445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8.8597757299877866</v>
      </c>
      <c r="W23" s="19">
        <f>W4/$W$8*100</f>
        <v>6.9477434679334911</v>
      </c>
      <c r="X23" s="19">
        <f>X4/$X$8*100</f>
        <v>7.8488828423421069</v>
      </c>
      <c r="Z23" s="9" t="s">
        <v>24</v>
      </c>
      <c r="AA23" s="11">
        <f t="shared" ref="AA23:AB23" si="3">SUM(AA19:AA22)</f>
        <v>1631</v>
      </c>
      <c r="AB23" s="11">
        <f t="shared" si="3"/>
        <v>1727</v>
      </c>
      <c r="AC23" s="11">
        <f>SUM(AC19:AC22)</f>
        <v>3358</v>
      </c>
    </row>
    <row r="24" spans="1:29" ht="15" customHeight="1" x14ac:dyDescent="0.15">
      <c r="A24" s="7">
        <v>17</v>
      </c>
      <c r="B24" s="10">
        <v>85</v>
      </c>
      <c r="C24" s="10">
        <v>73</v>
      </c>
      <c r="D24" s="10">
        <v>158</v>
      </c>
      <c r="E24" s="3"/>
      <c r="F24" s="7">
        <v>47</v>
      </c>
      <c r="G24" s="10">
        <v>106</v>
      </c>
      <c r="H24" s="10">
        <v>88</v>
      </c>
      <c r="I24" s="10">
        <v>194</v>
      </c>
      <c r="J24" s="3"/>
      <c r="K24" s="7">
        <v>77</v>
      </c>
      <c r="L24" s="10">
        <v>206</v>
      </c>
      <c r="M24" s="10">
        <v>197</v>
      </c>
      <c r="N24" s="10">
        <v>403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46.219606972354839</v>
      </c>
      <c r="W24" s="19">
        <f>W5/$W$8*100</f>
        <v>39.736737925574026</v>
      </c>
      <c r="X24" s="19">
        <f>X5/$X$8*100</f>
        <v>42.792109256449166</v>
      </c>
      <c r="Z24" s="6" t="s">
        <v>30</v>
      </c>
    </row>
    <row r="25" spans="1:29" ht="15" customHeight="1" x14ac:dyDescent="0.15">
      <c r="A25" s="7">
        <v>18</v>
      </c>
      <c r="B25" s="10">
        <v>70</v>
      </c>
      <c r="C25" s="10">
        <v>79</v>
      </c>
      <c r="D25" s="10">
        <v>149</v>
      </c>
      <c r="E25" s="3"/>
      <c r="F25" s="7">
        <v>48</v>
      </c>
      <c r="G25" s="10">
        <v>113</v>
      </c>
      <c r="H25" s="10">
        <v>84</v>
      </c>
      <c r="I25" s="10">
        <v>197</v>
      </c>
      <c r="J25" s="3"/>
      <c r="K25" s="7">
        <v>78</v>
      </c>
      <c r="L25" s="10">
        <v>77</v>
      </c>
      <c r="M25" s="10">
        <v>104</v>
      </c>
      <c r="N25" s="10">
        <v>181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20.806039746863551</v>
      </c>
      <c r="W25" s="19">
        <f>W6/$W$8*100</f>
        <v>18.289786223277911</v>
      </c>
      <c r="X25" s="19">
        <f>X6/$X$8*100</f>
        <v>19.475694626131549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53</v>
      </c>
      <c r="C26" s="10">
        <v>57</v>
      </c>
      <c r="D26" s="10">
        <v>110</v>
      </c>
      <c r="E26" s="3"/>
      <c r="F26" s="7">
        <v>49</v>
      </c>
      <c r="G26" s="10">
        <v>106</v>
      </c>
      <c r="H26" s="10">
        <v>90</v>
      </c>
      <c r="I26" s="10">
        <v>196</v>
      </c>
      <c r="J26" s="3"/>
      <c r="K26" s="7">
        <v>79</v>
      </c>
      <c r="L26" s="10">
        <v>115</v>
      </c>
      <c r="M26" s="10">
        <v>143</v>
      </c>
      <c r="N26" s="10">
        <v>258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24.114577550793829</v>
      </c>
      <c r="W26" s="19">
        <f>W7/$W$8*100</f>
        <v>35.025732383214567</v>
      </c>
      <c r="X26" s="19">
        <f>X7/$X$8*100</f>
        <v>29.883313275077178</v>
      </c>
      <c r="Z26" s="4" t="s">
        <v>25</v>
      </c>
      <c r="AA26" s="10">
        <v>73</v>
      </c>
      <c r="AB26" s="10">
        <v>71</v>
      </c>
      <c r="AC26" s="10">
        <v>144</v>
      </c>
    </row>
    <row r="27" spans="1:29" ht="15" customHeight="1" x14ac:dyDescent="0.15">
      <c r="A27" s="7"/>
      <c r="B27" s="11">
        <v>363</v>
      </c>
      <c r="C27" s="11">
        <v>356</v>
      </c>
      <c r="D27" s="11">
        <v>719</v>
      </c>
      <c r="E27" s="3"/>
      <c r="F27" s="7"/>
      <c r="G27" s="11">
        <v>522</v>
      </c>
      <c r="H27" s="11">
        <v>435</v>
      </c>
      <c r="I27" s="11">
        <v>957</v>
      </c>
      <c r="J27" s="3"/>
      <c r="K27" s="7"/>
      <c r="L27" s="11">
        <v>864</v>
      </c>
      <c r="M27" s="11">
        <v>919</v>
      </c>
      <c r="N27" s="11">
        <v>1783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5" t="s">
        <v>26</v>
      </c>
      <c r="AA27" s="10">
        <v>381</v>
      </c>
      <c r="AB27" s="10">
        <v>357</v>
      </c>
      <c r="AC27" s="10">
        <v>738</v>
      </c>
    </row>
    <row r="28" spans="1:29" ht="15" customHeight="1" x14ac:dyDescent="0.15">
      <c r="A28" s="7">
        <v>20</v>
      </c>
      <c r="B28" s="10">
        <v>66</v>
      </c>
      <c r="C28" s="10">
        <v>58</v>
      </c>
      <c r="D28" s="10">
        <v>124</v>
      </c>
      <c r="E28" s="3"/>
      <c r="F28" s="7">
        <v>50</v>
      </c>
      <c r="G28" s="10">
        <v>105</v>
      </c>
      <c r="H28" s="10">
        <v>110</v>
      </c>
      <c r="I28" s="10">
        <v>215</v>
      </c>
      <c r="J28" s="3"/>
      <c r="K28" s="7">
        <v>80</v>
      </c>
      <c r="L28" s="10">
        <v>108</v>
      </c>
      <c r="M28" s="10">
        <v>176</v>
      </c>
      <c r="N28" s="10">
        <v>284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28.455645608970805</v>
      </c>
      <c r="W28" s="19">
        <f t="shared" ref="W28:W39" si="5">W9/$W$8*100</f>
        <v>24.821852731591449</v>
      </c>
      <c r="X28" s="19">
        <f t="shared" ref="X28:X39" si="6">X9/$X$8*100</f>
        <v>26.534456595677881</v>
      </c>
      <c r="Z28" s="4" t="s">
        <v>31</v>
      </c>
      <c r="AA28" s="10">
        <v>223</v>
      </c>
      <c r="AB28" s="10">
        <v>199</v>
      </c>
      <c r="AC28" s="10">
        <v>422</v>
      </c>
    </row>
    <row r="29" spans="1:29" ht="15" customHeight="1" x14ac:dyDescent="0.15">
      <c r="A29" s="7">
        <v>21</v>
      </c>
      <c r="B29" s="10">
        <v>62</v>
      </c>
      <c r="C29" s="10">
        <v>66</v>
      </c>
      <c r="D29" s="10">
        <v>128</v>
      </c>
      <c r="E29" s="3"/>
      <c r="F29" s="7">
        <v>51</v>
      </c>
      <c r="G29" s="10">
        <v>103</v>
      </c>
      <c r="H29" s="10">
        <v>85</v>
      </c>
      <c r="I29" s="10">
        <v>188</v>
      </c>
      <c r="J29" s="3"/>
      <c r="K29" s="7">
        <v>81</v>
      </c>
      <c r="L29" s="10">
        <v>113</v>
      </c>
      <c r="M29" s="10">
        <v>168</v>
      </c>
      <c r="N29" s="10">
        <v>281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73.37626290662817</v>
      </c>
      <c r="W29" s="19">
        <f t="shared" si="5"/>
        <v>78.137371338083923</v>
      </c>
      <c r="X29" s="19">
        <f t="shared" si="6"/>
        <v>75.893464496886608</v>
      </c>
      <c r="Z29" s="4" t="s">
        <v>7</v>
      </c>
      <c r="AA29" s="10">
        <v>213</v>
      </c>
      <c r="AB29" s="10">
        <v>360</v>
      </c>
      <c r="AC29" s="10">
        <v>573</v>
      </c>
    </row>
    <row r="30" spans="1:29" ht="15" customHeight="1" x14ac:dyDescent="0.15">
      <c r="A30" s="7">
        <v>22</v>
      </c>
      <c r="B30" s="10">
        <v>48</v>
      </c>
      <c r="C30" s="10">
        <v>70</v>
      </c>
      <c r="D30" s="10">
        <v>118</v>
      </c>
      <c r="E30" s="3"/>
      <c r="F30" s="7">
        <v>52</v>
      </c>
      <c r="G30" s="10">
        <v>108</v>
      </c>
      <c r="H30" s="10">
        <v>102</v>
      </c>
      <c r="I30" s="10">
        <v>210</v>
      </c>
      <c r="J30" s="3"/>
      <c r="K30" s="7">
        <v>82</v>
      </c>
      <c r="L30" s="10">
        <v>111</v>
      </c>
      <c r="M30" s="10">
        <v>183</v>
      </c>
      <c r="N30" s="10">
        <v>294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62.80670589541468</v>
      </c>
      <c r="W30" s="19">
        <f t="shared" si="5"/>
        <v>69.556611243072055</v>
      </c>
      <c r="X30" s="19">
        <f t="shared" si="6"/>
        <v>66.375385903406411</v>
      </c>
      <c r="Z30" s="9" t="s">
        <v>24</v>
      </c>
      <c r="AA30" s="11">
        <f t="shared" ref="AA30:AB30" si="7">SUM(AA26:AA29)</f>
        <v>890</v>
      </c>
      <c r="AB30" s="11">
        <f t="shared" si="7"/>
        <v>987</v>
      </c>
      <c r="AC30" s="11">
        <f>SUM(AC26:AC29)</f>
        <v>1877</v>
      </c>
    </row>
    <row r="31" spans="1:29" ht="15" customHeight="1" x14ac:dyDescent="0.15">
      <c r="A31" s="7">
        <v>23</v>
      </c>
      <c r="B31" s="10">
        <v>62</v>
      </c>
      <c r="C31" s="10">
        <v>57</v>
      </c>
      <c r="D31" s="10">
        <v>119</v>
      </c>
      <c r="E31" s="3"/>
      <c r="F31" s="7">
        <v>53</v>
      </c>
      <c r="G31" s="10">
        <v>93</v>
      </c>
      <c r="H31" s="10">
        <v>86</v>
      </c>
      <c r="I31" s="10">
        <v>179</v>
      </c>
      <c r="J31" s="3"/>
      <c r="K31" s="7">
        <v>83</v>
      </c>
      <c r="L31" s="10">
        <v>101</v>
      </c>
      <c r="M31" s="10">
        <v>183</v>
      </c>
      <c r="N31" s="10">
        <v>284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51.970689463750418</v>
      </c>
      <c r="W31" s="19">
        <f t="shared" si="5"/>
        <v>59.867379255740303</v>
      </c>
      <c r="X31" s="19">
        <f t="shared" si="6"/>
        <v>56.145675265553876</v>
      </c>
      <c r="Z31" s="6"/>
    </row>
    <row r="32" spans="1:29" ht="15" customHeight="1" x14ac:dyDescent="0.15">
      <c r="A32" s="7">
        <v>24</v>
      </c>
      <c r="B32" s="10">
        <v>58</v>
      </c>
      <c r="C32" s="10">
        <v>54</v>
      </c>
      <c r="D32" s="10">
        <v>112</v>
      </c>
      <c r="E32" s="3"/>
      <c r="F32" s="7">
        <v>54</v>
      </c>
      <c r="G32" s="10">
        <v>101</v>
      </c>
      <c r="H32" s="10">
        <v>89</v>
      </c>
      <c r="I32" s="10">
        <v>190</v>
      </c>
      <c r="J32" s="3"/>
      <c r="K32" s="7">
        <v>84</v>
      </c>
      <c r="L32" s="10">
        <v>94</v>
      </c>
      <c r="M32" s="10">
        <v>161</v>
      </c>
      <c r="N32" s="10">
        <v>255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44.92061729765738</v>
      </c>
      <c r="W32" s="20">
        <f t="shared" si="5"/>
        <v>53.315518606492475</v>
      </c>
      <c r="X32" s="20">
        <f t="shared" si="6"/>
        <v>49.359007901208727</v>
      </c>
      <c r="Z32" s="6"/>
      <c r="AA32" s="27"/>
      <c r="AB32" s="26"/>
      <c r="AC32" s="26"/>
    </row>
    <row r="33" spans="1:29" ht="15" customHeight="1" x14ac:dyDescent="0.15">
      <c r="A33" s="7"/>
      <c r="B33" s="11">
        <v>296</v>
      </c>
      <c r="C33" s="11">
        <v>305</v>
      </c>
      <c r="D33" s="11">
        <v>601</v>
      </c>
      <c r="E33" s="3"/>
      <c r="F33" s="7"/>
      <c r="G33" s="11">
        <v>510</v>
      </c>
      <c r="H33" s="11">
        <v>472</v>
      </c>
      <c r="I33" s="11">
        <v>982</v>
      </c>
      <c r="J33" s="3"/>
      <c r="K33" s="7"/>
      <c r="L33" s="11">
        <v>527</v>
      </c>
      <c r="M33" s="11">
        <v>871</v>
      </c>
      <c r="N33" s="11">
        <v>1398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35.638947485289222</v>
      </c>
      <c r="W33" s="19">
        <f t="shared" si="5"/>
        <v>44.685273159144892</v>
      </c>
      <c r="X33" s="19">
        <f t="shared" si="6"/>
        <v>40.421746638061848</v>
      </c>
      <c r="Z33" s="6" t="s">
        <v>3</v>
      </c>
    </row>
    <row r="34" spans="1:29" ht="15" customHeight="1" x14ac:dyDescent="0.15">
      <c r="A34" s="7">
        <v>25</v>
      </c>
      <c r="B34" s="10">
        <v>42</v>
      </c>
      <c r="C34" s="10">
        <v>47</v>
      </c>
      <c r="D34" s="10">
        <v>89</v>
      </c>
      <c r="E34" s="3"/>
      <c r="F34" s="7">
        <v>55</v>
      </c>
      <c r="G34" s="10">
        <v>86</v>
      </c>
      <c r="H34" s="10">
        <v>95</v>
      </c>
      <c r="I34" s="10">
        <v>181</v>
      </c>
      <c r="J34" s="3"/>
      <c r="K34" s="7">
        <v>85</v>
      </c>
      <c r="L34" s="10">
        <v>89</v>
      </c>
      <c r="M34" s="10">
        <v>165</v>
      </c>
      <c r="N34" s="10">
        <v>254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24.114577550793829</v>
      </c>
      <c r="W34" s="19">
        <f t="shared" si="5"/>
        <v>35.025732383214567</v>
      </c>
      <c r="X34" s="19">
        <f t="shared" si="6"/>
        <v>29.883313275077178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55</v>
      </c>
      <c r="C35" s="10">
        <v>48</v>
      </c>
      <c r="D35" s="10">
        <v>103</v>
      </c>
      <c r="E35" s="3"/>
      <c r="F35" s="7">
        <v>56</v>
      </c>
      <c r="G35" s="10">
        <v>91</v>
      </c>
      <c r="H35" s="10">
        <v>107</v>
      </c>
      <c r="I35" s="10">
        <v>198</v>
      </c>
      <c r="J35" s="3"/>
      <c r="K35" s="7">
        <v>86</v>
      </c>
      <c r="L35" s="10">
        <v>98</v>
      </c>
      <c r="M35" s="10">
        <v>167</v>
      </c>
      <c r="N35" s="10">
        <v>265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14.522038414566449</v>
      </c>
      <c r="W35" s="19">
        <f t="shared" si="5"/>
        <v>25.930324623911321</v>
      </c>
      <c r="X35" s="19">
        <f t="shared" si="6"/>
        <v>20.553607869813195</v>
      </c>
      <c r="Z35" s="4" t="s">
        <v>25</v>
      </c>
      <c r="AA35" s="10">
        <f>SUM(AA5,AA12,AA19,AA26)</f>
        <v>798</v>
      </c>
      <c r="AB35" s="10">
        <f t="shared" ref="AA35:AB38" si="8">SUM(AB5,AB12,AB19,AB26)</f>
        <v>702</v>
      </c>
      <c r="AC35" s="10">
        <f>SUM(AA35:AB35)</f>
        <v>1500</v>
      </c>
    </row>
    <row r="36" spans="1:29" ht="15" customHeight="1" x14ac:dyDescent="0.15">
      <c r="A36" s="7">
        <v>27</v>
      </c>
      <c r="B36" s="10">
        <v>58</v>
      </c>
      <c r="C36" s="10">
        <v>48</v>
      </c>
      <c r="D36" s="10">
        <v>106</v>
      </c>
      <c r="E36" s="3"/>
      <c r="F36" s="7">
        <v>57</v>
      </c>
      <c r="G36" s="10">
        <v>91</v>
      </c>
      <c r="H36" s="10">
        <v>126</v>
      </c>
      <c r="I36" s="10">
        <v>217</v>
      </c>
      <c r="J36" s="3"/>
      <c r="K36" s="7">
        <v>87</v>
      </c>
      <c r="L36" s="10">
        <v>101</v>
      </c>
      <c r="M36" s="10">
        <v>185</v>
      </c>
      <c r="N36" s="10">
        <v>286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8.6710336405018325</v>
      </c>
      <c r="W36" s="19">
        <f t="shared" si="5"/>
        <v>17.309976247030878</v>
      </c>
      <c r="X36" s="19">
        <f t="shared" si="6"/>
        <v>13.238449060750353</v>
      </c>
      <c r="Z36" s="25" t="s">
        <v>26</v>
      </c>
      <c r="AA36" s="10">
        <f t="shared" si="8"/>
        <v>4163</v>
      </c>
      <c r="AB36" s="10">
        <f t="shared" si="8"/>
        <v>4015</v>
      </c>
      <c r="AC36" s="13">
        <f>SUM(AA36:AB36)</f>
        <v>8178</v>
      </c>
    </row>
    <row r="37" spans="1:29" ht="15" customHeight="1" x14ac:dyDescent="0.15">
      <c r="A37" s="7">
        <v>28</v>
      </c>
      <c r="B37" s="10">
        <v>51</v>
      </c>
      <c r="C37" s="10">
        <v>44</v>
      </c>
      <c r="D37" s="10">
        <v>95</v>
      </c>
      <c r="E37" s="3"/>
      <c r="F37" s="7">
        <v>58</v>
      </c>
      <c r="G37" s="10">
        <v>92</v>
      </c>
      <c r="H37" s="10">
        <v>71</v>
      </c>
      <c r="I37" s="10">
        <v>163</v>
      </c>
      <c r="J37" s="3"/>
      <c r="K37" s="7">
        <v>88</v>
      </c>
      <c r="L37" s="10">
        <v>95</v>
      </c>
      <c r="M37" s="10">
        <v>162</v>
      </c>
      <c r="N37" s="10">
        <v>257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3.5416897968246914</v>
      </c>
      <c r="W37" s="19">
        <f t="shared" si="5"/>
        <v>8.9667458432304024</v>
      </c>
      <c r="X37" s="19">
        <f t="shared" si="6"/>
        <v>6.4099209879127201</v>
      </c>
      <c r="Z37" s="4" t="s">
        <v>31</v>
      </c>
      <c r="AA37" s="10">
        <f t="shared" si="8"/>
        <v>1874</v>
      </c>
      <c r="AB37" s="10">
        <f t="shared" si="8"/>
        <v>1848</v>
      </c>
      <c r="AC37" s="13">
        <f>SUM(AA37:AB37)</f>
        <v>3722</v>
      </c>
    </row>
    <row r="38" spans="1:29" ht="15" customHeight="1" x14ac:dyDescent="0.15">
      <c r="A38" s="7">
        <v>29</v>
      </c>
      <c r="B38" s="10">
        <v>47</v>
      </c>
      <c r="C38" s="10">
        <v>45</v>
      </c>
      <c r="D38" s="10">
        <v>92</v>
      </c>
      <c r="E38" s="3"/>
      <c r="F38" s="7">
        <v>59</v>
      </c>
      <c r="G38" s="10">
        <v>106</v>
      </c>
      <c r="H38" s="10">
        <v>108</v>
      </c>
      <c r="I38" s="10">
        <v>214</v>
      </c>
      <c r="J38" s="3"/>
      <c r="K38" s="7">
        <v>89</v>
      </c>
      <c r="L38" s="10">
        <v>79</v>
      </c>
      <c r="M38" s="10">
        <v>164</v>
      </c>
      <c r="N38" s="10">
        <v>243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0.8215832130565115</v>
      </c>
      <c r="W38" s="19">
        <f t="shared" si="5"/>
        <v>2.8998416468725257</v>
      </c>
      <c r="X38" s="19">
        <f t="shared" si="6"/>
        <v>1.9203600020930356</v>
      </c>
      <c r="Z38" s="4" t="s">
        <v>7</v>
      </c>
      <c r="AA38" s="10">
        <f t="shared" si="8"/>
        <v>2172</v>
      </c>
      <c r="AB38" s="10">
        <f t="shared" si="8"/>
        <v>3539</v>
      </c>
      <c r="AC38" s="13">
        <f>SUM(AA38:AB38)</f>
        <v>5711</v>
      </c>
    </row>
    <row r="39" spans="1:29" ht="15" customHeight="1" x14ac:dyDescent="0.15">
      <c r="A39" s="7"/>
      <c r="B39" s="11">
        <v>253</v>
      </c>
      <c r="C39" s="11">
        <v>232</v>
      </c>
      <c r="D39" s="11">
        <v>485</v>
      </c>
      <c r="E39" s="3"/>
      <c r="F39" s="7"/>
      <c r="G39" s="11">
        <v>466</v>
      </c>
      <c r="H39" s="11">
        <v>507</v>
      </c>
      <c r="I39" s="11">
        <v>973</v>
      </c>
      <c r="J39" s="3"/>
      <c r="K39" s="7"/>
      <c r="L39" s="11">
        <v>462</v>
      </c>
      <c r="M39" s="11">
        <v>843</v>
      </c>
      <c r="N39" s="11">
        <v>1305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6.6614855112690122E-2</v>
      </c>
      <c r="W39" s="19">
        <f t="shared" si="5"/>
        <v>0.43547110055423599</v>
      </c>
      <c r="X39" s="19">
        <f t="shared" si="6"/>
        <v>0.26162942807807021</v>
      </c>
      <c r="Z39" s="9" t="s">
        <v>24</v>
      </c>
      <c r="AA39" s="11">
        <f>SUM(AA35:AA38)</f>
        <v>9007</v>
      </c>
      <c r="AB39" s="11">
        <f>SUM(AB35:AB38)</f>
        <v>10104</v>
      </c>
      <c r="AC39" s="11">
        <f>SUM(AC35:AC38)</f>
        <v>19111</v>
      </c>
    </row>
    <row r="81" spans="7:9" x14ac:dyDescent="0.15">
      <c r="G81" s="22"/>
      <c r="H81" s="22"/>
      <c r="I81" s="22"/>
    </row>
    <row r="93" spans="7:9" x14ac:dyDescent="0.15">
      <c r="G93" s="22"/>
      <c r="H93" s="22"/>
      <c r="I93" s="22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35433070866141736" header="0.31496062992125984" footer="0.31496062992125984"/>
  <pageSetup paperSize="9" scale="8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C121"/>
  <sheetViews>
    <sheetView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5">
        <v>45565</v>
      </c>
      <c r="W2" s="35"/>
      <c r="X2" s="30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30</v>
      </c>
      <c r="C4" s="10">
        <v>26</v>
      </c>
      <c r="D4" s="10">
        <v>56</v>
      </c>
      <c r="E4" s="3"/>
      <c r="F4" s="7">
        <v>30</v>
      </c>
      <c r="G4" s="10">
        <v>75</v>
      </c>
      <c r="H4" s="10">
        <v>51</v>
      </c>
      <c r="I4" s="10">
        <v>126</v>
      </c>
      <c r="J4" s="3"/>
      <c r="K4" s="7">
        <v>60</v>
      </c>
      <c r="L4" s="10">
        <v>105</v>
      </c>
      <c r="M4" s="10">
        <v>125</v>
      </c>
      <c r="N4" s="10">
        <v>230</v>
      </c>
      <c r="O4" s="3"/>
      <c r="P4" s="7">
        <v>90</v>
      </c>
      <c r="Q4" s="10">
        <v>60</v>
      </c>
      <c r="R4" s="10">
        <v>151</v>
      </c>
      <c r="S4" s="10">
        <v>211</v>
      </c>
      <c r="U4" s="4" t="s">
        <v>4</v>
      </c>
      <c r="V4" s="15">
        <f>SUM(B9,B15,B21)</f>
        <v>798</v>
      </c>
      <c r="W4" s="15">
        <f>SUM(C9,C15,C21)</f>
        <v>699</v>
      </c>
      <c r="X4" s="15">
        <f>SUM(V4:W4)</f>
        <v>1497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30</v>
      </c>
      <c r="C5" s="10">
        <v>35</v>
      </c>
      <c r="D5" s="10">
        <v>65</v>
      </c>
      <c r="E5" s="3"/>
      <c r="F5" s="7">
        <v>31</v>
      </c>
      <c r="G5" s="10">
        <v>60</v>
      </c>
      <c r="H5" s="10">
        <v>56</v>
      </c>
      <c r="I5" s="10">
        <v>116</v>
      </c>
      <c r="J5" s="3"/>
      <c r="K5" s="7">
        <v>61</v>
      </c>
      <c r="L5" s="10">
        <v>129</v>
      </c>
      <c r="M5" s="10">
        <v>118</v>
      </c>
      <c r="N5" s="10">
        <v>247</v>
      </c>
      <c r="O5" s="3"/>
      <c r="P5" s="7">
        <v>91</v>
      </c>
      <c r="Q5" s="10">
        <v>57</v>
      </c>
      <c r="R5" s="10">
        <v>126</v>
      </c>
      <c r="S5" s="10">
        <v>183</v>
      </c>
      <c r="U5" s="4" t="s">
        <v>5</v>
      </c>
      <c r="V5" s="15">
        <f>SUM(B27,B33,B39,G9,G15,G21,G27,G33,G39,L9)</f>
        <v>4144</v>
      </c>
      <c r="W5" s="15">
        <f>SUM(C27,C33,C39,H9,H15,H21,H27,H33,H39,M9)</f>
        <v>4017</v>
      </c>
      <c r="X5" s="15">
        <f>SUM(V5:W5)</f>
        <v>8161</v>
      </c>
      <c r="Y5" s="2"/>
      <c r="Z5" s="4" t="s">
        <v>25</v>
      </c>
      <c r="AA5" s="10">
        <v>466</v>
      </c>
      <c r="AB5" s="10">
        <v>441</v>
      </c>
      <c r="AC5" s="10">
        <v>907</v>
      </c>
    </row>
    <row r="6" spans="1:29" ht="15" customHeight="1" x14ac:dyDescent="0.15">
      <c r="A6" s="7">
        <v>2</v>
      </c>
      <c r="B6" s="10">
        <v>31</v>
      </c>
      <c r="C6" s="10">
        <v>31</v>
      </c>
      <c r="D6" s="10">
        <v>62</v>
      </c>
      <c r="E6" s="3"/>
      <c r="F6" s="7">
        <v>32</v>
      </c>
      <c r="G6" s="10">
        <v>53</v>
      </c>
      <c r="H6" s="10">
        <v>42</v>
      </c>
      <c r="I6" s="10">
        <v>95</v>
      </c>
      <c r="J6" s="3"/>
      <c r="K6" s="7">
        <v>62</v>
      </c>
      <c r="L6" s="10">
        <v>112</v>
      </c>
      <c r="M6" s="10">
        <v>119</v>
      </c>
      <c r="N6" s="10">
        <v>231</v>
      </c>
      <c r="O6" s="3"/>
      <c r="P6" s="7">
        <v>92</v>
      </c>
      <c r="Q6" s="10">
        <v>45</v>
      </c>
      <c r="R6" s="10">
        <v>104</v>
      </c>
      <c r="S6" s="10">
        <v>149</v>
      </c>
      <c r="U6" s="8" t="s">
        <v>6</v>
      </c>
      <c r="V6" s="15">
        <f>SUM(L15,L21)</f>
        <v>1867</v>
      </c>
      <c r="W6" s="15">
        <f>SUM(M15,M21)</f>
        <v>1839</v>
      </c>
      <c r="X6" s="15">
        <f>SUM(V6:W6)</f>
        <v>3706</v>
      </c>
      <c r="Z6" s="25" t="s">
        <v>26</v>
      </c>
      <c r="AA6" s="10">
        <v>2444</v>
      </c>
      <c r="AB6" s="10">
        <v>2411</v>
      </c>
      <c r="AC6" s="10">
        <v>4855</v>
      </c>
    </row>
    <row r="7" spans="1:29" ht="15" customHeight="1" x14ac:dyDescent="0.15">
      <c r="A7" s="7">
        <v>3</v>
      </c>
      <c r="B7" s="10">
        <v>44</v>
      </c>
      <c r="C7" s="10">
        <v>35</v>
      </c>
      <c r="D7" s="10">
        <v>79</v>
      </c>
      <c r="E7" s="3"/>
      <c r="F7" s="7">
        <v>33</v>
      </c>
      <c r="G7" s="10">
        <v>68</v>
      </c>
      <c r="H7" s="10">
        <v>44</v>
      </c>
      <c r="I7" s="10">
        <v>112</v>
      </c>
      <c r="J7" s="3"/>
      <c r="K7" s="7">
        <v>63</v>
      </c>
      <c r="L7" s="10">
        <v>141</v>
      </c>
      <c r="M7" s="10">
        <v>150</v>
      </c>
      <c r="N7" s="10">
        <v>291</v>
      </c>
      <c r="O7" s="3"/>
      <c r="P7" s="7">
        <v>93</v>
      </c>
      <c r="Q7" s="10">
        <v>46</v>
      </c>
      <c r="R7" s="10">
        <v>131</v>
      </c>
      <c r="S7" s="10">
        <v>177</v>
      </c>
      <c r="U7" s="4" t="s">
        <v>7</v>
      </c>
      <c r="V7" s="15">
        <f>SUM(L27,L33,L39,Q9,Q15,Q21,Q27,Q33,Q39)</f>
        <v>2181</v>
      </c>
      <c r="W7" s="15">
        <f>SUM(M27,M33,M39,R9,R15,R21,R27,R33,R39)</f>
        <v>3540</v>
      </c>
      <c r="X7" s="15">
        <f>SUM(V7:W7)</f>
        <v>5721</v>
      </c>
      <c r="Z7" s="4" t="s">
        <v>31</v>
      </c>
      <c r="AA7" s="10">
        <v>1045</v>
      </c>
      <c r="AB7" s="10">
        <v>1058</v>
      </c>
      <c r="AC7" s="10">
        <v>2103</v>
      </c>
    </row>
    <row r="8" spans="1:29" ht="15" customHeight="1" x14ac:dyDescent="0.15">
      <c r="A8" s="7">
        <v>4</v>
      </c>
      <c r="B8" s="10">
        <v>53</v>
      </c>
      <c r="C8" s="10">
        <v>39</v>
      </c>
      <c r="D8" s="10">
        <v>92</v>
      </c>
      <c r="E8" s="3"/>
      <c r="F8" s="7">
        <v>34</v>
      </c>
      <c r="G8" s="10">
        <v>48</v>
      </c>
      <c r="H8" s="10">
        <v>41</v>
      </c>
      <c r="I8" s="10">
        <v>89</v>
      </c>
      <c r="J8" s="3"/>
      <c r="K8" s="7">
        <v>64</v>
      </c>
      <c r="L8" s="10">
        <v>141</v>
      </c>
      <c r="M8" s="10">
        <v>146</v>
      </c>
      <c r="N8" s="10">
        <v>287</v>
      </c>
      <c r="O8" s="3"/>
      <c r="P8" s="7">
        <v>94</v>
      </c>
      <c r="Q8" s="10">
        <v>36</v>
      </c>
      <c r="R8" s="10">
        <v>100</v>
      </c>
      <c r="S8" s="10">
        <v>136</v>
      </c>
      <c r="U8" s="17" t="s">
        <v>3</v>
      </c>
      <c r="V8" s="12">
        <f>SUM(V4:V7)</f>
        <v>8990</v>
      </c>
      <c r="W8" s="12">
        <f>SUM(W4:W7)</f>
        <v>10095</v>
      </c>
      <c r="X8" s="12">
        <f>SUM(X4:X7)</f>
        <v>19085</v>
      </c>
      <c r="Z8" s="4" t="s">
        <v>7</v>
      </c>
      <c r="AA8" s="10">
        <v>1339</v>
      </c>
      <c r="AB8" s="10">
        <v>2137</v>
      </c>
      <c r="AC8" s="10">
        <v>3476</v>
      </c>
    </row>
    <row r="9" spans="1:29" ht="15" customHeight="1" x14ac:dyDescent="0.15">
      <c r="A9" s="7"/>
      <c r="B9" s="11">
        <v>188</v>
      </c>
      <c r="C9" s="11">
        <v>166</v>
      </c>
      <c r="D9" s="11">
        <v>354</v>
      </c>
      <c r="E9" s="3"/>
      <c r="F9" s="7"/>
      <c r="G9" s="11">
        <v>304</v>
      </c>
      <c r="H9" s="11">
        <v>234</v>
      </c>
      <c r="I9" s="11">
        <v>538</v>
      </c>
      <c r="J9" s="3"/>
      <c r="K9" s="7"/>
      <c r="L9" s="12">
        <v>628</v>
      </c>
      <c r="M9" s="12">
        <v>658</v>
      </c>
      <c r="N9" s="12">
        <v>1286</v>
      </c>
      <c r="O9" s="3"/>
      <c r="P9" s="7"/>
      <c r="Q9" s="11">
        <v>244</v>
      </c>
      <c r="R9" s="11">
        <v>612</v>
      </c>
      <c r="S9" s="11">
        <v>856</v>
      </c>
      <c r="U9" s="4" t="s">
        <v>8</v>
      </c>
      <c r="V9" s="15">
        <f>SUM(G21,G27,G33,G39,L9)</f>
        <v>2556</v>
      </c>
      <c r="W9" s="15">
        <f>SUM(H21,H27,H33,H39,M9)</f>
        <v>2505</v>
      </c>
      <c r="X9" s="18">
        <f t="shared" ref="X9:X20" si="0">SUM(V9:W9)</f>
        <v>5061</v>
      </c>
      <c r="Z9" s="9" t="s">
        <v>24</v>
      </c>
      <c r="AA9" s="11">
        <f t="shared" ref="AA9:AB9" si="1">SUM(AA5:AA8)</f>
        <v>5294</v>
      </c>
      <c r="AB9" s="11">
        <f t="shared" si="1"/>
        <v>6047</v>
      </c>
      <c r="AC9" s="11">
        <f>SUM(AC5:AC8)</f>
        <v>11341</v>
      </c>
    </row>
    <row r="10" spans="1:29" ht="15" customHeight="1" x14ac:dyDescent="0.15">
      <c r="A10" s="7">
        <v>5</v>
      </c>
      <c r="B10" s="10">
        <v>49</v>
      </c>
      <c r="C10" s="10">
        <v>38</v>
      </c>
      <c r="D10" s="10">
        <v>87</v>
      </c>
      <c r="E10" s="3"/>
      <c r="F10" s="7">
        <v>35</v>
      </c>
      <c r="G10" s="10">
        <v>61</v>
      </c>
      <c r="H10" s="10">
        <v>56</v>
      </c>
      <c r="I10" s="10">
        <v>117</v>
      </c>
      <c r="J10" s="3"/>
      <c r="K10" s="7">
        <v>65</v>
      </c>
      <c r="L10" s="10">
        <v>164</v>
      </c>
      <c r="M10" s="10">
        <v>159</v>
      </c>
      <c r="N10" s="10">
        <v>323</v>
      </c>
      <c r="O10" s="3"/>
      <c r="P10" s="7">
        <v>95</v>
      </c>
      <c r="Q10" s="10">
        <v>24</v>
      </c>
      <c r="R10" s="10">
        <v>76</v>
      </c>
      <c r="S10" s="10">
        <v>100</v>
      </c>
      <c r="U10" s="4" t="s">
        <v>9</v>
      </c>
      <c r="V10" s="15">
        <f>SUM(G21,G27,G33,G39,L9,L15,L21,L27,L33,L39,Q9,Q15,Q21,Q27,Q33,Q39)</f>
        <v>6604</v>
      </c>
      <c r="W10" s="15">
        <f>SUM(H21,H27,H33,H39,M9,M15,M21,M27,M33,M39,R9,R15,R21,R27,R33,R39)</f>
        <v>7884</v>
      </c>
      <c r="X10" s="18">
        <f t="shared" si="0"/>
        <v>14488</v>
      </c>
      <c r="Z10" s="6" t="s">
        <v>28</v>
      </c>
    </row>
    <row r="11" spans="1:29" ht="15" customHeight="1" x14ac:dyDescent="0.15">
      <c r="A11" s="7">
        <v>6</v>
      </c>
      <c r="B11" s="10">
        <v>51</v>
      </c>
      <c r="C11" s="10">
        <v>39</v>
      </c>
      <c r="D11" s="10">
        <v>90</v>
      </c>
      <c r="E11" s="3"/>
      <c r="F11" s="7">
        <v>36</v>
      </c>
      <c r="G11" s="10">
        <v>82</v>
      </c>
      <c r="H11" s="10">
        <v>77</v>
      </c>
      <c r="I11" s="10">
        <v>159</v>
      </c>
      <c r="J11" s="3"/>
      <c r="K11" s="7">
        <v>66</v>
      </c>
      <c r="L11" s="10">
        <v>161</v>
      </c>
      <c r="M11" s="10">
        <v>168</v>
      </c>
      <c r="N11" s="10">
        <v>329</v>
      </c>
      <c r="O11" s="3"/>
      <c r="P11" s="7">
        <v>96</v>
      </c>
      <c r="Q11" s="10">
        <v>14</v>
      </c>
      <c r="R11" s="10">
        <v>56</v>
      </c>
      <c r="S11" s="10">
        <v>70</v>
      </c>
      <c r="U11" s="4" t="s">
        <v>10</v>
      </c>
      <c r="V11" s="15">
        <f>SUM(,G33,G39,L9,L15,L21,L27,L33,L39,Q9,Q15,Q21,Q27,Q33,Q39)</f>
        <v>5661</v>
      </c>
      <c r="W11" s="15">
        <f>SUM(,H33,H39,M9,M15,M21,M27,M33,M39,R9,R15,R21,R27,R33,R39)</f>
        <v>7015</v>
      </c>
      <c r="X11" s="18">
        <f t="shared" si="0"/>
        <v>12676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57</v>
      </c>
      <c r="C12" s="10">
        <v>45</v>
      </c>
      <c r="D12" s="10">
        <v>102</v>
      </c>
      <c r="E12" s="3"/>
      <c r="F12" s="7">
        <v>37</v>
      </c>
      <c r="G12" s="10">
        <v>69</v>
      </c>
      <c r="H12" s="10">
        <v>79</v>
      </c>
      <c r="I12" s="10">
        <v>148</v>
      </c>
      <c r="J12" s="3"/>
      <c r="K12" s="7">
        <v>67</v>
      </c>
      <c r="L12" s="10">
        <v>168</v>
      </c>
      <c r="M12" s="10">
        <v>169</v>
      </c>
      <c r="N12" s="10">
        <v>337</v>
      </c>
      <c r="O12" s="3"/>
      <c r="P12" s="7">
        <v>97</v>
      </c>
      <c r="Q12" s="10">
        <v>13</v>
      </c>
      <c r="R12" s="10">
        <v>43</v>
      </c>
      <c r="S12" s="10">
        <v>56</v>
      </c>
      <c r="U12" s="4" t="s">
        <v>11</v>
      </c>
      <c r="V12" s="15">
        <f>SUM(L9,L15,L21,L27,L33,L39,Q9,Q15,Q21,Q27,Q33,Q39)</f>
        <v>4676</v>
      </c>
      <c r="W12" s="15">
        <f>SUM(M9,M15,M21,M27,M33,M39,R9,R15,R21,R27,R33,R39)</f>
        <v>6037</v>
      </c>
      <c r="X12" s="18">
        <f t="shared" si="0"/>
        <v>10713</v>
      </c>
      <c r="Z12" s="4" t="s">
        <v>25</v>
      </c>
      <c r="AA12" s="10">
        <v>133</v>
      </c>
      <c r="AB12" s="10">
        <v>86</v>
      </c>
      <c r="AC12" s="10">
        <v>219</v>
      </c>
    </row>
    <row r="13" spans="1:29" ht="15" customHeight="1" x14ac:dyDescent="0.15">
      <c r="A13" s="7">
        <v>8</v>
      </c>
      <c r="B13" s="10">
        <v>52</v>
      </c>
      <c r="C13" s="10">
        <v>50</v>
      </c>
      <c r="D13" s="10">
        <v>102</v>
      </c>
      <c r="E13" s="3"/>
      <c r="F13" s="7">
        <v>38</v>
      </c>
      <c r="G13" s="10">
        <v>75</v>
      </c>
      <c r="H13" s="10">
        <v>72</v>
      </c>
      <c r="I13" s="10">
        <v>147</v>
      </c>
      <c r="J13" s="3"/>
      <c r="K13" s="7">
        <v>68</v>
      </c>
      <c r="L13" s="10">
        <v>160</v>
      </c>
      <c r="M13" s="10">
        <v>187</v>
      </c>
      <c r="N13" s="10">
        <v>347</v>
      </c>
      <c r="O13" s="3"/>
      <c r="P13" s="7">
        <v>98</v>
      </c>
      <c r="Q13" s="10">
        <v>8</v>
      </c>
      <c r="R13" s="10">
        <v>38</v>
      </c>
      <c r="S13" s="10">
        <v>46</v>
      </c>
      <c r="U13" s="9" t="s">
        <v>12</v>
      </c>
      <c r="V13" s="12">
        <f>SUM(L15,L21,L27,L33,L39,Q9,Q15,Q21,Q27,Q33,Q39)</f>
        <v>4048</v>
      </c>
      <c r="W13" s="12">
        <f>SUM(M15,M21,M27,M33,M39,R9,R15,R21,R27,R33,R39)</f>
        <v>5379</v>
      </c>
      <c r="X13" s="12">
        <f t="shared" si="0"/>
        <v>9427</v>
      </c>
      <c r="Z13" s="25" t="s">
        <v>26</v>
      </c>
      <c r="AA13" s="10">
        <v>531</v>
      </c>
      <c r="AB13" s="10">
        <v>566</v>
      </c>
      <c r="AC13" s="10">
        <v>1097</v>
      </c>
    </row>
    <row r="14" spans="1:29" ht="15" customHeight="1" x14ac:dyDescent="0.15">
      <c r="A14" s="7">
        <v>9</v>
      </c>
      <c r="B14" s="10">
        <v>66</v>
      </c>
      <c r="C14" s="10">
        <v>58</v>
      </c>
      <c r="D14" s="10">
        <v>124</v>
      </c>
      <c r="E14" s="3"/>
      <c r="F14" s="7">
        <v>39</v>
      </c>
      <c r="G14" s="10">
        <v>96</v>
      </c>
      <c r="H14" s="10">
        <v>89</v>
      </c>
      <c r="I14" s="10">
        <v>185</v>
      </c>
      <c r="J14" s="3"/>
      <c r="K14" s="7">
        <v>69</v>
      </c>
      <c r="L14" s="10">
        <v>185</v>
      </c>
      <c r="M14" s="10">
        <v>188</v>
      </c>
      <c r="N14" s="10">
        <v>373</v>
      </c>
      <c r="O14" s="3"/>
      <c r="P14" s="7">
        <v>99</v>
      </c>
      <c r="Q14" s="10">
        <v>8</v>
      </c>
      <c r="R14" s="10">
        <v>33</v>
      </c>
      <c r="S14" s="10">
        <v>41</v>
      </c>
      <c r="U14" s="4" t="s">
        <v>13</v>
      </c>
      <c r="V14" s="15">
        <f>SUM(L21,L27,L33,L39,Q9,Q15,Q21,Q27,Q33,Q39)</f>
        <v>3210</v>
      </c>
      <c r="W14" s="15">
        <f>SUM(M21,M27,M33,M39,R9,R15,R21,R27,R33,R39)</f>
        <v>4508</v>
      </c>
      <c r="X14" s="18">
        <f t="shared" si="0"/>
        <v>7718</v>
      </c>
      <c r="Z14" s="4" t="s">
        <v>31</v>
      </c>
      <c r="AA14" s="10">
        <v>254</v>
      </c>
      <c r="AB14" s="10">
        <v>264</v>
      </c>
      <c r="AC14" s="10">
        <v>518</v>
      </c>
    </row>
    <row r="15" spans="1:29" ht="15" customHeight="1" x14ac:dyDescent="0.15">
      <c r="A15" s="7"/>
      <c r="B15" s="11">
        <v>275</v>
      </c>
      <c r="C15" s="11">
        <v>230</v>
      </c>
      <c r="D15" s="11">
        <v>505</v>
      </c>
      <c r="E15" s="3"/>
      <c r="F15" s="7"/>
      <c r="G15" s="11">
        <v>383</v>
      </c>
      <c r="H15" s="11">
        <v>373</v>
      </c>
      <c r="I15" s="11">
        <v>756</v>
      </c>
      <c r="J15" s="3"/>
      <c r="K15" s="7"/>
      <c r="L15" s="11">
        <v>838</v>
      </c>
      <c r="M15" s="11">
        <v>871</v>
      </c>
      <c r="N15" s="11">
        <v>1709</v>
      </c>
      <c r="O15" s="3"/>
      <c r="P15" s="7"/>
      <c r="Q15" s="11">
        <v>67</v>
      </c>
      <c r="R15" s="11">
        <v>246</v>
      </c>
      <c r="S15" s="11">
        <v>313</v>
      </c>
      <c r="U15" s="4" t="s">
        <v>14</v>
      </c>
      <c r="V15" s="15">
        <f>SUM(L27,L33,L39,Q9,Q15,Q21,Q27,Q33,Q39)</f>
        <v>2181</v>
      </c>
      <c r="W15" s="15">
        <f>SUM(M27,M33,M39,R9,R15,R21,R27,R33,R39)</f>
        <v>3540</v>
      </c>
      <c r="X15" s="18">
        <f t="shared" si="0"/>
        <v>5721</v>
      </c>
      <c r="Z15" s="4" t="s">
        <v>7</v>
      </c>
      <c r="AA15" s="10">
        <v>262</v>
      </c>
      <c r="AB15" s="10">
        <v>422</v>
      </c>
      <c r="AC15" s="10">
        <v>684</v>
      </c>
    </row>
    <row r="16" spans="1:29" ht="15" customHeight="1" x14ac:dyDescent="0.15">
      <c r="A16" s="7">
        <v>10</v>
      </c>
      <c r="B16" s="10">
        <v>61</v>
      </c>
      <c r="C16" s="10">
        <v>57</v>
      </c>
      <c r="D16" s="10">
        <v>118</v>
      </c>
      <c r="E16" s="3"/>
      <c r="F16" s="7">
        <v>40</v>
      </c>
      <c r="G16" s="10">
        <v>89</v>
      </c>
      <c r="H16" s="10">
        <v>82</v>
      </c>
      <c r="I16" s="10">
        <v>171</v>
      </c>
      <c r="J16" s="3"/>
      <c r="K16" s="7">
        <v>70</v>
      </c>
      <c r="L16" s="10">
        <v>178</v>
      </c>
      <c r="M16" s="10">
        <v>164</v>
      </c>
      <c r="N16" s="10">
        <v>342</v>
      </c>
      <c r="O16" s="3"/>
      <c r="P16" s="7">
        <v>100</v>
      </c>
      <c r="Q16" s="10">
        <v>4</v>
      </c>
      <c r="R16" s="10">
        <v>13</v>
      </c>
      <c r="S16" s="10">
        <v>17</v>
      </c>
      <c r="U16" s="4" t="s">
        <v>15</v>
      </c>
      <c r="V16" s="15">
        <f>SUM(L33,L39,Q9,Q15,Q21,Q27,Q33,Q39)</f>
        <v>1307</v>
      </c>
      <c r="W16" s="15">
        <f>SUM(M33,M39,R9,R15,R21,R27,R33,R39)</f>
        <v>2619</v>
      </c>
      <c r="X16" s="18">
        <f t="shared" si="0"/>
        <v>3926</v>
      </c>
      <c r="Z16" s="9" t="s">
        <v>24</v>
      </c>
      <c r="AA16" s="11">
        <f t="shared" ref="AA16:AB16" si="2">SUM(AA12:AA15)</f>
        <v>1180</v>
      </c>
      <c r="AB16" s="11">
        <f t="shared" si="2"/>
        <v>1338</v>
      </c>
      <c r="AC16" s="11">
        <f>SUM(AC12:AC15)</f>
        <v>2518</v>
      </c>
    </row>
    <row r="17" spans="1:29" ht="15" customHeight="1" x14ac:dyDescent="0.15">
      <c r="A17" s="7">
        <v>11</v>
      </c>
      <c r="B17" s="10">
        <v>61</v>
      </c>
      <c r="C17" s="10">
        <v>61</v>
      </c>
      <c r="D17" s="10">
        <v>122</v>
      </c>
      <c r="E17" s="3"/>
      <c r="F17" s="7">
        <v>41</v>
      </c>
      <c r="G17" s="10">
        <v>80</v>
      </c>
      <c r="H17" s="10">
        <v>94</v>
      </c>
      <c r="I17" s="10">
        <v>174</v>
      </c>
      <c r="J17" s="3"/>
      <c r="K17" s="7">
        <v>71</v>
      </c>
      <c r="L17" s="10">
        <v>206</v>
      </c>
      <c r="M17" s="10">
        <v>192</v>
      </c>
      <c r="N17" s="10">
        <v>398</v>
      </c>
      <c r="O17" s="3"/>
      <c r="P17" s="7">
        <v>101</v>
      </c>
      <c r="Q17" s="10">
        <v>2</v>
      </c>
      <c r="R17" s="10">
        <v>13</v>
      </c>
      <c r="S17" s="10">
        <v>15</v>
      </c>
      <c r="U17" s="4" t="s">
        <v>16</v>
      </c>
      <c r="V17" s="15">
        <f>SUM(L39,Q9,Q15,Q21,Q27,Q33,Q39)</f>
        <v>780</v>
      </c>
      <c r="W17" s="15">
        <f>SUM(M39,R9,R15,R21,R27,R33,R39)</f>
        <v>1737</v>
      </c>
      <c r="X17" s="18">
        <f t="shared" si="0"/>
        <v>2517</v>
      </c>
      <c r="Z17" s="6" t="s">
        <v>29</v>
      </c>
    </row>
    <row r="18" spans="1:29" ht="15" customHeight="1" x14ac:dyDescent="0.15">
      <c r="A18" s="7">
        <v>12</v>
      </c>
      <c r="B18" s="10">
        <v>62</v>
      </c>
      <c r="C18" s="10">
        <v>52</v>
      </c>
      <c r="D18" s="10">
        <v>114</v>
      </c>
      <c r="E18" s="3"/>
      <c r="F18" s="7">
        <v>42</v>
      </c>
      <c r="G18" s="10">
        <v>88</v>
      </c>
      <c r="H18" s="10">
        <v>88</v>
      </c>
      <c r="I18" s="10">
        <v>176</v>
      </c>
      <c r="J18" s="3"/>
      <c r="K18" s="7">
        <v>72</v>
      </c>
      <c r="L18" s="10">
        <v>202</v>
      </c>
      <c r="M18" s="10">
        <v>205</v>
      </c>
      <c r="N18" s="13">
        <v>407</v>
      </c>
      <c r="O18" s="3"/>
      <c r="P18" s="7">
        <v>102</v>
      </c>
      <c r="Q18" s="10">
        <v>0</v>
      </c>
      <c r="R18" s="10">
        <v>9</v>
      </c>
      <c r="S18" s="10">
        <v>9</v>
      </c>
      <c r="U18" s="4" t="s">
        <v>17</v>
      </c>
      <c r="V18" s="15">
        <f>SUM(Q9,Q15,Q21,Q27,Q33,Q39)</f>
        <v>317</v>
      </c>
      <c r="W18" s="15">
        <f>SUM(R9,R15,R21,R27,R33,R39)</f>
        <v>903</v>
      </c>
      <c r="X18" s="18">
        <f t="shared" si="0"/>
        <v>1220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76</v>
      </c>
      <c r="C19" s="10">
        <v>61</v>
      </c>
      <c r="D19" s="10">
        <v>137</v>
      </c>
      <c r="E19" s="3"/>
      <c r="F19" s="7">
        <v>43</v>
      </c>
      <c r="G19" s="10">
        <v>87</v>
      </c>
      <c r="H19" s="10">
        <v>82</v>
      </c>
      <c r="I19" s="10">
        <v>169</v>
      </c>
      <c r="J19" s="3"/>
      <c r="K19" s="7">
        <v>73</v>
      </c>
      <c r="L19" s="10">
        <v>225</v>
      </c>
      <c r="M19" s="10">
        <v>197</v>
      </c>
      <c r="N19" s="10">
        <v>422</v>
      </c>
      <c r="O19" s="3"/>
      <c r="P19" s="7">
        <v>103</v>
      </c>
      <c r="Q19" s="10">
        <v>0</v>
      </c>
      <c r="R19" s="10">
        <v>6</v>
      </c>
      <c r="S19" s="10">
        <v>6</v>
      </c>
      <c r="U19" s="4" t="s">
        <v>18</v>
      </c>
      <c r="V19" s="15">
        <f>SUM(Q15,Q21,Q27,Q33,Q39)</f>
        <v>73</v>
      </c>
      <c r="W19" s="15">
        <f>SUM(R15,R21,R27,R33,R39)</f>
        <v>291</v>
      </c>
      <c r="X19" s="18">
        <f t="shared" si="0"/>
        <v>364</v>
      </c>
      <c r="Z19" s="4" t="s">
        <v>25</v>
      </c>
      <c r="AA19" s="10">
        <v>126</v>
      </c>
      <c r="AB19" s="10">
        <v>101</v>
      </c>
      <c r="AC19" s="10">
        <v>227</v>
      </c>
    </row>
    <row r="20" spans="1:29" ht="15" customHeight="1" x14ac:dyDescent="0.15">
      <c r="A20" s="7">
        <v>14</v>
      </c>
      <c r="B20" s="10">
        <v>75</v>
      </c>
      <c r="C20" s="10">
        <v>72</v>
      </c>
      <c r="D20" s="10">
        <v>147</v>
      </c>
      <c r="E20" s="3"/>
      <c r="F20" s="7">
        <v>44</v>
      </c>
      <c r="G20" s="10">
        <v>88</v>
      </c>
      <c r="H20" s="10">
        <v>86</v>
      </c>
      <c r="I20" s="10">
        <v>174</v>
      </c>
      <c r="J20" s="3"/>
      <c r="K20" s="7">
        <v>74</v>
      </c>
      <c r="L20" s="10">
        <v>218</v>
      </c>
      <c r="M20" s="10">
        <v>210</v>
      </c>
      <c r="N20" s="10">
        <v>428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6</v>
      </c>
      <c r="W20" s="15">
        <f>SUM(R21,R27,R33,R39)</f>
        <v>45</v>
      </c>
      <c r="X20" s="18">
        <f t="shared" si="0"/>
        <v>51</v>
      </c>
      <c r="Z20" s="25" t="s">
        <v>26</v>
      </c>
      <c r="AA20" s="10">
        <v>790</v>
      </c>
      <c r="AB20" s="10">
        <v>684</v>
      </c>
      <c r="AC20" s="10">
        <v>1474</v>
      </c>
    </row>
    <row r="21" spans="1:29" ht="15" customHeight="1" x14ac:dyDescent="0.15">
      <c r="A21" s="7"/>
      <c r="B21" s="11">
        <v>335</v>
      </c>
      <c r="C21" s="11">
        <v>303</v>
      </c>
      <c r="D21" s="11">
        <v>638</v>
      </c>
      <c r="E21" s="3"/>
      <c r="F21" s="7"/>
      <c r="G21" s="11">
        <v>432</v>
      </c>
      <c r="H21" s="11">
        <v>432</v>
      </c>
      <c r="I21" s="11">
        <v>864</v>
      </c>
      <c r="J21" s="3"/>
      <c r="K21" s="7"/>
      <c r="L21" s="12">
        <v>1029</v>
      </c>
      <c r="M21" s="12">
        <v>968</v>
      </c>
      <c r="N21" s="12">
        <v>1997</v>
      </c>
      <c r="O21" s="23"/>
      <c r="P21" s="7"/>
      <c r="Q21" s="11">
        <v>6</v>
      </c>
      <c r="R21" s="11">
        <v>44</v>
      </c>
      <c r="S21" s="11">
        <v>50</v>
      </c>
      <c r="Z21" s="4" t="s">
        <v>31</v>
      </c>
      <c r="AA21" s="10">
        <v>347</v>
      </c>
      <c r="AB21" s="10">
        <v>322</v>
      </c>
      <c r="AC21" s="10">
        <v>669</v>
      </c>
    </row>
    <row r="22" spans="1:29" ht="15" customHeight="1" x14ac:dyDescent="0.15">
      <c r="A22" s="7">
        <v>15</v>
      </c>
      <c r="B22" s="10">
        <v>77</v>
      </c>
      <c r="C22" s="10">
        <v>66</v>
      </c>
      <c r="D22" s="10">
        <v>143</v>
      </c>
      <c r="E22" s="3"/>
      <c r="F22" s="7">
        <v>45</v>
      </c>
      <c r="G22" s="10">
        <v>87</v>
      </c>
      <c r="H22" s="10">
        <v>80</v>
      </c>
      <c r="I22" s="10">
        <v>167</v>
      </c>
      <c r="J22" s="3"/>
      <c r="K22" s="7">
        <v>75</v>
      </c>
      <c r="L22" s="10">
        <v>254</v>
      </c>
      <c r="M22" s="10">
        <v>245</v>
      </c>
      <c r="N22" s="10">
        <v>499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366</v>
      </c>
      <c r="AB22" s="10">
        <v>620</v>
      </c>
      <c r="AC22" s="10">
        <v>986</v>
      </c>
    </row>
    <row r="23" spans="1:29" ht="15" customHeight="1" x14ac:dyDescent="0.15">
      <c r="A23" s="7">
        <v>16</v>
      </c>
      <c r="B23" s="10">
        <v>71</v>
      </c>
      <c r="C23" s="10">
        <v>79</v>
      </c>
      <c r="D23" s="10">
        <v>150</v>
      </c>
      <c r="E23" s="3"/>
      <c r="F23" s="7">
        <v>46</v>
      </c>
      <c r="G23" s="10">
        <v>107</v>
      </c>
      <c r="H23" s="10">
        <v>93</v>
      </c>
      <c r="I23" s="10">
        <v>200</v>
      </c>
      <c r="J23" s="3"/>
      <c r="K23" s="7">
        <v>76</v>
      </c>
      <c r="L23" s="10">
        <v>216</v>
      </c>
      <c r="M23" s="10">
        <v>235</v>
      </c>
      <c r="N23" s="10">
        <v>451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8.8765294771968861</v>
      </c>
      <c r="W23" s="19">
        <f>W4/$W$8*100</f>
        <v>6.9242199108469542</v>
      </c>
      <c r="X23" s="19">
        <f>X4/$X$8*100</f>
        <v>7.8438564317526858</v>
      </c>
      <c r="Z23" s="9" t="s">
        <v>24</v>
      </c>
      <c r="AA23" s="11">
        <f t="shared" ref="AA23:AB23" si="3">SUM(AA19:AA22)</f>
        <v>1629</v>
      </c>
      <c r="AB23" s="11">
        <f t="shared" si="3"/>
        <v>1727</v>
      </c>
      <c r="AC23" s="11">
        <f>SUM(AC19:AC22)</f>
        <v>3356</v>
      </c>
    </row>
    <row r="24" spans="1:29" ht="15" customHeight="1" x14ac:dyDescent="0.15">
      <c r="A24" s="7">
        <v>17</v>
      </c>
      <c r="B24" s="10">
        <v>87</v>
      </c>
      <c r="C24" s="10">
        <v>75</v>
      </c>
      <c r="D24" s="10">
        <v>162</v>
      </c>
      <c r="E24" s="3"/>
      <c r="F24" s="7">
        <v>47</v>
      </c>
      <c r="G24" s="10">
        <v>108</v>
      </c>
      <c r="H24" s="10">
        <v>83</v>
      </c>
      <c r="I24" s="10">
        <v>191</v>
      </c>
      <c r="J24" s="3"/>
      <c r="K24" s="7">
        <v>77</v>
      </c>
      <c r="L24" s="10">
        <v>210</v>
      </c>
      <c r="M24" s="10">
        <v>203</v>
      </c>
      <c r="N24" s="10">
        <v>413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46.095661846496107</v>
      </c>
      <c r="W24" s="19">
        <f>W5/$W$8*100</f>
        <v>39.791976225854384</v>
      </c>
      <c r="X24" s="19">
        <f>X5/$X$8*100</f>
        <v>42.761330888132044</v>
      </c>
      <c r="Z24" s="6" t="s">
        <v>30</v>
      </c>
    </row>
    <row r="25" spans="1:29" ht="15" customHeight="1" x14ac:dyDescent="0.15">
      <c r="A25" s="7">
        <v>18</v>
      </c>
      <c r="B25" s="10">
        <v>74</v>
      </c>
      <c r="C25" s="10">
        <v>75</v>
      </c>
      <c r="D25" s="10">
        <v>149</v>
      </c>
      <c r="E25" s="3"/>
      <c r="F25" s="7">
        <v>48</v>
      </c>
      <c r="G25" s="10">
        <v>112</v>
      </c>
      <c r="H25" s="10">
        <v>91</v>
      </c>
      <c r="I25" s="10">
        <v>203</v>
      </c>
      <c r="J25" s="3"/>
      <c r="K25" s="7">
        <v>78</v>
      </c>
      <c r="L25" s="10">
        <v>81</v>
      </c>
      <c r="M25" s="10">
        <v>104</v>
      </c>
      <c r="N25" s="10">
        <v>185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20.767519466073413</v>
      </c>
      <c r="W25" s="19">
        <f>W6/$W$8*100</f>
        <v>18.216939078751857</v>
      </c>
      <c r="X25" s="19">
        <f>X6/$X$8*100</f>
        <v>19.418391406864028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48</v>
      </c>
      <c r="C26" s="10">
        <v>60</v>
      </c>
      <c r="D26" s="10">
        <v>108</v>
      </c>
      <c r="E26" s="3"/>
      <c r="F26" s="7">
        <v>49</v>
      </c>
      <c r="G26" s="10">
        <v>97</v>
      </c>
      <c r="H26" s="10">
        <v>90</v>
      </c>
      <c r="I26" s="10">
        <v>187</v>
      </c>
      <c r="J26" s="3"/>
      <c r="K26" s="7">
        <v>79</v>
      </c>
      <c r="L26" s="10">
        <v>113</v>
      </c>
      <c r="M26" s="10">
        <v>134</v>
      </c>
      <c r="N26" s="10">
        <v>247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24.260289210233594</v>
      </c>
      <c r="W26" s="19">
        <f>W7/$W$8*100</f>
        <v>35.066864784546802</v>
      </c>
      <c r="X26" s="19">
        <f>X7/$X$8*100</f>
        <v>29.976421273251248</v>
      </c>
      <c r="Z26" s="4" t="s">
        <v>25</v>
      </c>
      <c r="AA26" s="10">
        <v>73</v>
      </c>
      <c r="AB26" s="10">
        <v>71</v>
      </c>
      <c r="AC26" s="10">
        <v>144</v>
      </c>
    </row>
    <row r="27" spans="1:29" ht="15" customHeight="1" x14ac:dyDescent="0.15">
      <c r="A27" s="7"/>
      <c r="B27" s="11">
        <v>357</v>
      </c>
      <c r="C27" s="11">
        <v>355</v>
      </c>
      <c r="D27" s="11">
        <v>712</v>
      </c>
      <c r="E27" s="3"/>
      <c r="F27" s="7"/>
      <c r="G27" s="11">
        <v>511</v>
      </c>
      <c r="H27" s="11">
        <v>437</v>
      </c>
      <c r="I27" s="11">
        <v>948</v>
      </c>
      <c r="J27" s="3"/>
      <c r="K27" s="7"/>
      <c r="L27" s="11">
        <v>874</v>
      </c>
      <c r="M27" s="11">
        <v>921</v>
      </c>
      <c r="N27" s="11">
        <v>1795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5" t="s">
        <v>26</v>
      </c>
      <c r="AA27" s="10">
        <v>379</v>
      </c>
      <c r="AB27" s="10">
        <v>356</v>
      </c>
      <c r="AC27" s="10">
        <v>735</v>
      </c>
    </row>
    <row r="28" spans="1:29" ht="15" customHeight="1" x14ac:dyDescent="0.15">
      <c r="A28" s="7">
        <v>20</v>
      </c>
      <c r="B28" s="10">
        <v>63</v>
      </c>
      <c r="C28" s="10">
        <v>61</v>
      </c>
      <c r="D28" s="10">
        <v>124</v>
      </c>
      <c r="E28" s="3"/>
      <c r="F28" s="7">
        <v>50</v>
      </c>
      <c r="G28" s="10">
        <v>112</v>
      </c>
      <c r="H28" s="10">
        <v>109</v>
      </c>
      <c r="I28" s="10">
        <v>221</v>
      </c>
      <c r="J28" s="3"/>
      <c r="K28" s="7">
        <v>80</v>
      </c>
      <c r="L28" s="10">
        <v>110</v>
      </c>
      <c r="M28" s="10">
        <v>180</v>
      </c>
      <c r="N28" s="10">
        <v>290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28.431590656284762</v>
      </c>
      <c r="W28" s="19">
        <f t="shared" ref="W28:W39" si="5">W9/$W$8*100</f>
        <v>24.814264487369986</v>
      </c>
      <c r="X28" s="19">
        <f t="shared" ref="X28:X39" si="6">X9/$X$8*100</f>
        <v>26.51820801676709</v>
      </c>
      <c r="Z28" s="4" t="s">
        <v>31</v>
      </c>
      <c r="AA28" s="10">
        <v>221</v>
      </c>
      <c r="AB28" s="10">
        <v>195</v>
      </c>
      <c r="AC28" s="10">
        <v>416</v>
      </c>
    </row>
    <row r="29" spans="1:29" ht="15" customHeight="1" x14ac:dyDescent="0.15">
      <c r="A29" s="7">
        <v>21</v>
      </c>
      <c r="B29" s="10">
        <v>64</v>
      </c>
      <c r="C29" s="10">
        <v>66</v>
      </c>
      <c r="D29" s="10">
        <v>130</v>
      </c>
      <c r="E29" s="3"/>
      <c r="F29" s="7">
        <v>51</v>
      </c>
      <c r="G29" s="10">
        <v>101</v>
      </c>
      <c r="H29" s="10">
        <v>87</v>
      </c>
      <c r="I29" s="10">
        <v>188</v>
      </c>
      <c r="J29" s="3"/>
      <c r="K29" s="7">
        <v>81</v>
      </c>
      <c r="L29" s="10">
        <v>112</v>
      </c>
      <c r="M29" s="10">
        <v>169</v>
      </c>
      <c r="N29" s="10">
        <v>281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73.459399332591772</v>
      </c>
      <c r="W29" s="19">
        <f t="shared" si="5"/>
        <v>78.098068350668655</v>
      </c>
      <c r="X29" s="19">
        <f t="shared" si="6"/>
        <v>75.91302069688237</v>
      </c>
      <c r="Z29" s="4" t="s">
        <v>7</v>
      </c>
      <c r="AA29" s="10">
        <v>214</v>
      </c>
      <c r="AB29" s="10">
        <v>361</v>
      </c>
      <c r="AC29" s="10">
        <v>575</v>
      </c>
    </row>
    <row r="30" spans="1:29" ht="15" customHeight="1" x14ac:dyDescent="0.15">
      <c r="A30" s="7">
        <v>22</v>
      </c>
      <c r="B30" s="10">
        <v>49</v>
      </c>
      <c r="C30" s="10">
        <v>71</v>
      </c>
      <c r="D30" s="10">
        <v>120</v>
      </c>
      <c r="E30" s="3"/>
      <c r="F30" s="7">
        <v>52</v>
      </c>
      <c r="G30" s="10">
        <v>106</v>
      </c>
      <c r="H30" s="10">
        <v>99</v>
      </c>
      <c r="I30" s="10">
        <v>205</v>
      </c>
      <c r="J30" s="3"/>
      <c r="K30" s="7">
        <v>82</v>
      </c>
      <c r="L30" s="10">
        <v>115</v>
      </c>
      <c r="M30" s="10">
        <v>182</v>
      </c>
      <c r="N30" s="10">
        <v>297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62.969966629588434</v>
      </c>
      <c r="W30" s="19">
        <f t="shared" si="5"/>
        <v>69.489846458642887</v>
      </c>
      <c r="X30" s="19">
        <f t="shared" si="6"/>
        <v>66.418653392716791</v>
      </c>
      <c r="Z30" s="9" t="s">
        <v>24</v>
      </c>
      <c r="AA30" s="11">
        <f t="shared" ref="AA30:AB30" si="7">SUM(AA26:AA29)</f>
        <v>887</v>
      </c>
      <c r="AB30" s="11">
        <f t="shared" si="7"/>
        <v>983</v>
      </c>
      <c r="AC30" s="11">
        <f>SUM(AC26:AC29)</f>
        <v>1870</v>
      </c>
    </row>
    <row r="31" spans="1:29" ht="15" customHeight="1" x14ac:dyDescent="0.15">
      <c r="A31" s="7">
        <v>23</v>
      </c>
      <c r="B31" s="10">
        <v>60</v>
      </c>
      <c r="C31" s="10">
        <v>61</v>
      </c>
      <c r="D31" s="10">
        <v>121</v>
      </c>
      <c r="E31" s="3"/>
      <c r="F31" s="7">
        <v>53</v>
      </c>
      <c r="G31" s="10">
        <v>99</v>
      </c>
      <c r="H31" s="10">
        <v>91</v>
      </c>
      <c r="I31" s="10">
        <v>190</v>
      </c>
      <c r="J31" s="3"/>
      <c r="K31" s="7">
        <v>83</v>
      </c>
      <c r="L31" s="10">
        <v>93</v>
      </c>
      <c r="M31" s="10">
        <v>184</v>
      </c>
      <c r="N31" s="10">
        <v>277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52.013348164627359</v>
      </c>
      <c r="W31" s="19">
        <f t="shared" si="5"/>
        <v>59.801882119861318</v>
      </c>
      <c r="X31" s="19">
        <f t="shared" si="6"/>
        <v>56.13308881320409</v>
      </c>
      <c r="Z31" s="6"/>
    </row>
    <row r="32" spans="1:29" ht="15" customHeight="1" x14ac:dyDescent="0.15">
      <c r="A32" s="7">
        <v>24</v>
      </c>
      <c r="B32" s="10">
        <v>54</v>
      </c>
      <c r="C32" s="10">
        <v>54</v>
      </c>
      <c r="D32" s="10">
        <v>108</v>
      </c>
      <c r="E32" s="3"/>
      <c r="F32" s="7">
        <v>54</v>
      </c>
      <c r="G32" s="10">
        <v>96</v>
      </c>
      <c r="H32" s="10">
        <v>86</v>
      </c>
      <c r="I32" s="10">
        <v>182</v>
      </c>
      <c r="J32" s="3"/>
      <c r="K32" s="7">
        <v>84</v>
      </c>
      <c r="L32" s="10">
        <v>97</v>
      </c>
      <c r="M32" s="10">
        <v>167</v>
      </c>
      <c r="N32" s="10">
        <v>264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45.027808676307011</v>
      </c>
      <c r="W32" s="20">
        <f t="shared" si="5"/>
        <v>53.283803863298665</v>
      </c>
      <c r="X32" s="20">
        <f t="shared" si="6"/>
        <v>49.394812680115272</v>
      </c>
      <c r="Z32" s="6"/>
      <c r="AA32" s="27"/>
      <c r="AB32" s="26"/>
      <c r="AC32" s="26"/>
    </row>
    <row r="33" spans="1:29" ht="15" customHeight="1" x14ac:dyDescent="0.15">
      <c r="A33" s="7"/>
      <c r="B33" s="11">
        <v>290</v>
      </c>
      <c r="C33" s="11">
        <v>313</v>
      </c>
      <c r="D33" s="11">
        <v>603</v>
      </c>
      <c r="E33" s="3"/>
      <c r="F33" s="7"/>
      <c r="G33" s="11">
        <v>514</v>
      </c>
      <c r="H33" s="11">
        <v>472</v>
      </c>
      <c r="I33" s="11">
        <v>986</v>
      </c>
      <c r="J33" s="3"/>
      <c r="K33" s="7"/>
      <c r="L33" s="11">
        <v>527</v>
      </c>
      <c r="M33" s="11">
        <v>882</v>
      </c>
      <c r="N33" s="11">
        <v>1409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35.706340378198</v>
      </c>
      <c r="W33" s="19">
        <f t="shared" si="5"/>
        <v>44.655770183259044</v>
      </c>
      <c r="X33" s="19">
        <f t="shared" si="6"/>
        <v>40.440136232643439</v>
      </c>
      <c r="Z33" s="6" t="s">
        <v>3</v>
      </c>
    </row>
    <row r="34" spans="1:29" ht="15" customHeight="1" x14ac:dyDescent="0.15">
      <c r="A34" s="7">
        <v>25</v>
      </c>
      <c r="B34" s="10">
        <v>44</v>
      </c>
      <c r="C34" s="10">
        <v>46</v>
      </c>
      <c r="D34" s="10">
        <v>90</v>
      </c>
      <c r="E34" s="3"/>
      <c r="F34" s="7">
        <v>55</v>
      </c>
      <c r="G34" s="10">
        <v>85</v>
      </c>
      <c r="H34" s="10">
        <v>93</v>
      </c>
      <c r="I34" s="10">
        <v>178</v>
      </c>
      <c r="J34" s="3"/>
      <c r="K34" s="7">
        <v>85</v>
      </c>
      <c r="L34" s="10">
        <v>91</v>
      </c>
      <c r="M34" s="10">
        <v>163</v>
      </c>
      <c r="N34" s="10">
        <v>254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24.260289210233594</v>
      </c>
      <c r="W34" s="19">
        <f t="shared" si="5"/>
        <v>35.066864784546802</v>
      </c>
      <c r="X34" s="19">
        <f t="shared" si="6"/>
        <v>29.976421273251248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55</v>
      </c>
      <c r="C35" s="10">
        <v>54</v>
      </c>
      <c r="D35" s="10">
        <v>109</v>
      </c>
      <c r="E35" s="3"/>
      <c r="F35" s="7">
        <v>56</v>
      </c>
      <c r="G35" s="10">
        <v>94</v>
      </c>
      <c r="H35" s="10">
        <v>101</v>
      </c>
      <c r="I35" s="10">
        <v>195</v>
      </c>
      <c r="J35" s="3"/>
      <c r="K35" s="7">
        <v>86</v>
      </c>
      <c r="L35" s="10">
        <v>94</v>
      </c>
      <c r="M35" s="10">
        <v>165</v>
      </c>
      <c r="N35" s="10">
        <v>259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14.538375973303671</v>
      </c>
      <c r="W35" s="19">
        <f t="shared" si="5"/>
        <v>25.943536404160479</v>
      </c>
      <c r="X35" s="19">
        <f t="shared" si="6"/>
        <v>20.571129159025411</v>
      </c>
      <c r="Z35" s="4" t="s">
        <v>25</v>
      </c>
      <c r="AA35" s="10">
        <f>SUM(AA5,AA12,AA19,AA26)</f>
        <v>798</v>
      </c>
      <c r="AB35" s="10">
        <f t="shared" ref="AA35:AB38" si="8">SUM(AB5,AB12,AB19,AB26)</f>
        <v>699</v>
      </c>
      <c r="AC35" s="10">
        <f>SUM(AA35:AB35)</f>
        <v>1497</v>
      </c>
    </row>
    <row r="36" spans="1:29" ht="15" customHeight="1" x14ac:dyDescent="0.15">
      <c r="A36" s="7">
        <v>27</v>
      </c>
      <c r="B36" s="10">
        <v>56</v>
      </c>
      <c r="C36" s="10">
        <v>45</v>
      </c>
      <c r="D36" s="10">
        <v>101</v>
      </c>
      <c r="E36" s="3"/>
      <c r="F36" s="7">
        <v>57</v>
      </c>
      <c r="G36" s="10">
        <v>96</v>
      </c>
      <c r="H36" s="10">
        <v>134</v>
      </c>
      <c r="I36" s="10">
        <v>230</v>
      </c>
      <c r="J36" s="3"/>
      <c r="K36" s="7">
        <v>87</v>
      </c>
      <c r="L36" s="10">
        <v>102</v>
      </c>
      <c r="M36" s="10">
        <v>181</v>
      </c>
      <c r="N36" s="10">
        <v>283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8.6763070077864288</v>
      </c>
      <c r="W36" s="19">
        <f t="shared" si="5"/>
        <v>17.206537890044576</v>
      </c>
      <c r="X36" s="19">
        <f t="shared" si="6"/>
        <v>13.188367828137281</v>
      </c>
      <c r="Z36" s="25" t="s">
        <v>26</v>
      </c>
      <c r="AA36" s="10">
        <f t="shared" si="8"/>
        <v>4144</v>
      </c>
      <c r="AB36" s="10">
        <f t="shared" si="8"/>
        <v>4017</v>
      </c>
      <c r="AC36" s="13">
        <f>SUM(AA36:AB36)</f>
        <v>8161</v>
      </c>
    </row>
    <row r="37" spans="1:29" ht="15" customHeight="1" x14ac:dyDescent="0.15">
      <c r="A37" s="7">
        <v>28</v>
      </c>
      <c r="B37" s="10">
        <v>51</v>
      </c>
      <c r="C37" s="10">
        <v>47</v>
      </c>
      <c r="D37" s="10">
        <v>98</v>
      </c>
      <c r="E37" s="3"/>
      <c r="F37" s="7">
        <v>58</v>
      </c>
      <c r="G37" s="10">
        <v>88</v>
      </c>
      <c r="H37" s="10">
        <v>68</v>
      </c>
      <c r="I37" s="10">
        <v>156</v>
      </c>
      <c r="J37" s="3"/>
      <c r="K37" s="7">
        <v>88</v>
      </c>
      <c r="L37" s="10">
        <v>93</v>
      </c>
      <c r="M37" s="10">
        <v>167</v>
      </c>
      <c r="N37" s="10">
        <v>260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3.5261401557285876</v>
      </c>
      <c r="W37" s="19">
        <f t="shared" si="5"/>
        <v>8.9450222882615158</v>
      </c>
      <c r="X37" s="19">
        <f t="shared" si="6"/>
        <v>6.392454807440398</v>
      </c>
      <c r="Z37" s="4" t="s">
        <v>31</v>
      </c>
      <c r="AA37" s="10">
        <f t="shared" si="8"/>
        <v>1867</v>
      </c>
      <c r="AB37" s="10">
        <f t="shared" si="8"/>
        <v>1839</v>
      </c>
      <c r="AC37" s="13">
        <f>SUM(AA37:AB37)</f>
        <v>3706</v>
      </c>
    </row>
    <row r="38" spans="1:29" ht="15" customHeight="1" x14ac:dyDescent="0.15">
      <c r="A38" s="7">
        <v>29</v>
      </c>
      <c r="B38" s="10">
        <v>48</v>
      </c>
      <c r="C38" s="10">
        <v>45</v>
      </c>
      <c r="D38" s="10">
        <v>93</v>
      </c>
      <c r="E38" s="3"/>
      <c r="F38" s="7">
        <v>59</v>
      </c>
      <c r="G38" s="10">
        <v>108</v>
      </c>
      <c r="H38" s="10">
        <v>110</v>
      </c>
      <c r="I38" s="10">
        <v>218</v>
      </c>
      <c r="J38" s="3"/>
      <c r="K38" s="7">
        <v>89</v>
      </c>
      <c r="L38" s="10">
        <v>83</v>
      </c>
      <c r="M38" s="10">
        <v>158</v>
      </c>
      <c r="N38" s="10">
        <v>241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0.81201334816462734</v>
      </c>
      <c r="W38" s="19">
        <f t="shared" si="5"/>
        <v>2.8826151560178306</v>
      </c>
      <c r="X38" s="19">
        <f t="shared" si="6"/>
        <v>1.9072570081215614</v>
      </c>
      <c r="Z38" s="4" t="s">
        <v>7</v>
      </c>
      <c r="AA38" s="10">
        <f t="shared" si="8"/>
        <v>2181</v>
      </c>
      <c r="AB38" s="10">
        <f t="shared" si="8"/>
        <v>3540</v>
      </c>
      <c r="AC38" s="13">
        <f>SUM(AA38:AB38)</f>
        <v>5721</v>
      </c>
    </row>
    <row r="39" spans="1:29" ht="15" customHeight="1" x14ac:dyDescent="0.15">
      <c r="A39" s="7"/>
      <c r="B39" s="11">
        <v>254</v>
      </c>
      <c r="C39" s="11">
        <v>237</v>
      </c>
      <c r="D39" s="11">
        <v>491</v>
      </c>
      <c r="E39" s="3"/>
      <c r="F39" s="7"/>
      <c r="G39" s="11">
        <v>471</v>
      </c>
      <c r="H39" s="11">
        <v>506</v>
      </c>
      <c r="I39" s="11">
        <v>977</v>
      </c>
      <c r="J39" s="3"/>
      <c r="K39" s="7"/>
      <c r="L39" s="11">
        <v>463</v>
      </c>
      <c r="M39" s="11">
        <v>834</v>
      </c>
      <c r="N39" s="11">
        <v>1297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6.6740823136818686E-2</v>
      </c>
      <c r="W39" s="19">
        <f t="shared" si="5"/>
        <v>0.44576523031203563</v>
      </c>
      <c r="X39" s="19">
        <f t="shared" si="6"/>
        <v>0.26722556981922974</v>
      </c>
      <c r="Z39" s="9" t="s">
        <v>24</v>
      </c>
      <c r="AA39" s="11">
        <f>SUM(AA35:AA38)</f>
        <v>8990</v>
      </c>
      <c r="AB39" s="11">
        <f>SUM(AB35:AB38)</f>
        <v>10095</v>
      </c>
      <c r="AC39" s="11">
        <f>SUM(AC35:AC38)</f>
        <v>19085</v>
      </c>
    </row>
    <row r="81" spans="7:9" x14ac:dyDescent="0.15">
      <c r="G81" s="22"/>
      <c r="H81" s="22"/>
      <c r="I81" s="22"/>
    </row>
    <row r="93" spans="7:9" x14ac:dyDescent="0.15">
      <c r="G93" s="22"/>
      <c r="H93" s="22"/>
      <c r="I93" s="22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35433070866141736" header="0.31496062992125984" footer="0.31496062992125984"/>
  <pageSetup paperSize="9" scale="8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121"/>
  <sheetViews>
    <sheetView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6">
        <v>45596</v>
      </c>
      <c r="W2" s="36"/>
      <c r="X2" s="30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27</v>
      </c>
      <c r="C4" s="10">
        <v>26</v>
      </c>
      <c r="D4" s="10">
        <v>53</v>
      </c>
      <c r="E4" s="3"/>
      <c r="F4" s="7">
        <v>30</v>
      </c>
      <c r="G4" s="10">
        <v>72</v>
      </c>
      <c r="H4" s="10">
        <v>48</v>
      </c>
      <c r="I4" s="10">
        <v>120</v>
      </c>
      <c r="J4" s="3"/>
      <c r="K4" s="7">
        <v>60</v>
      </c>
      <c r="L4" s="10">
        <v>106</v>
      </c>
      <c r="M4" s="10">
        <v>126</v>
      </c>
      <c r="N4" s="10">
        <v>232</v>
      </c>
      <c r="O4" s="3"/>
      <c r="P4" s="7">
        <v>90</v>
      </c>
      <c r="Q4" s="10">
        <v>62</v>
      </c>
      <c r="R4" s="10">
        <v>151</v>
      </c>
      <c r="S4" s="10">
        <v>213</v>
      </c>
      <c r="U4" s="4" t="s">
        <v>4</v>
      </c>
      <c r="V4" s="15">
        <f>SUM(B9,B15,B21)</f>
        <v>791</v>
      </c>
      <c r="W4" s="15">
        <f>SUM(C9,C15,C21)</f>
        <v>700</v>
      </c>
      <c r="X4" s="15">
        <f>SUM(V4:W4)</f>
        <v>1491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30</v>
      </c>
      <c r="C5" s="10">
        <v>34</v>
      </c>
      <c r="D5" s="10">
        <v>64</v>
      </c>
      <c r="E5" s="3"/>
      <c r="F5" s="7">
        <v>31</v>
      </c>
      <c r="G5" s="10">
        <v>64</v>
      </c>
      <c r="H5" s="10">
        <v>52</v>
      </c>
      <c r="I5" s="10">
        <v>116</v>
      </c>
      <c r="J5" s="3"/>
      <c r="K5" s="7">
        <v>61</v>
      </c>
      <c r="L5" s="10">
        <v>131</v>
      </c>
      <c r="M5" s="10">
        <v>120</v>
      </c>
      <c r="N5" s="10">
        <v>251</v>
      </c>
      <c r="O5" s="3"/>
      <c r="P5" s="7">
        <v>91</v>
      </c>
      <c r="Q5" s="10">
        <v>53</v>
      </c>
      <c r="R5" s="10">
        <v>127</v>
      </c>
      <c r="S5" s="10">
        <v>180</v>
      </c>
      <c r="U5" s="4" t="s">
        <v>5</v>
      </c>
      <c r="V5" s="15">
        <f>SUM(B27,B33,B39,G9,G15,G21,G27,G33,G39,L9)</f>
        <v>4140</v>
      </c>
      <c r="W5" s="15">
        <f>SUM(C27,C33,C39,H9,H15,H21,H27,H33,H39,M9)</f>
        <v>3983</v>
      </c>
      <c r="X5" s="15">
        <f>SUM(V5:W5)</f>
        <v>8123</v>
      </c>
      <c r="Y5" s="2"/>
      <c r="Z5" s="4" t="s">
        <v>25</v>
      </c>
      <c r="AA5" s="10">
        <v>464</v>
      </c>
      <c r="AB5" s="10">
        <v>443</v>
      </c>
      <c r="AC5" s="10">
        <v>907</v>
      </c>
    </row>
    <row r="6" spans="1:29" ht="15" customHeight="1" x14ac:dyDescent="0.15">
      <c r="A6" s="7">
        <v>2</v>
      </c>
      <c r="B6" s="10">
        <v>30</v>
      </c>
      <c r="C6" s="10">
        <v>30</v>
      </c>
      <c r="D6" s="10">
        <v>60</v>
      </c>
      <c r="E6" s="3"/>
      <c r="F6" s="7">
        <v>32</v>
      </c>
      <c r="G6" s="10">
        <v>50</v>
      </c>
      <c r="H6" s="10">
        <v>43</v>
      </c>
      <c r="I6" s="10">
        <v>93</v>
      </c>
      <c r="J6" s="3"/>
      <c r="K6" s="7">
        <v>62</v>
      </c>
      <c r="L6" s="10">
        <v>110</v>
      </c>
      <c r="M6" s="10">
        <v>114</v>
      </c>
      <c r="N6" s="10">
        <v>224</v>
      </c>
      <c r="O6" s="3"/>
      <c r="P6" s="7">
        <v>92</v>
      </c>
      <c r="Q6" s="10">
        <v>43</v>
      </c>
      <c r="R6" s="10">
        <v>102</v>
      </c>
      <c r="S6" s="10">
        <v>145</v>
      </c>
      <c r="U6" s="8" t="s">
        <v>6</v>
      </c>
      <c r="V6" s="15">
        <f>SUM(L15,L21)</f>
        <v>1848</v>
      </c>
      <c r="W6" s="15">
        <f>SUM(M15,M21)</f>
        <v>1833</v>
      </c>
      <c r="X6" s="15">
        <f>SUM(V6:W6)</f>
        <v>3681</v>
      </c>
      <c r="Z6" s="25" t="s">
        <v>26</v>
      </c>
      <c r="AA6" s="10">
        <v>2439</v>
      </c>
      <c r="AB6" s="10">
        <v>2393</v>
      </c>
      <c r="AC6" s="10">
        <v>4832</v>
      </c>
    </row>
    <row r="7" spans="1:29" ht="15" customHeight="1" x14ac:dyDescent="0.15">
      <c r="A7" s="7">
        <v>3</v>
      </c>
      <c r="B7" s="10">
        <v>45</v>
      </c>
      <c r="C7" s="10">
        <v>35</v>
      </c>
      <c r="D7" s="10">
        <v>80</v>
      </c>
      <c r="E7" s="3"/>
      <c r="F7" s="7">
        <v>33</v>
      </c>
      <c r="G7" s="10">
        <v>69</v>
      </c>
      <c r="H7" s="10">
        <v>40</v>
      </c>
      <c r="I7" s="10">
        <v>109</v>
      </c>
      <c r="J7" s="3"/>
      <c r="K7" s="7">
        <v>63</v>
      </c>
      <c r="L7" s="10">
        <v>137</v>
      </c>
      <c r="M7" s="10">
        <v>158</v>
      </c>
      <c r="N7" s="10">
        <v>295</v>
      </c>
      <c r="O7" s="3"/>
      <c r="P7" s="7">
        <v>93</v>
      </c>
      <c r="Q7" s="10">
        <v>44</v>
      </c>
      <c r="R7" s="10">
        <v>126</v>
      </c>
      <c r="S7" s="10">
        <v>170</v>
      </c>
      <c r="U7" s="4" t="s">
        <v>7</v>
      </c>
      <c r="V7" s="15">
        <f>SUM(L27,L33,L39,Q9,Q15,Q21,Q27,Q33,Q39)</f>
        <v>2185</v>
      </c>
      <c r="W7" s="15">
        <f>SUM(M27,M33,M39,R9,R15,R21,R27,R33,R39)</f>
        <v>3542</v>
      </c>
      <c r="X7" s="15">
        <f>SUM(V7:W7)</f>
        <v>5727</v>
      </c>
      <c r="Z7" s="4" t="s">
        <v>31</v>
      </c>
      <c r="AA7" s="10">
        <v>1032</v>
      </c>
      <c r="AB7" s="10">
        <v>1056</v>
      </c>
      <c r="AC7" s="10">
        <v>2088</v>
      </c>
    </row>
    <row r="8" spans="1:29" ht="15" customHeight="1" x14ac:dyDescent="0.15">
      <c r="A8" s="7">
        <v>4</v>
      </c>
      <c r="B8" s="10">
        <v>55</v>
      </c>
      <c r="C8" s="10">
        <v>40</v>
      </c>
      <c r="D8" s="10">
        <v>95</v>
      </c>
      <c r="E8" s="3"/>
      <c r="F8" s="7">
        <v>34</v>
      </c>
      <c r="G8" s="10">
        <v>47</v>
      </c>
      <c r="H8" s="10">
        <v>43</v>
      </c>
      <c r="I8" s="10">
        <v>90</v>
      </c>
      <c r="J8" s="3"/>
      <c r="K8" s="7">
        <v>64</v>
      </c>
      <c r="L8" s="10">
        <v>145</v>
      </c>
      <c r="M8" s="10">
        <v>137</v>
      </c>
      <c r="N8" s="10">
        <v>282</v>
      </c>
      <c r="O8" s="3"/>
      <c r="P8" s="7">
        <v>94</v>
      </c>
      <c r="Q8" s="10">
        <v>39</v>
      </c>
      <c r="R8" s="10">
        <v>104</v>
      </c>
      <c r="S8" s="10">
        <v>143</v>
      </c>
      <c r="U8" s="17" t="s">
        <v>3</v>
      </c>
      <c r="V8" s="12">
        <f>SUM(V4:V7)</f>
        <v>8964</v>
      </c>
      <c r="W8" s="12">
        <f>SUM(W4:W7)</f>
        <v>10058</v>
      </c>
      <c r="X8" s="12">
        <f>SUM(X4:X7)</f>
        <v>19022</v>
      </c>
      <c r="Z8" s="4" t="s">
        <v>7</v>
      </c>
      <c r="AA8" s="10">
        <v>1342</v>
      </c>
      <c r="AB8" s="10">
        <v>2138</v>
      </c>
      <c r="AC8" s="10">
        <v>3480</v>
      </c>
    </row>
    <row r="9" spans="1:29" ht="15" customHeight="1" x14ac:dyDescent="0.15">
      <c r="A9" s="7"/>
      <c r="B9" s="11">
        <v>187</v>
      </c>
      <c r="C9" s="11">
        <v>165</v>
      </c>
      <c r="D9" s="11">
        <v>352</v>
      </c>
      <c r="E9" s="3"/>
      <c r="F9" s="7"/>
      <c r="G9" s="11">
        <v>302</v>
      </c>
      <c r="H9" s="11">
        <v>226</v>
      </c>
      <c r="I9" s="11">
        <v>528</v>
      </c>
      <c r="J9" s="3"/>
      <c r="K9" s="7"/>
      <c r="L9" s="12">
        <v>629</v>
      </c>
      <c r="M9" s="12">
        <v>655</v>
      </c>
      <c r="N9" s="12">
        <v>1284</v>
      </c>
      <c r="O9" s="3"/>
      <c r="P9" s="7"/>
      <c r="Q9" s="11">
        <v>241</v>
      </c>
      <c r="R9" s="11">
        <v>610</v>
      </c>
      <c r="S9" s="11">
        <v>851</v>
      </c>
      <c r="U9" s="4" t="s">
        <v>8</v>
      </c>
      <c r="V9" s="15">
        <f>SUM(G21,G27,G33,G39,L9)</f>
        <v>2563</v>
      </c>
      <c r="W9" s="15">
        <f>SUM(H21,H27,H33,H39,M9)</f>
        <v>2496</v>
      </c>
      <c r="X9" s="18">
        <f t="shared" ref="X9:X20" si="0">SUM(V9:W9)</f>
        <v>5059</v>
      </c>
      <c r="Z9" s="9" t="s">
        <v>24</v>
      </c>
      <c r="AA9" s="11">
        <f t="shared" ref="AA9:AB9" si="1">SUM(AA5:AA8)</f>
        <v>5277</v>
      </c>
      <c r="AB9" s="11">
        <f t="shared" si="1"/>
        <v>6030</v>
      </c>
      <c r="AC9" s="11">
        <f>SUM(AC5:AC8)</f>
        <v>11307</v>
      </c>
    </row>
    <row r="10" spans="1:29" ht="15" customHeight="1" x14ac:dyDescent="0.15">
      <c r="A10" s="7">
        <v>5</v>
      </c>
      <c r="B10" s="10">
        <v>49</v>
      </c>
      <c r="C10" s="10">
        <v>37</v>
      </c>
      <c r="D10" s="10">
        <v>86</v>
      </c>
      <c r="E10" s="3"/>
      <c r="F10" s="7">
        <v>35</v>
      </c>
      <c r="G10" s="10">
        <v>56</v>
      </c>
      <c r="H10" s="10">
        <v>51</v>
      </c>
      <c r="I10" s="10">
        <v>107</v>
      </c>
      <c r="J10" s="3"/>
      <c r="K10" s="7">
        <v>65</v>
      </c>
      <c r="L10" s="10">
        <v>164</v>
      </c>
      <c r="M10" s="10">
        <v>165</v>
      </c>
      <c r="N10" s="10">
        <v>329</v>
      </c>
      <c r="O10" s="3"/>
      <c r="P10" s="7">
        <v>95</v>
      </c>
      <c r="Q10" s="10">
        <v>24</v>
      </c>
      <c r="R10" s="10">
        <v>80</v>
      </c>
      <c r="S10" s="10">
        <v>104</v>
      </c>
      <c r="U10" s="4" t="s">
        <v>9</v>
      </c>
      <c r="V10" s="15">
        <f>SUM(G21,G27,G33,G39,L9,L15,L21,L27,L33,L39,Q9,Q15,Q21,Q27,Q33,Q39)</f>
        <v>6596</v>
      </c>
      <c r="W10" s="15">
        <f>SUM(H21,H27,H33,H39,M9,M15,M21,M27,M33,M39,R9,R15,R21,R27,R33,R39)</f>
        <v>7871</v>
      </c>
      <c r="X10" s="18">
        <f t="shared" si="0"/>
        <v>14467</v>
      </c>
      <c r="Z10" s="6" t="s">
        <v>28</v>
      </c>
    </row>
    <row r="11" spans="1:29" ht="15" customHeight="1" x14ac:dyDescent="0.15">
      <c r="A11" s="7">
        <v>6</v>
      </c>
      <c r="B11" s="10">
        <v>44</v>
      </c>
      <c r="C11" s="10">
        <v>36</v>
      </c>
      <c r="D11" s="10">
        <v>80</v>
      </c>
      <c r="E11" s="3"/>
      <c r="F11" s="7">
        <v>36</v>
      </c>
      <c r="G11" s="10">
        <v>86</v>
      </c>
      <c r="H11" s="10">
        <v>72</v>
      </c>
      <c r="I11" s="10">
        <v>158</v>
      </c>
      <c r="J11" s="3"/>
      <c r="K11" s="7">
        <v>66</v>
      </c>
      <c r="L11" s="10">
        <v>157</v>
      </c>
      <c r="M11" s="10">
        <v>165</v>
      </c>
      <c r="N11" s="10">
        <v>322</v>
      </c>
      <c r="O11" s="3"/>
      <c r="P11" s="7">
        <v>96</v>
      </c>
      <c r="Q11" s="10">
        <v>17</v>
      </c>
      <c r="R11" s="10">
        <v>55</v>
      </c>
      <c r="S11" s="10">
        <v>72</v>
      </c>
      <c r="U11" s="4" t="s">
        <v>10</v>
      </c>
      <c r="V11" s="15">
        <f>SUM(,G33,G39,L9,L15,L21,L27,L33,L39,Q9,Q15,Q21,Q27,Q33,Q39)</f>
        <v>5643</v>
      </c>
      <c r="W11" s="15">
        <f>SUM(,H33,H39,M9,M15,M21,M27,M33,M39,R9,R15,R21,R27,R33,R39)</f>
        <v>7006</v>
      </c>
      <c r="X11" s="18">
        <f t="shared" si="0"/>
        <v>12649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60</v>
      </c>
      <c r="C12" s="10">
        <v>48</v>
      </c>
      <c r="D12" s="10">
        <v>108</v>
      </c>
      <c r="E12" s="3"/>
      <c r="F12" s="7">
        <v>37</v>
      </c>
      <c r="G12" s="10">
        <v>71</v>
      </c>
      <c r="H12" s="10">
        <v>73</v>
      </c>
      <c r="I12" s="10">
        <v>144</v>
      </c>
      <c r="J12" s="3"/>
      <c r="K12" s="7">
        <v>67</v>
      </c>
      <c r="L12" s="10">
        <v>165</v>
      </c>
      <c r="M12" s="10">
        <v>169</v>
      </c>
      <c r="N12" s="10">
        <v>334</v>
      </c>
      <c r="O12" s="3"/>
      <c r="P12" s="7">
        <v>97</v>
      </c>
      <c r="Q12" s="10">
        <v>10</v>
      </c>
      <c r="R12" s="10">
        <v>41</v>
      </c>
      <c r="S12" s="10">
        <v>51</v>
      </c>
      <c r="U12" s="4" t="s">
        <v>11</v>
      </c>
      <c r="V12" s="15">
        <f>SUM(L9,L15,L21,L27,L33,L39,Q9,Q15,Q21,Q27,Q33,Q39)</f>
        <v>4662</v>
      </c>
      <c r="W12" s="15">
        <f>SUM(M9,M15,M21,M27,M33,M39,R9,R15,R21,R27,R33,R39)</f>
        <v>6030</v>
      </c>
      <c r="X12" s="18">
        <f t="shared" si="0"/>
        <v>10692</v>
      </c>
      <c r="Z12" s="4" t="s">
        <v>25</v>
      </c>
      <c r="AA12" s="10">
        <v>131</v>
      </c>
      <c r="AB12" s="10">
        <v>85</v>
      </c>
      <c r="AC12" s="10">
        <v>216</v>
      </c>
    </row>
    <row r="13" spans="1:29" ht="15" customHeight="1" x14ac:dyDescent="0.15">
      <c r="A13" s="7">
        <v>8</v>
      </c>
      <c r="B13" s="10">
        <v>51</v>
      </c>
      <c r="C13" s="10">
        <v>49</v>
      </c>
      <c r="D13" s="10">
        <v>100</v>
      </c>
      <c r="E13" s="3"/>
      <c r="F13" s="7">
        <v>38</v>
      </c>
      <c r="G13" s="10">
        <v>75</v>
      </c>
      <c r="H13" s="10">
        <v>75</v>
      </c>
      <c r="I13" s="10">
        <v>150</v>
      </c>
      <c r="J13" s="3"/>
      <c r="K13" s="7">
        <v>68</v>
      </c>
      <c r="L13" s="10">
        <v>161</v>
      </c>
      <c r="M13" s="10">
        <v>182</v>
      </c>
      <c r="N13" s="10">
        <v>343</v>
      </c>
      <c r="O13" s="3"/>
      <c r="P13" s="7">
        <v>98</v>
      </c>
      <c r="Q13" s="10">
        <v>10</v>
      </c>
      <c r="R13" s="10">
        <v>43</v>
      </c>
      <c r="S13" s="10">
        <v>53</v>
      </c>
      <c r="U13" s="9" t="s">
        <v>12</v>
      </c>
      <c r="V13" s="12">
        <f>SUM(L15,L21,L27,L33,L39,Q9,Q15,Q21,Q27,Q33,Q39)</f>
        <v>4033</v>
      </c>
      <c r="W13" s="12">
        <f>SUM(M15,M21,M27,M33,M39,R9,R15,R21,R27,R33,R39)</f>
        <v>5375</v>
      </c>
      <c r="X13" s="12">
        <f t="shared" si="0"/>
        <v>9408</v>
      </c>
      <c r="Z13" s="25" t="s">
        <v>26</v>
      </c>
      <c r="AA13" s="10">
        <v>534</v>
      </c>
      <c r="AB13" s="10">
        <v>551</v>
      </c>
      <c r="AC13" s="10">
        <v>1085</v>
      </c>
    </row>
    <row r="14" spans="1:29" ht="15" customHeight="1" x14ac:dyDescent="0.15">
      <c r="A14" s="7">
        <v>9</v>
      </c>
      <c r="B14" s="10">
        <v>68</v>
      </c>
      <c r="C14" s="10">
        <v>58</v>
      </c>
      <c r="D14" s="10">
        <v>126</v>
      </c>
      <c r="E14" s="3"/>
      <c r="F14" s="7">
        <v>39</v>
      </c>
      <c r="G14" s="10">
        <v>88</v>
      </c>
      <c r="H14" s="10">
        <v>90</v>
      </c>
      <c r="I14" s="10">
        <v>178</v>
      </c>
      <c r="J14" s="3"/>
      <c r="K14" s="7">
        <v>69</v>
      </c>
      <c r="L14" s="10">
        <v>188</v>
      </c>
      <c r="M14" s="10">
        <v>188</v>
      </c>
      <c r="N14" s="10">
        <v>376</v>
      </c>
      <c r="O14" s="3"/>
      <c r="P14" s="7">
        <v>99</v>
      </c>
      <c r="Q14" s="10">
        <v>8</v>
      </c>
      <c r="R14" s="10">
        <v>31</v>
      </c>
      <c r="S14" s="10">
        <v>39</v>
      </c>
      <c r="U14" s="4" t="s">
        <v>13</v>
      </c>
      <c r="V14" s="15">
        <f>SUM(L21,L27,L33,L39,Q9,Q15,Q21,Q27,Q33,Q39)</f>
        <v>3198</v>
      </c>
      <c r="W14" s="15">
        <f>SUM(M21,M27,M33,M39,R9,R15,R21,R27,R33,R39)</f>
        <v>4506</v>
      </c>
      <c r="X14" s="18">
        <f t="shared" si="0"/>
        <v>7704</v>
      </c>
      <c r="Z14" s="4" t="s">
        <v>31</v>
      </c>
      <c r="AA14" s="10">
        <v>251</v>
      </c>
      <c r="AB14" s="10">
        <v>262</v>
      </c>
      <c r="AC14" s="10">
        <v>513</v>
      </c>
    </row>
    <row r="15" spans="1:29" ht="15" customHeight="1" x14ac:dyDescent="0.15">
      <c r="A15" s="7"/>
      <c r="B15" s="11">
        <v>272</v>
      </c>
      <c r="C15" s="11">
        <v>228</v>
      </c>
      <c r="D15" s="11">
        <v>500</v>
      </c>
      <c r="E15" s="3"/>
      <c r="F15" s="7"/>
      <c r="G15" s="11">
        <v>376</v>
      </c>
      <c r="H15" s="11">
        <v>361</v>
      </c>
      <c r="I15" s="11">
        <v>737</v>
      </c>
      <c r="J15" s="3"/>
      <c r="K15" s="7"/>
      <c r="L15" s="11">
        <v>835</v>
      </c>
      <c r="M15" s="11">
        <v>869</v>
      </c>
      <c r="N15" s="11">
        <v>1704</v>
      </c>
      <c r="O15" s="3"/>
      <c r="P15" s="7"/>
      <c r="Q15" s="11">
        <v>69</v>
      </c>
      <c r="R15" s="11">
        <v>250</v>
      </c>
      <c r="S15" s="11">
        <v>319</v>
      </c>
      <c r="U15" s="4" t="s">
        <v>14</v>
      </c>
      <c r="V15" s="15">
        <f>SUM(L27,L33,L39,Q9,Q15,Q21,Q27,Q33,Q39)</f>
        <v>2185</v>
      </c>
      <c r="W15" s="15">
        <f>SUM(M27,M33,M39,R9,R15,R21,R27,R33,R39)</f>
        <v>3542</v>
      </c>
      <c r="X15" s="18">
        <f t="shared" si="0"/>
        <v>5727</v>
      </c>
      <c r="Z15" s="4" t="s">
        <v>7</v>
      </c>
      <c r="AA15" s="10">
        <v>261</v>
      </c>
      <c r="AB15" s="10">
        <v>424</v>
      </c>
      <c r="AC15" s="10">
        <v>685</v>
      </c>
    </row>
    <row r="16" spans="1:29" ht="15" customHeight="1" x14ac:dyDescent="0.15">
      <c r="A16" s="7">
        <v>10</v>
      </c>
      <c r="B16" s="10">
        <v>61</v>
      </c>
      <c r="C16" s="10">
        <v>57</v>
      </c>
      <c r="D16" s="10">
        <v>118</v>
      </c>
      <c r="E16" s="3"/>
      <c r="F16" s="7">
        <v>40</v>
      </c>
      <c r="G16" s="10">
        <v>94</v>
      </c>
      <c r="H16" s="10">
        <v>78</v>
      </c>
      <c r="I16" s="10">
        <v>172</v>
      </c>
      <c r="J16" s="3"/>
      <c r="K16" s="7">
        <v>70</v>
      </c>
      <c r="L16" s="10">
        <v>169</v>
      </c>
      <c r="M16" s="10">
        <v>163</v>
      </c>
      <c r="N16" s="10">
        <v>332</v>
      </c>
      <c r="O16" s="3"/>
      <c r="P16" s="7">
        <v>100</v>
      </c>
      <c r="Q16" s="10">
        <v>4</v>
      </c>
      <c r="R16" s="10">
        <v>15</v>
      </c>
      <c r="S16" s="10">
        <v>19</v>
      </c>
      <c r="U16" s="4" t="s">
        <v>15</v>
      </c>
      <c r="V16" s="15">
        <f>SUM(L33,L39,Q9,Q15,Q21,Q27,Q33,Q39)</f>
        <v>1306</v>
      </c>
      <c r="W16" s="15">
        <f>SUM(M33,M39,R9,R15,R21,R27,R33,R39)</f>
        <v>2610</v>
      </c>
      <c r="X16" s="18">
        <f t="shared" si="0"/>
        <v>3916</v>
      </c>
      <c r="Z16" s="9" t="s">
        <v>24</v>
      </c>
      <c r="AA16" s="11">
        <f t="shared" ref="AA16:AB16" si="2">SUM(AA12:AA15)</f>
        <v>1177</v>
      </c>
      <c r="AB16" s="11">
        <f t="shared" si="2"/>
        <v>1322</v>
      </c>
      <c r="AC16" s="11">
        <f>SUM(AC12:AC15)</f>
        <v>2499</v>
      </c>
    </row>
    <row r="17" spans="1:29" ht="15" customHeight="1" x14ac:dyDescent="0.15">
      <c r="A17" s="7">
        <v>11</v>
      </c>
      <c r="B17" s="10">
        <v>61</v>
      </c>
      <c r="C17" s="10">
        <v>64</v>
      </c>
      <c r="D17" s="10">
        <v>125</v>
      </c>
      <c r="E17" s="3"/>
      <c r="F17" s="7">
        <v>41</v>
      </c>
      <c r="G17" s="10">
        <v>84</v>
      </c>
      <c r="H17" s="10">
        <v>97</v>
      </c>
      <c r="I17" s="10">
        <v>181</v>
      </c>
      <c r="J17" s="3"/>
      <c r="K17" s="7">
        <v>71</v>
      </c>
      <c r="L17" s="10">
        <v>215</v>
      </c>
      <c r="M17" s="10">
        <v>187</v>
      </c>
      <c r="N17" s="10">
        <v>402</v>
      </c>
      <c r="O17" s="3"/>
      <c r="P17" s="7">
        <v>101</v>
      </c>
      <c r="Q17" s="10">
        <v>2</v>
      </c>
      <c r="R17" s="10">
        <v>13</v>
      </c>
      <c r="S17" s="10">
        <v>15</v>
      </c>
      <c r="U17" s="4" t="s">
        <v>16</v>
      </c>
      <c r="V17" s="15">
        <f>SUM(L39,Q9,Q15,Q21,Q27,Q33,Q39)</f>
        <v>776</v>
      </c>
      <c r="W17" s="15">
        <f>SUM(M39,R9,R15,R21,R27,R33,R39)</f>
        <v>1735</v>
      </c>
      <c r="X17" s="18">
        <f t="shared" si="0"/>
        <v>2511</v>
      </c>
      <c r="Z17" s="6" t="s">
        <v>29</v>
      </c>
    </row>
    <row r="18" spans="1:29" ht="15" customHeight="1" x14ac:dyDescent="0.15">
      <c r="A18" s="7">
        <v>12</v>
      </c>
      <c r="B18" s="10">
        <v>62</v>
      </c>
      <c r="C18" s="10">
        <v>54</v>
      </c>
      <c r="D18" s="10">
        <v>116</v>
      </c>
      <c r="E18" s="3"/>
      <c r="F18" s="7">
        <v>42</v>
      </c>
      <c r="G18" s="10">
        <v>84</v>
      </c>
      <c r="H18" s="10">
        <v>86</v>
      </c>
      <c r="I18" s="10">
        <v>170</v>
      </c>
      <c r="J18" s="3"/>
      <c r="K18" s="7">
        <v>72</v>
      </c>
      <c r="L18" s="10">
        <v>205</v>
      </c>
      <c r="M18" s="10">
        <v>212</v>
      </c>
      <c r="N18" s="13">
        <v>417</v>
      </c>
      <c r="O18" s="3"/>
      <c r="P18" s="7">
        <v>102</v>
      </c>
      <c r="Q18" s="10">
        <v>0</v>
      </c>
      <c r="R18" s="10">
        <v>8</v>
      </c>
      <c r="S18" s="10">
        <v>8</v>
      </c>
      <c r="U18" s="4" t="s">
        <v>17</v>
      </c>
      <c r="V18" s="15">
        <f>SUM(Q9,Q15,Q21,Q27,Q33,Q39)</f>
        <v>316</v>
      </c>
      <c r="W18" s="15">
        <f>SUM(R9,R15,R21,R27,R33,R39)</f>
        <v>907</v>
      </c>
      <c r="X18" s="18">
        <f t="shared" si="0"/>
        <v>1223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71</v>
      </c>
      <c r="C19" s="10">
        <v>56</v>
      </c>
      <c r="D19" s="10">
        <v>127</v>
      </c>
      <c r="E19" s="3"/>
      <c r="F19" s="7">
        <v>43</v>
      </c>
      <c r="G19" s="10">
        <v>87</v>
      </c>
      <c r="H19" s="10">
        <v>79</v>
      </c>
      <c r="I19" s="10">
        <v>166</v>
      </c>
      <c r="J19" s="3"/>
      <c r="K19" s="7">
        <v>73</v>
      </c>
      <c r="L19" s="10">
        <v>215</v>
      </c>
      <c r="M19" s="10">
        <v>190</v>
      </c>
      <c r="N19" s="10">
        <v>405</v>
      </c>
      <c r="O19" s="3"/>
      <c r="P19" s="7">
        <v>103</v>
      </c>
      <c r="Q19" s="10">
        <v>0</v>
      </c>
      <c r="R19" s="10">
        <v>7</v>
      </c>
      <c r="S19" s="10">
        <v>7</v>
      </c>
      <c r="U19" s="4" t="s">
        <v>18</v>
      </c>
      <c r="V19" s="15">
        <f>SUM(Q15,Q21,Q27,Q33,Q39)</f>
        <v>75</v>
      </c>
      <c r="W19" s="15">
        <f>SUM(R15,R21,R27,R33,R39)</f>
        <v>297</v>
      </c>
      <c r="X19" s="18">
        <f t="shared" si="0"/>
        <v>372</v>
      </c>
      <c r="Z19" s="4" t="s">
        <v>25</v>
      </c>
      <c r="AA19" s="10">
        <v>124</v>
      </c>
      <c r="AB19" s="10">
        <v>102</v>
      </c>
      <c r="AC19" s="10">
        <v>226</v>
      </c>
    </row>
    <row r="20" spans="1:29" ht="15" customHeight="1" x14ac:dyDescent="0.15">
      <c r="A20" s="7">
        <v>14</v>
      </c>
      <c r="B20" s="10">
        <v>77</v>
      </c>
      <c r="C20" s="10">
        <v>76</v>
      </c>
      <c r="D20" s="10">
        <v>153</v>
      </c>
      <c r="E20" s="3"/>
      <c r="F20" s="7">
        <v>44</v>
      </c>
      <c r="G20" s="10">
        <v>85</v>
      </c>
      <c r="H20" s="10">
        <v>88</v>
      </c>
      <c r="I20" s="10">
        <v>173</v>
      </c>
      <c r="J20" s="3"/>
      <c r="K20" s="7">
        <v>74</v>
      </c>
      <c r="L20" s="10">
        <v>209</v>
      </c>
      <c r="M20" s="10">
        <v>212</v>
      </c>
      <c r="N20" s="10">
        <v>421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6</v>
      </c>
      <c r="W20" s="15">
        <f>SUM(R21,R27,R33,R39)</f>
        <v>47</v>
      </c>
      <c r="X20" s="18">
        <f t="shared" si="0"/>
        <v>53</v>
      </c>
      <c r="Z20" s="25" t="s">
        <v>26</v>
      </c>
      <c r="AA20" s="10">
        <v>787</v>
      </c>
      <c r="AB20" s="10">
        <v>682</v>
      </c>
      <c r="AC20" s="10">
        <v>1469</v>
      </c>
    </row>
    <row r="21" spans="1:29" ht="15" customHeight="1" x14ac:dyDescent="0.15">
      <c r="A21" s="7"/>
      <c r="B21" s="11">
        <v>332</v>
      </c>
      <c r="C21" s="11">
        <v>307</v>
      </c>
      <c r="D21" s="11">
        <v>639</v>
      </c>
      <c r="E21" s="3"/>
      <c r="F21" s="7"/>
      <c r="G21" s="11">
        <v>434</v>
      </c>
      <c r="H21" s="11">
        <v>428</v>
      </c>
      <c r="I21" s="11">
        <v>862</v>
      </c>
      <c r="J21" s="3"/>
      <c r="K21" s="7"/>
      <c r="L21" s="12">
        <v>1013</v>
      </c>
      <c r="M21" s="12">
        <v>964</v>
      </c>
      <c r="N21" s="12">
        <v>1977</v>
      </c>
      <c r="O21" s="23"/>
      <c r="P21" s="7"/>
      <c r="Q21" s="11">
        <v>6</v>
      </c>
      <c r="R21" s="11">
        <v>46</v>
      </c>
      <c r="S21" s="11">
        <v>52</v>
      </c>
      <c r="Z21" s="4" t="s">
        <v>31</v>
      </c>
      <c r="AA21" s="10">
        <v>344</v>
      </c>
      <c r="AB21" s="10">
        <v>319</v>
      </c>
      <c r="AC21" s="10">
        <v>663</v>
      </c>
    </row>
    <row r="22" spans="1:29" ht="15" customHeight="1" x14ac:dyDescent="0.15">
      <c r="A22" s="7">
        <v>15</v>
      </c>
      <c r="B22" s="10">
        <v>79</v>
      </c>
      <c r="C22" s="10">
        <v>64</v>
      </c>
      <c r="D22" s="10">
        <v>143</v>
      </c>
      <c r="E22" s="3"/>
      <c r="F22" s="7">
        <v>45</v>
      </c>
      <c r="G22" s="10">
        <v>93</v>
      </c>
      <c r="H22" s="10">
        <v>83</v>
      </c>
      <c r="I22" s="10">
        <v>176</v>
      </c>
      <c r="J22" s="3"/>
      <c r="K22" s="7">
        <v>75</v>
      </c>
      <c r="L22" s="10">
        <v>263</v>
      </c>
      <c r="M22" s="10">
        <v>248</v>
      </c>
      <c r="N22" s="10">
        <v>511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369</v>
      </c>
      <c r="AB22" s="10">
        <v>621</v>
      </c>
      <c r="AC22" s="10">
        <v>990</v>
      </c>
    </row>
    <row r="23" spans="1:29" ht="15" customHeight="1" x14ac:dyDescent="0.15">
      <c r="A23" s="7">
        <v>16</v>
      </c>
      <c r="B23" s="10">
        <v>71</v>
      </c>
      <c r="C23" s="10">
        <v>76</v>
      </c>
      <c r="D23" s="10">
        <v>147</v>
      </c>
      <c r="E23" s="3"/>
      <c r="F23" s="7">
        <v>46</v>
      </c>
      <c r="G23" s="10">
        <v>101</v>
      </c>
      <c r="H23" s="10">
        <v>91</v>
      </c>
      <c r="I23" s="10">
        <v>192</v>
      </c>
      <c r="J23" s="3"/>
      <c r="K23" s="7">
        <v>76</v>
      </c>
      <c r="L23" s="10">
        <v>208</v>
      </c>
      <c r="M23" s="10">
        <v>222</v>
      </c>
      <c r="N23" s="10">
        <v>430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8.8241856314145473</v>
      </c>
      <c r="W23" s="19">
        <f>W4/$W$8*100</f>
        <v>6.9596341220918676</v>
      </c>
      <c r="X23" s="19">
        <f>X4/$X$8*100</f>
        <v>7.8382925034170965</v>
      </c>
      <c r="Z23" s="9" t="s">
        <v>24</v>
      </c>
      <c r="AA23" s="11">
        <f t="shared" ref="AA23:AB23" si="3">SUM(AA19:AA22)</f>
        <v>1624</v>
      </c>
      <c r="AB23" s="11">
        <f t="shared" si="3"/>
        <v>1724</v>
      </c>
      <c r="AC23" s="11">
        <f>SUM(AC19:AC22)</f>
        <v>3348</v>
      </c>
    </row>
    <row r="24" spans="1:29" ht="15" customHeight="1" x14ac:dyDescent="0.15">
      <c r="A24" s="7">
        <v>17</v>
      </c>
      <c r="B24" s="10">
        <v>88</v>
      </c>
      <c r="C24" s="10">
        <v>75</v>
      </c>
      <c r="D24" s="10">
        <v>163</v>
      </c>
      <c r="E24" s="3"/>
      <c r="F24" s="7">
        <v>47</v>
      </c>
      <c r="G24" s="10">
        <v>104</v>
      </c>
      <c r="H24" s="10">
        <v>85</v>
      </c>
      <c r="I24" s="10">
        <v>189</v>
      </c>
      <c r="J24" s="3"/>
      <c r="K24" s="7">
        <v>77</v>
      </c>
      <c r="L24" s="10">
        <v>213</v>
      </c>
      <c r="M24" s="10">
        <v>222</v>
      </c>
      <c r="N24" s="10">
        <v>435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46.184738955823299</v>
      </c>
      <c r="W24" s="19">
        <f>W5/$W$8*100</f>
        <v>39.600318154702727</v>
      </c>
      <c r="X24" s="19">
        <f>X5/$X$8*100</f>
        <v>42.703185784880667</v>
      </c>
      <c r="Z24" s="6" t="s">
        <v>30</v>
      </c>
    </row>
    <row r="25" spans="1:29" ht="15" customHeight="1" x14ac:dyDescent="0.15">
      <c r="A25" s="7">
        <v>18</v>
      </c>
      <c r="B25" s="10">
        <v>66</v>
      </c>
      <c r="C25" s="10">
        <v>80</v>
      </c>
      <c r="D25" s="10">
        <v>146</v>
      </c>
      <c r="E25" s="3"/>
      <c r="F25" s="7">
        <v>48</v>
      </c>
      <c r="G25" s="10">
        <v>117</v>
      </c>
      <c r="H25" s="10">
        <v>84</v>
      </c>
      <c r="I25" s="10">
        <v>201</v>
      </c>
      <c r="J25" s="3"/>
      <c r="K25" s="7">
        <v>78</v>
      </c>
      <c r="L25" s="10">
        <v>95</v>
      </c>
      <c r="M25" s="10">
        <v>106</v>
      </c>
      <c r="N25" s="10">
        <v>201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20.615796519410978</v>
      </c>
      <c r="W25" s="19">
        <f>W6/$W$8*100</f>
        <v>18.22429906542056</v>
      </c>
      <c r="X25" s="19">
        <f>X6/$X$8*100</f>
        <v>19.351277468194723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56</v>
      </c>
      <c r="C26" s="10">
        <v>56</v>
      </c>
      <c r="D26" s="10">
        <v>112</v>
      </c>
      <c r="E26" s="3"/>
      <c r="F26" s="7">
        <v>49</v>
      </c>
      <c r="G26" s="10">
        <v>104</v>
      </c>
      <c r="H26" s="10">
        <v>94</v>
      </c>
      <c r="I26" s="10">
        <v>198</v>
      </c>
      <c r="J26" s="3"/>
      <c r="K26" s="7">
        <v>79</v>
      </c>
      <c r="L26" s="10">
        <v>100</v>
      </c>
      <c r="M26" s="10">
        <v>134</v>
      </c>
      <c r="N26" s="10">
        <v>234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24.375278893351183</v>
      </c>
      <c r="W26" s="19">
        <f>W7/$W$8*100</f>
        <v>35.215748657784843</v>
      </c>
      <c r="X26" s="19">
        <f>X7/$X$8*100</f>
        <v>30.10724424350752</v>
      </c>
      <c r="Z26" s="4" t="s">
        <v>25</v>
      </c>
      <c r="AA26" s="10">
        <v>72</v>
      </c>
      <c r="AB26" s="10">
        <v>70</v>
      </c>
      <c r="AC26" s="10">
        <v>142</v>
      </c>
    </row>
    <row r="27" spans="1:29" ht="15" customHeight="1" x14ac:dyDescent="0.15">
      <c r="A27" s="7"/>
      <c r="B27" s="11">
        <v>360</v>
      </c>
      <c r="C27" s="11">
        <v>351</v>
      </c>
      <c r="D27" s="11">
        <v>711</v>
      </c>
      <c r="E27" s="3"/>
      <c r="F27" s="7"/>
      <c r="G27" s="11">
        <v>519</v>
      </c>
      <c r="H27" s="11">
        <v>437</v>
      </c>
      <c r="I27" s="11">
        <v>956</v>
      </c>
      <c r="J27" s="3"/>
      <c r="K27" s="7"/>
      <c r="L27" s="11">
        <v>879</v>
      </c>
      <c r="M27" s="11">
        <v>932</v>
      </c>
      <c r="N27" s="11">
        <v>1811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5" t="s">
        <v>26</v>
      </c>
      <c r="AA27" s="10">
        <v>380</v>
      </c>
      <c r="AB27" s="10">
        <v>357</v>
      </c>
      <c r="AC27" s="10">
        <v>737</v>
      </c>
    </row>
    <row r="28" spans="1:29" ht="15" customHeight="1" x14ac:dyDescent="0.15">
      <c r="A28" s="7">
        <v>20</v>
      </c>
      <c r="B28" s="10">
        <v>64</v>
      </c>
      <c r="C28" s="10">
        <v>58</v>
      </c>
      <c r="D28" s="10">
        <v>122</v>
      </c>
      <c r="E28" s="3"/>
      <c r="F28" s="7">
        <v>50</v>
      </c>
      <c r="G28" s="10">
        <v>106</v>
      </c>
      <c r="H28" s="10">
        <v>102</v>
      </c>
      <c r="I28" s="10">
        <v>208</v>
      </c>
      <c r="J28" s="3"/>
      <c r="K28" s="7">
        <v>80</v>
      </c>
      <c r="L28" s="10">
        <v>116</v>
      </c>
      <c r="M28" s="10">
        <v>175</v>
      </c>
      <c r="N28" s="10">
        <v>291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28.592146363230704</v>
      </c>
      <c r="W28" s="19">
        <f t="shared" ref="W28:W39" si="5">W9/$W$8*100</f>
        <v>24.816066812487573</v>
      </c>
      <c r="X28" s="19">
        <f t="shared" ref="X28:X39" si="6">X9/$X$8*100</f>
        <v>26.595520975712333</v>
      </c>
      <c r="Z28" s="4" t="s">
        <v>31</v>
      </c>
      <c r="AA28" s="10">
        <v>221</v>
      </c>
      <c r="AB28" s="10">
        <v>196</v>
      </c>
      <c r="AC28" s="10">
        <v>417</v>
      </c>
    </row>
    <row r="29" spans="1:29" ht="15" customHeight="1" x14ac:dyDescent="0.15">
      <c r="A29" s="7">
        <v>21</v>
      </c>
      <c r="B29" s="10">
        <v>55</v>
      </c>
      <c r="C29" s="10">
        <v>65</v>
      </c>
      <c r="D29" s="10">
        <v>120</v>
      </c>
      <c r="E29" s="3"/>
      <c r="F29" s="7">
        <v>51</v>
      </c>
      <c r="G29" s="10">
        <v>101</v>
      </c>
      <c r="H29" s="10">
        <v>97</v>
      </c>
      <c r="I29" s="10">
        <v>198</v>
      </c>
      <c r="J29" s="3"/>
      <c r="K29" s="7">
        <v>81</v>
      </c>
      <c r="L29" s="10">
        <v>116</v>
      </c>
      <c r="M29" s="10">
        <v>167</v>
      </c>
      <c r="N29" s="10">
        <v>283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73.583221775992854</v>
      </c>
      <c r="W29" s="19">
        <f t="shared" si="5"/>
        <v>78.256114535692973</v>
      </c>
      <c r="X29" s="19">
        <f t="shared" si="6"/>
        <v>76.054042687414565</v>
      </c>
      <c r="Z29" s="4" t="s">
        <v>7</v>
      </c>
      <c r="AA29" s="10">
        <v>213</v>
      </c>
      <c r="AB29" s="10">
        <v>359</v>
      </c>
      <c r="AC29" s="10">
        <v>572</v>
      </c>
    </row>
    <row r="30" spans="1:29" ht="15" customHeight="1" x14ac:dyDescent="0.15">
      <c r="A30" s="7">
        <v>22</v>
      </c>
      <c r="B30" s="10">
        <v>53</v>
      </c>
      <c r="C30" s="10">
        <v>72</v>
      </c>
      <c r="D30" s="10">
        <v>125</v>
      </c>
      <c r="E30" s="3"/>
      <c r="F30" s="7">
        <v>52</v>
      </c>
      <c r="G30" s="10">
        <v>109</v>
      </c>
      <c r="H30" s="10">
        <v>92</v>
      </c>
      <c r="I30" s="10">
        <v>201</v>
      </c>
      <c r="J30" s="3"/>
      <c r="K30" s="7">
        <v>82</v>
      </c>
      <c r="L30" s="10">
        <v>111</v>
      </c>
      <c r="M30" s="10">
        <v>184</v>
      </c>
      <c r="N30" s="10">
        <v>295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62.951807228915655</v>
      </c>
      <c r="W30" s="19">
        <f t="shared" si="5"/>
        <v>69.655995227679455</v>
      </c>
      <c r="X30" s="19">
        <f t="shared" si="6"/>
        <v>66.496688045421095</v>
      </c>
      <c r="Z30" s="9" t="s">
        <v>24</v>
      </c>
      <c r="AA30" s="11">
        <f t="shared" ref="AA30:AB30" si="7">SUM(AA26:AA29)</f>
        <v>886</v>
      </c>
      <c r="AB30" s="11">
        <f t="shared" si="7"/>
        <v>982</v>
      </c>
      <c r="AC30" s="11">
        <f>SUM(AC26:AC29)</f>
        <v>1868</v>
      </c>
    </row>
    <row r="31" spans="1:29" ht="15" customHeight="1" x14ac:dyDescent="0.15">
      <c r="A31" s="7">
        <v>23</v>
      </c>
      <c r="B31" s="10">
        <v>58</v>
      </c>
      <c r="C31" s="10">
        <v>58</v>
      </c>
      <c r="D31" s="10">
        <v>116</v>
      </c>
      <c r="E31" s="3"/>
      <c r="F31" s="7">
        <v>53</v>
      </c>
      <c r="G31" s="10">
        <v>99</v>
      </c>
      <c r="H31" s="10">
        <v>94</v>
      </c>
      <c r="I31" s="10">
        <v>193</v>
      </c>
      <c r="J31" s="3"/>
      <c r="K31" s="7">
        <v>83</v>
      </c>
      <c r="L31" s="10">
        <v>97</v>
      </c>
      <c r="M31" s="10">
        <v>180</v>
      </c>
      <c r="N31" s="10">
        <v>277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52.00803212851406</v>
      </c>
      <c r="W31" s="19">
        <f t="shared" si="5"/>
        <v>59.952276794591377</v>
      </c>
      <c r="X31" s="19">
        <f t="shared" si="6"/>
        <v>56.208600567763646</v>
      </c>
      <c r="Z31" s="6"/>
    </row>
    <row r="32" spans="1:29" ht="15" customHeight="1" x14ac:dyDescent="0.15">
      <c r="A32" s="7">
        <v>24</v>
      </c>
      <c r="B32" s="10">
        <v>54</v>
      </c>
      <c r="C32" s="10">
        <v>53</v>
      </c>
      <c r="D32" s="10">
        <v>107</v>
      </c>
      <c r="E32" s="3"/>
      <c r="F32" s="7">
        <v>54</v>
      </c>
      <c r="G32" s="10">
        <v>93</v>
      </c>
      <c r="H32" s="10">
        <v>90</v>
      </c>
      <c r="I32" s="10">
        <v>183</v>
      </c>
      <c r="J32" s="3"/>
      <c r="K32" s="7">
        <v>84</v>
      </c>
      <c r="L32" s="10">
        <v>90</v>
      </c>
      <c r="M32" s="10">
        <v>169</v>
      </c>
      <c r="N32" s="10">
        <v>259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44.991075412762157</v>
      </c>
      <c r="W32" s="20">
        <f t="shared" si="5"/>
        <v>53.44004772320541</v>
      </c>
      <c r="X32" s="20">
        <f t="shared" si="6"/>
        <v>49.45852171170224</v>
      </c>
      <c r="Z32" s="6"/>
      <c r="AA32" s="27"/>
      <c r="AB32" s="26"/>
      <c r="AC32" s="26"/>
    </row>
    <row r="33" spans="1:29" ht="15" customHeight="1" x14ac:dyDescent="0.15">
      <c r="A33" s="7"/>
      <c r="B33" s="11">
        <v>284</v>
      </c>
      <c r="C33" s="11">
        <v>306</v>
      </c>
      <c r="D33" s="11">
        <v>590</v>
      </c>
      <c r="E33" s="3"/>
      <c r="F33" s="7"/>
      <c r="G33" s="11">
        <v>508</v>
      </c>
      <c r="H33" s="11">
        <v>475</v>
      </c>
      <c r="I33" s="11">
        <v>983</v>
      </c>
      <c r="J33" s="3"/>
      <c r="K33" s="7"/>
      <c r="L33" s="11">
        <v>530</v>
      </c>
      <c r="M33" s="11">
        <v>875</v>
      </c>
      <c r="N33" s="11">
        <v>1405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35.676037483266398</v>
      </c>
      <c r="W33" s="19">
        <f t="shared" si="5"/>
        <v>44.800159077351367</v>
      </c>
      <c r="X33" s="19">
        <f t="shared" si="6"/>
        <v>40.500473136368413</v>
      </c>
      <c r="Z33" s="6" t="s">
        <v>3</v>
      </c>
    </row>
    <row r="34" spans="1:29" ht="15" customHeight="1" x14ac:dyDescent="0.15">
      <c r="A34" s="7">
        <v>25</v>
      </c>
      <c r="B34" s="10">
        <v>48</v>
      </c>
      <c r="C34" s="10">
        <v>46</v>
      </c>
      <c r="D34" s="10">
        <v>94</v>
      </c>
      <c r="E34" s="3"/>
      <c r="F34" s="7">
        <v>55</v>
      </c>
      <c r="G34" s="10">
        <v>89</v>
      </c>
      <c r="H34" s="10">
        <v>93</v>
      </c>
      <c r="I34" s="10">
        <v>182</v>
      </c>
      <c r="J34" s="3"/>
      <c r="K34" s="7">
        <v>85</v>
      </c>
      <c r="L34" s="10">
        <v>92</v>
      </c>
      <c r="M34" s="10">
        <v>166</v>
      </c>
      <c r="N34" s="10">
        <v>258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24.375278893351183</v>
      </c>
      <c r="W34" s="19">
        <f t="shared" si="5"/>
        <v>35.215748657784843</v>
      </c>
      <c r="X34" s="19">
        <f t="shared" si="6"/>
        <v>30.10724424350752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53</v>
      </c>
      <c r="C35" s="10">
        <v>57</v>
      </c>
      <c r="D35" s="10">
        <v>110</v>
      </c>
      <c r="E35" s="3"/>
      <c r="F35" s="7">
        <v>56</v>
      </c>
      <c r="G35" s="10">
        <v>91</v>
      </c>
      <c r="H35" s="10">
        <v>101</v>
      </c>
      <c r="I35" s="10">
        <v>192</v>
      </c>
      <c r="J35" s="3"/>
      <c r="K35" s="7">
        <v>86</v>
      </c>
      <c r="L35" s="10">
        <v>93</v>
      </c>
      <c r="M35" s="10">
        <v>157</v>
      </c>
      <c r="N35" s="10">
        <v>250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14.569388665774207</v>
      </c>
      <c r="W35" s="19">
        <f t="shared" si="5"/>
        <v>25.94949294094253</v>
      </c>
      <c r="X35" s="19">
        <f t="shared" si="6"/>
        <v>20.586689096835244</v>
      </c>
      <c r="Z35" s="4" t="s">
        <v>25</v>
      </c>
      <c r="AA35" s="10">
        <f>SUM(AA5,AA12,AA19,AA26)</f>
        <v>791</v>
      </c>
      <c r="AB35" s="10">
        <f t="shared" ref="AA35:AB38" si="8">SUM(AB5,AB12,AB19,AB26)</f>
        <v>700</v>
      </c>
      <c r="AC35" s="10">
        <f>SUM(AA35:AB35)</f>
        <v>1491</v>
      </c>
    </row>
    <row r="36" spans="1:29" ht="15" customHeight="1" x14ac:dyDescent="0.15">
      <c r="A36" s="7">
        <v>27</v>
      </c>
      <c r="B36" s="10">
        <v>57</v>
      </c>
      <c r="C36" s="10">
        <v>48</v>
      </c>
      <c r="D36" s="10">
        <v>105</v>
      </c>
      <c r="E36" s="3"/>
      <c r="F36" s="7">
        <v>57</v>
      </c>
      <c r="G36" s="10">
        <v>101</v>
      </c>
      <c r="H36" s="10">
        <v>133</v>
      </c>
      <c r="I36" s="10">
        <v>234</v>
      </c>
      <c r="J36" s="3"/>
      <c r="K36" s="7">
        <v>87</v>
      </c>
      <c r="L36" s="10">
        <v>101</v>
      </c>
      <c r="M36" s="10">
        <v>176</v>
      </c>
      <c r="N36" s="10">
        <v>277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8.6568496207050423</v>
      </c>
      <c r="W36" s="19">
        <f t="shared" si="5"/>
        <v>17.2499502883277</v>
      </c>
      <c r="X36" s="19">
        <f t="shared" si="6"/>
        <v>13.200504678792976</v>
      </c>
      <c r="Z36" s="25" t="s">
        <v>26</v>
      </c>
      <c r="AA36" s="10">
        <f t="shared" si="8"/>
        <v>4140</v>
      </c>
      <c r="AB36" s="10">
        <f t="shared" si="8"/>
        <v>3983</v>
      </c>
      <c r="AC36" s="13">
        <f>SUM(AA36:AB36)</f>
        <v>8123</v>
      </c>
    </row>
    <row r="37" spans="1:29" ht="15" customHeight="1" x14ac:dyDescent="0.15">
      <c r="A37" s="7">
        <v>28</v>
      </c>
      <c r="B37" s="10">
        <v>52</v>
      </c>
      <c r="C37" s="10">
        <v>47</v>
      </c>
      <c r="D37" s="10">
        <v>99</v>
      </c>
      <c r="E37" s="3"/>
      <c r="F37" s="7">
        <v>58</v>
      </c>
      <c r="G37" s="10">
        <v>82</v>
      </c>
      <c r="H37" s="10">
        <v>67</v>
      </c>
      <c r="I37" s="10">
        <v>149</v>
      </c>
      <c r="J37" s="3"/>
      <c r="K37" s="7">
        <v>88</v>
      </c>
      <c r="L37" s="10">
        <v>92</v>
      </c>
      <c r="M37" s="10">
        <v>170</v>
      </c>
      <c r="N37" s="10">
        <v>262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3.5252119589468984</v>
      </c>
      <c r="W37" s="19">
        <f t="shared" si="5"/>
        <v>9.0176973553390347</v>
      </c>
      <c r="X37" s="19">
        <f t="shared" si="6"/>
        <v>6.4293975396908838</v>
      </c>
      <c r="Z37" s="4" t="s">
        <v>31</v>
      </c>
      <c r="AA37" s="10">
        <f t="shared" si="8"/>
        <v>1848</v>
      </c>
      <c r="AB37" s="10">
        <f t="shared" si="8"/>
        <v>1833</v>
      </c>
      <c r="AC37" s="13">
        <f>SUM(AA37:AB37)</f>
        <v>3681</v>
      </c>
    </row>
    <row r="38" spans="1:29" ht="15" customHeight="1" x14ac:dyDescent="0.15">
      <c r="A38" s="7">
        <v>29</v>
      </c>
      <c r="B38" s="10">
        <v>45</v>
      </c>
      <c r="C38" s="10">
        <v>45</v>
      </c>
      <c r="D38" s="10">
        <v>90</v>
      </c>
      <c r="E38" s="3"/>
      <c r="F38" s="7">
        <v>59</v>
      </c>
      <c r="G38" s="10">
        <v>110</v>
      </c>
      <c r="H38" s="10">
        <v>107</v>
      </c>
      <c r="I38" s="10">
        <v>217</v>
      </c>
      <c r="J38" s="3"/>
      <c r="K38" s="7">
        <v>89</v>
      </c>
      <c r="L38" s="10">
        <v>82</v>
      </c>
      <c r="M38" s="10">
        <v>159</v>
      </c>
      <c r="N38" s="10">
        <v>241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0.83668005354752339</v>
      </c>
      <c r="W38" s="19">
        <f t="shared" si="5"/>
        <v>2.9528733346589777</v>
      </c>
      <c r="X38" s="19">
        <f t="shared" si="6"/>
        <v>1.9556303227841447</v>
      </c>
      <c r="Z38" s="4" t="s">
        <v>7</v>
      </c>
      <c r="AA38" s="10">
        <f t="shared" si="8"/>
        <v>2185</v>
      </c>
      <c r="AB38" s="10">
        <f t="shared" si="8"/>
        <v>3542</v>
      </c>
      <c r="AC38" s="13">
        <f>SUM(AA38:AB38)</f>
        <v>5727</v>
      </c>
    </row>
    <row r="39" spans="1:29" ht="15" customHeight="1" x14ac:dyDescent="0.15">
      <c r="A39" s="7"/>
      <c r="B39" s="11">
        <v>255</v>
      </c>
      <c r="C39" s="11">
        <v>243</v>
      </c>
      <c r="D39" s="11">
        <v>498</v>
      </c>
      <c r="E39" s="3"/>
      <c r="F39" s="7"/>
      <c r="G39" s="11">
        <v>473</v>
      </c>
      <c r="H39" s="11">
        <v>501</v>
      </c>
      <c r="I39" s="11">
        <v>974</v>
      </c>
      <c r="J39" s="3"/>
      <c r="K39" s="7"/>
      <c r="L39" s="11">
        <v>460</v>
      </c>
      <c r="M39" s="11">
        <v>828</v>
      </c>
      <c r="N39" s="11">
        <v>1288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6.6934404283801874E-2</v>
      </c>
      <c r="W39" s="19">
        <f t="shared" si="5"/>
        <v>0.46728971962616817</v>
      </c>
      <c r="X39" s="19">
        <f t="shared" si="6"/>
        <v>0.27862475028913891</v>
      </c>
      <c r="Z39" s="9" t="s">
        <v>24</v>
      </c>
      <c r="AA39" s="11">
        <f>SUM(AA35:AA38)</f>
        <v>8964</v>
      </c>
      <c r="AB39" s="11">
        <f>SUM(AB35:AB38)</f>
        <v>10058</v>
      </c>
      <c r="AC39" s="11">
        <f>SUM(AC35:AC38)</f>
        <v>19022</v>
      </c>
    </row>
    <row r="81" spans="7:9" x14ac:dyDescent="0.15">
      <c r="G81" s="22"/>
      <c r="H81" s="22"/>
      <c r="I81" s="22"/>
    </row>
    <row r="93" spans="7:9" x14ac:dyDescent="0.15">
      <c r="G93" s="22"/>
      <c r="H93" s="22"/>
      <c r="I93" s="22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35433070866141736" header="0.31496062992125984" footer="0.31496062992125984"/>
  <pageSetup paperSize="9" scale="82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C121"/>
  <sheetViews>
    <sheetView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6">
        <v>45626</v>
      </c>
      <c r="W2" s="36"/>
      <c r="X2" s="30" t="s">
        <v>34</v>
      </c>
    </row>
    <row r="3" spans="1:29" ht="14.2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28</v>
      </c>
      <c r="C4" s="10">
        <v>25</v>
      </c>
      <c r="D4" s="10">
        <v>53</v>
      </c>
      <c r="E4" s="3"/>
      <c r="F4" s="7">
        <v>30</v>
      </c>
      <c r="G4" s="10">
        <v>67</v>
      </c>
      <c r="H4" s="10">
        <v>49</v>
      </c>
      <c r="I4" s="10">
        <v>116</v>
      </c>
      <c r="J4" s="3"/>
      <c r="K4" s="7">
        <v>60</v>
      </c>
      <c r="L4" s="10">
        <v>110</v>
      </c>
      <c r="M4" s="10">
        <v>123</v>
      </c>
      <c r="N4" s="10">
        <v>233</v>
      </c>
      <c r="O4" s="3"/>
      <c r="P4" s="7">
        <v>90</v>
      </c>
      <c r="Q4" s="10">
        <v>64</v>
      </c>
      <c r="R4" s="10">
        <v>155</v>
      </c>
      <c r="S4" s="10">
        <v>219</v>
      </c>
      <c r="U4" s="4" t="s">
        <v>4</v>
      </c>
      <c r="V4" s="15">
        <f>SUM(B9,B15,B21)</f>
        <v>787</v>
      </c>
      <c r="W4" s="15">
        <f>SUM(C9,C15,C21)</f>
        <v>695</v>
      </c>
      <c r="X4" s="15">
        <f>SUM(V4:W4)</f>
        <v>1482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26</v>
      </c>
      <c r="C5" s="10">
        <v>34</v>
      </c>
      <c r="D5" s="10">
        <v>60</v>
      </c>
      <c r="E5" s="3"/>
      <c r="F5" s="7">
        <v>31</v>
      </c>
      <c r="G5" s="10">
        <v>72</v>
      </c>
      <c r="H5" s="10">
        <v>52</v>
      </c>
      <c r="I5" s="10">
        <v>124</v>
      </c>
      <c r="J5" s="3"/>
      <c r="K5" s="7">
        <v>61</v>
      </c>
      <c r="L5" s="10">
        <v>125</v>
      </c>
      <c r="M5" s="10">
        <v>125</v>
      </c>
      <c r="N5" s="10">
        <v>250</v>
      </c>
      <c r="O5" s="3"/>
      <c r="P5" s="7">
        <v>91</v>
      </c>
      <c r="Q5" s="10">
        <v>56</v>
      </c>
      <c r="R5" s="10">
        <v>121</v>
      </c>
      <c r="S5" s="10">
        <v>177</v>
      </c>
      <c r="U5" s="4" t="s">
        <v>5</v>
      </c>
      <c r="V5" s="15">
        <f>SUM(B27,B33,B39,G9,G15,G21,G27,G33,G39,L9)</f>
        <v>4141</v>
      </c>
      <c r="W5" s="15">
        <f>SUM(C27,C33,C39,H9,H15,H21,H27,H33,H39,M9)</f>
        <v>3962</v>
      </c>
      <c r="X5" s="15">
        <f>SUM(V5:W5)</f>
        <v>8103</v>
      </c>
      <c r="Y5" s="2"/>
      <c r="Z5" s="4" t="s">
        <v>25</v>
      </c>
      <c r="AA5" s="10">
        <v>464</v>
      </c>
      <c r="AB5" s="10">
        <v>438</v>
      </c>
      <c r="AC5" s="10">
        <v>902</v>
      </c>
    </row>
    <row r="6" spans="1:29" ht="15" customHeight="1" x14ac:dyDescent="0.15">
      <c r="A6" s="7">
        <v>2</v>
      </c>
      <c r="B6" s="10">
        <v>33</v>
      </c>
      <c r="C6" s="10">
        <v>31</v>
      </c>
      <c r="D6" s="10">
        <v>64</v>
      </c>
      <c r="E6" s="3"/>
      <c r="F6" s="7">
        <v>32</v>
      </c>
      <c r="G6" s="10">
        <v>47</v>
      </c>
      <c r="H6" s="10">
        <v>40</v>
      </c>
      <c r="I6" s="10">
        <v>87</v>
      </c>
      <c r="J6" s="3"/>
      <c r="K6" s="7">
        <v>62</v>
      </c>
      <c r="L6" s="10">
        <v>112</v>
      </c>
      <c r="M6" s="10">
        <v>111</v>
      </c>
      <c r="N6" s="10">
        <v>223</v>
      </c>
      <c r="O6" s="3"/>
      <c r="P6" s="7">
        <v>92</v>
      </c>
      <c r="Q6" s="10">
        <v>40</v>
      </c>
      <c r="R6" s="10">
        <v>110</v>
      </c>
      <c r="S6" s="10">
        <v>150</v>
      </c>
      <c r="U6" s="8" t="s">
        <v>6</v>
      </c>
      <c r="V6" s="15">
        <f>SUM(L15,L21)</f>
        <v>1839</v>
      </c>
      <c r="W6" s="15">
        <f>SUM(M15,M21)</f>
        <v>1827</v>
      </c>
      <c r="X6" s="15">
        <f>SUM(V6:W6)</f>
        <v>3666</v>
      </c>
      <c r="Z6" s="25" t="s">
        <v>26</v>
      </c>
      <c r="AA6" s="10">
        <v>2439</v>
      </c>
      <c r="AB6" s="10">
        <v>2386</v>
      </c>
      <c r="AC6" s="10">
        <v>4825</v>
      </c>
    </row>
    <row r="7" spans="1:29" ht="15" customHeight="1" x14ac:dyDescent="0.15">
      <c r="A7" s="7">
        <v>3</v>
      </c>
      <c r="B7" s="10">
        <v>41</v>
      </c>
      <c r="C7" s="10">
        <v>34</v>
      </c>
      <c r="D7" s="10">
        <v>75</v>
      </c>
      <c r="E7" s="3"/>
      <c r="F7" s="7">
        <v>33</v>
      </c>
      <c r="G7" s="10">
        <v>66</v>
      </c>
      <c r="H7" s="10">
        <v>38</v>
      </c>
      <c r="I7" s="10">
        <v>104</v>
      </c>
      <c r="J7" s="3"/>
      <c r="K7" s="7">
        <v>63</v>
      </c>
      <c r="L7" s="10">
        <v>138</v>
      </c>
      <c r="M7" s="10">
        <v>154</v>
      </c>
      <c r="N7" s="10">
        <v>292</v>
      </c>
      <c r="O7" s="3"/>
      <c r="P7" s="7">
        <v>93</v>
      </c>
      <c r="Q7" s="10">
        <v>46</v>
      </c>
      <c r="R7" s="10">
        <v>127</v>
      </c>
      <c r="S7" s="10">
        <v>173</v>
      </c>
      <c r="U7" s="4" t="s">
        <v>7</v>
      </c>
      <c r="V7" s="15">
        <f>SUM(L27,L33,L39,Q9,Q15,Q21,Q27,Q33,Q39)</f>
        <v>2181</v>
      </c>
      <c r="W7" s="15">
        <f>SUM(M27,M33,M39,R9,R15,R21,R27,R33,R39)</f>
        <v>3532</v>
      </c>
      <c r="X7" s="15">
        <f>SUM(V7:W7)</f>
        <v>5713</v>
      </c>
      <c r="Z7" s="4" t="s">
        <v>31</v>
      </c>
      <c r="AA7" s="10">
        <v>1027</v>
      </c>
      <c r="AB7" s="10">
        <v>1054</v>
      </c>
      <c r="AC7" s="10">
        <v>2081</v>
      </c>
    </row>
    <row r="8" spans="1:29" ht="15" customHeight="1" x14ac:dyDescent="0.15">
      <c r="A8" s="7">
        <v>4</v>
      </c>
      <c r="B8" s="10">
        <v>56</v>
      </c>
      <c r="C8" s="10">
        <v>42</v>
      </c>
      <c r="D8" s="10">
        <v>98</v>
      </c>
      <c r="E8" s="3"/>
      <c r="F8" s="7">
        <v>34</v>
      </c>
      <c r="G8" s="10">
        <v>51</v>
      </c>
      <c r="H8" s="10">
        <v>47</v>
      </c>
      <c r="I8" s="10">
        <v>98</v>
      </c>
      <c r="J8" s="3"/>
      <c r="K8" s="7">
        <v>64</v>
      </c>
      <c r="L8" s="10">
        <v>146</v>
      </c>
      <c r="M8" s="10">
        <v>140</v>
      </c>
      <c r="N8" s="10">
        <v>286</v>
      </c>
      <c r="O8" s="3"/>
      <c r="P8" s="7">
        <v>94</v>
      </c>
      <c r="Q8" s="10">
        <v>37</v>
      </c>
      <c r="R8" s="10">
        <v>102</v>
      </c>
      <c r="S8" s="10">
        <v>139</v>
      </c>
      <c r="U8" s="17" t="s">
        <v>3</v>
      </c>
      <c r="V8" s="12">
        <f>SUM(V4:V7)</f>
        <v>8948</v>
      </c>
      <c r="W8" s="12">
        <f>SUM(W4:W7)</f>
        <v>10016</v>
      </c>
      <c r="X8" s="12">
        <f>SUM(X4:X7)</f>
        <v>18964</v>
      </c>
      <c r="Z8" s="4" t="s">
        <v>7</v>
      </c>
      <c r="AA8" s="10">
        <v>1339</v>
      </c>
      <c r="AB8" s="10">
        <v>2129</v>
      </c>
      <c r="AC8" s="10">
        <v>3468</v>
      </c>
    </row>
    <row r="9" spans="1:29" ht="15" customHeight="1" x14ac:dyDescent="0.15">
      <c r="A9" s="7"/>
      <c r="B9" s="11">
        <v>184</v>
      </c>
      <c r="C9" s="11">
        <v>166</v>
      </c>
      <c r="D9" s="11">
        <v>350</v>
      </c>
      <c r="E9" s="3"/>
      <c r="F9" s="7"/>
      <c r="G9" s="11">
        <v>303</v>
      </c>
      <c r="H9" s="11">
        <v>226</v>
      </c>
      <c r="I9" s="11">
        <v>529</v>
      </c>
      <c r="J9" s="3"/>
      <c r="K9" s="7"/>
      <c r="L9" s="12">
        <v>631</v>
      </c>
      <c r="M9" s="12">
        <v>653</v>
      </c>
      <c r="N9" s="12">
        <v>1284</v>
      </c>
      <c r="O9" s="3"/>
      <c r="P9" s="7"/>
      <c r="Q9" s="11">
        <v>243</v>
      </c>
      <c r="R9" s="11">
        <v>615</v>
      </c>
      <c r="S9" s="11">
        <v>858</v>
      </c>
      <c r="U9" s="4" t="s">
        <v>8</v>
      </c>
      <c r="V9" s="15">
        <f>SUM(G21,G27,G33,G39,L9)</f>
        <v>2565</v>
      </c>
      <c r="W9" s="15">
        <f>SUM(H21,H27,H33,H39,M9)</f>
        <v>2486</v>
      </c>
      <c r="X9" s="18">
        <f t="shared" ref="X9:X20" si="0">SUM(V9:W9)</f>
        <v>5051</v>
      </c>
      <c r="Z9" s="9" t="s">
        <v>24</v>
      </c>
      <c r="AA9" s="11">
        <f t="shared" ref="AA9:AB9" si="1">SUM(AA5:AA8)</f>
        <v>5269</v>
      </c>
      <c r="AB9" s="11">
        <f t="shared" si="1"/>
        <v>6007</v>
      </c>
      <c r="AC9" s="11">
        <f>SUM(AC5:AC8)</f>
        <v>11276</v>
      </c>
    </row>
    <row r="10" spans="1:29" ht="15" customHeight="1" x14ac:dyDescent="0.15">
      <c r="A10" s="7">
        <v>5</v>
      </c>
      <c r="B10" s="10">
        <v>53</v>
      </c>
      <c r="C10" s="10">
        <v>37</v>
      </c>
      <c r="D10" s="10">
        <v>90</v>
      </c>
      <c r="E10" s="3"/>
      <c r="F10" s="7">
        <v>35</v>
      </c>
      <c r="G10" s="10">
        <v>48</v>
      </c>
      <c r="H10" s="10">
        <v>48</v>
      </c>
      <c r="I10" s="10">
        <v>96</v>
      </c>
      <c r="J10" s="3"/>
      <c r="K10" s="7">
        <v>65</v>
      </c>
      <c r="L10" s="10">
        <v>154</v>
      </c>
      <c r="M10" s="10">
        <v>167</v>
      </c>
      <c r="N10" s="10">
        <v>321</v>
      </c>
      <c r="O10" s="3"/>
      <c r="P10" s="7">
        <v>95</v>
      </c>
      <c r="Q10" s="10">
        <v>24</v>
      </c>
      <c r="R10" s="10">
        <v>76</v>
      </c>
      <c r="S10" s="10">
        <v>100</v>
      </c>
      <c r="U10" s="4" t="s">
        <v>9</v>
      </c>
      <c r="V10" s="15">
        <f>SUM(G21,G27,G33,G39,L9,L15,L21,L27,L33,L39,Q9,Q15,Q21,Q27,Q33,Q39)</f>
        <v>6585</v>
      </c>
      <c r="W10" s="15">
        <f>SUM(H21,H27,H33,H39,M9,M15,M21,M27,M33,M39,R9,R15,R21,R27,R33,R39)</f>
        <v>7845</v>
      </c>
      <c r="X10" s="18">
        <f t="shared" si="0"/>
        <v>14430</v>
      </c>
      <c r="Z10" s="6" t="s">
        <v>28</v>
      </c>
    </row>
    <row r="11" spans="1:29" ht="15" customHeight="1" x14ac:dyDescent="0.15">
      <c r="A11" s="7">
        <v>6</v>
      </c>
      <c r="B11" s="10">
        <v>39</v>
      </c>
      <c r="C11" s="10">
        <v>33</v>
      </c>
      <c r="D11" s="10">
        <v>72</v>
      </c>
      <c r="E11" s="3"/>
      <c r="F11" s="7">
        <v>36</v>
      </c>
      <c r="G11" s="10">
        <v>82</v>
      </c>
      <c r="H11" s="10">
        <v>69</v>
      </c>
      <c r="I11" s="10">
        <v>151</v>
      </c>
      <c r="J11" s="3"/>
      <c r="K11" s="7">
        <v>66</v>
      </c>
      <c r="L11" s="10">
        <v>165</v>
      </c>
      <c r="M11" s="10">
        <v>166</v>
      </c>
      <c r="N11" s="10">
        <v>331</v>
      </c>
      <c r="O11" s="3"/>
      <c r="P11" s="7">
        <v>96</v>
      </c>
      <c r="Q11" s="10">
        <v>17</v>
      </c>
      <c r="R11" s="10">
        <v>56</v>
      </c>
      <c r="S11" s="10">
        <v>73</v>
      </c>
      <c r="U11" s="4" t="s">
        <v>10</v>
      </c>
      <c r="V11" s="15">
        <f>SUM(,G33,G39,L9,L15,L21,L27,L33,L39,Q9,Q15,Q21,Q27,Q33,Q39)</f>
        <v>5632</v>
      </c>
      <c r="W11" s="15">
        <f>SUM(,H33,H39,M9,M15,M21,M27,M33,M39,R9,R15,R21,R27,R33,R39)</f>
        <v>6986</v>
      </c>
      <c r="X11" s="18">
        <f t="shared" si="0"/>
        <v>12618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65</v>
      </c>
      <c r="C12" s="10">
        <v>49</v>
      </c>
      <c r="D12" s="10">
        <v>114</v>
      </c>
      <c r="E12" s="3"/>
      <c r="F12" s="7">
        <v>37</v>
      </c>
      <c r="G12" s="10">
        <v>76</v>
      </c>
      <c r="H12" s="10">
        <v>72</v>
      </c>
      <c r="I12" s="10">
        <v>148</v>
      </c>
      <c r="J12" s="3"/>
      <c r="K12" s="7">
        <v>67</v>
      </c>
      <c r="L12" s="10">
        <v>164</v>
      </c>
      <c r="M12" s="10">
        <v>166</v>
      </c>
      <c r="N12" s="10">
        <v>330</v>
      </c>
      <c r="O12" s="3"/>
      <c r="P12" s="7">
        <v>97</v>
      </c>
      <c r="Q12" s="10">
        <v>7</v>
      </c>
      <c r="R12" s="10">
        <v>40</v>
      </c>
      <c r="S12" s="10">
        <v>47</v>
      </c>
      <c r="U12" s="4" t="s">
        <v>11</v>
      </c>
      <c r="V12" s="15">
        <f>SUM(L9,L15,L21,L27,L33,L39,Q9,Q15,Q21,Q27,Q33,Q39)</f>
        <v>4651</v>
      </c>
      <c r="W12" s="15">
        <f>SUM(M9,M15,M21,M27,M33,M39,R9,R15,R21,R27,R33,R39)</f>
        <v>6012</v>
      </c>
      <c r="X12" s="18">
        <f t="shared" si="0"/>
        <v>10663</v>
      </c>
      <c r="Z12" s="4" t="s">
        <v>25</v>
      </c>
      <c r="AA12" s="10">
        <v>129</v>
      </c>
      <c r="AB12" s="10">
        <v>85</v>
      </c>
      <c r="AC12" s="10">
        <v>214</v>
      </c>
    </row>
    <row r="13" spans="1:29" ht="15" customHeight="1" x14ac:dyDescent="0.15">
      <c r="A13" s="7">
        <v>8</v>
      </c>
      <c r="B13" s="10">
        <v>50</v>
      </c>
      <c r="C13" s="10">
        <v>51</v>
      </c>
      <c r="D13" s="10">
        <v>101</v>
      </c>
      <c r="E13" s="3"/>
      <c r="F13" s="7">
        <v>38</v>
      </c>
      <c r="G13" s="10">
        <v>76</v>
      </c>
      <c r="H13" s="10">
        <v>77</v>
      </c>
      <c r="I13" s="10">
        <v>153</v>
      </c>
      <c r="J13" s="3"/>
      <c r="K13" s="7">
        <v>68</v>
      </c>
      <c r="L13" s="10">
        <v>160</v>
      </c>
      <c r="M13" s="10">
        <v>175</v>
      </c>
      <c r="N13" s="10">
        <v>335</v>
      </c>
      <c r="O13" s="3"/>
      <c r="P13" s="7">
        <v>98</v>
      </c>
      <c r="Q13" s="10">
        <v>11</v>
      </c>
      <c r="R13" s="10">
        <v>41</v>
      </c>
      <c r="S13" s="10">
        <v>52</v>
      </c>
      <c r="U13" s="9" t="s">
        <v>12</v>
      </c>
      <c r="V13" s="12">
        <f>SUM(L15,L21,L27,L33,L39,Q9,Q15,Q21,Q27,Q33,Q39)</f>
        <v>4020</v>
      </c>
      <c r="W13" s="12">
        <f>SUM(M15,M21,M27,M33,M39,R9,R15,R21,R27,R33,R39)</f>
        <v>5359</v>
      </c>
      <c r="X13" s="12">
        <f t="shared" si="0"/>
        <v>9379</v>
      </c>
      <c r="Z13" s="25" t="s">
        <v>26</v>
      </c>
      <c r="AA13" s="10">
        <v>536</v>
      </c>
      <c r="AB13" s="10">
        <v>538</v>
      </c>
      <c r="AC13" s="10">
        <v>1074</v>
      </c>
    </row>
    <row r="14" spans="1:29" ht="15" customHeight="1" x14ac:dyDescent="0.15">
      <c r="A14" s="7">
        <v>9</v>
      </c>
      <c r="B14" s="10">
        <v>68</v>
      </c>
      <c r="C14" s="10">
        <v>55</v>
      </c>
      <c r="D14" s="10">
        <v>123</v>
      </c>
      <c r="E14" s="3"/>
      <c r="F14" s="7">
        <v>39</v>
      </c>
      <c r="G14" s="10">
        <v>84</v>
      </c>
      <c r="H14" s="10">
        <v>90</v>
      </c>
      <c r="I14" s="10">
        <v>174</v>
      </c>
      <c r="J14" s="3"/>
      <c r="K14" s="7">
        <v>69</v>
      </c>
      <c r="L14" s="10">
        <v>178</v>
      </c>
      <c r="M14" s="10">
        <v>189</v>
      </c>
      <c r="N14" s="10">
        <v>367</v>
      </c>
      <c r="O14" s="3"/>
      <c r="P14" s="7">
        <v>99</v>
      </c>
      <c r="Q14" s="10">
        <v>9</v>
      </c>
      <c r="R14" s="10">
        <v>31</v>
      </c>
      <c r="S14" s="10">
        <v>40</v>
      </c>
      <c r="U14" s="4" t="s">
        <v>13</v>
      </c>
      <c r="V14" s="15">
        <f>SUM(L21,L27,L33,L39,Q9,Q15,Q21,Q27,Q33,Q39)</f>
        <v>3199</v>
      </c>
      <c r="W14" s="15">
        <f>SUM(M21,M27,M33,M39,R9,R15,R21,R27,R33,R39)</f>
        <v>4496</v>
      </c>
      <c r="X14" s="18">
        <f t="shared" si="0"/>
        <v>7695</v>
      </c>
      <c r="Z14" s="4" t="s">
        <v>31</v>
      </c>
      <c r="AA14" s="10">
        <v>250</v>
      </c>
      <c r="AB14" s="10">
        <v>260</v>
      </c>
      <c r="AC14" s="10">
        <v>510</v>
      </c>
    </row>
    <row r="15" spans="1:29" ht="15" customHeight="1" x14ac:dyDescent="0.15">
      <c r="A15" s="7"/>
      <c r="B15" s="11">
        <v>275</v>
      </c>
      <c r="C15" s="11">
        <v>225</v>
      </c>
      <c r="D15" s="11">
        <v>500</v>
      </c>
      <c r="E15" s="3"/>
      <c r="F15" s="7"/>
      <c r="G15" s="11">
        <v>366</v>
      </c>
      <c r="H15" s="11">
        <v>356</v>
      </c>
      <c r="I15" s="11">
        <v>722</v>
      </c>
      <c r="J15" s="3"/>
      <c r="K15" s="7"/>
      <c r="L15" s="11">
        <v>821</v>
      </c>
      <c r="M15" s="11">
        <v>863</v>
      </c>
      <c r="N15" s="11">
        <v>1684</v>
      </c>
      <c r="O15" s="3"/>
      <c r="P15" s="7"/>
      <c r="Q15" s="11">
        <v>68</v>
      </c>
      <c r="R15" s="11">
        <v>244</v>
      </c>
      <c r="S15" s="11">
        <v>312</v>
      </c>
      <c r="U15" s="4" t="s">
        <v>14</v>
      </c>
      <c r="V15" s="15">
        <f>SUM(L27,L33,L39,Q9,Q15,Q21,Q27,Q33,Q39)</f>
        <v>2181</v>
      </c>
      <c r="W15" s="15">
        <f>SUM(M27,M33,M39,R9,R15,R21,R27,R33,R39)</f>
        <v>3532</v>
      </c>
      <c r="X15" s="18">
        <f t="shared" si="0"/>
        <v>5713</v>
      </c>
      <c r="Z15" s="4" t="s">
        <v>7</v>
      </c>
      <c r="AA15" s="10">
        <v>260</v>
      </c>
      <c r="AB15" s="10">
        <v>428</v>
      </c>
      <c r="AC15" s="10">
        <v>688</v>
      </c>
    </row>
    <row r="16" spans="1:29" ht="15" customHeight="1" x14ac:dyDescent="0.15">
      <c r="A16" s="7">
        <v>10</v>
      </c>
      <c r="B16" s="10">
        <v>61</v>
      </c>
      <c r="C16" s="10">
        <v>61</v>
      </c>
      <c r="D16" s="10">
        <v>122</v>
      </c>
      <c r="E16" s="3"/>
      <c r="F16" s="7">
        <v>40</v>
      </c>
      <c r="G16" s="10">
        <v>97</v>
      </c>
      <c r="H16" s="10">
        <v>77</v>
      </c>
      <c r="I16" s="10">
        <v>174</v>
      </c>
      <c r="J16" s="3"/>
      <c r="K16" s="7">
        <v>70</v>
      </c>
      <c r="L16" s="10">
        <v>178</v>
      </c>
      <c r="M16" s="10">
        <v>164</v>
      </c>
      <c r="N16" s="10">
        <v>342</v>
      </c>
      <c r="O16" s="3"/>
      <c r="P16" s="7">
        <v>100</v>
      </c>
      <c r="Q16" s="10">
        <v>1</v>
      </c>
      <c r="R16" s="10">
        <v>16</v>
      </c>
      <c r="S16" s="10">
        <v>17</v>
      </c>
      <c r="U16" s="4" t="s">
        <v>15</v>
      </c>
      <c r="V16" s="15">
        <f>SUM(L33,L39,Q9,Q15,Q21,Q27,Q33,Q39)</f>
        <v>1297</v>
      </c>
      <c r="W16" s="15">
        <f>SUM(M33,M39,R9,R15,R21,R27,R33,R39)</f>
        <v>2592</v>
      </c>
      <c r="X16" s="18">
        <f t="shared" si="0"/>
        <v>3889</v>
      </c>
      <c r="Z16" s="9" t="s">
        <v>24</v>
      </c>
      <c r="AA16" s="11">
        <f t="shared" ref="AA16:AB16" si="2">SUM(AA12:AA15)</f>
        <v>1175</v>
      </c>
      <c r="AB16" s="11">
        <f t="shared" si="2"/>
        <v>1311</v>
      </c>
      <c r="AC16" s="11">
        <f>SUM(AC12:AC15)</f>
        <v>2486</v>
      </c>
    </row>
    <row r="17" spans="1:29" ht="15" customHeight="1" x14ac:dyDescent="0.15">
      <c r="A17" s="7">
        <v>11</v>
      </c>
      <c r="B17" s="10">
        <v>59</v>
      </c>
      <c r="C17" s="10">
        <v>61</v>
      </c>
      <c r="D17" s="10">
        <v>120</v>
      </c>
      <c r="E17" s="3"/>
      <c r="F17" s="7">
        <v>41</v>
      </c>
      <c r="G17" s="10">
        <v>90</v>
      </c>
      <c r="H17" s="10">
        <v>93</v>
      </c>
      <c r="I17" s="10">
        <v>183</v>
      </c>
      <c r="J17" s="3"/>
      <c r="K17" s="7">
        <v>71</v>
      </c>
      <c r="L17" s="10">
        <v>212</v>
      </c>
      <c r="M17" s="10">
        <v>193</v>
      </c>
      <c r="N17" s="10">
        <v>405</v>
      </c>
      <c r="O17" s="3"/>
      <c r="P17" s="7">
        <v>101</v>
      </c>
      <c r="Q17" s="10">
        <v>3</v>
      </c>
      <c r="R17" s="10">
        <v>13</v>
      </c>
      <c r="S17" s="10">
        <v>16</v>
      </c>
      <c r="U17" s="4" t="s">
        <v>16</v>
      </c>
      <c r="V17" s="15">
        <f>SUM(L39,Q9,Q15,Q21,Q27,Q33,Q39)</f>
        <v>767</v>
      </c>
      <c r="W17" s="15">
        <f>SUM(M39,R9,R15,R21,R27,R33,R39)</f>
        <v>1725</v>
      </c>
      <c r="X17" s="18">
        <f t="shared" si="0"/>
        <v>2492</v>
      </c>
      <c r="Z17" s="6" t="s">
        <v>29</v>
      </c>
    </row>
    <row r="18" spans="1:29" ht="15" customHeight="1" x14ac:dyDescent="0.15">
      <c r="A18" s="7">
        <v>12</v>
      </c>
      <c r="B18" s="10">
        <v>61</v>
      </c>
      <c r="C18" s="10">
        <v>55</v>
      </c>
      <c r="D18" s="10">
        <v>116</v>
      </c>
      <c r="E18" s="3"/>
      <c r="F18" s="7">
        <v>42</v>
      </c>
      <c r="G18" s="10">
        <v>80</v>
      </c>
      <c r="H18" s="10">
        <v>84</v>
      </c>
      <c r="I18" s="10">
        <v>164</v>
      </c>
      <c r="J18" s="3"/>
      <c r="K18" s="7">
        <v>72</v>
      </c>
      <c r="L18" s="10">
        <v>205</v>
      </c>
      <c r="M18" s="10">
        <v>200</v>
      </c>
      <c r="N18" s="13">
        <v>405</v>
      </c>
      <c r="O18" s="3"/>
      <c r="P18" s="7">
        <v>102</v>
      </c>
      <c r="Q18" s="10">
        <v>0</v>
      </c>
      <c r="R18" s="10">
        <v>7</v>
      </c>
      <c r="S18" s="10">
        <v>7</v>
      </c>
      <c r="U18" s="4" t="s">
        <v>17</v>
      </c>
      <c r="V18" s="15">
        <f>SUM(Q9,Q15,Q21,Q27,Q33,Q39)</f>
        <v>315</v>
      </c>
      <c r="W18" s="15">
        <f>SUM(R9,R15,R21,R27,R33,R39)</f>
        <v>906</v>
      </c>
      <c r="X18" s="18">
        <f t="shared" si="0"/>
        <v>1221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65</v>
      </c>
      <c r="C19" s="10">
        <v>56</v>
      </c>
      <c r="D19" s="10">
        <v>121</v>
      </c>
      <c r="E19" s="3"/>
      <c r="F19" s="7">
        <v>43</v>
      </c>
      <c r="G19" s="10">
        <v>87</v>
      </c>
      <c r="H19" s="10">
        <v>77</v>
      </c>
      <c r="I19" s="10">
        <v>164</v>
      </c>
      <c r="J19" s="3"/>
      <c r="K19" s="7">
        <v>73</v>
      </c>
      <c r="L19" s="10">
        <v>211</v>
      </c>
      <c r="M19" s="10">
        <v>197</v>
      </c>
      <c r="N19" s="10">
        <v>408</v>
      </c>
      <c r="O19" s="3"/>
      <c r="P19" s="7">
        <v>103</v>
      </c>
      <c r="Q19" s="10">
        <v>0</v>
      </c>
      <c r="R19" s="10">
        <v>7</v>
      </c>
      <c r="S19" s="10">
        <v>7</v>
      </c>
      <c r="U19" s="4" t="s">
        <v>18</v>
      </c>
      <c r="V19" s="15">
        <f>SUM(Q15,Q21,Q27,Q33,Q39)</f>
        <v>72</v>
      </c>
      <c r="W19" s="15">
        <f>SUM(R15,R21,R27,R33,R39)</f>
        <v>291</v>
      </c>
      <c r="X19" s="18">
        <f t="shared" si="0"/>
        <v>363</v>
      </c>
      <c r="Z19" s="4" t="s">
        <v>25</v>
      </c>
      <c r="AA19" s="10">
        <v>122</v>
      </c>
      <c r="AB19" s="10">
        <v>102</v>
      </c>
      <c r="AC19" s="10">
        <v>224</v>
      </c>
    </row>
    <row r="20" spans="1:29" ht="15" customHeight="1" x14ac:dyDescent="0.15">
      <c r="A20" s="7">
        <v>14</v>
      </c>
      <c r="B20" s="10">
        <v>82</v>
      </c>
      <c r="C20" s="10">
        <v>71</v>
      </c>
      <c r="D20" s="10">
        <v>153</v>
      </c>
      <c r="E20" s="3"/>
      <c r="F20" s="7">
        <v>44</v>
      </c>
      <c r="G20" s="10">
        <v>83</v>
      </c>
      <c r="H20" s="10">
        <v>94</v>
      </c>
      <c r="I20" s="10">
        <v>177</v>
      </c>
      <c r="J20" s="3"/>
      <c r="K20" s="7">
        <v>74</v>
      </c>
      <c r="L20" s="10">
        <v>212</v>
      </c>
      <c r="M20" s="10">
        <v>210</v>
      </c>
      <c r="N20" s="10">
        <v>422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4</v>
      </c>
      <c r="W20" s="15">
        <f>SUM(R21,R27,R33,R39)</f>
        <v>47</v>
      </c>
      <c r="X20" s="18">
        <f t="shared" si="0"/>
        <v>51</v>
      </c>
      <c r="Z20" s="25" t="s">
        <v>26</v>
      </c>
      <c r="AA20" s="10">
        <v>788</v>
      </c>
      <c r="AB20" s="10">
        <v>680</v>
      </c>
      <c r="AC20" s="10">
        <v>1468</v>
      </c>
    </row>
    <row r="21" spans="1:29" ht="15" customHeight="1" x14ac:dyDescent="0.15">
      <c r="A21" s="7"/>
      <c r="B21" s="11">
        <v>328</v>
      </c>
      <c r="C21" s="11">
        <v>304</v>
      </c>
      <c r="D21" s="11">
        <v>632</v>
      </c>
      <c r="E21" s="3"/>
      <c r="F21" s="7"/>
      <c r="G21" s="11">
        <v>437</v>
      </c>
      <c r="H21" s="11">
        <v>425</v>
      </c>
      <c r="I21" s="11">
        <v>862</v>
      </c>
      <c r="J21" s="3"/>
      <c r="K21" s="7"/>
      <c r="L21" s="12">
        <v>1018</v>
      </c>
      <c r="M21" s="12">
        <v>964</v>
      </c>
      <c r="N21" s="12">
        <v>1982</v>
      </c>
      <c r="O21" s="23"/>
      <c r="P21" s="7"/>
      <c r="Q21" s="11">
        <v>4</v>
      </c>
      <c r="R21" s="11">
        <v>46</v>
      </c>
      <c r="S21" s="11">
        <v>50</v>
      </c>
      <c r="Z21" s="4" t="s">
        <v>31</v>
      </c>
      <c r="AA21" s="10">
        <v>343</v>
      </c>
      <c r="AB21" s="10">
        <v>319</v>
      </c>
      <c r="AC21" s="10">
        <v>662</v>
      </c>
    </row>
    <row r="22" spans="1:29" ht="15" customHeight="1" x14ac:dyDescent="0.15">
      <c r="A22" s="7">
        <v>15</v>
      </c>
      <c r="B22" s="10">
        <v>78</v>
      </c>
      <c r="C22" s="10">
        <v>65</v>
      </c>
      <c r="D22" s="10">
        <v>143</v>
      </c>
      <c r="E22" s="3"/>
      <c r="F22" s="7">
        <v>45</v>
      </c>
      <c r="G22" s="10">
        <v>92</v>
      </c>
      <c r="H22" s="10">
        <v>86</v>
      </c>
      <c r="I22" s="10">
        <v>178</v>
      </c>
      <c r="J22" s="3"/>
      <c r="K22" s="7">
        <v>75</v>
      </c>
      <c r="L22" s="10">
        <v>248</v>
      </c>
      <c r="M22" s="10">
        <v>256</v>
      </c>
      <c r="N22" s="10">
        <v>504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368</v>
      </c>
      <c r="AB22" s="10">
        <v>616</v>
      </c>
      <c r="AC22" s="10">
        <v>984</v>
      </c>
    </row>
    <row r="23" spans="1:29" ht="15" customHeight="1" x14ac:dyDescent="0.15">
      <c r="A23" s="7">
        <v>16</v>
      </c>
      <c r="B23" s="10">
        <v>71</v>
      </c>
      <c r="C23" s="10">
        <v>77</v>
      </c>
      <c r="D23" s="10">
        <v>148</v>
      </c>
      <c r="E23" s="3"/>
      <c r="F23" s="7">
        <v>46</v>
      </c>
      <c r="G23" s="10">
        <v>104</v>
      </c>
      <c r="H23" s="10">
        <v>90</v>
      </c>
      <c r="I23" s="10">
        <v>194</v>
      </c>
      <c r="J23" s="3"/>
      <c r="K23" s="7">
        <v>76</v>
      </c>
      <c r="L23" s="10">
        <v>221</v>
      </c>
      <c r="M23" s="10">
        <v>215</v>
      </c>
      <c r="N23" s="10">
        <v>436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8.7952615109521677</v>
      </c>
      <c r="W23" s="19">
        <f>W4/$W$8*100</f>
        <v>6.9388977635782751</v>
      </c>
      <c r="X23" s="19">
        <f>X4/$X$8*100</f>
        <v>7.8148070027420369</v>
      </c>
      <c r="Z23" s="9" t="s">
        <v>24</v>
      </c>
      <c r="AA23" s="11">
        <f t="shared" ref="AA23:AB23" si="3">SUM(AA19:AA22)</f>
        <v>1621</v>
      </c>
      <c r="AB23" s="11">
        <f t="shared" si="3"/>
        <v>1717</v>
      </c>
      <c r="AC23" s="11">
        <f>SUM(AC19:AC22)</f>
        <v>3338</v>
      </c>
    </row>
    <row r="24" spans="1:29" ht="15" customHeight="1" x14ac:dyDescent="0.15">
      <c r="A24" s="7">
        <v>17</v>
      </c>
      <c r="B24" s="10">
        <v>86</v>
      </c>
      <c r="C24" s="10">
        <v>76</v>
      </c>
      <c r="D24" s="10">
        <v>162</v>
      </c>
      <c r="E24" s="3"/>
      <c r="F24" s="7">
        <v>47</v>
      </c>
      <c r="G24" s="10">
        <v>101</v>
      </c>
      <c r="H24" s="10">
        <v>81</v>
      </c>
      <c r="I24" s="10">
        <v>182</v>
      </c>
      <c r="J24" s="3"/>
      <c r="K24" s="7">
        <v>77</v>
      </c>
      <c r="L24" s="10">
        <v>212</v>
      </c>
      <c r="M24" s="10">
        <v>224</v>
      </c>
      <c r="N24" s="10">
        <v>436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46.278497988377296</v>
      </c>
      <c r="W24" s="19">
        <f>W5/$W$8*100</f>
        <v>39.556709265175719</v>
      </c>
      <c r="X24" s="19">
        <f>X5/$X$8*100</f>
        <v>42.728327357097655</v>
      </c>
      <c r="Z24" s="6" t="s">
        <v>30</v>
      </c>
    </row>
    <row r="25" spans="1:29" ht="15" customHeight="1" x14ac:dyDescent="0.15">
      <c r="A25" s="7">
        <v>18</v>
      </c>
      <c r="B25" s="10">
        <v>69</v>
      </c>
      <c r="C25" s="10">
        <v>81</v>
      </c>
      <c r="D25" s="10">
        <v>150</v>
      </c>
      <c r="E25" s="3"/>
      <c r="F25" s="7">
        <v>48</v>
      </c>
      <c r="G25" s="10">
        <v>118</v>
      </c>
      <c r="H25" s="10">
        <v>85</v>
      </c>
      <c r="I25" s="10">
        <v>203</v>
      </c>
      <c r="J25" s="3"/>
      <c r="K25" s="7">
        <v>78</v>
      </c>
      <c r="L25" s="10">
        <v>109</v>
      </c>
      <c r="M25" s="10">
        <v>114</v>
      </c>
      <c r="N25" s="10">
        <v>223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20.552078676799283</v>
      </c>
      <c r="W25" s="19">
        <f>W6/$W$8*100</f>
        <v>18.240814696485625</v>
      </c>
      <c r="X25" s="19">
        <f>X6/$X$8*100</f>
        <v>19.33136469099346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58</v>
      </c>
      <c r="C26" s="10">
        <v>49</v>
      </c>
      <c r="D26" s="10">
        <v>107</v>
      </c>
      <c r="E26" s="3"/>
      <c r="F26" s="7">
        <v>49</v>
      </c>
      <c r="G26" s="10">
        <v>101</v>
      </c>
      <c r="H26" s="10">
        <v>92</v>
      </c>
      <c r="I26" s="10">
        <v>193</v>
      </c>
      <c r="J26" s="3"/>
      <c r="K26" s="7">
        <v>79</v>
      </c>
      <c r="L26" s="10">
        <v>94</v>
      </c>
      <c r="M26" s="10">
        <v>131</v>
      </c>
      <c r="N26" s="10">
        <v>225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24.374161823871258</v>
      </c>
      <c r="W26" s="19">
        <f>W7/$W$8*100</f>
        <v>35.263578274760384</v>
      </c>
      <c r="X26" s="19">
        <f>X7/$X$8*100</f>
        <v>30.125500949166845</v>
      </c>
      <c r="Z26" s="4" t="s">
        <v>25</v>
      </c>
      <c r="AA26" s="10">
        <v>72</v>
      </c>
      <c r="AB26" s="10">
        <v>70</v>
      </c>
      <c r="AC26" s="10">
        <v>142</v>
      </c>
    </row>
    <row r="27" spans="1:29" ht="15" customHeight="1" x14ac:dyDescent="0.15">
      <c r="A27" s="7"/>
      <c r="B27" s="11">
        <v>362</v>
      </c>
      <c r="C27" s="11">
        <v>348</v>
      </c>
      <c r="D27" s="11">
        <v>710</v>
      </c>
      <c r="E27" s="3"/>
      <c r="F27" s="7"/>
      <c r="G27" s="11">
        <v>516</v>
      </c>
      <c r="H27" s="11">
        <v>434</v>
      </c>
      <c r="I27" s="11">
        <v>950</v>
      </c>
      <c r="J27" s="3"/>
      <c r="K27" s="7"/>
      <c r="L27" s="11">
        <v>884</v>
      </c>
      <c r="M27" s="11">
        <v>940</v>
      </c>
      <c r="N27" s="11">
        <v>1824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5" t="s">
        <v>26</v>
      </c>
      <c r="AA27" s="10">
        <v>378</v>
      </c>
      <c r="AB27" s="10">
        <v>358</v>
      </c>
      <c r="AC27" s="10">
        <v>736</v>
      </c>
    </row>
    <row r="28" spans="1:29" ht="15" customHeight="1" x14ac:dyDescent="0.15">
      <c r="A28" s="7">
        <v>20</v>
      </c>
      <c r="B28" s="10">
        <v>66</v>
      </c>
      <c r="C28" s="10">
        <v>62</v>
      </c>
      <c r="D28" s="10">
        <v>128</v>
      </c>
      <c r="E28" s="3"/>
      <c r="F28" s="7">
        <v>50</v>
      </c>
      <c r="G28" s="10">
        <v>106</v>
      </c>
      <c r="H28" s="10">
        <v>101</v>
      </c>
      <c r="I28" s="10">
        <v>207</v>
      </c>
      <c r="J28" s="3"/>
      <c r="K28" s="7">
        <v>80</v>
      </c>
      <c r="L28" s="10">
        <v>114</v>
      </c>
      <c r="M28" s="10">
        <v>164</v>
      </c>
      <c r="N28" s="10">
        <v>278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28.665623603039787</v>
      </c>
      <c r="W28" s="19">
        <f t="shared" ref="W28:W39" si="5">W9/$W$8*100</f>
        <v>24.820287539936103</v>
      </c>
      <c r="X28" s="19">
        <f t="shared" ref="X28:X39" si="6">X9/$X$8*100</f>
        <v>26.634676228643745</v>
      </c>
      <c r="Z28" s="4" t="s">
        <v>31</v>
      </c>
      <c r="AA28" s="10">
        <v>219</v>
      </c>
      <c r="AB28" s="10">
        <v>194</v>
      </c>
      <c r="AC28" s="10">
        <v>413</v>
      </c>
    </row>
    <row r="29" spans="1:29" ht="15" customHeight="1" x14ac:dyDescent="0.15">
      <c r="A29" s="7">
        <v>21</v>
      </c>
      <c r="B29" s="10">
        <v>47</v>
      </c>
      <c r="C29" s="10">
        <v>63</v>
      </c>
      <c r="D29" s="10">
        <v>110</v>
      </c>
      <c r="E29" s="3"/>
      <c r="F29" s="7">
        <v>51</v>
      </c>
      <c r="G29" s="10">
        <v>104</v>
      </c>
      <c r="H29" s="10">
        <v>96</v>
      </c>
      <c r="I29" s="10">
        <v>200</v>
      </c>
      <c r="J29" s="3"/>
      <c r="K29" s="7">
        <v>81</v>
      </c>
      <c r="L29" s="10">
        <v>119</v>
      </c>
      <c r="M29" s="10">
        <v>175</v>
      </c>
      <c r="N29" s="10">
        <v>294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73.591864103710321</v>
      </c>
      <c r="W29" s="19">
        <f t="shared" si="5"/>
        <v>78.324680511182109</v>
      </c>
      <c r="X29" s="19">
        <f t="shared" si="6"/>
        <v>76.091541868804043</v>
      </c>
      <c r="Z29" s="4" t="s">
        <v>7</v>
      </c>
      <c r="AA29" s="10">
        <v>214</v>
      </c>
      <c r="AB29" s="10">
        <v>359</v>
      </c>
      <c r="AC29" s="10">
        <v>573</v>
      </c>
    </row>
    <row r="30" spans="1:29" ht="15" customHeight="1" x14ac:dyDescent="0.15">
      <c r="A30" s="7">
        <v>22</v>
      </c>
      <c r="B30" s="10">
        <v>58</v>
      </c>
      <c r="C30" s="10">
        <v>72</v>
      </c>
      <c r="D30" s="10">
        <v>130</v>
      </c>
      <c r="E30" s="3"/>
      <c r="F30" s="7">
        <v>52</v>
      </c>
      <c r="G30" s="10">
        <v>104</v>
      </c>
      <c r="H30" s="10">
        <v>95</v>
      </c>
      <c r="I30" s="10">
        <v>199</v>
      </c>
      <c r="J30" s="3"/>
      <c r="K30" s="7">
        <v>82</v>
      </c>
      <c r="L30" s="10">
        <v>108</v>
      </c>
      <c r="M30" s="10">
        <v>181</v>
      </c>
      <c r="N30" s="10">
        <v>289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62.941439427805101</v>
      </c>
      <c r="W30" s="19">
        <f t="shared" si="5"/>
        <v>69.748402555910545</v>
      </c>
      <c r="X30" s="19">
        <f t="shared" si="6"/>
        <v>66.536595654925122</v>
      </c>
      <c r="Z30" s="9" t="s">
        <v>24</v>
      </c>
      <c r="AA30" s="11">
        <f t="shared" ref="AA30:AB30" si="7">SUM(AA26:AA29)</f>
        <v>883</v>
      </c>
      <c r="AB30" s="11">
        <f t="shared" si="7"/>
        <v>981</v>
      </c>
      <c r="AC30" s="11">
        <f>SUM(AC26:AC29)</f>
        <v>1864</v>
      </c>
    </row>
    <row r="31" spans="1:29" ht="15" customHeight="1" x14ac:dyDescent="0.15">
      <c r="A31" s="7">
        <v>23</v>
      </c>
      <c r="B31" s="10">
        <v>60</v>
      </c>
      <c r="C31" s="10">
        <v>58</v>
      </c>
      <c r="D31" s="10">
        <v>118</v>
      </c>
      <c r="E31" s="3"/>
      <c r="F31" s="7">
        <v>53</v>
      </c>
      <c r="G31" s="10">
        <v>98</v>
      </c>
      <c r="H31" s="10">
        <v>89</v>
      </c>
      <c r="I31" s="10">
        <v>187</v>
      </c>
      <c r="J31" s="3"/>
      <c r="K31" s="7">
        <v>83</v>
      </c>
      <c r="L31" s="10">
        <v>94</v>
      </c>
      <c r="M31" s="10">
        <v>171</v>
      </c>
      <c r="N31" s="10">
        <v>265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51.978095663835489</v>
      </c>
      <c r="W31" s="19">
        <f t="shared" si="5"/>
        <v>60.023961661341851</v>
      </c>
      <c r="X31" s="19">
        <f t="shared" si="6"/>
        <v>56.227589116220209</v>
      </c>
      <c r="Z31" s="6"/>
    </row>
    <row r="32" spans="1:29" ht="15" customHeight="1" x14ac:dyDescent="0.15">
      <c r="A32" s="7">
        <v>24</v>
      </c>
      <c r="B32" s="10">
        <v>55</v>
      </c>
      <c r="C32" s="10">
        <v>48</v>
      </c>
      <c r="D32" s="10">
        <v>103</v>
      </c>
      <c r="E32" s="3"/>
      <c r="F32" s="7">
        <v>54</v>
      </c>
      <c r="G32" s="10">
        <v>94</v>
      </c>
      <c r="H32" s="10">
        <v>90</v>
      </c>
      <c r="I32" s="10">
        <v>184</v>
      </c>
      <c r="J32" s="3"/>
      <c r="K32" s="7">
        <v>84</v>
      </c>
      <c r="L32" s="10">
        <v>95</v>
      </c>
      <c r="M32" s="10">
        <v>176</v>
      </c>
      <c r="N32" s="10">
        <v>271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44.926240500670538</v>
      </c>
      <c r="W32" s="20">
        <f t="shared" si="5"/>
        <v>53.504392971246006</v>
      </c>
      <c r="X32" s="20">
        <f t="shared" si="6"/>
        <v>49.456865640160302</v>
      </c>
      <c r="Z32" s="6"/>
      <c r="AA32" s="27"/>
      <c r="AB32" s="26"/>
      <c r="AC32" s="26"/>
    </row>
    <row r="33" spans="1:29" ht="15" customHeight="1" x14ac:dyDescent="0.15">
      <c r="A33" s="7"/>
      <c r="B33" s="11">
        <v>286</v>
      </c>
      <c r="C33" s="11">
        <v>303</v>
      </c>
      <c r="D33" s="11">
        <v>589</v>
      </c>
      <c r="E33" s="3"/>
      <c r="F33" s="7"/>
      <c r="G33" s="11">
        <v>506</v>
      </c>
      <c r="H33" s="11">
        <v>471</v>
      </c>
      <c r="I33" s="11">
        <v>977</v>
      </c>
      <c r="J33" s="3"/>
      <c r="K33" s="7"/>
      <c r="L33" s="11">
        <v>530</v>
      </c>
      <c r="M33" s="11">
        <v>867</v>
      </c>
      <c r="N33" s="11">
        <v>1397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35.751005811354489</v>
      </c>
      <c r="W33" s="19">
        <f t="shared" si="5"/>
        <v>44.888178913738017</v>
      </c>
      <c r="X33" s="19">
        <f t="shared" si="6"/>
        <v>40.576882514237496</v>
      </c>
      <c r="Z33" s="6" t="s">
        <v>3</v>
      </c>
    </row>
    <row r="34" spans="1:29" ht="15" customHeight="1" x14ac:dyDescent="0.15">
      <c r="A34" s="7">
        <v>25</v>
      </c>
      <c r="B34" s="10">
        <v>51</v>
      </c>
      <c r="C34" s="10">
        <v>47</v>
      </c>
      <c r="D34" s="10">
        <v>98</v>
      </c>
      <c r="E34" s="3"/>
      <c r="F34" s="7">
        <v>55</v>
      </c>
      <c r="G34" s="10">
        <v>94</v>
      </c>
      <c r="H34" s="10">
        <v>99</v>
      </c>
      <c r="I34" s="10">
        <v>193</v>
      </c>
      <c r="J34" s="3"/>
      <c r="K34" s="7">
        <v>85</v>
      </c>
      <c r="L34" s="10">
        <v>95</v>
      </c>
      <c r="M34" s="10">
        <v>158</v>
      </c>
      <c r="N34" s="10">
        <v>253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24.374161823871258</v>
      </c>
      <c r="W34" s="19">
        <f t="shared" si="5"/>
        <v>35.263578274760384</v>
      </c>
      <c r="X34" s="19">
        <f t="shared" si="6"/>
        <v>30.125500949166845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53</v>
      </c>
      <c r="C35" s="10">
        <v>57</v>
      </c>
      <c r="D35" s="10">
        <v>110</v>
      </c>
      <c r="E35" s="3"/>
      <c r="F35" s="7">
        <v>56</v>
      </c>
      <c r="G35" s="10">
        <v>92</v>
      </c>
      <c r="H35" s="10">
        <v>95</v>
      </c>
      <c r="I35" s="10">
        <v>187</v>
      </c>
      <c r="J35" s="3"/>
      <c r="K35" s="7">
        <v>86</v>
      </c>
      <c r="L35" s="10">
        <v>83</v>
      </c>
      <c r="M35" s="10">
        <v>165</v>
      </c>
      <c r="N35" s="10">
        <v>248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14.494859186410372</v>
      </c>
      <c r="W35" s="19">
        <f t="shared" si="5"/>
        <v>25.878594249201274</v>
      </c>
      <c r="X35" s="19">
        <f t="shared" si="6"/>
        <v>20.507276945792029</v>
      </c>
      <c r="Z35" s="4" t="s">
        <v>25</v>
      </c>
      <c r="AA35" s="10">
        <f>SUM(AA5,AA12,AA19,AA26)</f>
        <v>787</v>
      </c>
      <c r="AB35" s="10">
        <f t="shared" ref="AA35:AB38" si="8">SUM(AB5,AB12,AB19,AB26)</f>
        <v>695</v>
      </c>
      <c r="AC35" s="10">
        <f>SUM(AA35:AB35)</f>
        <v>1482</v>
      </c>
    </row>
    <row r="36" spans="1:29" ht="15" customHeight="1" x14ac:dyDescent="0.15">
      <c r="A36" s="7">
        <v>27</v>
      </c>
      <c r="B36" s="10">
        <v>59</v>
      </c>
      <c r="C36" s="10">
        <v>50</v>
      </c>
      <c r="D36" s="10">
        <v>109</v>
      </c>
      <c r="E36" s="3"/>
      <c r="F36" s="7">
        <v>57</v>
      </c>
      <c r="G36" s="10">
        <v>96</v>
      </c>
      <c r="H36" s="10">
        <v>131</v>
      </c>
      <c r="I36" s="10">
        <v>227</v>
      </c>
      <c r="J36" s="3"/>
      <c r="K36" s="7">
        <v>87</v>
      </c>
      <c r="L36" s="10">
        <v>103</v>
      </c>
      <c r="M36" s="10">
        <v>172</v>
      </c>
      <c r="N36" s="10">
        <v>275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8.5717478766204742</v>
      </c>
      <c r="W36" s="19">
        <f t="shared" si="5"/>
        <v>17.222444089456872</v>
      </c>
      <c r="X36" s="19">
        <f t="shared" si="6"/>
        <v>13.140687618645854</v>
      </c>
      <c r="Z36" s="25" t="s">
        <v>26</v>
      </c>
      <c r="AA36" s="10">
        <f t="shared" si="8"/>
        <v>4141</v>
      </c>
      <c r="AB36" s="10">
        <f t="shared" si="8"/>
        <v>3962</v>
      </c>
      <c r="AC36" s="13">
        <f>SUM(AA36:AB36)</f>
        <v>8103</v>
      </c>
    </row>
    <row r="37" spans="1:29" ht="15" customHeight="1" x14ac:dyDescent="0.15">
      <c r="A37" s="7">
        <v>28</v>
      </c>
      <c r="B37" s="10">
        <v>49</v>
      </c>
      <c r="C37" s="10">
        <v>46</v>
      </c>
      <c r="D37" s="10">
        <v>95</v>
      </c>
      <c r="E37" s="3"/>
      <c r="F37" s="7">
        <v>58</v>
      </c>
      <c r="G37" s="10">
        <v>83</v>
      </c>
      <c r="H37" s="10">
        <v>75</v>
      </c>
      <c r="I37" s="10">
        <v>158</v>
      </c>
      <c r="J37" s="3"/>
      <c r="K37" s="7">
        <v>88</v>
      </c>
      <c r="L37" s="10">
        <v>88</v>
      </c>
      <c r="M37" s="10">
        <v>167</v>
      </c>
      <c r="N37" s="10">
        <v>255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3.5203397407241841</v>
      </c>
      <c r="W37" s="19">
        <f t="shared" si="5"/>
        <v>9.0455271565495217</v>
      </c>
      <c r="X37" s="19">
        <f t="shared" si="6"/>
        <v>6.4385150812064955</v>
      </c>
      <c r="Z37" s="4" t="s">
        <v>31</v>
      </c>
      <c r="AA37" s="10">
        <f t="shared" si="8"/>
        <v>1839</v>
      </c>
      <c r="AB37" s="10">
        <f t="shared" si="8"/>
        <v>1827</v>
      </c>
      <c r="AC37" s="13">
        <f>SUM(AA37:AB37)</f>
        <v>3666</v>
      </c>
    </row>
    <row r="38" spans="1:29" ht="15" customHeight="1" x14ac:dyDescent="0.15">
      <c r="A38" s="7">
        <v>29</v>
      </c>
      <c r="B38" s="10">
        <v>47</v>
      </c>
      <c r="C38" s="10">
        <v>43</v>
      </c>
      <c r="D38" s="10">
        <v>90</v>
      </c>
      <c r="E38" s="3"/>
      <c r="F38" s="7">
        <v>59</v>
      </c>
      <c r="G38" s="10">
        <v>110</v>
      </c>
      <c r="H38" s="10">
        <v>103</v>
      </c>
      <c r="I38" s="10">
        <v>213</v>
      </c>
      <c r="J38" s="3"/>
      <c r="K38" s="7">
        <v>89</v>
      </c>
      <c r="L38" s="10">
        <v>83</v>
      </c>
      <c r="M38" s="10">
        <v>157</v>
      </c>
      <c r="N38" s="10">
        <v>240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0.80464908359409915</v>
      </c>
      <c r="W38" s="19">
        <f t="shared" si="5"/>
        <v>2.9053514376996805</v>
      </c>
      <c r="X38" s="19">
        <f t="shared" si="6"/>
        <v>1.91415313225058</v>
      </c>
      <c r="Z38" s="4" t="s">
        <v>7</v>
      </c>
      <c r="AA38" s="10">
        <f t="shared" si="8"/>
        <v>2181</v>
      </c>
      <c r="AB38" s="10">
        <f t="shared" si="8"/>
        <v>3532</v>
      </c>
      <c r="AC38" s="13">
        <f>SUM(AA38:AB38)</f>
        <v>5713</v>
      </c>
    </row>
    <row r="39" spans="1:29" ht="15" customHeight="1" x14ac:dyDescent="0.15">
      <c r="A39" s="7"/>
      <c r="B39" s="11">
        <v>259</v>
      </c>
      <c r="C39" s="11">
        <v>243</v>
      </c>
      <c r="D39" s="11">
        <v>502</v>
      </c>
      <c r="E39" s="3"/>
      <c r="F39" s="7"/>
      <c r="G39" s="11">
        <v>475</v>
      </c>
      <c r="H39" s="11">
        <v>503</v>
      </c>
      <c r="I39" s="11">
        <v>978</v>
      </c>
      <c r="J39" s="3"/>
      <c r="K39" s="7"/>
      <c r="L39" s="11">
        <v>452</v>
      </c>
      <c r="M39" s="11">
        <v>819</v>
      </c>
      <c r="N39" s="11">
        <v>1271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4.4702726866338846E-2</v>
      </c>
      <c r="W39" s="19">
        <f t="shared" si="5"/>
        <v>0.46924920127795527</v>
      </c>
      <c r="X39" s="19">
        <f t="shared" si="6"/>
        <v>0.26893060535751956</v>
      </c>
      <c r="Z39" s="9" t="s">
        <v>24</v>
      </c>
      <c r="AA39" s="11">
        <f>SUM(AA35:AA38)</f>
        <v>8948</v>
      </c>
      <c r="AB39" s="11">
        <f>SUM(AB35:AB38)</f>
        <v>10016</v>
      </c>
      <c r="AC39" s="11">
        <f>SUM(AC35:AC38)</f>
        <v>18964</v>
      </c>
    </row>
    <row r="81" spans="7:9" x14ac:dyDescent="0.15">
      <c r="G81" s="22"/>
      <c r="H81" s="22"/>
      <c r="I81" s="22"/>
    </row>
    <row r="93" spans="7:9" x14ac:dyDescent="0.15">
      <c r="G93" s="22"/>
      <c r="H93" s="22"/>
      <c r="I93" s="22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35433070866141736" header="0.31496062992125984" footer="0.31496062992125984"/>
  <pageSetup paperSize="9" scale="82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C112"/>
  <sheetViews>
    <sheetView zoomScale="75" zoomScaleNormal="7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2" t="s">
        <v>33</v>
      </c>
      <c r="G1" s="33"/>
      <c r="H1" s="34"/>
      <c r="U1" s="28" t="s">
        <v>32</v>
      </c>
      <c r="X1" s="28"/>
    </row>
    <row r="2" spans="1:29" ht="13.5" customHeight="1" x14ac:dyDescent="0.15">
      <c r="V2" s="36">
        <v>45657</v>
      </c>
      <c r="W2" s="36"/>
      <c r="X2" s="30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4"/>
      <c r="F3" s="4" t="s">
        <v>0</v>
      </c>
      <c r="G3" s="5" t="s">
        <v>1</v>
      </c>
      <c r="H3" s="5" t="s">
        <v>2</v>
      </c>
      <c r="I3" s="5" t="s">
        <v>3</v>
      </c>
      <c r="J3" s="24"/>
      <c r="K3" s="4" t="s">
        <v>0</v>
      </c>
      <c r="L3" s="5" t="s">
        <v>1</v>
      </c>
      <c r="M3" s="5" t="s">
        <v>2</v>
      </c>
      <c r="N3" s="5" t="s">
        <v>3</v>
      </c>
      <c r="O3" s="24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30</v>
      </c>
      <c r="C4" s="10">
        <v>23</v>
      </c>
      <c r="D4" s="10">
        <v>53</v>
      </c>
      <c r="E4" s="3"/>
      <c r="F4" s="7">
        <v>30</v>
      </c>
      <c r="G4" s="10">
        <v>58</v>
      </c>
      <c r="H4" s="10">
        <v>48</v>
      </c>
      <c r="I4" s="10">
        <v>106</v>
      </c>
      <c r="J4" s="3"/>
      <c r="K4" s="7">
        <v>60</v>
      </c>
      <c r="L4" s="10">
        <v>107</v>
      </c>
      <c r="M4" s="10">
        <v>128</v>
      </c>
      <c r="N4" s="10">
        <v>235</v>
      </c>
      <c r="O4" s="3"/>
      <c r="P4" s="7">
        <v>90</v>
      </c>
      <c r="Q4" s="10">
        <v>64</v>
      </c>
      <c r="R4" s="10">
        <v>149</v>
      </c>
      <c r="S4" s="10">
        <v>213</v>
      </c>
      <c r="U4" s="4" t="s">
        <v>4</v>
      </c>
      <c r="V4" s="15">
        <f>SUM(B9,B15,B21)</f>
        <v>783</v>
      </c>
      <c r="W4" s="15">
        <f>SUM(C9,C15,C21)</f>
        <v>687</v>
      </c>
      <c r="X4" s="15">
        <f>SUM(V4:W4)</f>
        <v>1470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24</v>
      </c>
      <c r="C5" s="10">
        <v>33</v>
      </c>
      <c r="D5" s="10">
        <v>57</v>
      </c>
      <c r="E5" s="3"/>
      <c r="F5" s="7">
        <v>31</v>
      </c>
      <c r="G5" s="10">
        <v>79</v>
      </c>
      <c r="H5" s="10">
        <v>55</v>
      </c>
      <c r="I5" s="10">
        <v>134</v>
      </c>
      <c r="J5" s="3"/>
      <c r="K5" s="7">
        <v>61</v>
      </c>
      <c r="L5" s="10">
        <v>124</v>
      </c>
      <c r="M5" s="10">
        <v>124</v>
      </c>
      <c r="N5" s="10">
        <v>248</v>
      </c>
      <c r="O5" s="3"/>
      <c r="P5" s="7">
        <v>91</v>
      </c>
      <c r="Q5" s="10">
        <v>53</v>
      </c>
      <c r="R5" s="10">
        <v>117</v>
      </c>
      <c r="S5" s="10">
        <v>170</v>
      </c>
      <c r="U5" s="4" t="s">
        <v>5</v>
      </c>
      <c r="V5" s="15">
        <f>SUM(B27,B33,B39,G9,G15,G21,G27,G33,G39,L9)</f>
        <v>4136</v>
      </c>
      <c r="W5" s="15">
        <f>SUM(C27,C33,C39,H9,H15,H21,H27,H33,H39,M9)</f>
        <v>3957</v>
      </c>
      <c r="X5" s="15">
        <f>SUM(V5:W5)</f>
        <v>8093</v>
      </c>
      <c r="Y5" s="2"/>
      <c r="Z5" s="4" t="s">
        <v>25</v>
      </c>
      <c r="AA5" s="10">
        <v>462</v>
      </c>
      <c r="AB5" s="10">
        <v>430</v>
      </c>
      <c r="AC5" s="10">
        <v>892</v>
      </c>
    </row>
    <row r="6" spans="1:29" ht="15" customHeight="1" x14ac:dyDescent="0.15">
      <c r="A6" s="7">
        <v>2</v>
      </c>
      <c r="B6" s="10">
        <v>36</v>
      </c>
      <c r="C6" s="10">
        <v>32</v>
      </c>
      <c r="D6" s="10">
        <v>68</v>
      </c>
      <c r="E6" s="3"/>
      <c r="F6" s="7">
        <v>32</v>
      </c>
      <c r="G6" s="10">
        <v>43</v>
      </c>
      <c r="H6" s="10">
        <v>39</v>
      </c>
      <c r="I6" s="10">
        <v>82</v>
      </c>
      <c r="J6" s="3"/>
      <c r="K6" s="7">
        <v>62</v>
      </c>
      <c r="L6" s="10">
        <v>112</v>
      </c>
      <c r="M6" s="10">
        <v>111</v>
      </c>
      <c r="N6" s="10">
        <v>223</v>
      </c>
      <c r="O6" s="3"/>
      <c r="P6" s="7">
        <v>92</v>
      </c>
      <c r="Q6" s="10">
        <v>41</v>
      </c>
      <c r="R6" s="10">
        <v>116</v>
      </c>
      <c r="S6" s="10">
        <v>157</v>
      </c>
      <c r="U6" s="8" t="s">
        <v>6</v>
      </c>
      <c r="V6" s="15">
        <f>SUM(L15,L21)</f>
        <v>1835</v>
      </c>
      <c r="W6" s="15">
        <f>SUM(M15,M21)</f>
        <v>1820</v>
      </c>
      <c r="X6" s="15">
        <f>SUM(V6:W6)</f>
        <v>3655</v>
      </c>
      <c r="Z6" s="25" t="s">
        <v>26</v>
      </c>
      <c r="AA6" s="10">
        <v>2438</v>
      </c>
      <c r="AB6" s="10">
        <v>2387</v>
      </c>
      <c r="AC6" s="10">
        <v>4825</v>
      </c>
    </row>
    <row r="7" spans="1:29" ht="15" customHeight="1" x14ac:dyDescent="0.15">
      <c r="A7" s="7">
        <v>3</v>
      </c>
      <c r="B7" s="10">
        <v>39</v>
      </c>
      <c r="C7" s="10">
        <v>34</v>
      </c>
      <c r="D7" s="10">
        <v>73</v>
      </c>
      <c r="E7" s="3"/>
      <c r="F7" s="7">
        <v>33</v>
      </c>
      <c r="G7" s="10">
        <v>67</v>
      </c>
      <c r="H7" s="10">
        <v>39</v>
      </c>
      <c r="I7" s="10">
        <v>106</v>
      </c>
      <c r="J7" s="3"/>
      <c r="K7" s="7">
        <v>63</v>
      </c>
      <c r="L7" s="10">
        <v>141</v>
      </c>
      <c r="M7" s="10">
        <v>156</v>
      </c>
      <c r="N7" s="10">
        <v>297</v>
      </c>
      <c r="O7" s="3"/>
      <c r="P7" s="7">
        <v>93</v>
      </c>
      <c r="Q7" s="10">
        <v>45</v>
      </c>
      <c r="R7" s="10">
        <v>120</v>
      </c>
      <c r="S7" s="10">
        <v>165</v>
      </c>
      <c r="U7" s="4" t="s">
        <v>7</v>
      </c>
      <c r="V7" s="15">
        <f>SUM(L27,L33,L39,Q9,Q15,Q21,Q27,Q33,Q39)</f>
        <v>2176</v>
      </c>
      <c r="W7" s="15">
        <f>SUM(M27,M33,M39,R9,R15,R21,R27,R33,R39)</f>
        <v>3523</v>
      </c>
      <c r="X7" s="15">
        <f>SUM(V7:W7)</f>
        <v>5699</v>
      </c>
      <c r="Z7" s="4" t="s">
        <v>31</v>
      </c>
      <c r="AA7" s="10">
        <v>1021</v>
      </c>
      <c r="AB7" s="10">
        <v>1047</v>
      </c>
      <c r="AC7" s="10">
        <v>2068</v>
      </c>
    </row>
    <row r="8" spans="1:29" ht="15" customHeight="1" x14ac:dyDescent="0.15">
      <c r="A8" s="7">
        <v>4</v>
      </c>
      <c r="B8" s="10">
        <v>59</v>
      </c>
      <c r="C8" s="10">
        <v>44</v>
      </c>
      <c r="D8" s="10">
        <v>103</v>
      </c>
      <c r="E8" s="3"/>
      <c r="F8" s="7">
        <v>34</v>
      </c>
      <c r="G8" s="10">
        <v>52</v>
      </c>
      <c r="H8" s="10">
        <v>47</v>
      </c>
      <c r="I8" s="10">
        <v>99</v>
      </c>
      <c r="J8" s="3"/>
      <c r="K8" s="7">
        <v>64</v>
      </c>
      <c r="L8" s="10">
        <v>141</v>
      </c>
      <c r="M8" s="10">
        <v>135</v>
      </c>
      <c r="N8" s="10">
        <v>276</v>
      </c>
      <c r="O8" s="3"/>
      <c r="P8" s="7">
        <v>94</v>
      </c>
      <c r="Q8" s="10">
        <v>36</v>
      </c>
      <c r="R8" s="10">
        <v>104</v>
      </c>
      <c r="S8" s="10">
        <v>140</v>
      </c>
      <c r="U8" s="17" t="s">
        <v>3</v>
      </c>
      <c r="V8" s="12">
        <f>SUM(V4:V7)</f>
        <v>8930</v>
      </c>
      <c r="W8" s="12">
        <f>SUM(W4:W7)</f>
        <v>9987</v>
      </c>
      <c r="X8" s="12">
        <f>SUM(X4:X7)</f>
        <v>18917</v>
      </c>
      <c r="Z8" s="4" t="s">
        <v>7</v>
      </c>
      <c r="AA8" s="10">
        <v>1338</v>
      </c>
      <c r="AB8" s="10">
        <v>2123</v>
      </c>
      <c r="AC8" s="10">
        <v>3461</v>
      </c>
    </row>
    <row r="9" spans="1:29" ht="15" customHeight="1" x14ac:dyDescent="0.15">
      <c r="A9" s="7"/>
      <c r="B9" s="11">
        <v>188</v>
      </c>
      <c r="C9" s="11">
        <v>166</v>
      </c>
      <c r="D9" s="11">
        <v>354</v>
      </c>
      <c r="E9" s="3"/>
      <c r="F9" s="7"/>
      <c r="G9" s="11">
        <v>299</v>
      </c>
      <c r="H9" s="11">
        <v>228</v>
      </c>
      <c r="I9" s="11">
        <v>527</v>
      </c>
      <c r="J9" s="3"/>
      <c r="K9" s="7"/>
      <c r="L9" s="12">
        <v>625</v>
      </c>
      <c r="M9" s="12">
        <v>654</v>
      </c>
      <c r="N9" s="12">
        <v>1279</v>
      </c>
      <c r="O9" s="3"/>
      <c r="P9" s="7"/>
      <c r="Q9" s="11">
        <v>239</v>
      </c>
      <c r="R9" s="11">
        <v>606</v>
      </c>
      <c r="S9" s="11">
        <v>845</v>
      </c>
      <c r="U9" s="4" t="s">
        <v>8</v>
      </c>
      <c r="V9" s="15">
        <f>SUM(G21,G27,G33,G39,L9)</f>
        <v>2566</v>
      </c>
      <c r="W9" s="15">
        <f>SUM(H21,H27,H33,H39,M9)</f>
        <v>2478</v>
      </c>
      <c r="X9" s="18">
        <f t="shared" ref="X9:X20" si="0">SUM(V9:W9)</f>
        <v>5044</v>
      </c>
      <c r="Z9" s="9" t="s">
        <v>24</v>
      </c>
      <c r="AA9" s="11">
        <f t="shared" ref="AA9:AB9" si="1">SUM(AA5:AA8)</f>
        <v>5259</v>
      </c>
      <c r="AB9" s="11">
        <f t="shared" si="1"/>
        <v>5987</v>
      </c>
      <c r="AC9" s="11">
        <f>SUM(AC5:AC8)</f>
        <v>11246</v>
      </c>
    </row>
    <row r="10" spans="1:29" ht="15" customHeight="1" x14ac:dyDescent="0.15">
      <c r="A10" s="7">
        <v>5</v>
      </c>
      <c r="B10" s="10">
        <v>52</v>
      </c>
      <c r="C10" s="10">
        <v>34</v>
      </c>
      <c r="D10" s="10">
        <v>86</v>
      </c>
      <c r="E10" s="3"/>
      <c r="F10" s="7">
        <v>35</v>
      </c>
      <c r="G10" s="10">
        <v>46</v>
      </c>
      <c r="H10" s="10">
        <v>49</v>
      </c>
      <c r="I10" s="10">
        <v>95</v>
      </c>
      <c r="J10" s="3"/>
      <c r="K10" s="7">
        <v>65</v>
      </c>
      <c r="L10" s="10">
        <v>161</v>
      </c>
      <c r="M10" s="10">
        <v>170</v>
      </c>
      <c r="N10" s="10">
        <v>331</v>
      </c>
      <c r="O10" s="3"/>
      <c r="P10" s="7">
        <v>95</v>
      </c>
      <c r="Q10" s="10">
        <v>28</v>
      </c>
      <c r="R10" s="10">
        <v>80</v>
      </c>
      <c r="S10" s="10">
        <v>108</v>
      </c>
      <c r="U10" s="4" t="s">
        <v>9</v>
      </c>
      <c r="V10" s="15">
        <f>SUM(G21,G27,G33,G39,L9,L15,L21,L27,L33,L39,Q9,Q15,Q21,Q27,Q33,Q39)</f>
        <v>6577</v>
      </c>
      <c r="W10" s="15">
        <f>SUM(H21,H27,H33,H39,M9,M15,M21,M27,M33,M39,R9,R15,R21,R27,R33,R39)</f>
        <v>7821</v>
      </c>
      <c r="X10" s="18">
        <f t="shared" si="0"/>
        <v>14398</v>
      </c>
      <c r="Z10" s="6" t="s">
        <v>28</v>
      </c>
    </row>
    <row r="11" spans="1:29" ht="15" customHeight="1" x14ac:dyDescent="0.15">
      <c r="A11" s="7">
        <v>6</v>
      </c>
      <c r="B11" s="10">
        <v>38</v>
      </c>
      <c r="C11" s="10">
        <v>31</v>
      </c>
      <c r="D11" s="10">
        <v>69</v>
      </c>
      <c r="E11" s="3"/>
      <c r="F11" s="7">
        <v>36</v>
      </c>
      <c r="G11" s="10">
        <v>82</v>
      </c>
      <c r="H11" s="10">
        <v>65</v>
      </c>
      <c r="I11" s="10">
        <v>147</v>
      </c>
      <c r="J11" s="3"/>
      <c r="K11" s="7">
        <v>66</v>
      </c>
      <c r="L11" s="10">
        <v>155</v>
      </c>
      <c r="M11" s="10">
        <v>161</v>
      </c>
      <c r="N11" s="10">
        <v>316</v>
      </c>
      <c r="O11" s="3"/>
      <c r="P11" s="7">
        <v>96</v>
      </c>
      <c r="Q11" s="10">
        <v>12</v>
      </c>
      <c r="R11" s="10">
        <v>56</v>
      </c>
      <c r="S11" s="10">
        <v>68</v>
      </c>
      <c r="U11" s="4" t="s">
        <v>10</v>
      </c>
      <c r="V11" s="15">
        <f>SUM(,G33,G39,L9,L15,L21,L27,L33,L39,Q9,Q15,Q21,Q27,Q33,Q39)</f>
        <v>5618</v>
      </c>
      <c r="W11" s="15">
        <f>SUM(,H33,H39,M9,M15,M21,M27,M33,M39,R9,R15,R21,R27,R33,R39)</f>
        <v>6964</v>
      </c>
      <c r="X11" s="18">
        <f t="shared" si="0"/>
        <v>12582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65</v>
      </c>
      <c r="C12" s="10">
        <v>50</v>
      </c>
      <c r="D12" s="10">
        <v>115</v>
      </c>
      <c r="E12" s="3"/>
      <c r="F12" s="7">
        <v>37</v>
      </c>
      <c r="G12" s="10">
        <v>76</v>
      </c>
      <c r="H12" s="10">
        <v>76</v>
      </c>
      <c r="I12" s="10">
        <v>152</v>
      </c>
      <c r="J12" s="3"/>
      <c r="K12" s="7">
        <v>67</v>
      </c>
      <c r="L12" s="10">
        <v>164</v>
      </c>
      <c r="M12" s="10">
        <v>165</v>
      </c>
      <c r="N12" s="10">
        <v>329</v>
      </c>
      <c r="O12" s="3"/>
      <c r="P12" s="7">
        <v>97</v>
      </c>
      <c r="Q12" s="10">
        <v>9</v>
      </c>
      <c r="R12" s="10">
        <v>37</v>
      </c>
      <c r="S12" s="10">
        <v>46</v>
      </c>
      <c r="U12" s="4" t="s">
        <v>11</v>
      </c>
      <c r="V12" s="15">
        <f>SUM(L9,L15,L21,L27,L33,L39,Q9,Q15,Q21,Q27,Q33,Q39)</f>
        <v>4636</v>
      </c>
      <c r="W12" s="15">
        <f>SUM(M9,M15,M21,M27,M33,M39,R9,R15,R21,R27,R33,R39)</f>
        <v>5997</v>
      </c>
      <c r="X12" s="18">
        <f t="shared" si="0"/>
        <v>10633</v>
      </c>
      <c r="Z12" s="4" t="s">
        <v>25</v>
      </c>
      <c r="AA12" s="10">
        <v>129</v>
      </c>
      <c r="AB12" s="10">
        <v>84</v>
      </c>
      <c r="AC12" s="10">
        <v>213</v>
      </c>
    </row>
    <row r="13" spans="1:29" ht="15" customHeight="1" x14ac:dyDescent="0.15">
      <c r="A13" s="7">
        <v>8</v>
      </c>
      <c r="B13" s="10">
        <v>54</v>
      </c>
      <c r="C13" s="10">
        <v>48</v>
      </c>
      <c r="D13" s="10">
        <v>102</v>
      </c>
      <c r="E13" s="3"/>
      <c r="F13" s="7">
        <v>38</v>
      </c>
      <c r="G13" s="10">
        <v>77</v>
      </c>
      <c r="H13" s="10">
        <v>77</v>
      </c>
      <c r="I13" s="10">
        <v>154</v>
      </c>
      <c r="J13" s="3"/>
      <c r="K13" s="7">
        <v>68</v>
      </c>
      <c r="L13" s="10">
        <v>164</v>
      </c>
      <c r="M13" s="10">
        <v>174</v>
      </c>
      <c r="N13" s="10">
        <v>338</v>
      </c>
      <c r="O13" s="3"/>
      <c r="P13" s="7">
        <v>98</v>
      </c>
      <c r="Q13" s="10">
        <v>11</v>
      </c>
      <c r="R13" s="10">
        <v>40</v>
      </c>
      <c r="S13" s="10">
        <v>51</v>
      </c>
      <c r="U13" s="9" t="s">
        <v>12</v>
      </c>
      <c r="V13" s="12">
        <f>SUM(L15,L21,L27,L33,L39,Q9,Q15,Q21,Q27,Q33,Q39)</f>
        <v>4011</v>
      </c>
      <c r="W13" s="12">
        <f>SUM(M15,M21,M27,M33,M39,R9,R15,R21,R27,R33,R39)</f>
        <v>5343</v>
      </c>
      <c r="X13" s="12">
        <f t="shared" si="0"/>
        <v>9354</v>
      </c>
      <c r="Z13" s="25" t="s">
        <v>26</v>
      </c>
      <c r="AA13" s="10">
        <v>533</v>
      </c>
      <c r="AB13" s="10">
        <v>537</v>
      </c>
      <c r="AC13" s="10">
        <v>1070</v>
      </c>
    </row>
    <row r="14" spans="1:29" ht="15" customHeight="1" x14ac:dyDescent="0.15">
      <c r="A14" s="7">
        <v>9</v>
      </c>
      <c r="B14" s="10">
        <v>60</v>
      </c>
      <c r="C14" s="10">
        <v>58</v>
      </c>
      <c r="D14" s="10">
        <v>118</v>
      </c>
      <c r="E14" s="3"/>
      <c r="F14" s="7">
        <v>39</v>
      </c>
      <c r="G14" s="10">
        <v>79</v>
      </c>
      <c r="H14" s="10">
        <v>91</v>
      </c>
      <c r="I14" s="10">
        <v>170</v>
      </c>
      <c r="J14" s="3"/>
      <c r="K14" s="7">
        <v>69</v>
      </c>
      <c r="L14" s="10">
        <v>173</v>
      </c>
      <c r="M14" s="10">
        <v>193</v>
      </c>
      <c r="N14" s="10">
        <v>366</v>
      </c>
      <c r="O14" s="3"/>
      <c r="P14" s="7">
        <v>99</v>
      </c>
      <c r="Q14" s="10">
        <v>10</v>
      </c>
      <c r="R14" s="10">
        <v>31</v>
      </c>
      <c r="S14" s="10">
        <v>41</v>
      </c>
      <c r="U14" s="4" t="s">
        <v>13</v>
      </c>
      <c r="V14" s="15">
        <f>SUM(L21,L27,L33,L39,Q9,Q15,Q21,Q27,Q33,Q39)</f>
        <v>3194</v>
      </c>
      <c r="W14" s="15">
        <f>SUM(M21,M27,M33,M39,R9,R15,R21,R27,R33,R39)</f>
        <v>4480</v>
      </c>
      <c r="X14" s="18">
        <f t="shared" si="0"/>
        <v>7674</v>
      </c>
      <c r="Z14" s="4" t="s">
        <v>31</v>
      </c>
      <c r="AA14" s="10">
        <v>252</v>
      </c>
      <c r="AB14" s="10">
        <v>259</v>
      </c>
      <c r="AC14" s="10">
        <v>511</v>
      </c>
    </row>
    <row r="15" spans="1:29" ht="15" customHeight="1" x14ac:dyDescent="0.15">
      <c r="A15" s="7"/>
      <c r="B15" s="11">
        <v>269</v>
      </c>
      <c r="C15" s="11">
        <v>221</v>
      </c>
      <c r="D15" s="11">
        <v>490</v>
      </c>
      <c r="E15" s="3"/>
      <c r="F15" s="7"/>
      <c r="G15" s="11">
        <v>360</v>
      </c>
      <c r="H15" s="11">
        <v>358</v>
      </c>
      <c r="I15" s="11">
        <v>718</v>
      </c>
      <c r="J15" s="3"/>
      <c r="K15" s="7"/>
      <c r="L15" s="11">
        <v>817</v>
      </c>
      <c r="M15" s="11">
        <v>863</v>
      </c>
      <c r="N15" s="11">
        <v>1680</v>
      </c>
      <c r="O15" s="3"/>
      <c r="P15" s="7"/>
      <c r="Q15" s="11">
        <v>70</v>
      </c>
      <c r="R15" s="11">
        <v>244</v>
      </c>
      <c r="S15" s="11">
        <v>314</v>
      </c>
      <c r="U15" s="4" t="s">
        <v>14</v>
      </c>
      <c r="V15" s="15">
        <f>SUM(L27,L33,L39,Q9,Q15,Q21,Q27,Q33,Q39)</f>
        <v>2176</v>
      </c>
      <c r="W15" s="15">
        <f>SUM(M27,M33,M39,R9,R15,R21,R27,R33,R39)</f>
        <v>3523</v>
      </c>
      <c r="X15" s="18">
        <f t="shared" si="0"/>
        <v>5699</v>
      </c>
      <c r="Z15" s="4" t="s">
        <v>7</v>
      </c>
      <c r="AA15" s="10">
        <v>260</v>
      </c>
      <c r="AB15" s="10">
        <v>427</v>
      </c>
      <c r="AC15" s="10">
        <v>687</v>
      </c>
    </row>
    <row r="16" spans="1:29" ht="15" customHeight="1" x14ac:dyDescent="0.15">
      <c r="A16" s="7">
        <v>10</v>
      </c>
      <c r="B16" s="10">
        <v>61</v>
      </c>
      <c r="C16" s="10">
        <v>57</v>
      </c>
      <c r="D16" s="10">
        <v>118</v>
      </c>
      <c r="E16" s="3"/>
      <c r="F16" s="7">
        <v>40</v>
      </c>
      <c r="G16" s="10">
        <v>100</v>
      </c>
      <c r="H16" s="10">
        <v>74</v>
      </c>
      <c r="I16" s="10">
        <v>174</v>
      </c>
      <c r="J16" s="3"/>
      <c r="K16" s="7">
        <v>70</v>
      </c>
      <c r="L16" s="10">
        <v>189</v>
      </c>
      <c r="M16" s="10">
        <v>166</v>
      </c>
      <c r="N16" s="10">
        <v>355</v>
      </c>
      <c r="O16" s="3"/>
      <c r="P16" s="7">
        <v>100</v>
      </c>
      <c r="Q16" s="10">
        <v>1</v>
      </c>
      <c r="R16" s="10">
        <v>17</v>
      </c>
      <c r="S16" s="10">
        <v>18</v>
      </c>
      <c r="U16" s="4" t="s">
        <v>15</v>
      </c>
      <c r="V16" s="15">
        <f>SUM(L33,L39,Q9,Q15,Q21,Q27,Q33,Q39)</f>
        <v>1288</v>
      </c>
      <c r="W16" s="15">
        <f>SUM(M33,M39,R9,R15,R21,R27,R33,R39)</f>
        <v>2581</v>
      </c>
      <c r="X16" s="18">
        <f t="shared" si="0"/>
        <v>3869</v>
      </c>
      <c r="Z16" s="9" t="s">
        <v>24</v>
      </c>
      <c r="AA16" s="11">
        <f t="shared" ref="AA16:AB16" si="2">SUM(AA12:AA15)</f>
        <v>1174</v>
      </c>
      <c r="AB16" s="11">
        <f t="shared" si="2"/>
        <v>1307</v>
      </c>
      <c r="AC16" s="11">
        <f>SUM(AC12:AC15)</f>
        <v>2481</v>
      </c>
    </row>
    <row r="17" spans="1:29" ht="15" customHeight="1" x14ac:dyDescent="0.15">
      <c r="A17" s="7">
        <v>11</v>
      </c>
      <c r="B17" s="10">
        <v>60</v>
      </c>
      <c r="C17" s="10">
        <v>68</v>
      </c>
      <c r="D17" s="10">
        <v>128</v>
      </c>
      <c r="E17" s="3"/>
      <c r="F17" s="7">
        <v>41</v>
      </c>
      <c r="G17" s="10">
        <v>91</v>
      </c>
      <c r="H17" s="10">
        <v>93</v>
      </c>
      <c r="I17" s="10">
        <v>184</v>
      </c>
      <c r="J17" s="3"/>
      <c r="K17" s="7">
        <v>71</v>
      </c>
      <c r="L17" s="10">
        <v>205</v>
      </c>
      <c r="M17" s="10">
        <v>187</v>
      </c>
      <c r="N17" s="10">
        <v>392</v>
      </c>
      <c r="O17" s="3"/>
      <c r="P17" s="7">
        <v>101</v>
      </c>
      <c r="Q17" s="10">
        <v>3</v>
      </c>
      <c r="R17" s="10">
        <v>12</v>
      </c>
      <c r="S17" s="10">
        <v>15</v>
      </c>
      <c r="U17" s="4" t="s">
        <v>16</v>
      </c>
      <c r="V17" s="15">
        <f>SUM(L39,Q9,Q15,Q21,Q27,Q33,Q39)</f>
        <v>763</v>
      </c>
      <c r="W17" s="15">
        <f>SUM(M39,R9,R15,R21,R27,R33,R39)</f>
        <v>1714</v>
      </c>
      <c r="X17" s="18">
        <f t="shared" si="0"/>
        <v>2477</v>
      </c>
      <c r="Z17" s="6" t="s">
        <v>29</v>
      </c>
    </row>
    <row r="18" spans="1:29" ht="15" customHeight="1" x14ac:dyDescent="0.15">
      <c r="A18" s="7">
        <v>12</v>
      </c>
      <c r="B18" s="10">
        <v>65</v>
      </c>
      <c r="C18" s="10">
        <v>54</v>
      </c>
      <c r="D18" s="10">
        <v>119</v>
      </c>
      <c r="E18" s="3"/>
      <c r="F18" s="7">
        <v>42</v>
      </c>
      <c r="G18" s="10">
        <v>79</v>
      </c>
      <c r="H18" s="10">
        <v>80</v>
      </c>
      <c r="I18" s="10">
        <v>159</v>
      </c>
      <c r="J18" s="3"/>
      <c r="K18" s="7">
        <v>72</v>
      </c>
      <c r="L18" s="10">
        <v>207</v>
      </c>
      <c r="M18" s="10">
        <v>199</v>
      </c>
      <c r="N18" s="13">
        <v>406</v>
      </c>
      <c r="O18" s="3"/>
      <c r="P18" s="7">
        <v>102</v>
      </c>
      <c r="Q18" s="10">
        <v>0</v>
      </c>
      <c r="R18" s="10">
        <v>6</v>
      </c>
      <c r="S18" s="10">
        <v>6</v>
      </c>
      <c r="U18" s="4" t="s">
        <v>17</v>
      </c>
      <c r="V18" s="15">
        <f>SUM(Q9,Q15,Q21,Q27,Q33,Q39)</f>
        <v>313</v>
      </c>
      <c r="W18" s="15">
        <f>SUM(R9,R15,R21,R27,R33,R39)</f>
        <v>897</v>
      </c>
      <c r="X18" s="18">
        <f t="shared" si="0"/>
        <v>1210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61</v>
      </c>
      <c r="C19" s="10">
        <v>54</v>
      </c>
      <c r="D19" s="10">
        <v>115</v>
      </c>
      <c r="E19" s="3"/>
      <c r="F19" s="7">
        <v>43</v>
      </c>
      <c r="G19" s="10">
        <v>89</v>
      </c>
      <c r="H19" s="10">
        <v>79</v>
      </c>
      <c r="I19" s="10">
        <v>168</v>
      </c>
      <c r="J19" s="3"/>
      <c r="K19" s="7">
        <v>73</v>
      </c>
      <c r="L19" s="10">
        <v>202</v>
      </c>
      <c r="M19" s="10">
        <v>194</v>
      </c>
      <c r="N19" s="10">
        <v>396</v>
      </c>
      <c r="O19" s="3"/>
      <c r="P19" s="7">
        <v>103</v>
      </c>
      <c r="Q19" s="10">
        <v>0</v>
      </c>
      <c r="R19" s="10">
        <v>8</v>
      </c>
      <c r="S19" s="10">
        <v>8</v>
      </c>
      <c r="U19" s="4" t="s">
        <v>18</v>
      </c>
      <c r="V19" s="15">
        <f>SUM(Q15,Q21,Q27,Q33,Q39)</f>
        <v>74</v>
      </c>
      <c r="W19" s="15">
        <f>SUM(R15,R21,R27,R33,R39)</f>
        <v>291</v>
      </c>
      <c r="X19" s="18">
        <f t="shared" si="0"/>
        <v>365</v>
      </c>
      <c r="Z19" s="4" t="s">
        <v>25</v>
      </c>
      <c r="AA19" s="10">
        <v>121</v>
      </c>
      <c r="AB19" s="10">
        <v>103</v>
      </c>
      <c r="AC19" s="10">
        <v>224</v>
      </c>
    </row>
    <row r="20" spans="1:29" ht="15" customHeight="1" x14ac:dyDescent="0.15">
      <c r="A20" s="7">
        <v>14</v>
      </c>
      <c r="B20" s="10">
        <v>79</v>
      </c>
      <c r="C20" s="10">
        <v>67</v>
      </c>
      <c r="D20" s="10">
        <v>146</v>
      </c>
      <c r="E20" s="3"/>
      <c r="F20" s="7">
        <v>44</v>
      </c>
      <c r="G20" s="10">
        <v>81</v>
      </c>
      <c r="H20" s="10">
        <v>98</v>
      </c>
      <c r="I20" s="10">
        <v>179</v>
      </c>
      <c r="J20" s="3"/>
      <c r="K20" s="7">
        <v>74</v>
      </c>
      <c r="L20" s="10">
        <v>215</v>
      </c>
      <c r="M20" s="10">
        <v>211</v>
      </c>
      <c r="N20" s="10">
        <v>426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4</v>
      </c>
      <c r="W20" s="15">
        <f>SUM(R21,R27,R33,R39)</f>
        <v>47</v>
      </c>
      <c r="X20" s="18">
        <f t="shared" si="0"/>
        <v>51</v>
      </c>
      <c r="Z20" s="25" t="s">
        <v>26</v>
      </c>
      <c r="AA20" s="10">
        <v>786</v>
      </c>
      <c r="AB20" s="10">
        <v>677</v>
      </c>
      <c r="AC20" s="10">
        <v>1463</v>
      </c>
    </row>
    <row r="21" spans="1:29" ht="15" customHeight="1" x14ac:dyDescent="0.15">
      <c r="A21" s="7"/>
      <c r="B21" s="11">
        <v>326</v>
      </c>
      <c r="C21" s="11">
        <v>300</v>
      </c>
      <c r="D21" s="11">
        <v>626</v>
      </c>
      <c r="E21" s="3"/>
      <c r="F21" s="7"/>
      <c r="G21" s="11">
        <v>440</v>
      </c>
      <c r="H21" s="11">
        <v>424</v>
      </c>
      <c r="I21" s="11">
        <v>864</v>
      </c>
      <c r="J21" s="3"/>
      <c r="K21" s="7"/>
      <c r="L21" s="12">
        <v>1018</v>
      </c>
      <c r="M21" s="12">
        <v>957</v>
      </c>
      <c r="N21" s="12">
        <v>1975</v>
      </c>
      <c r="O21" s="23"/>
      <c r="P21" s="7"/>
      <c r="Q21" s="11">
        <v>4</v>
      </c>
      <c r="R21" s="11">
        <v>46</v>
      </c>
      <c r="S21" s="11">
        <v>50</v>
      </c>
      <c r="Z21" s="4" t="s">
        <v>31</v>
      </c>
      <c r="AA21" s="10">
        <v>343</v>
      </c>
      <c r="AB21" s="10">
        <v>319</v>
      </c>
      <c r="AC21" s="10">
        <v>662</v>
      </c>
    </row>
    <row r="22" spans="1:29" ht="15" customHeight="1" x14ac:dyDescent="0.15">
      <c r="A22" s="7">
        <v>15</v>
      </c>
      <c r="B22" s="10">
        <v>78</v>
      </c>
      <c r="C22" s="10">
        <v>68</v>
      </c>
      <c r="D22" s="10">
        <v>146</v>
      </c>
      <c r="E22" s="3"/>
      <c r="F22" s="7">
        <v>45</v>
      </c>
      <c r="G22" s="10">
        <v>95</v>
      </c>
      <c r="H22" s="10">
        <v>84</v>
      </c>
      <c r="I22" s="10">
        <v>179</v>
      </c>
      <c r="J22" s="3"/>
      <c r="K22" s="7">
        <v>75</v>
      </c>
      <c r="L22" s="10">
        <v>241</v>
      </c>
      <c r="M22" s="10">
        <v>265</v>
      </c>
      <c r="N22" s="10">
        <v>506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367</v>
      </c>
      <c r="AB22" s="10">
        <v>614</v>
      </c>
      <c r="AC22" s="10">
        <v>981</v>
      </c>
    </row>
    <row r="23" spans="1:29" ht="15" customHeight="1" x14ac:dyDescent="0.15">
      <c r="A23" s="7">
        <v>16</v>
      </c>
      <c r="B23" s="10">
        <v>71</v>
      </c>
      <c r="C23" s="10">
        <v>78</v>
      </c>
      <c r="D23" s="10">
        <v>149</v>
      </c>
      <c r="E23" s="3"/>
      <c r="F23" s="7">
        <v>46</v>
      </c>
      <c r="G23" s="10">
        <v>95</v>
      </c>
      <c r="H23" s="10">
        <v>93</v>
      </c>
      <c r="I23" s="10">
        <v>188</v>
      </c>
      <c r="J23" s="3"/>
      <c r="K23" s="7">
        <v>76</v>
      </c>
      <c r="L23" s="10">
        <v>228</v>
      </c>
      <c r="M23" s="10">
        <v>208</v>
      </c>
      <c r="N23" s="10">
        <v>436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8.7681970884658451</v>
      </c>
      <c r="W23" s="19">
        <f>W4/$W$8*100</f>
        <v>6.8789426254130372</v>
      </c>
      <c r="X23" s="19">
        <f>X4/$X$8*100</f>
        <v>7.770788179943966</v>
      </c>
      <c r="Z23" s="9" t="s">
        <v>24</v>
      </c>
      <c r="AA23" s="11">
        <f t="shared" ref="AA23:AB23" si="3">SUM(AA19:AA22)</f>
        <v>1617</v>
      </c>
      <c r="AB23" s="11">
        <f t="shared" si="3"/>
        <v>1713</v>
      </c>
      <c r="AC23" s="11">
        <f>SUM(AC19:AC22)</f>
        <v>3330</v>
      </c>
    </row>
    <row r="24" spans="1:29" ht="15" customHeight="1" x14ac:dyDescent="0.15">
      <c r="A24" s="7">
        <v>17</v>
      </c>
      <c r="B24" s="10">
        <v>91</v>
      </c>
      <c r="C24" s="10">
        <v>77</v>
      </c>
      <c r="D24" s="10">
        <v>168</v>
      </c>
      <c r="E24" s="3"/>
      <c r="F24" s="7">
        <v>47</v>
      </c>
      <c r="G24" s="10">
        <v>109</v>
      </c>
      <c r="H24" s="10">
        <v>79</v>
      </c>
      <c r="I24" s="10">
        <v>188</v>
      </c>
      <c r="J24" s="3"/>
      <c r="K24" s="7">
        <v>77</v>
      </c>
      <c r="L24" s="10">
        <v>212</v>
      </c>
      <c r="M24" s="10">
        <v>231</v>
      </c>
      <c r="N24" s="10">
        <v>443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46.315789473684212</v>
      </c>
      <c r="W24" s="19">
        <f>W5/$W$8*100</f>
        <v>39.621507960348453</v>
      </c>
      <c r="X24" s="19">
        <f>X5/$X$8*100</f>
        <v>42.781624993392185</v>
      </c>
      <c r="Z24" s="6" t="s">
        <v>30</v>
      </c>
    </row>
    <row r="25" spans="1:29" ht="15" customHeight="1" x14ac:dyDescent="0.15">
      <c r="A25" s="7">
        <v>18</v>
      </c>
      <c r="B25" s="10">
        <v>69</v>
      </c>
      <c r="C25" s="10">
        <v>82</v>
      </c>
      <c r="D25" s="10">
        <v>151</v>
      </c>
      <c r="E25" s="3"/>
      <c r="F25" s="7">
        <v>48</v>
      </c>
      <c r="G25" s="10">
        <v>112</v>
      </c>
      <c r="H25" s="10">
        <v>90</v>
      </c>
      <c r="I25" s="10">
        <v>202</v>
      </c>
      <c r="J25" s="3"/>
      <c r="K25" s="7">
        <v>78</v>
      </c>
      <c r="L25" s="10">
        <v>115</v>
      </c>
      <c r="M25" s="10">
        <v>115</v>
      </c>
      <c r="N25" s="10">
        <v>230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20.548712206047032</v>
      </c>
      <c r="W25" s="19">
        <f>W6/$W$8*100</f>
        <v>18.223690798037449</v>
      </c>
      <c r="X25" s="19">
        <f>X6/$X$8*100</f>
        <v>19.321245440608976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60</v>
      </c>
      <c r="C26" s="10">
        <v>50</v>
      </c>
      <c r="D26" s="10">
        <v>110</v>
      </c>
      <c r="E26" s="3"/>
      <c r="F26" s="7">
        <v>49</v>
      </c>
      <c r="G26" s="10">
        <v>108</v>
      </c>
      <c r="H26" s="10">
        <v>87</v>
      </c>
      <c r="I26" s="10">
        <v>195</v>
      </c>
      <c r="J26" s="3"/>
      <c r="K26" s="7">
        <v>79</v>
      </c>
      <c r="L26" s="10">
        <v>92</v>
      </c>
      <c r="M26" s="10">
        <v>123</v>
      </c>
      <c r="N26" s="10">
        <v>215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24.367301231802912</v>
      </c>
      <c r="W26" s="19">
        <f>W7/$W$8*100</f>
        <v>35.275858616201063</v>
      </c>
      <c r="X26" s="19">
        <f>X7/$X$8*100</f>
        <v>30.126341386054872</v>
      </c>
      <c r="Z26" s="4" t="s">
        <v>25</v>
      </c>
      <c r="AA26" s="10">
        <v>71</v>
      </c>
      <c r="AB26" s="10">
        <v>70</v>
      </c>
      <c r="AC26" s="10">
        <v>141</v>
      </c>
    </row>
    <row r="27" spans="1:29" ht="15" customHeight="1" x14ac:dyDescent="0.15">
      <c r="A27" s="7"/>
      <c r="B27" s="11">
        <v>369</v>
      </c>
      <c r="C27" s="11">
        <v>355</v>
      </c>
      <c r="D27" s="11">
        <v>724</v>
      </c>
      <c r="E27" s="3"/>
      <c r="F27" s="7"/>
      <c r="G27" s="11">
        <v>519</v>
      </c>
      <c r="H27" s="11">
        <v>433</v>
      </c>
      <c r="I27" s="11">
        <v>952</v>
      </c>
      <c r="J27" s="3"/>
      <c r="K27" s="7"/>
      <c r="L27" s="11">
        <v>888</v>
      </c>
      <c r="M27" s="11">
        <v>942</v>
      </c>
      <c r="N27" s="11">
        <v>1830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5" t="s">
        <v>26</v>
      </c>
      <c r="AA27" s="10">
        <v>379</v>
      </c>
      <c r="AB27" s="10">
        <v>356</v>
      </c>
      <c r="AC27" s="10">
        <v>735</v>
      </c>
    </row>
    <row r="28" spans="1:29" ht="15" customHeight="1" x14ac:dyDescent="0.15">
      <c r="A28" s="7">
        <v>20</v>
      </c>
      <c r="B28" s="10">
        <v>65</v>
      </c>
      <c r="C28" s="10">
        <v>60</v>
      </c>
      <c r="D28" s="10">
        <v>125</v>
      </c>
      <c r="E28" s="3"/>
      <c r="F28" s="7">
        <v>50</v>
      </c>
      <c r="G28" s="10">
        <v>108</v>
      </c>
      <c r="H28" s="10">
        <v>100</v>
      </c>
      <c r="I28" s="10">
        <v>208</v>
      </c>
      <c r="J28" s="3"/>
      <c r="K28" s="7">
        <v>80</v>
      </c>
      <c r="L28" s="10">
        <v>108</v>
      </c>
      <c r="M28" s="10">
        <v>170</v>
      </c>
      <c r="N28" s="10">
        <v>278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28.734602463605825</v>
      </c>
      <c r="W28" s="19">
        <f t="shared" ref="W28:W39" si="5">W9/$W$8*100</f>
        <v>24.812255932712528</v>
      </c>
      <c r="X28" s="19">
        <f t="shared" ref="X28:X39" si="6">X9/$X$8*100</f>
        <v>26.663847333086643</v>
      </c>
      <c r="Z28" s="4" t="s">
        <v>31</v>
      </c>
      <c r="AA28" s="10">
        <v>219</v>
      </c>
      <c r="AB28" s="10">
        <v>195</v>
      </c>
      <c r="AC28" s="10">
        <v>414</v>
      </c>
    </row>
    <row r="29" spans="1:29" ht="15" customHeight="1" x14ac:dyDescent="0.15">
      <c r="A29" s="7">
        <v>21</v>
      </c>
      <c r="B29" s="10">
        <v>47</v>
      </c>
      <c r="C29" s="10">
        <v>60</v>
      </c>
      <c r="D29" s="10">
        <v>107</v>
      </c>
      <c r="E29" s="3"/>
      <c r="F29" s="7">
        <v>51</v>
      </c>
      <c r="G29" s="10">
        <v>100</v>
      </c>
      <c r="H29" s="10">
        <v>101</v>
      </c>
      <c r="I29" s="10">
        <v>201</v>
      </c>
      <c r="J29" s="3"/>
      <c r="K29" s="7">
        <v>81</v>
      </c>
      <c r="L29" s="10">
        <v>117</v>
      </c>
      <c r="M29" s="10">
        <v>169</v>
      </c>
      <c r="N29" s="10">
        <v>286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73.650615901455765</v>
      </c>
      <c r="W29" s="19">
        <f t="shared" si="5"/>
        <v>78.311805346951033</v>
      </c>
      <c r="X29" s="19">
        <f t="shared" si="6"/>
        <v>76.111434159750488</v>
      </c>
      <c r="Z29" s="4" t="s">
        <v>7</v>
      </c>
      <c r="AA29" s="10">
        <v>211</v>
      </c>
      <c r="AB29" s="10">
        <v>359</v>
      </c>
      <c r="AC29" s="10">
        <v>570</v>
      </c>
    </row>
    <row r="30" spans="1:29" ht="15" customHeight="1" x14ac:dyDescent="0.15">
      <c r="A30" s="7">
        <v>22</v>
      </c>
      <c r="B30" s="10">
        <v>55</v>
      </c>
      <c r="C30" s="10">
        <v>78</v>
      </c>
      <c r="D30" s="10">
        <v>133</v>
      </c>
      <c r="E30" s="3"/>
      <c r="F30" s="7">
        <v>52</v>
      </c>
      <c r="G30" s="10">
        <v>101</v>
      </c>
      <c r="H30" s="10">
        <v>92</v>
      </c>
      <c r="I30" s="10">
        <v>193</v>
      </c>
      <c r="J30" s="3"/>
      <c r="K30" s="7">
        <v>82</v>
      </c>
      <c r="L30" s="10">
        <v>111</v>
      </c>
      <c r="M30" s="10">
        <v>171</v>
      </c>
      <c r="N30" s="10">
        <v>282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62.911534154535275</v>
      </c>
      <c r="W30" s="19">
        <f t="shared" si="5"/>
        <v>69.730649844798236</v>
      </c>
      <c r="X30" s="19">
        <f t="shared" si="6"/>
        <v>66.511603319765285</v>
      </c>
      <c r="Z30" s="9" t="s">
        <v>24</v>
      </c>
      <c r="AA30" s="11">
        <f t="shared" ref="AA30:AB30" si="7">SUM(AA26:AA29)</f>
        <v>880</v>
      </c>
      <c r="AB30" s="11">
        <f t="shared" si="7"/>
        <v>980</v>
      </c>
      <c r="AC30" s="11">
        <f>SUM(AC26:AC29)</f>
        <v>1860</v>
      </c>
    </row>
    <row r="31" spans="1:29" ht="15" customHeight="1" x14ac:dyDescent="0.15">
      <c r="A31" s="7">
        <v>23</v>
      </c>
      <c r="B31" s="10">
        <v>59</v>
      </c>
      <c r="C31" s="10">
        <v>52</v>
      </c>
      <c r="D31" s="10">
        <v>111</v>
      </c>
      <c r="E31" s="3"/>
      <c r="F31" s="7">
        <v>53</v>
      </c>
      <c r="G31" s="10">
        <v>100</v>
      </c>
      <c r="H31" s="10">
        <v>86</v>
      </c>
      <c r="I31" s="10">
        <v>186</v>
      </c>
      <c r="J31" s="3"/>
      <c r="K31" s="7">
        <v>83</v>
      </c>
      <c r="L31" s="10">
        <v>92</v>
      </c>
      <c r="M31" s="10">
        <v>179</v>
      </c>
      <c r="N31" s="10">
        <v>271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51.914893617021271</v>
      </c>
      <c r="W31" s="19">
        <f t="shared" si="5"/>
        <v>60.048062481225593</v>
      </c>
      <c r="X31" s="19">
        <f t="shared" si="6"/>
        <v>56.208701168261356</v>
      </c>
      <c r="Z31" s="6"/>
    </row>
    <row r="32" spans="1:29" ht="15" customHeight="1" x14ac:dyDescent="0.15">
      <c r="A32" s="7">
        <v>24</v>
      </c>
      <c r="B32" s="10">
        <v>56</v>
      </c>
      <c r="C32" s="10">
        <v>47</v>
      </c>
      <c r="D32" s="10">
        <v>103</v>
      </c>
      <c r="E32" s="3"/>
      <c r="F32" s="7">
        <v>54</v>
      </c>
      <c r="G32" s="10">
        <v>94</v>
      </c>
      <c r="H32" s="10">
        <v>95</v>
      </c>
      <c r="I32" s="10">
        <v>189</v>
      </c>
      <c r="J32" s="3"/>
      <c r="K32" s="7">
        <v>84</v>
      </c>
      <c r="L32" s="10">
        <v>97</v>
      </c>
      <c r="M32" s="10">
        <v>178</v>
      </c>
      <c r="N32" s="10">
        <v>275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44.916013437849941</v>
      </c>
      <c r="W32" s="20">
        <f t="shared" si="5"/>
        <v>53.499549414238516</v>
      </c>
      <c r="X32" s="20">
        <f t="shared" si="6"/>
        <v>49.447586826663844</v>
      </c>
      <c r="Z32" s="6"/>
      <c r="AA32" s="27"/>
      <c r="AB32" s="26"/>
      <c r="AC32" s="26"/>
    </row>
    <row r="33" spans="1:29" ht="15" customHeight="1" x14ac:dyDescent="0.15">
      <c r="A33" s="7"/>
      <c r="B33" s="11">
        <v>282</v>
      </c>
      <c r="C33" s="11">
        <v>297</v>
      </c>
      <c r="D33" s="11">
        <v>579</v>
      </c>
      <c r="E33" s="3"/>
      <c r="F33" s="7"/>
      <c r="G33" s="11">
        <v>503</v>
      </c>
      <c r="H33" s="11">
        <v>474</v>
      </c>
      <c r="I33" s="11">
        <v>977</v>
      </c>
      <c r="J33" s="3"/>
      <c r="K33" s="7"/>
      <c r="L33" s="11">
        <v>525</v>
      </c>
      <c r="M33" s="11">
        <v>867</v>
      </c>
      <c r="N33" s="11">
        <v>1392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35.767077267637177</v>
      </c>
      <c r="W33" s="19">
        <f t="shared" si="5"/>
        <v>44.858315810553719</v>
      </c>
      <c r="X33" s="19">
        <f t="shared" si="6"/>
        <v>40.56668604958503</v>
      </c>
      <c r="Z33" s="6" t="s">
        <v>3</v>
      </c>
    </row>
    <row r="34" spans="1:29" ht="15" customHeight="1" x14ac:dyDescent="0.15">
      <c r="A34" s="7">
        <v>25</v>
      </c>
      <c r="B34" s="10">
        <v>48</v>
      </c>
      <c r="C34" s="10">
        <v>43</v>
      </c>
      <c r="D34" s="10">
        <v>91</v>
      </c>
      <c r="E34" s="3"/>
      <c r="F34" s="7">
        <v>55</v>
      </c>
      <c r="G34" s="10">
        <v>97</v>
      </c>
      <c r="H34" s="10">
        <v>97</v>
      </c>
      <c r="I34" s="10">
        <v>194</v>
      </c>
      <c r="J34" s="3"/>
      <c r="K34" s="7">
        <v>85</v>
      </c>
      <c r="L34" s="10">
        <v>94</v>
      </c>
      <c r="M34" s="10">
        <v>158</v>
      </c>
      <c r="N34" s="10">
        <v>252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24.367301231802912</v>
      </c>
      <c r="W34" s="19">
        <f t="shared" si="5"/>
        <v>35.275858616201063</v>
      </c>
      <c r="X34" s="19">
        <f t="shared" si="6"/>
        <v>30.126341386054872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54</v>
      </c>
      <c r="C35" s="10">
        <v>59</v>
      </c>
      <c r="D35" s="10">
        <v>113</v>
      </c>
      <c r="E35" s="3"/>
      <c r="F35" s="7">
        <v>56</v>
      </c>
      <c r="G35" s="10">
        <v>92</v>
      </c>
      <c r="H35" s="10">
        <v>90</v>
      </c>
      <c r="I35" s="10">
        <v>182</v>
      </c>
      <c r="J35" s="3"/>
      <c r="K35" s="7">
        <v>86</v>
      </c>
      <c r="L35" s="10">
        <v>83</v>
      </c>
      <c r="M35" s="10">
        <v>157</v>
      </c>
      <c r="N35" s="10">
        <v>240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14.423292273236282</v>
      </c>
      <c r="W35" s="19">
        <f t="shared" si="5"/>
        <v>25.843596675678381</v>
      </c>
      <c r="X35" s="19">
        <f t="shared" si="6"/>
        <v>20.452503039594017</v>
      </c>
      <c r="Z35" s="4" t="s">
        <v>25</v>
      </c>
      <c r="AA35" s="10">
        <f>SUM(AA5,AA12,AA19,AA26)</f>
        <v>783</v>
      </c>
      <c r="AB35" s="10">
        <f t="shared" ref="AA35:AB38" si="8">SUM(AB5,AB12,AB19,AB26)</f>
        <v>687</v>
      </c>
      <c r="AC35" s="10">
        <f>SUM(AA35:AB35)</f>
        <v>1470</v>
      </c>
    </row>
    <row r="36" spans="1:29" ht="15" customHeight="1" x14ac:dyDescent="0.15">
      <c r="A36" s="7">
        <v>27</v>
      </c>
      <c r="B36" s="10">
        <v>56</v>
      </c>
      <c r="C36" s="10">
        <v>49</v>
      </c>
      <c r="D36" s="10">
        <v>105</v>
      </c>
      <c r="E36" s="3"/>
      <c r="F36" s="7">
        <v>57</v>
      </c>
      <c r="G36" s="10">
        <v>96</v>
      </c>
      <c r="H36" s="10">
        <v>133</v>
      </c>
      <c r="I36" s="10">
        <v>229</v>
      </c>
      <c r="J36" s="3"/>
      <c r="K36" s="7">
        <v>87</v>
      </c>
      <c r="L36" s="10">
        <v>105</v>
      </c>
      <c r="M36" s="10">
        <v>178</v>
      </c>
      <c r="N36" s="10">
        <v>283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8.5442329227323626</v>
      </c>
      <c r="W36" s="19">
        <f t="shared" si="5"/>
        <v>17.162311004305597</v>
      </c>
      <c r="X36" s="19">
        <f t="shared" si="6"/>
        <v>13.094042395728708</v>
      </c>
      <c r="Z36" s="25" t="s">
        <v>26</v>
      </c>
      <c r="AA36" s="10">
        <f t="shared" si="8"/>
        <v>4136</v>
      </c>
      <c r="AB36" s="10">
        <f t="shared" si="8"/>
        <v>3957</v>
      </c>
      <c r="AC36" s="13">
        <f>SUM(AA36:AB36)</f>
        <v>8093</v>
      </c>
    </row>
    <row r="37" spans="1:29" ht="15" customHeight="1" x14ac:dyDescent="0.15">
      <c r="A37" s="7">
        <v>28</v>
      </c>
      <c r="B37" s="10">
        <v>55</v>
      </c>
      <c r="C37" s="10">
        <v>47</v>
      </c>
      <c r="D37" s="10">
        <v>102</v>
      </c>
      <c r="E37" s="3"/>
      <c r="F37" s="7">
        <v>58</v>
      </c>
      <c r="G37" s="10">
        <v>83</v>
      </c>
      <c r="H37" s="10">
        <v>82</v>
      </c>
      <c r="I37" s="10">
        <v>165</v>
      </c>
      <c r="J37" s="3"/>
      <c r="K37" s="7">
        <v>88</v>
      </c>
      <c r="L37" s="10">
        <v>80</v>
      </c>
      <c r="M37" s="10">
        <v>159</v>
      </c>
      <c r="N37" s="10">
        <v>239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3.5050391937290031</v>
      </c>
      <c r="W37" s="19">
        <f t="shared" si="5"/>
        <v>8.9816761790327426</v>
      </c>
      <c r="X37" s="19">
        <f t="shared" si="6"/>
        <v>6.3963630596817671</v>
      </c>
      <c r="Z37" s="4" t="s">
        <v>31</v>
      </c>
      <c r="AA37" s="10">
        <f t="shared" si="8"/>
        <v>1835</v>
      </c>
      <c r="AB37" s="10">
        <f t="shared" si="8"/>
        <v>1820</v>
      </c>
      <c r="AC37" s="13">
        <f>SUM(AA37:AB37)</f>
        <v>3655</v>
      </c>
    </row>
    <row r="38" spans="1:29" ht="15" customHeight="1" x14ac:dyDescent="0.15">
      <c r="A38" s="7">
        <v>29</v>
      </c>
      <c r="B38" s="10">
        <v>47</v>
      </c>
      <c r="C38" s="10">
        <v>43</v>
      </c>
      <c r="D38" s="10">
        <v>90</v>
      </c>
      <c r="E38" s="3"/>
      <c r="F38" s="7">
        <v>59</v>
      </c>
      <c r="G38" s="10">
        <v>111</v>
      </c>
      <c r="H38" s="10">
        <v>91</v>
      </c>
      <c r="I38" s="10">
        <v>202</v>
      </c>
      <c r="J38" s="3"/>
      <c r="K38" s="7">
        <v>89</v>
      </c>
      <c r="L38" s="10">
        <v>88</v>
      </c>
      <c r="M38" s="10">
        <v>165</v>
      </c>
      <c r="N38" s="10">
        <v>253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0.82866741321388582</v>
      </c>
      <c r="W38" s="19">
        <f t="shared" si="5"/>
        <v>2.9137879243015923</v>
      </c>
      <c r="X38" s="19">
        <f t="shared" si="6"/>
        <v>1.9294814188296241</v>
      </c>
      <c r="Z38" s="4" t="s">
        <v>7</v>
      </c>
      <c r="AA38" s="10">
        <f t="shared" si="8"/>
        <v>2176</v>
      </c>
      <c r="AB38" s="10">
        <f t="shared" si="8"/>
        <v>3523</v>
      </c>
      <c r="AC38" s="13">
        <f>SUM(AA38:AB38)</f>
        <v>5699</v>
      </c>
    </row>
    <row r="39" spans="1:29" ht="15" customHeight="1" x14ac:dyDescent="0.15">
      <c r="A39" s="7"/>
      <c r="B39" s="11">
        <v>260</v>
      </c>
      <c r="C39" s="11">
        <v>241</v>
      </c>
      <c r="D39" s="11">
        <v>501</v>
      </c>
      <c r="E39" s="3"/>
      <c r="F39" s="7"/>
      <c r="G39" s="11">
        <v>479</v>
      </c>
      <c r="H39" s="11">
        <v>493</v>
      </c>
      <c r="I39" s="11">
        <v>972</v>
      </c>
      <c r="J39" s="3"/>
      <c r="K39" s="7"/>
      <c r="L39" s="11">
        <v>450</v>
      </c>
      <c r="M39" s="11">
        <v>817</v>
      </c>
      <c r="N39" s="11">
        <v>1267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4.4792833146696534E-2</v>
      </c>
      <c r="W39" s="19">
        <f t="shared" si="5"/>
        <v>0.47061179533393405</v>
      </c>
      <c r="X39" s="19">
        <f t="shared" si="6"/>
        <v>0.2695987735898927</v>
      </c>
      <c r="Z39" s="9" t="s">
        <v>24</v>
      </c>
      <c r="AA39" s="11">
        <f>SUM(AA35:AA38)</f>
        <v>8930</v>
      </c>
      <c r="AB39" s="11">
        <f>SUM(AB35:AB38)</f>
        <v>9987</v>
      </c>
      <c r="AC39" s="11">
        <f>SUM(AC35:AC38)</f>
        <v>18917</v>
      </c>
    </row>
    <row r="72" spans="7:9" x14ac:dyDescent="0.15">
      <c r="G72" s="22"/>
      <c r="H72" s="22"/>
      <c r="I72" s="22"/>
    </row>
    <row r="84" spans="7:9" x14ac:dyDescent="0.15">
      <c r="G84" s="22"/>
      <c r="H84" s="22"/>
      <c r="I84" s="22"/>
    </row>
    <row r="110" spans="10:10" x14ac:dyDescent="0.15">
      <c r="J110" s="1"/>
    </row>
    <row r="111" spans="10:10" x14ac:dyDescent="0.15">
      <c r="J111" s="1"/>
    </row>
    <row r="112" spans="10:10" x14ac:dyDescent="0.15">
      <c r="J112" s="1"/>
    </row>
  </sheetData>
  <mergeCells count="2">
    <mergeCell ref="F1:H1"/>
    <mergeCell ref="V2:W2"/>
  </mergeCells>
  <phoneticPr fontId="6"/>
  <printOptions horizontalCentered="1"/>
  <pageMargins left="0.19685039370078741" right="0.19685039370078741" top="0.94488188976377963" bottom="0.35433070866141736" header="0.31496062992125984" footer="0.31496062992125984"/>
  <pageSetup paperSize="9" scale="8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</vt:vector>
  </TitlesOfParts>
  <Company>竹田市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2024_R6年度_年齢別人口集計表</dc:title>
  <dc:creator>竹田市役所</dc:creator>
  <cp:lastModifiedBy>2081386</cp:lastModifiedBy>
  <cp:lastPrinted>2025-03-09T12:48:21Z</cp:lastPrinted>
  <dcterms:created xsi:type="dcterms:W3CDTF">2005-05-02T01:20:17Z</dcterms:created>
  <dcterms:modified xsi:type="dcterms:W3CDTF">2025-04-02T06:33:44Z</dcterms:modified>
</cp:coreProperties>
</file>