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0" yWindow="450" windowWidth="19275" windowHeight="11850" tabRatio="766" activeTab="11"/>
  </bookViews>
  <sheets>
    <sheet name="４月" sheetId="34" r:id="rId1"/>
    <sheet name="５月" sheetId="35" r:id="rId2"/>
    <sheet name="６月" sheetId="36" r:id="rId3"/>
    <sheet name="７月" sheetId="37" r:id="rId4"/>
    <sheet name="８月" sheetId="38" r:id="rId5"/>
    <sheet name="９月" sheetId="39" r:id="rId6"/>
    <sheet name="10月" sheetId="40" r:id="rId7"/>
    <sheet name="11月" sheetId="41" r:id="rId8"/>
    <sheet name="12月" sheetId="42" r:id="rId9"/>
    <sheet name="1月" sheetId="43" r:id="rId10"/>
    <sheet name="2月" sheetId="44" r:id="rId11"/>
    <sheet name="3月" sheetId="45" r:id="rId12"/>
  </sheets>
  <definedNames>
    <definedName name="_A600000">#REF!</definedName>
    <definedName name="_A655555">#REF!</definedName>
  </definedNames>
  <calcPr calcId="152511"/>
</workbook>
</file>

<file path=xl/calcChain.xml><?xml version="1.0" encoding="utf-8"?>
<calcChain xmlns="http://schemas.openxmlformats.org/spreadsheetml/2006/main">
  <c r="AB38" i="45" l="1"/>
  <c r="AA38" i="45"/>
  <c r="AB37" i="45"/>
  <c r="AA37" i="45"/>
  <c r="AC37" i="45" s="1"/>
  <c r="AB36" i="45"/>
  <c r="AA36" i="45"/>
  <c r="AB35" i="45"/>
  <c r="AA35" i="45"/>
  <c r="AC30" i="45"/>
  <c r="AB30" i="45"/>
  <c r="AA30" i="45"/>
  <c r="AC23" i="45"/>
  <c r="AB23" i="45"/>
  <c r="AA23" i="45"/>
  <c r="W20" i="45"/>
  <c r="V20" i="45"/>
  <c r="X19" i="45"/>
  <c r="W19" i="45"/>
  <c r="V19" i="45"/>
  <c r="W18" i="45"/>
  <c r="V18" i="45"/>
  <c r="W17" i="45"/>
  <c r="V17" i="45"/>
  <c r="X17" i="45" s="1"/>
  <c r="AC16" i="45"/>
  <c r="AB16" i="45"/>
  <c r="AA16" i="45"/>
  <c r="W16" i="45"/>
  <c r="V16" i="45"/>
  <c r="X16" i="45" s="1"/>
  <c r="W15" i="45"/>
  <c r="V15" i="45"/>
  <c r="W14" i="45"/>
  <c r="V14" i="45"/>
  <c r="W13" i="45"/>
  <c r="V13" i="45"/>
  <c r="W12" i="45"/>
  <c r="V12" i="45"/>
  <c r="W11" i="45"/>
  <c r="V11" i="45"/>
  <c r="W10" i="45"/>
  <c r="V10" i="45"/>
  <c r="AC9" i="45"/>
  <c r="AB9" i="45"/>
  <c r="AA9" i="45"/>
  <c r="W9" i="45"/>
  <c r="V9" i="45"/>
  <c r="W7" i="45"/>
  <c r="V7" i="45"/>
  <c r="W6" i="45"/>
  <c r="V6" i="45"/>
  <c r="X6" i="45" s="1"/>
  <c r="W5" i="45"/>
  <c r="V5" i="45"/>
  <c r="X5" i="45" s="1"/>
  <c r="W4" i="45"/>
  <c r="V4" i="45"/>
  <c r="X14" i="45" l="1"/>
  <c r="X20" i="45"/>
  <c r="AC35" i="45"/>
  <c r="V8" i="45"/>
  <c r="V31" i="45" s="1"/>
  <c r="X12" i="45"/>
  <c r="X13" i="45"/>
  <c r="AC36" i="45"/>
  <c r="AC39" i="45" s="1"/>
  <c r="AC38" i="45"/>
  <c r="AB39" i="45"/>
  <c r="V34" i="45"/>
  <c r="V28" i="45"/>
  <c r="X7" i="45"/>
  <c r="X9" i="45"/>
  <c r="X10" i="45"/>
  <c r="X15" i="45"/>
  <c r="W30" i="45"/>
  <c r="V37" i="45"/>
  <c r="V38" i="45"/>
  <c r="V30" i="45"/>
  <c r="V23" i="45"/>
  <c r="W26" i="45"/>
  <c r="V35" i="45"/>
  <c r="W8" i="45"/>
  <c r="W38" i="45" s="1"/>
  <c r="V26" i="45"/>
  <c r="V33" i="45"/>
  <c r="V36" i="45"/>
  <c r="X4" i="45"/>
  <c r="X11" i="45"/>
  <c r="X18" i="45"/>
  <c r="V25" i="45"/>
  <c r="V29" i="45"/>
  <c r="V32" i="45"/>
  <c r="AA39" i="45"/>
  <c r="V39" i="45"/>
  <c r="V24" i="45" l="1"/>
  <c r="W32" i="45"/>
  <c r="W25" i="45"/>
  <c r="W34" i="45"/>
  <c r="W24" i="45"/>
  <c r="W37" i="45"/>
  <c r="W29" i="45"/>
  <c r="W39" i="45"/>
  <c r="W33" i="45"/>
  <c r="X8" i="45"/>
  <c r="W31" i="45"/>
  <c r="V27" i="45"/>
  <c r="W36" i="45"/>
  <c r="W28" i="45"/>
  <c r="W35" i="45"/>
  <c r="W23" i="45"/>
  <c r="W27" i="45" l="1"/>
  <c r="X36" i="45"/>
  <c r="X28" i="45"/>
  <c r="X25" i="45"/>
  <c r="X29" i="45"/>
  <c r="X24" i="45"/>
  <c r="X33" i="45"/>
  <c r="X31" i="45"/>
  <c r="X39" i="45"/>
  <c r="X32" i="45"/>
  <c r="X35" i="45"/>
  <c r="X26" i="45"/>
  <c r="X34" i="45"/>
  <c r="X38" i="45"/>
  <c r="X23" i="45"/>
  <c r="X30" i="45"/>
  <c r="X37" i="45"/>
  <c r="X27" i="45" l="1"/>
  <c r="AB38" i="44" l="1"/>
  <c r="AA38" i="44"/>
  <c r="AB37" i="44"/>
  <c r="AA37" i="44"/>
  <c r="AC37" i="44" s="1"/>
  <c r="AB36" i="44"/>
  <c r="AA36" i="44"/>
  <c r="AB35" i="44"/>
  <c r="AA35" i="44"/>
  <c r="AC35" i="44" s="1"/>
  <c r="AC30" i="44"/>
  <c r="AB30" i="44"/>
  <c r="AA30" i="44"/>
  <c r="AC23" i="44"/>
  <c r="AB23" i="44"/>
  <c r="AA23" i="44"/>
  <c r="W20" i="44"/>
  <c r="V20" i="44"/>
  <c r="X20" i="44" s="1"/>
  <c r="W19" i="44"/>
  <c r="V19" i="44"/>
  <c r="X19" i="44" s="1"/>
  <c r="W18" i="44"/>
  <c r="V18" i="44"/>
  <c r="W17" i="44"/>
  <c r="V17" i="44"/>
  <c r="X17" i="44" s="1"/>
  <c r="AC16" i="44"/>
  <c r="AB16" i="44"/>
  <c r="AA16" i="44"/>
  <c r="W16" i="44"/>
  <c r="V16" i="44"/>
  <c r="W15" i="44"/>
  <c r="V15" i="44"/>
  <c r="W14" i="44"/>
  <c r="V14" i="44"/>
  <c r="W13" i="44"/>
  <c r="V13" i="44"/>
  <c r="W12" i="44"/>
  <c r="V12" i="44"/>
  <c r="X12" i="44" s="1"/>
  <c r="W11" i="44"/>
  <c r="V11" i="44"/>
  <c r="W10" i="44"/>
  <c r="V10" i="44"/>
  <c r="X10" i="44" s="1"/>
  <c r="AC9" i="44"/>
  <c r="AB9" i="44"/>
  <c r="AA9" i="44"/>
  <c r="W9" i="44"/>
  <c r="V9" i="44"/>
  <c r="W7" i="44"/>
  <c r="V7" i="44"/>
  <c r="X7" i="44" s="1"/>
  <c r="W6" i="44"/>
  <c r="V6" i="44"/>
  <c r="W5" i="44"/>
  <c r="V5" i="44"/>
  <c r="W4" i="44"/>
  <c r="V4" i="44"/>
  <c r="X16" i="44" l="1"/>
  <c r="X6" i="44"/>
  <c r="X13" i="44"/>
  <c r="AB39" i="44"/>
  <c r="AC36" i="44"/>
  <c r="AC38" i="44"/>
  <c r="X9" i="44"/>
  <c r="X15" i="44"/>
  <c r="V8" i="44"/>
  <c r="V28" i="44" s="1"/>
  <c r="X5" i="44"/>
  <c r="X14" i="44"/>
  <c r="V30" i="44"/>
  <c r="V23" i="44"/>
  <c r="V35" i="44"/>
  <c r="W8" i="44"/>
  <c r="W38" i="44" s="1"/>
  <c r="V36" i="44"/>
  <c r="X4" i="44"/>
  <c r="X11" i="44"/>
  <c r="X18" i="44"/>
  <c r="V25" i="44"/>
  <c r="AA39" i="44"/>
  <c r="V39" i="44"/>
  <c r="AC39" i="44" l="1"/>
  <c r="W32" i="44"/>
  <c r="W25" i="44"/>
  <c r="W34" i="44"/>
  <c r="W24" i="44"/>
  <c r="W37" i="44"/>
  <c r="V34" i="44"/>
  <c r="V32" i="44"/>
  <c r="V33" i="44"/>
  <c r="W29" i="44"/>
  <c r="V38" i="44"/>
  <c r="W39" i="44"/>
  <c r="W33" i="44"/>
  <c r="V24" i="44"/>
  <c r="V29" i="44"/>
  <c r="V26" i="44"/>
  <c r="V27" i="44" s="1"/>
  <c r="W26" i="44"/>
  <c r="V37" i="44"/>
  <c r="W30" i="44"/>
  <c r="V31" i="44"/>
  <c r="X8" i="44"/>
  <c r="W31" i="44"/>
  <c r="W36" i="44"/>
  <c r="W28" i="44"/>
  <c r="W35" i="44"/>
  <c r="W23" i="44"/>
  <c r="W27" i="44" l="1"/>
  <c r="X36" i="44"/>
  <c r="X28" i="44"/>
  <c r="X25" i="44"/>
  <c r="X29" i="44"/>
  <c r="X24" i="44"/>
  <c r="X33" i="44"/>
  <c r="X31" i="44"/>
  <c r="X39" i="44"/>
  <c r="X32" i="44"/>
  <c r="X35" i="44"/>
  <c r="X26" i="44"/>
  <c r="X34" i="44"/>
  <c r="X38" i="44"/>
  <c r="X23" i="44"/>
  <c r="X30" i="44"/>
  <c r="X37" i="44"/>
  <c r="X27" i="44" l="1"/>
  <c r="AB38" i="43" l="1"/>
  <c r="AA38" i="43"/>
  <c r="AC38" i="43" s="1"/>
  <c r="AB37" i="43"/>
  <c r="AA37" i="43"/>
  <c r="AB36" i="43"/>
  <c r="AA36" i="43"/>
  <c r="AC36" i="43" s="1"/>
  <c r="AB35" i="43"/>
  <c r="AA35" i="43"/>
  <c r="AC30" i="43"/>
  <c r="AB30" i="43"/>
  <c r="AA30" i="43"/>
  <c r="AC23" i="43"/>
  <c r="AB23" i="43"/>
  <c r="AA23" i="43"/>
  <c r="W20" i="43"/>
  <c r="V20" i="43"/>
  <c r="X20" i="43" s="1"/>
  <c r="W19" i="43"/>
  <c r="V19" i="43"/>
  <c r="W18" i="43"/>
  <c r="V18" i="43"/>
  <c r="W17" i="43"/>
  <c r="V17" i="43"/>
  <c r="AC16" i="43"/>
  <c r="AB16" i="43"/>
  <c r="AA16" i="43"/>
  <c r="W16" i="43"/>
  <c r="X16" i="43" s="1"/>
  <c r="V16" i="43"/>
  <c r="W15" i="43"/>
  <c r="V15" i="43"/>
  <c r="X15" i="43" s="1"/>
  <c r="W14" i="43"/>
  <c r="V14" i="43"/>
  <c r="W13" i="43"/>
  <c r="X13" i="43" s="1"/>
  <c r="V13" i="43"/>
  <c r="W12" i="43"/>
  <c r="V12" i="43"/>
  <c r="W11" i="43"/>
  <c r="V11" i="43"/>
  <c r="W10" i="43"/>
  <c r="V10" i="43"/>
  <c r="X10" i="43" s="1"/>
  <c r="AC9" i="43"/>
  <c r="AB9" i="43"/>
  <c r="AA9" i="43"/>
  <c r="W9" i="43"/>
  <c r="V9" i="43"/>
  <c r="W7" i="43"/>
  <c r="V7" i="43"/>
  <c r="W6" i="43"/>
  <c r="V6" i="43"/>
  <c r="W5" i="43"/>
  <c r="V5" i="43"/>
  <c r="W4" i="43"/>
  <c r="V4" i="43"/>
  <c r="X6" i="43" l="1"/>
  <c r="AC35" i="43"/>
  <c r="AC37" i="43"/>
  <c r="AC39" i="43"/>
  <c r="AA39" i="43"/>
  <c r="AB39" i="43"/>
  <c r="X5" i="43"/>
  <c r="X7" i="43"/>
  <c r="X12" i="43"/>
  <c r="X14" i="43"/>
  <c r="X9" i="43"/>
  <c r="X4" i="43"/>
  <c r="X11" i="43"/>
  <c r="X17" i="43"/>
  <c r="V8" i="43"/>
  <c r="V38" i="43" s="1"/>
  <c r="W8" i="43"/>
  <c r="W34" i="43" s="1"/>
  <c r="X19" i="43"/>
  <c r="X18" i="43"/>
  <c r="X25" i="43" l="1"/>
  <c r="X31" i="43"/>
  <c r="X8" i="43"/>
  <c r="X36" i="43"/>
  <c r="V33" i="43"/>
  <c r="X38" i="43"/>
  <c r="X33" i="43"/>
  <c r="V28" i="43"/>
  <c r="V24" i="43"/>
  <c r="V26" i="43"/>
  <c r="V34" i="43"/>
  <c r="V39" i="43"/>
  <c r="W36" i="43"/>
  <c r="V29" i="43"/>
  <c r="V30" i="43"/>
  <c r="V35" i="43"/>
  <c r="V31" i="43"/>
  <c r="V25" i="43"/>
  <c r="V36" i="43"/>
  <c r="V23" i="43"/>
  <c r="W31" i="43"/>
  <c r="W39" i="43"/>
  <c r="W37" i="43"/>
  <c r="W28" i="43"/>
  <c r="W25" i="43"/>
  <c r="W26" i="43"/>
  <c r="W35" i="43"/>
  <c r="W24" i="43"/>
  <c r="W32" i="43"/>
  <c r="W23" i="43"/>
  <c r="W33" i="43"/>
  <c r="W29" i="43"/>
  <c r="V37" i="43"/>
  <c r="W38" i="43"/>
  <c r="W30" i="43"/>
  <c r="V32" i="43"/>
  <c r="X23" i="43" l="1"/>
  <c r="X27" i="43" s="1"/>
  <c r="X39" i="43"/>
  <c r="X34" i="43"/>
  <c r="X26" i="43"/>
  <c r="X28" i="43"/>
  <c r="X29" i="43"/>
  <c r="X24" i="43"/>
  <c r="X32" i="43"/>
  <c r="X30" i="43"/>
  <c r="X35" i="43"/>
  <c r="V27" i="43"/>
  <c r="X37" i="43"/>
  <c r="W27" i="43"/>
  <c r="AB38" i="42" l="1"/>
  <c r="AA38" i="42"/>
  <c r="AB37" i="42"/>
  <c r="AA37" i="42"/>
  <c r="AB36" i="42"/>
  <c r="AA36" i="42"/>
  <c r="AB35" i="42"/>
  <c r="AA35" i="42"/>
  <c r="AC35" i="42" s="1"/>
  <c r="AC30" i="42"/>
  <c r="AB30" i="42"/>
  <c r="AA30" i="42"/>
  <c r="AC23" i="42"/>
  <c r="AB23" i="42"/>
  <c r="AA23" i="42"/>
  <c r="W20" i="42"/>
  <c r="V20" i="42"/>
  <c r="X20" i="42" s="1"/>
  <c r="W19" i="42"/>
  <c r="V19" i="42"/>
  <c r="W18" i="42"/>
  <c r="V18" i="42"/>
  <c r="W17" i="42"/>
  <c r="V17" i="42"/>
  <c r="AC16" i="42"/>
  <c r="AB16" i="42"/>
  <c r="AA16" i="42"/>
  <c r="W16" i="42"/>
  <c r="V16" i="42"/>
  <c r="W15" i="42"/>
  <c r="V15" i="42"/>
  <c r="X15" i="42" s="1"/>
  <c r="W14" i="42"/>
  <c r="V14" i="42"/>
  <c r="W13" i="42"/>
  <c r="X13" i="42" s="1"/>
  <c r="V13" i="42"/>
  <c r="W12" i="42"/>
  <c r="V12" i="42"/>
  <c r="W11" i="42"/>
  <c r="V11" i="42"/>
  <c r="W10" i="42"/>
  <c r="V10" i="42"/>
  <c r="AC9" i="42"/>
  <c r="AB9" i="42"/>
  <c r="AA9" i="42"/>
  <c r="W9" i="42"/>
  <c r="V9" i="42"/>
  <c r="W7" i="42"/>
  <c r="V7" i="42"/>
  <c r="X7" i="42" s="1"/>
  <c r="W6" i="42"/>
  <c r="V6" i="42"/>
  <c r="W5" i="42"/>
  <c r="V5" i="42"/>
  <c r="W4" i="42"/>
  <c r="V4" i="42"/>
  <c r="X10" i="42" l="1"/>
  <c r="X29" i="42" s="1"/>
  <c r="X14" i="42"/>
  <c r="X6" i="42"/>
  <c r="AC37" i="42"/>
  <c r="AC36" i="42"/>
  <c r="AC38" i="42"/>
  <c r="AA39" i="42"/>
  <c r="AB39" i="42"/>
  <c r="X9" i="42"/>
  <c r="X28" i="42" s="1"/>
  <c r="X5" i="42"/>
  <c r="X12" i="42"/>
  <c r="X4" i="42"/>
  <c r="X11" i="42"/>
  <c r="X16" i="42"/>
  <c r="X17" i="42"/>
  <c r="X8" i="42"/>
  <c r="X39" i="42" s="1"/>
  <c r="X36" i="42"/>
  <c r="W34" i="42"/>
  <c r="V39" i="42"/>
  <c r="V8" i="42"/>
  <c r="V38" i="42" s="1"/>
  <c r="W31" i="42"/>
  <c r="V34" i="42"/>
  <c r="W8" i="42"/>
  <c r="W36" i="42" s="1"/>
  <c r="X19" i="42"/>
  <c r="V26" i="42"/>
  <c r="V33" i="42"/>
  <c r="V36" i="42"/>
  <c r="X18" i="42"/>
  <c r="X37" i="42" s="1"/>
  <c r="AB38" i="41"/>
  <c r="AA38" i="41"/>
  <c r="AB37" i="41"/>
  <c r="AA37" i="41"/>
  <c r="AB36" i="41"/>
  <c r="AA36" i="41"/>
  <c r="AB35" i="41"/>
  <c r="AA35" i="41"/>
  <c r="AC30" i="41"/>
  <c r="AB30" i="41"/>
  <c r="AA30" i="41"/>
  <c r="AC23" i="41"/>
  <c r="AB23" i="41"/>
  <c r="AA23" i="41"/>
  <c r="W20" i="41"/>
  <c r="V20" i="41"/>
  <c r="X20" i="41" s="1"/>
  <c r="W19" i="41"/>
  <c r="V19" i="41"/>
  <c r="W18" i="41"/>
  <c r="V18" i="41"/>
  <c r="W17" i="41"/>
  <c r="V17" i="41"/>
  <c r="AC16" i="41"/>
  <c r="AB16" i="41"/>
  <c r="AA16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X10" i="41" s="1"/>
  <c r="AC9" i="41"/>
  <c r="AB9" i="41"/>
  <c r="AA9" i="41"/>
  <c r="W9" i="41"/>
  <c r="V9" i="41"/>
  <c r="W7" i="41"/>
  <c r="V7" i="41"/>
  <c r="W6" i="41"/>
  <c r="V6" i="41"/>
  <c r="X6" i="41" s="1"/>
  <c r="W5" i="41"/>
  <c r="V5" i="41"/>
  <c r="W4" i="41"/>
  <c r="V4" i="41"/>
  <c r="X4" i="41" s="1"/>
  <c r="X17" i="41" l="1"/>
  <c r="X11" i="41"/>
  <c r="AC36" i="41"/>
  <c r="X33" i="42"/>
  <c r="V23" i="42"/>
  <c r="V27" i="42" s="1"/>
  <c r="X30" i="42"/>
  <c r="X16" i="41"/>
  <c r="X13" i="41"/>
  <c r="AC38" i="41"/>
  <c r="AC39" i="42"/>
  <c r="X31" i="42"/>
  <c r="X34" i="42"/>
  <c r="X35" i="42"/>
  <c r="X23" i="42"/>
  <c r="X27" i="42" s="1"/>
  <c r="X38" i="42"/>
  <c r="X26" i="42"/>
  <c r="X32" i="42"/>
  <c r="X25" i="42"/>
  <c r="V28" i="42"/>
  <c r="V29" i="42"/>
  <c r="V30" i="42"/>
  <c r="V35" i="42"/>
  <c r="X24" i="42"/>
  <c r="V31" i="42"/>
  <c r="V24" i="42"/>
  <c r="V25" i="42"/>
  <c r="W39" i="42"/>
  <c r="W37" i="42"/>
  <c r="W28" i="42"/>
  <c r="W25" i="42"/>
  <c r="W26" i="42"/>
  <c r="W35" i="42"/>
  <c r="W24" i="42"/>
  <c r="W32" i="42"/>
  <c r="W23" i="42"/>
  <c r="W33" i="42"/>
  <c r="W29" i="42"/>
  <c r="V37" i="42"/>
  <c r="W38" i="42"/>
  <c r="W30" i="42"/>
  <c r="V32" i="42"/>
  <c r="AC35" i="41"/>
  <c r="AC37" i="41"/>
  <c r="AC39" i="41" s="1"/>
  <c r="AA39" i="41"/>
  <c r="AB39" i="41"/>
  <c r="X9" i="41"/>
  <c r="X28" i="41" s="1"/>
  <c r="X5" i="41"/>
  <c r="X7" i="41"/>
  <c r="X12" i="41"/>
  <c r="X14" i="41"/>
  <c r="X25" i="41"/>
  <c r="W29" i="41"/>
  <c r="X33" i="41"/>
  <c r="X8" i="41"/>
  <c r="X30" i="41" s="1"/>
  <c r="X39" i="41"/>
  <c r="V8" i="41"/>
  <c r="V38" i="41" s="1"/>
  <c r="W8" i="41"/>
  <c r="W28" i="41" s="1"/>
  <c r="X19" i="41"/>
  <c r="X38" i="41" s="1"/>
  <c r="V26" i="41"/>
  <c r="X15" i="41"/>
  <c r="X34" i="41" s="1"/>
  <c r="X18" i="41"/>
  <c r="X37" i="41" s="1"/>
  <c r="AB38" i="40"/>
  <c r="AA38" i="40"/>
  <c r="AB37" i="40"/>
  <c r="AA37" i="40"/>
  <c r="AB36" i="40"/>
  <c r="AA36" i="40"/>
  <c r="AB35" i="40"/>
  <c r="AA35" i="40"/>
  <c r="AC30" i="40"/>
  <c r="AB30" i="40"/>
  <c r="AA30" i="40"/>
  <c r="AC23" i="40"/>
  <c r="AB23" i="40"/>
  <c r="AA23" i="40"/>
  <c r="W20" i="40"/>
  <c r="V20" i="40"/>
  <c r="W19" i="40"/>
  <c r="V19" i="40"/>
  <c r="W18" i="40"/>
  <c r="V18" i="40"/>
  <c r="W17" i="40"/>
  <c r="V17" i="40"/>
  <c r="AC16" i="40"/>
  <c r="AB16" i="40"/>
  <c r="AA16" i="40"/>
  <c r="W16" i="40"/>
  <c r="V16" i="40"/>
  <c r="W15" i="40"/>
  <c r="V15" i="40"/>
  <c r="W14" i="40"/>
  <c r="V14" i="40"/>
  <c r="W13" i="40"/>
  <c r="V13" i="40"/>
  <c r="W12" i="40"/>
  <c r="V12" i="40"/>
  <c r="W11" i="40"/>
  <c r="V11" i="40"/>
  <c r="W10" i="40"/>
  <c r="V10" i="40"/>
  <c r="X10" i="40" s="1"/>
  <c r="AC9" i="40"/>
  <c r="AB9" i="40"/>
  <c r="AA9" i="40"/>
  <c r="W9" i="40"/>
  <c r="V9" i="40"/>
  <c r="W7" i="40"/>
  <c r="V7" i="40"/>
  <c r="W6" i="40"/>
  <c r="X6" i="40" s="1"/>
  <c r="V6" i="40"/>
  <c r="W5" i="40"/>
  <c r="V5" i="40"/>
  <c r="W4" i="40"/>
  <c r="V4" i="40"/>
  <c r="W38" i="41" l="1"/>
  <c r="X16" i="40"/>
  <c r="X20" i="40"/>
  <c r="X31" i="41"/>
  <c r="W27" i="42"/>
  <c r="V37" i="41"/>
  <c r="X32" i="41"/>
  <c r="V33" i="41"/>
  <c r="X36" i="41"/>
  <c r="X23" i="41"/>
  <c r="X26" i="41"/>
  <c r="X29" i="41"/>
  <c r="W30" i="41"/>
  <c r="V29" i="41"/>
  <c r="V30" i="41"/>
  <c r="X35" i="41"/>
  <c r="V35" i="41"/>
  <c r="X24" i="41"/>
  <c r="V28" i="41"/>
  <c r="W39" i="41"/>
  <c r="W37" i="41"/>
  <c r="W24" i="41"/>
  <c r="W26" i="41"/>
  <c r="W34" i="41"/>
  <c r="W36" i="41"/>
  <c r="W35" i="41"/>
  <c r="W33" i="41"/>
  <c r="V25" i="41"/>
  <c r="V34" i="41"/>
  <c r="W25" i="41"/>
  <c r="V36" i="41"/>
  <c r="V23" i="41"/>
  <c r="W31" i="41"/>
  <c r="V32" i="41"/>
  <c r="V39" i="41"/>
  <c r="V31" i="41"/>
  <c r="V24" i="41"/>
  <c r="W32" i="41"/>
  <c r="W23" i="41"/>
  <c r="X15" i="40"/>
  <c r="X13" i="40"/>
  <c r="AC35" i="40"/>
  <c r="AC36" i="40"/>
  <c r="AC38" i="40"/>
  <c r="AC37" i="40"/>
  <c r="AA39" i="40"/>
  <c r="AB39" i="40"/>
  <c r="X9" i="40"/>
  <c r="X5" i="40"/>
  <c r="X7" i="40"/>
  <c r="X12" i="40"/>
  <c r="X14" i="40"/>
  <c r="X4" i="40"/>
  <c r="X11" i="40"/>
  <c r="X17" i="40"/>
  <c r="V8" i="40"/>
  <c r="V38" i="40" s="1"/>
  <c r="W8" i="40"/>
  <c r="W34" i="40" s="1"/>
  <c r="X19" i="40"/>
  <c r="X18" i="40"/>
  <c r="AA35" i="39"/>
  <c r="AB35" i="39"/>
  <c r="AA36" i="39"/>
  <c r="AB36" i="39"/>
  <c r="AC36" i="39" s="1"/>
  <c r="AA37" i="39"/>
  <c r="AB37" i="39"/>
  <c r="AA38" i="39"/>
  <c r="AB38" i="39"/>
  <c r="AC39" i="40" l="1"/>
  <c r="X8" i="40"/>
  <c r="X31" i="40" s="1"/>
  <c r="X36" i="40"/>
  <c r="X27" i="41"/>
  <c r="W27" i="41"/>
  <c r="V27" i="41"/>
  <c r="V33" i="40"/>
  <c r="X28" i="40"/>
  <c r="X29" i="40"/>
  <c r="X33" i="40"/>
  <c r="X24" i="40"/>
  <c r="X30" i="40"/>
  <c r="X25" i="40"/>
  <c r="X32" i="40"/>
  <c r="X23" i="40"/>
  <c r="V28" i="40"/>
  <c r="V29" i="40"/>
  <c r="V30" i="40"/>
  <c r="V35" i="40"/>
  <c r="V31" i="40"/>
  <c r="V39" i="40"/>
  <c r="W36" i="40"/>
  <c r="X38" i="40"/>
  <c r="V24" i="40"/>
  <c r="V25" i="40"/>
  <c r="V26" i="40"/>
  <c r="V27" i="40" s="1"/>
  <c r="V34" i="40"/>
  <c r="V36" i="40"/>
  <c r="V23" i="40"/>
  <c r="W31" i="40"/>
  <c r="W39" i="40"/>
  <c r="W37" i="40"/>
  <c r="W28" i="40"/>
  <c r="W25" i="40"/>
  <c r="W26" i="40"/>
  <c r="W35" i="40"/>
  <c r="W24" i="40"/>
  <c r="W32" i="40"/>
  <c r="W23" i="40"/>
  <c r="W33" i="40"/>
  <c r="W29" i="40"/>
  <c r="V37" i="40"/>
  <c r="W38" i="40"/>
  <c r="W30" i="40"/>
  <c r="V32" i="40"/>
  <c r="AC38" i="39"/>
  <c r="AC37" i="39"/>
  <c r="AC35" i="39"/>
  <c r="AA39" i="39"/>
  <c r="AC30" i="39"/>
  <c r="AB30" i="39"/>
  <c r="AA30" i="39"/>
  <c r="AC23" i="39"/>
  <c r="AB23" i="39"/>
  <c r="AA23" i="39"/>
  <c r="W20" i="39"/>
  <c r="V20" i="39"/>
  <c r="W19" i="39"/>
  <c r="V19" i="39"/>
  <c r="W18" i="39"/>
  <c r="V18" i="39"/>
  <c r="W17" i="39"/>
  <c r="V17" i="39"/>
  <c r="AC16" i="39"/>
  <c r="AB16" i="39"/>
  <c r="AA16" i="39"/>
  <c r="W16" i="39"/>
  <c r="V16" i="39"/>
  <c r="W15" i="39"/>
  <c r="V15" i="39"/>
  <c r="W14" i="39"/>
  <c r="V14" i="39"/>
  <c r="X14" i="39" s="1"/>
  <c r="W13" i="39"/>
  <c r="V13" i="39"/>
  <c r="W12" i="39"/>
  <c r="V12" i="39"/>
  <c r="W11" i="39"/>
  <c r="V11" i="39"/>
  <c r="W10" i="39"/>
  <c r="V10" i="39"/>
  <c r="X10" i="39" s="1"/>
  <c r="AC9" i="39"/>
  <c r="AB9" i="39"/>
  <c r="AA9" i="39"/>
  <c r="W9" i="39"/>
  <c r="V9" i="39"/>
  <c r="W7" i="39"/>
  <c r="V7" i="39"/>
  <c r="W6" i="39"/>
  <c r="V6" i="39"/>
  <c r="W5" i="39"/>
  <c r="V5" i="39"/>
  <c r="W4" i="39"/>
  <c r="V4" i="39"/>
  <c r="X6" i="39" l="1"/>
  <c r="X37" i="40"/>
  <c r="X39" i="40"/>
  <c r="X34" i="40"/>
  <c r="X26" i="40"/>
  <c r="X35" i="40"/>
  <c r="X27" i="40"/>
  <c r="W27" i="40"/>
  <c r="X11" i="39"/>
  <c r="X13" i="39"/>
  <c r="X17" i="39"/>
  <c r="V8" i="39"/>
  <c r="V26" i="39" s="1"/>
  <c r="X7" i="39"/>
  <c r="X18" i="39"/>
  <c r="X20" i="39"/>
  <c r="V29" i="39"/>
  <c r="V30" i="39"/>
  <c r="V23" i="39"/>
  <c r="V28" i="39"/>
  <c r="V36" i="39"/>
  <c r="X5" i="39"/>
  <c r="W8" i="39"/>
  <c r="W29" i="39" s="1"/>
  <c r="X9" i="39"/>
  <c r="X12" i="39"/>
  <c r="X16" i="39"/>
  <c r="X19" i="39"/>
  <c r="X4" i="39"/>
  <c r="X15" i="39"/>
  <c r="W25" i="39"/>
  <c r="AB39" i="39"/>
  <c r="AB38" i="38"/>
  <c r="AA38" i="38"/>
  <c r="AB37" i="38"/>
  <c r="AA37" i="38"/>
  <c r="AB36" i="38"/>
  <c r="AA36" i="38"/>
  <c r="AB35" i="38"/>
  <c r="AA35" i="38"/>
  <c r="AC30" i="38"/>
  <c r="AB30" i="38"/>
  <c r="AA30" i="38"/>
  <c r="AC23" i="38"/>
  <c r="AB23" i="38"/>
  <c r="AA23" i="38"/>
  <c r="W20" i="38"/>
  <c r="V20" i="38"/>
  <c r="W19" i="38"/>
  <c r="V19" i="38"/>
  <c r="W18" i="38"/>
  <c r="V18" i="38"/>
  <c r="X18" i="38" s="1"/>
  <c r="W17" i="38"/>
  <c r="V17" i="38"/>
  <c r="AC16" i="38"/>
  <c r="AB16" i="38"/>
  <c r="AA16" i="38"/>
  <c r="W16" i="38"/>
  <c r="V16" i="38"/>
  <c r="W15" i="38"/>
  <c r="V15" i="38"/>
  <c r="W14" i="38"/>
  <c r="V14" i="38"/>
  <c r="W13" i="38"/>
  <c r="V13" i="38"/>
  <c r="X13" i="38" s="1"/>
  <c r="W12" i="38"/>
  <c r="V12" i="38"/>
  <c r="W11" i="38"/>
  <c r="V11" i="38"/>
  <c r="X11" i="38" s="1"/>
  <c r="W10" i="38"/>
  <c r="V10" i="38"/>
  <c r="AC9" i="38"/>
  <c r="AB9" i="38"/>
  <c r="AA9" i="38"/>
  <c r="W9" i="38"/>
  <c r="V9" i="38"/>
  <c r="W7" i="38"/>
  <c r="V7" i="38"/>
  <c r="W6" i="38"/>
  <c r="V6" i="38"/>
  <c r="W5" i="38"/>
  <c r="V5" i="38"/>
  <c r="W4" i="38"/>
  <c r="V4" i="38"/>
  <c r="V33" i="39" l="1"/>
  <c r="V31" i="39"/>
  <c r="X20" i="38"/>
  <c r="V34" i="39"/>
  <c r="X6" i="38"/>
  <c r="V35" i="39"/>
  <c r="V37" i="39"/>
  <c r="V24" i="39"/>
  <c r="V27" i="39" s="1"/>
  <c r="X7" i="38"/>
  <c r="X14" i="38"/>
  <c r="X17" i="38"/>
  <c r="AC36" i="38"/>
  <c r="AC38" i="38"/>
  <c r="V32" i="39"/>
  <c r="V25" i="39"/>
  <c r="V39" i="39"/>
  <c r="V38" i="39"/>
  <c r="AC39" i="39"/>
  <c r="W32" i="39"/>
  <c r="W38" i="39"/>
  <c r="W28" i="39"/>
  <c r="W31" i="39"/>
  <c r="X8" i="39"/>
  <c r="X34" i="39" s="1"/>
  <c r="W36" i="39"/>
  <c r="W35" i="39"/>
  <c r="W34" i="39"/>
  <c r="W39" i="39"/>
  <c r="W26" i="39"/>
  <c r="W30" i="39"/>
  <c r="W37" i="39"/>
  <c r="W23" i="39"/>
  <c r="W33" i="39"/>
  <c r="W24" i="39"/>
  <c r="AA39" i="38"/>
  <c r="AC35" i="38"/>
  <c r="AC37" i="38"/>
  <c r="V8" i="38"/>
  <c r="V39" i="38" s="1"/>
  <c r="X10" i="38"/>
  <c r="V31" i="38"/>
  <c r="X5" i="38"/>
  <c r="W8" i="38"/>
  <c r="W29" i="38" s="1"/>
  <c r="X9" i="38"/>
  <c r="X12" i="38"/>
  <c r="X16" i="38"/>
  <c r="X19" i="38"/>
  <c r="X4" i="38"/>
  <c r="X15" i="38"/>
  <c r="AB39" i="38"/>
  <c r="AB38" i="37"/>
  <c r="AA38" i="37"/>
  <c r="AB37" i="37"/>
  <c r="AA37" i="37"/>
  <c r="AC37" i="37" s="1"/>
  <c r="AB36" i="37"/>
  <c r="AA36" i="37"/>
  <c r="AB35" i="37"/>
  <c r="AA35" i="37"/>
  <c r="AC35" i="37" s="1"/>
  <c r="AC30" i="37"/>
  <c r="AB30" i="37"/>
  <c r="AA30" i="37"/>
  <c r="AC23" i="37"/>
  <c r="AB23" i="37"/>
  <c r="AA23" i="37"/>
  <c r="W20" i="37"/>
  <c r="V20" i="37"/>
  <c r="X20" i="37" s="1"/>
  <c r="W19" i="37"/>
  <c r="V19" i="37"/>
  <c r="W18" i="37"/>
  <c r="V18" i="37"/>
  <c r="W17" i="37"/>
  <c r="V17" i="37"/>
  <c r="AC16" i="37"/>
  <c r="AB16" i="37"/>
  <c r="AA16" i="37"/>
  <c r="W16" i="37"/>
  <c r="V16" i="37"/>
  <c r="W15" i="37"/>
  <c r="V15" i="37"/>
  <c r="W14" i="37"/>
  <c r="V14" i="37"/>
  <c r="W13" i="37"/>
  <c r="V13" i="37"/>
  <c r="W12" i="37"/>
  <c r="V12" i="37"/>
  <c r="X12" i="37" s="1"/>
  <c r="W11" i="37"/>
  <c r="V11" i="37"/>
  <c r="W10" i="37"/>
  <c r="V10" i="37"/>
  <c r="AC9" i="37"/>
  <c r="AB9" i="37"/>
  <c r="AA9" i="37"/>
  <c r="W9" i="37"/>
  <c r="V9" i="37"/>
  <c r="X9" i="37" s="1"/>
  <c r="W7" i="37"/>
  <c r="V7" i="37"/>
  <c r="W6" i="37"/>
  <c r="V6" i="37"/>
  <c r="X6" i="37" s="1"/>
  <c r="W5" i="37"/>
  <c r="V5" i="37"/>
  <c r="W4" i="37"/>
  <c r="V4" i="37"/>
  <c r="V26" i="38" l="1"/>
  <c r="V36" i="38"/>
  <c r="X24" i="39"/>
  <c r="X5" i="37"/>
  <c r="V35" i="38"/>
  <c r="X35" i="39"/>
  <c r="X23" i="39"/>
  <c r="X13" i="37"/>
  <c r="V33" i="38"/>
  <c r="V34" i="38"/>
  <c r="V32" i="38"/>
  <c r="V23" i="38"/>
  <c r="X31" i="39"/>
  <c r="V29" i="38"/>
  <c r="V30" i="38"/>
  <c r="W37" i="38"/>
  <c r="W34" i="38"/>
  <c r="AC39" i="38"/>
  <c r="W25" i="38"/>
  <c r="W38" i="38"/>
  <c r="W26" i="38"/>
  <c r="W36" i="38"/>
  <c r="X16" i="37"/>
  <c r="X17" i="37"/>
  <c r="X19" i="37"/>
  <c r="X28" i="39"/>
  <c r="W27" i="39"/>
  <c r="X32" i="39"/>
  <c r="X29" i="39"/>
  <c r="X37" i="39"/>
  <c r="X36" i="39"/>
  <c r="X39" i="39"/>
  <c r="X30" i="39"/>
  <c r="X26" i="39"/>
  <c r="X25" i="39"/>
  <c r="X33" i="39"/>
  <c r="X38" i="39"/>
  <c r="W32" i="38"/>
  <c r="W31" i="38"/>
  <c r="W23" i="38"/>
  <c r="W30" i="38"/>
  <c r="V37" i="38"/>
  <c r="V25" i="38"/>
  <c r="W35" i="38"/>
  <c r="V24" i="38"/>
  <c r="V38" i="38"/>
  <c r="V28" i="38"/>
  <c r="W39" i="38"/>
  <c r="W24" i="38"/>
  <c r="W33" i="38"/>
  <c r="W28" i="38"/>
  <c r="X8" i="38"/>
  <c r="X35" i="38" s="1"/>
  <c r="AB39" i="37"/>
  <c r="AC36" i="37"/>
  <c r="AC38" i="37"/>
  <c r="X7" i="37"/>
  <c r="X10" i="37"/>
  <c r="X15" i="37"/>
  <c r="V8" i="37"/>
  <c r="V38" i="37" s="1"/>
  <c r="W29" i="37"/>
  <c r="V35" i="37"/>
  <c r="W8" i="37"/>
  <c r="W38" i="37" s="1"/>
  <c r="X11" i="37"/>
  <c r="V32" i="37"/>
  <c r="AA39" i="37"/>
  <c r="X14" i="37"/>
  <c r="X4" i="37"/>
  <c r="X18" i="37"/>
  <c r="AB38" i="36"/>
  <c r="AA38" i="36"/>
  <c r="AB37" i="36"/>
  <c r="AA37" i="36"/>
  <c r="AB36" i="36"/>
  <c r="AA36" i="36"/>
  <c r="AB35" i="36"/>
  <c r="AA35" i="36"/>
  <c r="AC30" i="36"/>
  <c r="AB30" i="36"/>
  <c r="AA30" i="36"/>
  <c r="AC23" i="36"/>
  <c r="AB23" i="36"/>
  <c r="AA23" i="36"/>
  <c r="W20" i="36"/>
  <c r="V20" i="36"/>
  <c r="W19" i="36"/>
  <c r="V19" i="36"/>
  <c r="W18" i="36"/>
  <c r="V18" i="36"/>
  <c r="W17" i="36"/>
  <c r="V17" i="36"/>
  <c r="AC16" i="36"/>
  <c r="AB16" i="36"/>
  <c r="AA16" i="36"/>
  <c r="W16" i="36"/>
  <c r="V16" i="36"/>
  <c r="W15" i="36"/>
  <c r="V15" i="36"/>
  <c r="W14" i="36"/>
  <c r="V14" i="36"/>
  <c r="X14" i="36" s="1"/>
  <c r="W13" i="36"/>
  <c r="V13" i="36"/>
  <c r="W12" i="36"/>
  <c r="V12" i="36"/>
  <c r="W11" i="36"/>
  <c r="V11" i="36"/>
  <c r="W10" i="36"/>
  <c r="V10" i="36"/>
  <c r="X10" i="36" s="1"/>
  <c r="AC9" i="36"/>
  <c r="AB9" i="36"/>
  <c r="AA9" i="36"/>
  <c r="W9" i="36"/>
  <c r="V9" i="36"/>
  <c r="W7" i="36"/>
  <c r="V7" i="36"/>
  <c r="W6" i="36"/>
  <c r="V6" i="36"/>
  <c r="W5" i="36"/>
  <c r="V5" i="36"/>
  <c r="W4" i="36"/>
  <c r="V4" i="36"/>
  <c r="X20" i="36" l="1"/>
  <c r="W36" i="37"/>
  <c r="W23" i="37"/>
  <c r="X18" i="36"/>
  <c r="V27" i="38"/>
  <c r="X27" i="39"/>
  <c r="W34" i="37"/>
  <c r="X17" i="36"/>
  <c r="W30" i="37"/>
  <c r="W27" i="38"/>
  <c r="X31" i="38"/>
  <c r="X24" i="38"/>
  <c r="X38" i="38"/>
  <c r="X23" i="38"/>
  <c r="X28" i="38"/>
  <c r="X26" i="38"/>
  <c r="X37" i="38"/>
  <c r="X30" i="38"/>
  <c r="X32" i="38"/>
  <c r="X36" i="38"/>
  <c r="X33" i="38"/>
  <c r="X25" i="38"/>
  <c r="X29" i="38"/>
  <c r="X39" i="38"/>
  <c r="X34" i="38"/>
  <c r="AC39" i="37"/>
  <c r="V39" i="37"/>
  <c r="V29" i="37"/>
  <c r="V26" i="37"/>
  <c r="V33" i="37"/>
  <c r="V31" i="37"/>
  <c r="V24" i="37"/>
  <c r="V23" i="37"/>
  <c r="V25" i="37"/>
  <c r="W31" i="37"/>
  <c r="W39" i="37"/>
  <c r="W33" i="37"/>
  <c r="V30" i="37"/>
  <c r="V36" i="37"/>
  <c r="V37" i="37"/>
  <c r="V34" i="37"/>
  <c r="V28" i="37"/>
  <c r="X8" i="37"/>
  <c r="X23" i="37" s="1"/>
  <c r="W26" i="37"/>
  <c r="W32" i="37"/>
  <c r="W28" i="37"/>
  <c r="W37" i="37"/>
  <c r="X37" i="37"/>
  <c r="W24" i="37"/>
  <c r="W25" i="37"/>
  <c r="W35" i="37"/>
  <c r="AA39" i="36"/>
  <c r="AC35" i="36"/>
  <c r="AC37" i="36"/>
  <c r="AC36" i="36"/>
  <c r="AC38" i="36"/>
  <c r="V8" i="36"/>
  <c r="V26" i="36" s="1"/>
  <c r="X7" i="36"/>
  <c r="X6" i="36"/>
  <c r="X11" i="36"/>
  <c r="X13" i="36"/>
  <c r="X5" i="36"/>
  <c r="W8" i="36"/>
  <c r="W29" i="36" s="1"/>
  <c r="X9" i="36"/>
  <c r="X12" i="36"/>
  <c r="X16" i="36"/>
  <c r="X19" i="36"/>
  <c r="X4" i="36"/>
  <c r="X15" i="36"/>
  <c r="AB39" i="36"/>
  <c r="AB38" i="35"/>
  <c r="AA38" i="35"/>
  <c r="AB37" i="35"/>
  <c r="AA37" i="35"/>
  <c r="AB36" i="35"/>
  <c r="AA36" i="35"/>
  <c r="AB35" i="35"/>
  <c r="AA35" i="35"/>
  <c r="AC30" i="35"/>
  <c r="AB30" i="35"/>
  <c r="AA30" i="35"/>
  <c r="AC23" i="35"/>
  <c r="AB23" i="35"/>
  <c r="AA23" i="35"/>
  <c r="W20" i="35"/>
  <c r="V20" i="35"/>
  <c r="W19" i="35"/>
  <c r="V19" i="35"/>
  <c r="W18" i="35"/>
  <c r="V18" i="35"/>
  <c r="W17" i="35"/>
  <c r="V17" i="35"/>
  <c r="AC16" i="35"/>
  <c r="AB16" i="35"/>
  <c r="AA16" i="35"/>
  <c r="W16" i="35"/>
  <c r="V16" i="35"/>
  <c r="W15" i="35"/>
  <c r="V15" i="35"/>
  <c r="W14" i="35"/>
  <c r="V14" i="35"/>
  <c r="W13" i="35"/>
  <c r="V13" i="35"/>
  <c r="W12" i="35"/>
  <c r="V12" i="35"/>
  <c r="W11" i="35"/>
  <c r="V11" i="35"/>
  <c r="W10" i="35"/>
  <c r="V10" i="35"/>
  <c r="AC9" i="35"/>
  <c r="AB9" i="35"/>
  <c r="AA9" i="35"/>
  <c r="W9" i="35"/>
  <c r="V9" i="35"/>
  <c r="W7" i="35"/>
  <c r="V7" i="35"/>
  <c r="W6" i="35"/>
  <c r="V6" i="35"/>
  <c r="W5" i="35"/>
  <c r="V5" i="35"/>
  <c r="W4" i="35"/>
  <c r="V4" i="35"/>
  <c r="W25" i="36" l="1"/>
  <c r="AC36" i="35"/>
  <c r="V31" i="36"/>
  <c r="V38" i="36"/>
  <c r="X17" i="35"/>
  <c r="V28" i="36"/>
  <c r="X30" i="37"/>
  <c r="X20" i="35"/>
  <c r="V30" i="36"/>
  <c r="X33" i="37"/>
  <c r="V27" i="37"/>
  <c r="X27" i="38"/>
  <c r="W27" i="37"/>
  <c r="X25" i="37"/>
  <c r="X24" i="37"/>
  <c r="X35" i="37"/>
  <c r="X26" i="37"/>
  <c r="X31" i="37"/>
  <c r="X39" i="37"/>
  <c r="X36" i="37"/>
  <c r="X28" i="37"/>
  <c r="X34" i="37"/>
  <c r="X32" i="37"/>
  <c r="X29" i="37"/>
  <c r="X38" i="37"/>
  <c r="AC39" i="36"/>
  <c r="W38" i="36"/>
  <c r="V36" i="36"/>
  <c r="V25" i="36"/>
  <c r="V39" i="36"/>
  <c r="V29" i="36"/>
  <c r="V33" i="36"/>
  <c r="W35" i="36"/>
  <c r="V23" i="36"/>
  <c r="W30" i="36"/>
  <c r="V24" i="36"/>
  <c r="V32" i="36"/>
  <c r="V35" i="36"/>
  <c r="V37" i="36"/>
  <c r="V34" i="36"/>
  <c r="W34" i="36"/>
  <c r="W24" i="36"/>
  <c r="W37" i="36"/>
  <c r="W23" i="36"/>
  <c r="W33" i="36"/>
  <c r="W36" i="36"/>
  <c r="W31" i="36"/>
  <c r="W32" i="36"/>
  <c r="X8" i="36"/>
  <c r="X38" i="36" s="1"/>
  <c r="W26" i="36"/>
  <c r="W39" i="36"/>
  <c r="W28" i="36"/>
  <c r="AC38" i="35"/>
  <c r="X18" i="35"/>
  <c r="X10" i="35"/>
  <c r="X14" i="35"/>
  <c r="AA39" i="35"/>
  <c r="AC35" i="35"/>
  <c r="AC37" i="35"/>
  <c r="V8" i="35"/>
  <c r="V26" i="35" s="1"/>
  <c r="X7" i="35"/>
  <c r="X6" i="35"/>
  <c r="X11" i="35"/>
  <c r="X13" i="35"/>
  <c r="V38" i="35"/>
  <c r="X5" i="35"/>
  <c r="W8" i="35"/>
  <c r="W29" i="35" s="1"/>
  <c r="X9" i="35"/>
  <c r="X12" i="35"/>
  <c r="X16" i="35"/>
  <c r="X19" i="35"/>
  <c r="X4" i="35"/>
  <c r="X15" i="35"/>
  <c r="V32" i="35"/>
  <c r="W25" i="35"/>
  <c r="AB39" i="35"/>
  <c r="W17" i="34"/>
  <c r="W20" i="34"/>
  <c r="W19" i="34"/>
  <c r="W18" i="34"/>
  <c r="W4" i="34"/>
  <c r="AB38" i="34"/>
  <c r="AA38" i="34"/>
  <c r="AB37" i="34"/>
  <c r="AA37" i="34"/>
  <c r="AB36" i="34"/>
  <c r="AA36" i="34"/>
  <c r="AB35" i="34"/>
  <c r="AA35" i="34"/>
  <c r="AC30" i="34"/>
  <c r="AB30" i="34"/>
  <c r="AA30" i="34"/>
  <c r="AC23" i="34"/>
  <c r="AB23" i="34"/>
  <c r="AA23" i="34"/>
  <c r="AC16" i="34"/>
  <c r="AB16" i="34"/>
  <c r="AA16" i="34"/>
  <c r="AC9" i="34"/>
  <c r="AB9" i="34"/>
  <c r="AA9" i="34"/>
  <c r="W6" i="34"/>
  <c r="V36" i="35" l="1"/>
  <c r="V37" i="35"/>
  <c r="V27" i="36"/>
  <c r="X27" i="37"/>
  <c r="X34" i="36"/>
  <c r="W27" i="36"/>
  <c r="X26" i="36"/>
  <c r="X25" i="36"/>
  <c r="X33" i="36"/>
  <c r="X36" i="36"/>
  <c r="X29" i="36"/>
  <c r="X39" i="36"/>
  <c r="X30" i="36"/>
  <c r="X32" i="36"/>
  <c r="X37" i="36"/>
  <c r="X35" i="36"/>
  <c r="X23" i="36"/>
  <c r="X28" i="36"/>
  <c r="X24" i="36"/>
  <c r="X31" i="36"/>
  <c r="W30" i="35"/>
  <c r="W38" i="35"/>
  <c r="W35" i="35"/>
  <c r="W24" i="35"/>
  <c r="W31" i="35"/>
  <c r="W32" i="35"/>
  <c r="AC39" i="35"/>
  <c r="V25" i="35"/>
  <c r="V33" i="35"/>
  <c r="V28" i="35"/>
  <c r="V23" i="35"/>
  <c r="V29" i="35"/>
  <c r="W26" i="35"/>
  <c r="W39" i="35"/>
  <c r="V35" i="35"/>
  <c r="V30" i="35"/>
  <c r="V31" i="35"/>
  <c r="V24" i="35"/>
  <c r="V39" i="35"/>
  <c r="V34" i="35"/>
  <c r="X8" i="35"/>
  <c r="X23" i="35" s="1"/>
  <c r="W34" i="35"/>
  <c r="W36" i="35"/>
  <c r="W37" i="35"/>
  <c r="W23" i="35"/>
  <c r="W33" i="35"/>
  <c r="W28" i="35"/>
  <c r="AC37" i="34"/>
  <c r="AC35" i="34"/>
  <c r="AC36" i="34"/>
  <c r="AC38" i="34"/>
  <c r="AA39" i="34"/>
  <c r="AB39" i="34"/>
  <c r="W13" i="34"/>
  <c r="W12" i="34"/>
  <c r="W7" i="34"/>
  <c r="W15" i="34"/>
  <c r="W16" i="34"/>
  <c r="W5" i="34"/>
  <c r="V6" i="34"/>
  <c r="X6" i="34" s="1"/>
  <c r="W14" i="34"/>
  <c r="V5" i="34"/>
  <c r="V9" i="34"/>
  <c r="V19" i="34"/>
  <c r="X19" i="34" s="1"/>
  <c r="X27" i="36" l="1"/>
  <c r="X31" i="35"/>
  <c r="W27" i="35"/>
  <c r="X35" i="35"/>
  <c r="X38" i="35"/>
  <c r="X34" i="35"/>
  <c r="X28" i="35"/>
  <c r="X24" i="35"/>
  <c r="V27" i="35"/>
  <c r="X29" i="35"/>
  <c r="X37" i="35"/>
  <c r="X32" i="35"/>
  <c r="X26" i="35"/>
  <c r="X25" i="35"/>
  <c r="X33" i="35"/>
  <c r="X36" i="35"/>
  <c r="X39" i="35"/>
  <c r="X30" i="35"/>
  <c r="AC39" i="34"/>
  <c r="X5" i="34"/>
  <c r="W8" i="34"/>
  <c r="W25" i="34" s="1"/>
  <c r="V16" i="34"/>
  <c r="V15" i="34"/>
  <c r="V18" i="34"/>
  <c r="X18" i="34" s="1"/>
  <c r="V14" i="34"/>
  <c r="V10" i="34"/>
  <c r="V11" i="34"/>
  <c r="V7" i="34"/>
  <c r="W10" i="34"/>
  <c r="W29" i="34" s="1"/>
  <c r="W9" i="34"/>
  <c r="X9" i="34" s="1"/>
  <c r="W11" i="34"/>
  <c r="V20" i="34"/>
  <c r="V17" i="34"/>
  <c r="V13" i="34"/>
  <c r="X13" i="34" s="1"/>
  <c r="V4" i="34"/>
  <c r="V12" i="34"/>
  <c r="X12" i="34" s="1"/>
  <c r="W39" i="34"/>
  <c r="X27" i="35" l="1"/>
  <c r="W23" i="34"/>
  <c r="W30" i="34"/>
  <c r="W26" i="34"/>
  <c r="W28" i="34"/>
  <c r="W24" i="34"/>
  <c r="X10" i="34"/>
  <c r="W32" i="34"/>
  <c r="X17" i="34"/>
  <c r="X7" i="34"/>
  <c r="X14" i="34"/>
  <c r="X20" i="34"/>
  <c r="X16" i="34"/>
  <c r="W34" i="34"/>
  <c r="W36" i="34"/>
  <c r="W38" i="34"/>
  <c r="W33" i="34"/>
  <c r="W35" i="34"/>
  <c r="W37" i="34"/>
  <c r="X4" i="34"/>
  <c r="V8" i="34"/>
  <c r="V29" i="34" s="1"/>
  <c r="W31" i="34"/>
  <c r="X11" i="34"/>
  <c r="X15" i="34"/>
  <c r="W27" i="34" l="1"/>
  <c r="V36" i="34"/>
  <c r="V30" i="34"/>
  <c r="V23" i="34"/>
  <c r="V38" i="34"/>
  <c r="V25" i="34"/>
  <c r="V28" i="34"/>
  <c r="V37" i="34"/>
  <c r="V24" i="34"/>
  <c r="V39" i="34"/>
  <c r="V33" i="34"/>
  <c r="V35" i="34"/>
  <c r="X8" i="34"/>
  <c r="X30" i="34" s="1"/>
  <c r="V31" i="34"/>
  <c r="V26" i="34"/>
  <c r="V34" i="34"/>
  <c r="V32" i="34"/>
  <c r="X29" i="34" l="1"/>
  <c r="X36" i="34"/>
  <c r="X35" i="34"/>
  <c r="X26" i="34"/>
  <c r="V27" i="34"/>
  <c r="X25" i="34"/>
  <c r="X38" i="34"/>
  <c r="X31" i="34"/>
  <c r="X32" i="34"/>
  <c r="X28" i="34"/>
  <c r="X24" i="34"/>
  <c r="X37" i="34"/>
  <c r="X33" i="34"/>
  <c r="X23" i="34"/>
  <c r="X39" i="34"/>
  <c r="X34" i="34"/>
  <c r="X27" i="34" l="1"/>
</calcChain>
</file>

<file path=xl/sharedStrings.xml><?xml version="1.0" encoding="utf-8"?>
<sst xmlns="http://schemas.openxmlformats.org/spreadsheetml/2006/main" count="1344" uniqueCount="46">
  <si>
    <t>年齢</t>
    <rPh sb="0" eb="2">
      <t>ネンレイ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</si>
  <si>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</si>
  <si>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</si>
  <si>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合計</t>
    <rPh sb="0" eb="2">
      <t>ゴウケイ</t>
    </rPh>
    <phoneticPr fontId="2"/>
  </si>
  <si>
    <t>0～14歳</t>
    <rPh sb="4" eb="5">
      <t>サイ</t>
    </rPh>
    <phoneticPr fontId="2"/>
  </si>
  <si>
    <t>15～64歳</t>
    <rPh sb="5" eb="6">
      <t>サイ</t>
    </rPh>
    <phoneticPr fontId="2"/>
  </si>
  <si>
    <t>65～74歳</t>
    <rPh sb="5" eb="6">
      <t>サイ</t>
    </rPh>
    <phoneticPr fontId="2"/>
  </si>
  <si>
    <t>75歳～</t>
    <rPh sb="2" eb="3">
      <t>サイ</t>
    </rPh>
    <phoneticPr fontId="2"/>
  </si>
  <si>
    <t>40～64歳</t>
    <rPh sb="5" eb="6">
      <t>サイ</t>
    </rPh>
    <phoneticPr fontId="2"/>
  </si>
  <si>
    <t>40歳以上</t>
    <rPh sb="2" eb="3">
      <t>サイ</t>
    </rPh>
    <rPh sb="3" eb="5">
      <t>イジョウ</t>
    </rPh>
    <phoneticPr fontId="2"/>
  </si>
  <si>
    <t>50歳以上</t>
    <rPh sb="2" eb="3">
      <t>サイ</t>
    </rPh>
    <rPh sb="3" eb="5">
      <t>イジョウ</t>
    </rPh>
    <phoneticPr fontId="2"/>
  </si>
  <si>
    <t>60歳以上</t>
    <rPh sb="2" eb="3">
      <t>サイ</t>
    </rPh>
    <rPh sb="3" eb="5">
      <t>イジョウ</t>
    </rPh>
    <phoneticPr fontId="2"/>
  </si>
  <si>
    <t>65歳以上</t>
    <rPh sb="2" eb="3">
      <t>サイ</t>
    </rPh>
    <rPh sb="3" eb="5">
      <t>イジョウ</t>
    </rPh>
    <phoneticPr fontId="2"/>
  </si>
  <si>
    <t>70歳以上</t>
    <rPh sb="2" eb="3">
      <t>サイ</t>
    </rPh>
    <rPh sb="3" eb="5">
      <t>イジョウ</t>
    </rPh>
    <phoneticPr fontId="2"/>
  </si>
  <si>
    <t>75歳以上</t>
    <rPh sb="2" eb="3">
      <t>サイ</t>
    </rPh>
    <rPh sb="3" eb="5">
      <t>イジョウ</t>
    </rPh>
    <phoneticPr fontId="2"/>
  </si>
  <si>
    <t>80歳以上</t>
    <rPh sb="2" eb="3">
      <t>サイ</t>
    </rPh>
    <rPh sb="3" eb="5">
      <t>イジョウ</t>
    </rPh>
    <phoneticPr fontId="2"/>
  </si>
  <si>
    <t>85歳以上</t>
    <rPh sb="2" eb="3">
      <t>サイ</t>
    </rPh>
    <rPh sb="3" eb="5">
      <t>イジョウ</t>
    </rPh>
    <phoneticPr fontId="2"/>
  </si>
  <si>
    <t>90歳以上</t>
    <rPh sb="2" eb="3">
      <t>サイ</t>
    </rPh>
    <rPh sb="3" eb="5">
      <t>イジョウ</t>
    </rPh>
    <phoneticPr fontId="2"/>
  </si>
  <si>
    <t>95歳以上</t>
    <rPh sb="2" eb="3">
      <t>サイ</t>
    </rPh>
    <rPh sb="3" eb="5">
      <t>イジョウ</t>
    </rPh>
    <phoneticPr fontId="2"/>
  </si>
  <si>
    <t>100歳以上</t>
    <rPh sb="3" eb="4">
      <t>サイ</t>
    </rPh>
    <rPh sb="4" eb="6">
      <t>イジョウ</t>
    </rPh>
    <phoneticPr fontId="2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</si>
  <si>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2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</si>
  <si>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</si>
  <si>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</si>
  <si>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</si>
  <si>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</si>
  <si>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</si>
  <si>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</si>
  <si>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2"/>
  </si>
  <si>
    <t>荻地区</t>
    <rPh sb="0" eb="1">
      <t>オギ</t>
    </rPh>
    <rPh sb="1" eb="3">
      <t>チク</t>
    </rPh>
    <phoneticPr fontId="2"/>
  </si>
  <si>
    <t>久住地区</t>
    <rPh sb="0" eb="2">
      <t>クジュウ</t>
    </rPh>
    <rPh sb="2" eb="4">
      <t>チク</t>
    </rPh>
    <phoneticPr fontId="2"/>
  </si>
  <si>
    <t>直入地区</t>
    <rPh sb="0" eb="2">
      <t>ナオイリ</t>
    </rPh>
    <rPh sb="2" eb="4">
      <t>チク</t>
    </rPh>
    <phoneticPr fontId="2"/>
  </si>
  <si>
    <t>65～74歳</t>
    <phoneticPr fontId="2"/>
  </si>
  <si>
    <t>（注）平成２４年７月分の集計値から外国人住民を含む値となっています。</t>
    <rPh sb="1" eb="2">
      <t>チュウ</t>
    </rPh>
    <rPh sb="3" eb="5">
      <t>ヘイセイ</t>
    </rPh>
    <rPh sb="7" eb="8">
      <t>ネン</t>
    </rPh>
    <rPh sb="9" eb="10">
      <t>ガツ</t>
    </rPh>
    <rPh sb="10" eb="11">
      <t>ブン</t>
    </rPh>
    <rPh sb="12" eb="14">
      <t>シュウケイ</t>
    </rPh>
    <rPh sb="14" eb="15">
      <t>チ</t>
    </rPh>
    <rPh sb="17" eb="19">
      <t>ガイコク</t>
    </rPh>
    <rPh sb="19" eb="20">
      <t>ジン</t>
    </rPh>
    <rPh sb="20" eb="22">
      <t>ジュウミン</t>
    </rPh>
    <rPh sb="23" eb="24">
      <t>フク</t>
    </rPh>
    <rPh sb="25" eb="26">
      <t>アタイ</t>
    </rPh>
    <phoneticPr fontId="2"/>
  </si>
  <si>
    <t>全住民</t>
    <rPh sb="0" eb="1">
      <t>ゼン</t>
    </rPh>
    <rPh sb="1" eb="3">
      <t>ジュウミン</t>
    </rPh>
    <phoneticPr fontId="2"/>
  </si>
  <si>
    <t>平成27年4月30日現在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</si>
  <si>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</si>
  <si>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</si>
  <si>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</si>
  <si>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</si>
  <si>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</si>
  <si>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平成27年10月31日現在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</si>
  <si>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平成27年11月30日現在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</si>
  <si>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平成27年12月31日現在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2"/>
  </si>
  <si>
    <t>平成28年1月31日現在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</si>
  <si>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平成28年2月29日現在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</si>
  <si>
    <t>平成28年3月31日現在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</si>
</sst>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/>
    <xf numFmtId="38" fontId="3" fillId="2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38" fontId="4" fillId="0" borderId="1" xfId="1" applyFont="1" applyBorder="1"/>
    <xf numFmtId="38" fontId="4" fillId="4" borderId="1" xfId="1" applyFont="1" applyFill="1" applyBorder="1"/>
    <xf numFmtId="38" fontId="4" fillId="4" borderId="1" xfId="0" applyNumberFormat="1" applyFont="1" applyFill="1" applyBorder="1"/>
    <xf numFmtId="38" fontId="4" fillId="0" borderId="1" xfId="1" applyFont="1" applyFill="1" applyBorder="1"/>
    <xf numFmtId="0" fontId="4" fillId="0" borderId="1" xfId="0" applyFont="1" applyBorder="1"/>
    <xf numFmtId="38" fontId="4" fillId="0" borderId="1" xfId="0" applyNumberFormat="1" applyFont="1" applyBorder="1"/>
    <xf numFmtId="0" fontId="4" fillId="4" borderId="1" xfId="0" applyFont="1" applyFill="1" applyBorder="1"/>
    <xf numFmtId="0" fontId="3" fillId="4" borderId="2" xfId="0" applyFont="1" applyFill="1" applyBorder="1" applyAlignment="1">
      <alignment horizontal="center"/>
    </xf>
    <xf numFmtId="38" fontId="4" fillId="0" borderId="1" xfId="0" applyNumberFormat="1" applyFont="1" applyFill="1" applyBorder="1"/>
    <xf numFmtId="40" fontId="4" fillId="0" borderId="1" xfId="0" applyNumberFormat="1" applyFont="1" applyBorder="1"/>
    <xf numFmtId="40" fontId="4" fillId="4" borderId="1" xfId="0" applyNumberFormat="1" applyFont="1" applyFill="1" applyBorder="1"/>
    <xf numFmtId="0" fontId="6" fillId="0" borderId="0" xfId="0" applyFont="1"/>
    <xf numFmtId="0" fontId="5" fillId="0" borderId="0" xfId="0" applyFont="1" applyAlignment="1">
      <alignment horizontal="right"/>
    </xf>
    <xf numFmtId="38" fontId="1" fillId="0" borderId="0" xfId="1"/>
    <xf numFmtId="0" fontId="0" fillId="0" borderId="1" xfId="0" applyFill="1" applyBorder="1"/>
    <xf numFmtId="0" fontId="3" fillId="0" borderId="1" xfId="0" applyFont="1" applyFill="1" applyBorder="1"/>
    <xf numFmtId="38" fontId="3" fillId="2" borderId="1" xfId="0" applyNumberFormat="1" applyFont="1" applyFill="1" applyBorder="1" applyAlignment="1">
      <alignment horizontal="center"/>
    </xf>
    <xf numFmtId="38" fontId="8" fillId="0" borderId="0" xfId="1" applyFont="1"/>
    <xf numFmtId="38" fontId="7" fillId="0" borderId="0" xfId="1" applyFont="1" applyFill="1" applyBorder="1"/>
    <xf numFmtId="0" fontId="9" fillId="0" borderId="0" xfId="0" applyFont="1"/>
    <xf numFmtId="0" fontId="10" fillId="5" borderId="3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59</v>
      </c>
      <c r="D4" s="10">
        <v>124</v>
      </c>
      <c r="E4" s="3"/>
      <c r="F4" s="7">
        <v>30</v>
      </c>
      <c r="G4" s="10">
        <v>108</v>
      </c>
      <c r="H4" s="10">
        <v>83</v>
      </c>
      <c r="I4" s="10">
        <v>191</v>
      </c>
      <c r="J4" s="3"/>
      <c r="K4" s="7">
        <v>60</v>
      </c>
      <c r="L4" s="10">
        <v>185</v>
      </c>
      <c r="M4" s="10">
        <v>191</v>
      </c>
      <c r="N4" s="10">
        <v>376</v>
      </c>
      <c r="O4" s="3"/>
      <c r="P4" s="7">
        <v>90</v>
      </c>
      <c r="Q4" s="10">
        <v>49</v>
      </c>
      <c r="R4" s="10">
        <v>136</v>
      </c>
      <c r="S4" s="10">
        <v>185</v>
      </c>
      <c r="U4" s="4" t="s">
        <v>4</v>
      </c>
      <c r="V4" s="15">
        <f>SUM(B9,B15,B21)</f>
        <v>1070</v>
      </c>
      <c r="W4" s="15">
        <f>SUM(C9,C15,C21)</f>
        <v>1034</v>
      </c>
      <c r="X4" s="15">
        <f>SUM(V4:W4)</f>
        <v>2104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59</v>
      </c>
      <c r="C5" s="10">
        <v>63</v>
      </c>
      <c r="D5" s="10">
        <v>122</v>
      </c>
      <c r="E5" s="3"/>
      <c r="F5" s="7">
        <v>31</v>
      </c>
      <c r="G5" s="10">
        <v>98</v>
      </c>
      <c r="H5" s="10">
        <v>103</v>
      </c>
      <c r="I5" s="10">
        <v>201</v>
      </c>
      <c r="J5" s="3"/>
      <c r="K5" s="7">
        <v>61</v>
      </c>
      <c r="L5" s="10">
        <v>230</v>
      </c>
      <c r="M5" s="10">
        <v>170</v>
      </c>
      <c r="N5" s="10">
        <v>400</v>
      </c>
      <c r="O5" s="3"/>
      <c r="P5" s="7">
        <v>91</v>
      </c>
      <c r="Q5" s="10">
        <v>35</v>
      </c>
      <c r="R5" s="10">
        <v>103</v>
      </c>
      <c r="S5" s="10">
        <v>138</v>
      </c>
      <c r="U5" s="4" t="s">
        <v>5</v>
      </c>
      <c r="V5" s="15">
        <f>SUM(B27,B33,B39,G9,G15,G21,G27,G33,G39,L9)</f>
        <v>5807</v>
      </c>
      <c r="W5" s="15">
        <f>SUM(C27,C33,C39,H9,H15,H21,H27,H33,H39,M9)</f>
        <v>5576</v>
      </c>
      <c r="X5" s="15">
        <f>SUM(V5:W5)</f>
        <v>11383</v>
      </c>
      <c r="Y5" s="2"/>
      <c r="Z5" s="4" t="s">
        <v>25</v>
      </c>
      <c r="AA5" s="10">
        <v>615</v>
      </c>
      <c r="AB5" s="10">
        <v>587</v>
      </c>
      <c r="AC5" s="10">
        <v>1202</v>
      </c>
    </row>
    <row r="6" spans="1:29" ht="15" customHeight="1" x14ac:dyDescent="0.15">
      <c r="A6" s="7">
        <v>2</v>
      </c>
      <c r="B6" s="10">
        <v>61</v>
      </c>
      <c r="C6" s="10">
        <v>56</v>
      </c>
      <c r="D6" s="10">
        <v>117</v>
      </c>
      <c r="E6" s="3"/>
      <c r="F6" s="7">
        <v>32</v>
      </c>
      <c r="G6" s="10">
        <v>80</v>
      </c>
      <c r="H6" s="10">
        <v>80</v>
      </c>
      <c r="I6" s="10">
        <v>160</v>
      </c>
      <c r="J6" s="3"/>
      <c r="K6" s="7">
        <v>62</v>
      </c>
      <c r="L6" s="10">
        <v>200</v>
      </c>
      <c r="M6" s="10">
        <v>210</v>
      </c>
      <c r="N6" s="10">
        <v>410</v>
      </c>
      <c r="O6" s="3"/>
      <c r="P6" s="7">
        <v>92</v>
      </c>
      <c r="Q6" s="10">
        <v>30</v>
      </c>
      <c r="R6" s="10">
        <v>103</v>
      </c>
      <c r="S6" s="10">
        <v>133</v>
      </c>
      <c r="U6" s="8" t="s">
        <v>6</v>
      </c>
      <c r="V6" s="15">
        <f>SUM(L15,L21)</f>
        <v>1830</v>
      </c>
      <c r="W6" s="15">
        <f>SUM(M15,M21)</f>
        <v>2046</v>
      </c>
      <c r="X6" s="15">
        <f>SUM(V6:W6)</f>
        <v>3876</v>
      </c>
      <c r="Z6" s="26" t="s">
        <v>26</v>
      </c>
      <c r="AA6" s="10">
        <v>3335</v>
      </c>
      <c r="AB6" s="10">
        <v>3290</v>
      </c>
      <c r="AC6" s="10">
        <v>6625</v>
      </c>
    </row>
    <row r="7" spans="1:29" ht="15" customHeight="1" x14ac:dyDescent="0.15">
      <c r="A7" s="7">
        <v>3</v>
      </c>
      <c r="B7" s="10">
        <v>74</v>
      </c>
      <c r="C7" s="10">
        <v>56</v>
      </c>
      <c r="D7" s="10">
        <v>130</v>
      </c>
      <c r="E7" s="3"/>
      <c r="F7" s="7">
        <v>33</v>
      </c>
      <c r="G7" s="10">
        <v>97</v>
      </c>
      <c r="H7" s="10">
        <v>89</v>
      </c>
      <c r="I7" s="10">
        <v>186</v>
      </c>
      <c r="J7" s="3"/>
      <c r="K7" s="7">
        <v>63</v>
      </c>
      <c r="L7" s="10">
        <v>225</v>
      </c>
      <c r="M7" s="10">
        <v>201</v>
      </c>
      <c r="N7" s="10">
        <v>426</v>
      </c>
      <c r="O7" s="3"/>
      <c r="P7" s="7">
        <v>93</v>
      </c>
      <c r="Q7" s="10">
        <v>18</v>
      </c>
      <c r="R7" s="10">
        <v>85</v>
      </c>
      <c r="S7" s="10">
        <v>103</v>
      </c>
      <c r="U7" s="4" t="s">
        <v>7</v>
      </c>
      <c r="V7" s="15">
        <f>SUM(L27,L33,L39,Q9,Q15,Q21,Q27,Q33,Q39)</f>
        <v>2270</v>
      </c>
      <c r="W7" s="15">
        <f>SUM(M27,M33,M39,R9,R15,R21,R27,R33,R39)</f>
        <v>3913</v>
      </c>
      <c r="X7" s="15">
        <f>SUM(V7:W7)</f>
        <v>6183</v>
      </c>
      <c r="Z7" s="4" t="s">
        <v>31</v>
      </c>
      <c r="AA7" s="10">
        <v>1149</v>
      </c>
      <c r="AB7" s="10">
        <v>1278</v>
      </c>
      <c r="AC7" s="10">
        <v>2427</v>
      </c>
    </row>
    <row r="8" spans="1:29" ht="15" customHeight="1" x14ac:dyDescent="0.15">
      <c r="A8" s="7">
        <v>4</v>
      </c>
      <c r="B8" s="10">
        <v>74</v>
      </c>
      <c r="C8" s="10">
        <v>65</v>
      </c>
      <c r="D8" s="10">
        <v>139</v>
      </c>
      <c r="E8" s="3"/>
      <c r="F8" s="7">
        <v>34</v>
      </c>
      <c r="G8" s="10">
        <v>94</v>
      </c>
      <c r="H8" s="10">
        <v>101</v>
      </c>
      <c r="I8" s="10">
        <v>195</v>
      </c>
      <c r="J8" s="3"/>
      <c r="K8" s="7">
        <v>64</v>
      </c>
      <c r="L8" s="10">
        <v>250</v>
      </c>
      <c r="M8" s="10">
        <v>204</v>
      </c>
      <c r="N8" s="10">
        <v>454</v>
      </c>
      <c r="O8" s="3"/>
      <c r="P8" s="7">
        <v>94</v>
      </c>
      <c r="Q8" s="10">
        <v>20</v>
      </c>
      <c r="R8" s="10">
        <v>59</v>
      </c>
      <c r="S8" s="10">
        <v>79</v>
      </c>
      <c r="U8" s="17" t="s">
        <v>3</v>
      </c>
      <c r="V8" s="12">
        <f>SUM(V4:V7)</f>
        <v>10977</v>
      </c>
      <c r="W8" s="12">
        <f>SUM(W4:W7)</f>
        <v>12569</v>
      </c>
      <c r="X8" s="12">
        <f>SUM(X4:X7)</f>
        <v>23546</v>
      </c>
      <c r="Z8" s="4" t="s">
        <v>7</v>
      </c>
      <c r="AA8" s="10">
        <v>1371</v>
      </c>
      <c r="AB8" s="10">
        <v>2390</v>
      </c>
      <c r="AC8" s="10">
        <v>3761</v>
      </c>
    </row>
    <row r="9" spans="1:29" ht="15" customHeight="1" x14ac:dyDescent="0.15">
      <c r="A9" s="7"/>
      <c r="B9" s="11">
        <v>333</v>
      </c>
      <c r="C9" s="11">
        <v>299</v>
      </c>
      <c r="D9" s="11">
        <v>632</v>
      </c>
      <c r="E9" s="3"/>
      <c r="F9" s="7"/>
      <c r="G9" s="11">
        <v>477</v>
      </c>
      <c r="H9" s="11">
        <v>456</v>
      </c>
      <c r="I9" s="11">
        <v>933</v>
      </c>
      <c r="J9" s="3"/>
      <c r="K9" s="7"/>
      <c r="L9" s="12">
        <v>1090</v>
      </c>
      <c r="M9" s="12">
        <v>976</v>
      </c>
      <c r="N9" s="12">
        <v>2066</v>
      </c>
      <c r="O9" s="3"/>
      <c r="P9" s="7"/>
      <c r="Q9" s="11">
        <v>152</v>
      </c>
      <c r="R9" s="11">
        <v>486</v>
      </c>
      <c r="S9" s="11">
        <v>638</v>
      </c>
      <c r="U9" s="4" t="s">
        <v>8</v>
      </c>
      <c r="V9" s="15">
        <f>SUM(G21,G27,G33,G39,L9)</f>
        <v>3515</v>
      </c>
      <c r="W9" s="15">
        <f>SUM(H21,H27,H33,H39,M9)</f>
        <v>3434</v>
      </c>
      <c r="X9" s="18">
        <f t="shared" ref="X9:X20" si="0">SUM(V9:W9)</f>
        <v>6949</v>
      </c>
      <c r="Z9" s="9" t="s">
        <v>24</v>
      </c>
      <c r="AA9" s="11">
        <f t="shared" ref="AA9:AB9" si="1">SUM(AA5:AA8)</f>
        <v>6470</v>
      </c>
      <c r="AB9" s="11">
        <f t="shared" si="1"/>
        <v>7545</v>
      </c>
      <c r="AC9" s="11">
        <f>SUM(AC5:AC8)</f>
        <v>14015</v>
      </c>
    </row>
    <row r="10" spans="1:29" ht="15" customHeight="1" x14ac:dyDescent="0.15">
      <c r="A10" s="7">
        <v>5</v>
      </c>
      <c r="B10" s="10">
        <v>78</v>
      </c>
      <c r="C10" s="10">
        <v>60</v>
      </c>
      <c r="D10" s="10">
        <v>138</v>
      </c>
      <c r="E10" s="3"/>
      <c r="F10" s="7">
        <v>35</v>
      </c>
      <c r="G10" s="10">
        <v>94</v>
      </c>
      <c r="H10" s="10">
        <v>86</v>
      </c>
      <c r="I10" s="10">
        <v>180</v>
      </c>
      <c r="J10" s="3"/>
      <c r="K10" s="7">
        <v>65</v>
      </c>
      <c r="L10" s="10">
        <v>265</v>
      </c>
      <c r="M10" s="10">
        <v>259</v>
      </c>
      <c r="N10" s="10">
        <v>524</v>
      </c>
      <c r="O10" s="3"/>
      <c r="P10" s="7">
        <v>95</v>
      </c>
      <c r="Q10" s="10">
        <v>17</v>
      </c>
      <c r="R10" s="10">
        <v>36</v>
      </c>
      <c r="S10" s="10">
        <v>53</v>
      </c>
      <c r="U10" s="4" t="s">
        <v>9</v>
      </c>
      <c r="V10" s="15">
        <f>SUM(G21,G27,G33,G39,L9,L15,L21,L27,L33,L39,Q9,Q15,Q21,Q27,Q33,Q39)</f>
        <v>7615</v>
      </c>
      <c r="W10" s="15">
        <f>SUM(H21,H27,H33,H39,M9,M15,M21,M27,M33,M39,R9,R15,R21,R27,R33,R39)</f>
        <v>9393</v>
      </c>
      <c r="X10" s="18">
        <f t="shared" si="0"/>
        <v>17008</v>
      </c>
      <c r="Z10" s="6" t="s">
        <v>28</v>
      </c>
    </row>
    <row r="11" spans="1:29" ht="15" customHeight="1" x14ac:dyDescent="0.15">
      <c r="A11" s="7">
        <v>6</v>
      </c>
      <c r="B11" s="10">
        <v>74</v>
      </c>
      <c r="C11" s="10">
        <v>70</v>
      </c>
      <c r="D11" s="10">
        <v>144</v>
      </c>
      <c r="E11" s="3"/>
      <c r="F11" s="7">
        <v>36</v>
      </c>
      <c r="G11" s="10">
        <v>102</v>
      </c>
      <c r="H11" s="10">
        <v>109</v>
      </c>
      <c r="I11" s="10">
        <v>211</v>
      </c>
      <c r="J11" s="3"/>
      <c r="K11" s="7">
        <v>66</v>
      </c>
      <c r="L11" s="10">
        <v>279</v>
      </c>
      <c r="M11" s="10">
        <v>245</v>
      </c>
      <c r="N11" s="10">
        <v>524</v>
      </c>
      <c r="O11" s="3"/>
      <c r="P11" s="7">
        <v>96</v>
      </c>
      <c r="Q11" s="10">
        <v>19</v>
      </c>
      <c r="R11" s="10">
        <v>38</v>
      </c>
      <c r="S11" s="10">
        <v>57</v>
      </c>
      <c r="U11" s="4" t="s">
        <v>10</v>
      </c>
      <c r="V11" s="15">
        <f>SUM(,G33,G39,L9,L15,L21,L27,L33,L39,Q9,Q15,Q21,Q27,Q33,Q39)</f>
        <v>6640</v>
      </c>
      <c r="W11" s="15">
        <f>SUM(,H33,H39,M9,M15,M21,M27,M33,M39,R9,R15,R21,R27,R33,R39)</f>
        <v>8420</v>
      </c>
      <c r="X11" s="18">
        <f t="shared" si="0"/>
        <v>15060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69</v>
      </c>
      <c r="C12" s="10">
        <v>82</v>
      </c>
      <c r="D12" s="10">
        <v>151</v>
      </c>
      <c r="E12" s="3"/>
      <c r="F12" s="7">
        <v>37</v>
      </c>
      <c r="G12" s="10">
        <v>116</v>
      </c>
      <c r="H12" s="10">
        <v>100</v>
      </c>
      <c r="I12" s="10">
        <v>216</v>
      </c>
      <c r="J12" s="3"/>
      <c r="K12" s="7">
        <v>67</v>
      </c>
      <c r="L12" s="10">
        <v>263</v>
      </c>
      <c r="M12" s="10">
        <v>251</v>
      </c>
      <c r="N12" s="10">
        <v>514</v>
      </c>
      <c r="O12" s="3"/>
      <c r="P12" s="7">
        <v>97</v>
      </c>
      <c r="Q12" s="10">
        <v>10</v>
      </c>
      <c r="R12" s="10">
        <v>24</v>
      </c>
      <c r="S12" s="10">
        <v>34</v>
      </c>
      <c r="U12" s="4" t="s">
        <v>11</v>
      </c>
      <c r="V12" s="15">
        <f>SUM(L9,L15,L21,L27,L33,L39,Q9,Q15,Q21,Q27,Q33,Q39)</f>
        <v>5190</v>
      </c>
      <c r="W12" s="15">
        <f>SUM(M9,M15,M21,M27,M33,M39,R9,R15,R21,R27,R33,R39)</f>
        <v>6935</v>
      </c>
      <c r="X12" s="18">
        <f t="shared" si="0"/>
        <v>12125</v>
      </c>
      <c r="Z12" s="4" t="s">
        <v>25</v>
      </c>
      <c r="AA12" s="10">
        <v>157</v>
      </c>
      <c r="AB12" s="10">
        <v>160</v>
      </c>
      <c r="AC12" s="10">
        <v>317</v>
      </c>
    </row>
    <row r="13" spans="1:29" ht="15" customHeight="1" x14ac:dyDescent="0.15">
      <c r="A13" s="7">
        <v>8</v>
      </c>
      <c r="B13" s="10">
        <v>79</v>
      </c>
      <c r="C13" s="10">
        <v>68</v>
      </c>
      <c r="D13" s="10">
        <v>147</v>
      </c>
      <c r="E13" s="3"/>
      <c r="F13" s="7">
        <v>38</v>
      </c>
      <c r="G13" s="10">
        <v>123</v>
      </c>
      <c r="H13" s="10">
        <v>97</v>
      </c>
      <c r="I13" s="10">
        <v>220</v>
      </c>
      <c r="J13" s="3"/>
      <c r="K13" s="7">
        <v>68</v>
      </c>
      <c r="L13" s="10">
        <v>202</v>
      </c>
      <c r="M13" s="10">
        <v>178</v>
      </c>
      <c r="N13" s="10">
        <v>380</v>
      </c>
      <c r="O13" s="3"/>
      <c r="P13" s="7">
        <v>98</v>
      </c>
      <c r="Q13" s="10">
        <v>6</v>
      </c>
      <c r="R13" s="10">
        <v>16</v>
      </c>
      <c r="S13" s="10">
        <v>22</v>
      </c>
      <c r="U13" s="9" t="s">
        <v>12</v>
      </c>
      <c r="V13" s="12">
        <f>SUM(L15,L21,L27,L33,L39,Q9,Q15,Q21,Q27,Q33,Q39)</f>
        <v>4100</v>
      </c>
      <c r="W13" s="12">
        <f>SUM(M15,M21,M27,M33,M39,R9,R15,R21,R27,R33,R39)</f>
        <v>5959</v>
      </c>
      <c r="X13" s="12">
        <f t="shared" si="0"/>
        <v>10059</v>
      </c>
      <c r="Z13" s="26" t="s">
        <v>26</v>
      </c>
      <c r="AA13" s="10">
        <v>759</v>
      </c>
      <c r="AB13" s="10">
        <v>743</v>
      </c>
      <c r="AC13" s="10">
        <v>1502</v>
      </c>
    </row>
    <row r="14" spans="1:29" ht="15" customHeight="1" x14ac:dyDescent="0.15">
      <c r="A14" s="7">
        <v>9</v>
      </c>
      <c r="B14" s="10">
        <v>74</v>
      </c>
      <c r="C14" s="10">
        <v>80</v>
      </c>
      <c r="D14" s="10">
        <v>154</v>
      </c>
      <c r="E14" s="3"/>
      <c r="F14" s="7">
        <v>39</v>
      </c>
      <c r="G14" s="10">
        <v>102</v>
      </c>
      <c r="H14" s="10">
        <v>96</v>
      </c>
      <c r="I14" s="10">
        <v>198</v>
      </c>
      <c r="J14" s="3"/>
      <c r="K14" s="7">
        <v>69</v>
      </c>
      <c r="L14" s="10">
        <v>86</v>
      </c>
      <c r="M14" s="10">
        <v>123</v>
      </c>
      <c r="N14" s="10">
        <v>209</v>
      </c>
      <c r="O14" s="3"/>
      <c r="P14" s="7">
        <v>99</v>
      </c>
      <c r="Q14" s="10">
        <v>2</v>
      </c>
      <c r="R14" s="10">
        <v>20</v>
      </c>
      <c r="S14" s="10">
        <v>22</v>
      </c>
      <c r="U14" s="4" t="s">
        <v>13</v>
      </c>
      <c r="V14" s="15">
        <f>SUM(L21,L27,L33,L39,Q9,Q15,Q21,Q27,Q33,Q39)</f>
        <v>3005</v>
      </c>
      <c r="W14" s="15">
        <f>SUM(M21,M27,M33,M39,R9,R15,R21,R27,R33,R39)</f>
        <v>4903</v>
      </c>
      <c r="X14" s="18">
        <f t="shared" si="0"/>
        <v>7908</v>
      </c>
      <c r="Z14" s="4" t="s">
        <v>31</v>
      </c>
      <c r="AA14" s="10">
        <v>230</v>
      </c>
      <c r="AB14" s="10">
        <v>271</v>
      </c>
      <c r="AC14" s="10">
        <v>501</v>
      </c>
    </row>
    <row r="15" spans="1:29" ht="15" customHeight="1" x14ac:dyDescent="0.15">
      <c r="A15" s="7"/>
      <c r="B15" s="11">
        <v>374</v>
      </c>
      <c r="C15" s="11">
        <v>360</v>
      </c>
      <c r="D15" s="11">
        <v>734</v>
      </c>
      <c r="E15" s="3"/>
      <c r="F15" s="7"/>
      <c r="G15" s="11">
        <v>537</v>
      </c>
      <c r="H15" s="11">
        <v>488</v>
      </c>
      <c r="I15" s="11">
        <v>1025</v>
      </c>
      <c r="J15" s="3"/>
      <c r="K15" s="7"/>
      <c r="L15" s="11">
        <v>1095</v>
      </c>
      <c r="M15" s="11">
        <v>1056</v>
      </c>
      <c r="N15" s="11">
        <v>2151</v>
      </c>
      <c r="O15" s="3"/>
      <c r="P15" s="7"/>
      <c r="Q15" s="11">
        <v>54</v>
      </c>
      <c r="R15" s="11">
        <v>134</v>
      </c>
      <c r="S15" s="11">
        <v>188</v>
      </c>
      <c r="U15" s="4" t="s">
        <v>14</v>
      </c>
      <c r="V15" s="15">
        <f>SUM(L27,L33,L39,Q9,Q15,Q21,Q27,Q33,Q39)</f>
        <v>2270</v>
      </c>
      <c r="W15" s="15">
        <f>SUM(M27,M33,M39,R9,R15,R21,R27,R33,R39)</f>
        <v>3913</v>
      </c>
      <c r="X15" s="18">
        <f t="shared" si="0"/>
        <v>6183</v>
      </c>
      <c r="Z15" s="4" t="s">
        <v>7</v>
      </c>
      <c r="AA15" s="10">
        <v>273</v>
      </c>
      <c r="AB15" s="10">
        <v>448</v>
      </c>
      <c r="AC15" s="10">
        <v>721</v>
      </c>
    </row>
    <row r="16" spans="1:29" ht="15" customHeight="1" x14ac:dyDescent="0.15">
      <c r="A16" s="7">
        <v>10</v>
      </c>
      <c r="B16" s="10">
        <v>71</v>
      </c>
      <c r="C16" s="10">
        <v>54</v>
      </c>
      <c r="D16" s="10">
        <v>125</v>
      </c>
      <c r="E16" s="3"/>
      <c r="F16" s="7">
        <v>40</v>
      </c>
      <c r="G16" s="10">
        <v>112</v>
      </c>
      <c r="H16" s="10">
        <v>90</v>
      </c>
      <c r="I16" s="10">
        <v>202</v>
      </c>
      <c r="J16" s="3"/>
      <c r="K16" s="7">
        <v>70</v>
      </c>
      <c r="L16" s="10">
        <v>127</v>
      </c>
      <c r="M16" s="10">
        <v>168</v>
      </c>
      <c r="N16" s="10">
        <v>295</v>
      </c>
      <c r="O16" s="3"/>
      <c r="P16" s="7">
        <v>100</v>
      </c>
      <c r="Q16" s="10">
        <v>3</v>
      </c>
      <c r="R16" s="10">
        <v>11</v>
      </c>
      <c r="S16" s="10">
        <v>14</v>
      </c>
      <c r="U16" s="4" t="s">
        <v>15</v>
      </c>
      <c r="V16" s="15">
        <f>SUM(L33,L39,Q9,Q15,Q21,Q27,Q33,Q39)</f>
        <v>1477</v>
      </c>
      <c r="W16" s="15">
        <f>SUM(M33,M39,R9,R15,R21,R27,R33,R39)</f>
        <v>2795</v>
      </c>
      <c r="X16" s="18">
        <f t="shared" si="0"/>
        <v>4272</v>
      </c>
      <c r="Z16" s="9" t="s">
        <v>24</v>
      </c>
      <c r="AA16" s="11">
        <f t="shared" ref="AA16:AB16" si="2">SUM(AA12:AA15)</f>
        <v>1419</v>
      </c>
      <c r="AB16" s="11">
        <f t="shared" si="2"/>
        <v>1622</v>
      </c>
      <c r="AC16" s="11">
        <f>SUM(AC12:AC15)</f>
        <v>3041</v>
      </c>
    </row>
    <row r="17" spans="1:29" ht="15" customHeight="1" x14ac:dyDescent="0.15">
      <c r="A17" s="7">
        <v>11</v>
      </c>
      <c r="B17" s="10">
        <v>76</v>
      </c>
      <c r="C17" s="10">
        <v>69</v>
      </c>
      <c r="D17" s="10">
        <v>145</v>
      </c>
      <c r="E17" s="3"/>
      <c r="F17" s="7">
        <v>41</v>
      </c>
      <c r="G17" s="10">
        <v>109</v>
      </c>
      <c r="H17" s="10">
        <v>104</v>
      </c>
      <c r="I17" s="10">
        <v>213</v>
      </c>
      <c r="J17" s="3"/>
      <c r="K17" s="7">
        <v>71</v>
      </c>
      <c r="L17" s="10">
        <v>151</v>
      </c>
      <c r="M17" s="10">
        <v>199</v>
      </c>
      <c r="N17" s="10">
        <v>350</v>
      </c>
      <c r="O17" s="3"/>
      <c r="P17" s="7">
        <v>101</v>
      </c>
      <c r="Q17" s="10">
        <v>0</v>
      </c>
      <c r="R17" s="10">
        <v>4</v>
      </c>
      <c r="S17" s="10">
        <v>4</v>
      </c>
      <c r="U17" s="4" t="s">
        <v>16</v>
      </c>
      <c r="V17" s="15">
        <f>SUM(L39,Q9,Q15,Q21,Q27,Q33,Q39)</f>
        <v>685</v>
      </c>
      <c r="W17" s="15">
        <f>SUM(M39,R9,R15,R21,R27,R33,R39)</f>
        <v>1565</v>
      </c>
      <c r="X17" s="18">
        <f t="shared" si="0"/>
        <v>2250</v>
      </c>
      <c r="Z17" s="6" t="s">
        <v>29</v>
      </c>
    </row>
    <row r="18" spans="1:29" ht="15" customHeight="1" x14ac:dyDescent="0.15">
      <c r="A18" s="7">
        <v>12</v>
      </c>
      <c r="B18" s="10">
        <v>71</v>
      </c>
      <c r="C18" s="10">
        <v>79</v>
      </c>
      <c r="D18" s="10">
        <v>150</v>
      </c>
      <c r="E18" s="3"/>
      <c r="F18" s="7">
        <v>42</v>
      </c>
      <c r="G18" s="10">
        <v>89</v>
      </c>
      <c r="H18" s="10">
        <v>97</v>
      </c>
      <c r="I18" s="10">
        <v>186</v>
      </c>
      <c r="J18" s="3"/>
      <c r="K18" s="7">
        <v>72</v>
      </c>
      <c r="L18" s="10">
        <v>160</v>
      </c>
      <c r="M18" s="10">
        <v>182</v>
      </c>
      <c r="N18" s="13">
        <v>342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210</v>
      </c>
      <c r="W18" s="15">
        <f>SUM(R9,R15,R21,R27,R33,R39)</f>
        <v>647</v>
      </c>
      <c r="X18" s="18">
        <f t="shared" si="0"/>
        <v>857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69</v>
      </c>
      <c r="C19" s="10">
        <v>75</v>
      </c>
      <c r="D19" s="10">
        <v>144</v>
      </c>
      <c r="E19" s="3"/>
      <c r="F19" s="7">
        <v>43</v>
      </c>
      <c r="G19" s="10">
        <v>105</v>
      </c>
      <c r="H19" s="10">
        <v>99</v>
      </c>
      <c r="I19" s="10">
        <v>204</v>
      </c>
      <c r="J19" s="3"/>
      <c r="K19" s="7">
        <v>73</v>
      </c>
      <c r="L19" s="10">
        <v>153</v>
      </c>
      <c r="M19" s="10">
        <v>228</v>
      </c>
      <c r="N19" s="10">
        <v>381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58</v>
      </c>
      <c r="W19" s="15">
        <f>SUM(R15,R21,R27,R33,R39)</f>
        <v>161</v>
      </c>
      <c r="X19" s="18">
        <f t="shared" si="0"/>
        <v>219</v>
      </c>
      <c r="Z19" s="4" t="s">
        <v>25</v>
      </c>
      <c r="AA19" s="10">
        <v>181</v>
      </c>
      <c r="AB19" s="10">
        <v>183</v>
      </c>
      <c r="AC19" s="10">
        <v>364</v>
      </c>
    </row>
    <row r="20" spans="1:29" ht="15" customHeight="1" x14ac:dyDescent="0.15">
      <c r="A20" s="7">
        <v>14</v>
      </c>
      <c r="B20" s="10">
        <v>76</v>
      </c>
      <c r="C20" s="10">
        <v>98</v>
      </c>
      <c r="D20" s="10">
        <v>174</v>
      </c>
      <c r="E20" s="3"/>
      <c r="F20" s="7">
        <v>44</v>
      </c>
      <c r="G20" s="10">
        <v>99</v>
      </c>
      <c r="H20" s="10">
        <v>92</v>
      </c>
      <c r="I20" s="10">
        <v>191</v>
      </c>
      <c r="J20" s="3"/>
      <c r="K20" s="7">
        <v>74</v>
      </c>
      <c r="L20" s="10">
        <v>144</v>
      </c>
      <c r="M20" s="10">
        <v>213</v>
      </c>
      <c r="N20" s="10">
        <v>357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4</v>
      </c>
      <c r="W20" s="15">
        <f>SUM(R21,R27,R33,R39)</f>
        <v>27</v>
      </c>
      <c r="X20" s="18">
        <f t="shared" si="0"/>
        <v>31</v>
      </c>
      <c r="Z20" s="26" t="s">
        <v>26</v>
      </c>
      <c r="AA20" s="10">
        <v>1116</v>
      </c>
      <c r="AB20" s="10">
        <v>996</v>
      </c>
      <c r="AC20" s="10">
        <v>2112</v>
      </c>
    </row>
    <row r="21" spans="1:29" ht="15" customHeight="1" x14ac:dyDescent="0.15">
      <c r="A21" s="7"/>
      <c r="B21" s="11">
        <v>363</v>
      </c>
      <c r="C21" s="11">
        <v>375</v>
      </c>
      <c r="D21" s="11">
        <v>738</v>
      </c>
      <c r="E21" s="3"/>
      <c r="F21" s="7"/>
      <c r="G21" s="11">
        <v>514</v>
      </c>
      <c r="H21" s="11">
        <v>482</v>
      </c>
      <c r="I21" s="11">
        <v>996</v>
      </c>
      <c r="J21" s="3"/>
      <c r="K21" s="7"/>
      <c r="L21" s="12">
        <v>735</v>
      </c>
      <c r="M21" s="12">
        <v>990</v>
      </c>
      <c r="N21" s="12">
        <v>1725</v>
      </c>
      <c r="O21" s="24"/>
      <c r="P21" s="7"/>
      <c r="Q21" s="11">
        <v>4</v>
      </c>
      <c r="R21" s="11">
        <v>25</v>
      </c>
      <c r="S21" s="11">
        <v>29</v>
      </c>
      <c r="Z21" s="4" t="s">
        <v>31</v>
      </c>
      <c r="AA21" s="10">
        <v>286</v>
      </c>
      <c r="AB21" s="10">
        <v>293</v>
      </c>
      <c r="AC21" s="10">
        <v>579</v>
      </c>
    </row>
    <row r="22" spans="1:29" ht="15" customHeight="1" x14ac:dyDescent="0.15">
      <c r="A22" s="7">
        <v>15</v>
      </c>
      <c r="B22" s="10">
        <v>105</v>
      </c>
      <c r="C22" s="10">
        <v>79</v>
      </c>
      <c r="D22" s="10">
        <v>184</v>
      </c>
      <c r="E22" s="3"/>
      <c r="F22" s="7">
        <v>45</v>
      </c>
      <c r="G22" s="10">
        <v>95</v>
      </c>
      <c r="H22" s="10">
        <v>98</v>
      </c>
      <c r="I22" s="10">
        <v>193</v>
      </c>
      <c r="J22" s="3"/>
      <c r="K22" s="7">
        <v>75</v>
      </c>
      <c r="L22" s="10">
        <v>145</v>
      </c>
      <c r="M22" s="10">
        <v>215</v>
      </c>
      <c r="N22" s="10">
        <v>360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386</v>
      </c>
      <c r="AB22" s="10">
        <v>672</v>
      </c>
      <c r="AC22" s="10">
        <v>1058</v>
      </c>
    </row>
    <row r="23" spans="1:29" ht="15" customHeight="1" x14ac:dyDescent="0.15">
      <c r="A23" s="7">
        <v>16</v>
      </c>
      <c r="B23" s="10">
        <v>83</v>
      </c>
      <c r="C23" s="10">
        <v>73</v>
      </c>
      <c r="D23" s="10">
        <v>156</v>
      </c>
      <c r="E23" s="3"/>
      <c r="F23" s="7">
        <v>46</v>
      </c>
      <c r="G23" s="10">
        <v>87</v>
      </c>
      <c r="H23" s="10">
        <v>96</v>
      </c>
      <c r="I23" s="10">
        <v>183</v>
      </c>
      <c r="J23" s="3"/>
      <c r="K23" s="7">
        <v>76</v>
      </c>
      <c r="L23" s="10">
        <v>134</v>
      </c>
      <c r="M23" s="10">
        <v>199</v>
      </c>
      <c r="N23" s="10">
        <v>333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9.7476541860253256</v>
      </c>
      <c r="W23" s="19">
        <f>W4/$W$8*100</f>
        <v>8.2265892274643964</v>
      </c>
      <c r="X23" s="19">
        <f>X4/$X$8*100</f>
        <v>8.9357003312664567</v>
      </c>
      <c r="Z23" s="9" t="s">
        <v>24</v>
      </c>
      <c r="AA23" s="11">
        <f t="shared" ref="AA23:AB23" si="3">SUM(AA19:AA22)</f>
        <v>1969</v>
      </c>
      <c r="AB23" s="11">
        <f t="shared" si="3"/>
        <v>2144</v>
      </c>
      <c r="AC23" s="11">
        <f>SUM(AC19:AC22)</f>
        <v>4113</v>
      </c>
    </row>
    <row r="24" spans="1:29" ht="15" customHeight="1" x14ac:dyDescent="0.15">
      <c r="A24" s="7">
        <v>17</v>
      </c>
      <c r="B24" s="10">
        <v>98</v>
      </c>
      <c r="C24" s="10">
        <v>93</v>
      </c>
      <c r="D24" s="10">
        <v>191</v>
      </c>
      <c r="E24" s="3"/>
      <c r="F24" s="7">
        <v>47</v>
      </c>
      <c r="G24" s="10">
        <v>90</v>
      </c>
      <c r="H24" s="10">
        <v>121</v>
      </c>
      <c r="I24" s="10">
        <v>211</v>
      </c>
      <c r="J24" s="3"/>
      <c r="K24" s="7">
        <v>77</v>
      </c>
      <c r="L24" s="10">
        <v>189</v>
      </c>
      <c r="M24" s="10">
        <v>219</v>
      </c>
      <c r="N24" s="10">
        <v>408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52.901521362849593</v>
      </c>
      <c r="W24" s="19">
        <f>W5/$W$8*100</f>
        <v>44.363115601877631</v>
      </c>
      <c r="X24" s="19">
        <f>X5/$X$8*100</f>
        <v>48.343667714261443</v>
      </c>
      <c r="Z24" s="6" t="s">
        <v>30</v>
      </c>
    </row>
    <row r="25" spans="1:29" ht="15" customHeight="1" x14ac:dyDescent="0.15">
      <c r="A25" s="7">
        <v>18</v>
      </c>
      <c r="B25" s="10">
        <v>84</v>
      </c>
      <c r="C25" s="10">
        <v>84</v>
      </c>
      <c r="D25" s="10">
        <v>168</v>
      </c>
      <c r="E25" s="3"/>
      <c r="F25" s="7">
        <v>48</v>
      </c>
      <c r="G25" s="10">
        <v>97</v>
      </c>
      <c r="H25" s="10">
        <v>99</v>
      </c>
      <c r="I25" s="10">
        <v>196</v>
      </c>
      <c r="J25" s="3"/>
      <c r="K25" s="7">
        <v>78</v>
      </c>
      <c r="L25" s="10">
        <v>151</v>
      </c>
      <c r="M25" s="10">
        <v>243</v>
      </c>
      <c r="N25" s="10">
        <v>394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16.671221645258267</v>
      </c>
      <c r="W25" s="19">
        <f>W6/$W$8*100</f>
        <v>16.278144641578489</v>
      </c>
      <c r="X25" s="19">
        <f>X6/$X$8*100</f>
        <v>16.461394716724708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75</v>
      </c>
      <c r="C26" s="10">
        <v>81</v>
      </c>
      <c r="D26" s="10">
        <v>156</v>
      </c>
      <c r="E26" s="3"/>
      <c r="F26" s="7">
        <v>49</v>
      </c>
      <c r="G26" s="10">
        <v>92</v>
      </c>
      <c r="H26" s="10">
        <v>77</v>
      </c>
      <c r="I26" s="10">
        <v>169</v>
      </c>
      <c r="J26" s="3"/>
      <c r="K26" s="7">
        <v>79</v>
      </c>
      <c r="L26" s="10">
        <v>174</v>
      </c>
      <c r="M26" s="10">
        <v>242</v>
      </c>
      <c r="N26" s="10">
        <v>416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20.679602805866811</v>
      </c>
      <c r="W26" s="19">
        <f>W7/$W$8*100</f>
        <v>31.132150529079482</v>
      </c>
      <c r="X26" s="19">
        <f>X7/$X$8*100</f>
        <v>26.259237237747392</v>
      </c>
      <c r="Z26" s="4" t="s">
        <v>25</v>
      </c>
      <c r="AA26" s="10">
        <v>117</v>
      </c>
      <c r="AB26" s="10">
        <v>104</v>
      </c>
      <c r="AC26" s="10">
        <v>221</v>
      </c>
    </row>
    <row r="27" spans="1:29" ht="15" customHeight="1" x14ac:dyDescent="0.15">
      <c r="A27" s="7"/>
      <c r="B27" s="11">
        <v>445</v>
      </c>
      <c r="C27" s="11">
        <v>410</v>
      </c>
      <c r="D27" s="11">
        <v>855</v>
      </c>
      <c r="E27" s="3"/>
      <c r="F27" s="7"/>
      <c r="G27" s="11">
        <v>461</v>
      </c>
      <c r="H27" s="11">
        <v>491</v>
      </c>
      <c r="I27" s="11">
        <v>952</v>
      </c>
      <c r="J27" s="3"/>
      <c r="K27" s="7"/>
      <c r="L27" s="11">
        <v>793</v>
      </c>
      <c r="M27" s="11">
        <v>1118</v>
      </c>
      <c r="N27" s="11">
        <v>1911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597</v>
      </c>
      <c r="AB27" s="10">
        <v>547</v>
      </c>
      <c r="AC27" s="10">
        <v>1144</v>
      </c>
    </row>
    <row r="28" spans="1:29" ht="15" customHeight="1" x14ac:dyDescent="0.15">
      <c r="A28" s="7">
        <v>20</v>
      </c>
      <c r="B28" s="10">
        <v>100</v>
      </c>
      <c r="C28" s="10">
        <v>90</v>
      </c>
      <c r="D28" s="10">
        <v>190</v>
      </c>
      <c r="E28" s="3"/>
      <c r="F28" s="7">
        <v>50</v>
      </c>
      <c r="G28" s="10">
        <v>106</v>
      </c>
      <c r="H28" s="10">
        <v>118</v>
      </c>
      <c r="I28" s="10">
        <v>224</v>
      </c>
      <c r="J28" s="3"/>
      <c r="K28" s="7">
        <v>80</v>
      </c>
      <c r="L28" s="10">
        <v>152</v>
      </c>
      <c r="M28" s="10">
        <v>248</v>
      </c>
      <c r="N28" s="10">
        <v>400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32.021499498952352</v>
      </c>
      <c r="W28" s="19">
        <f t="shared" ref="W28:W39" si="5">W9/$W$8*100</f>
        <v>27.321187047497812</v>
      </c>
      <c r="X28" s="19">
        <f t="shared" ref="X28:X39" si="6">X9/$X$8*100</f>
        <v>29.512443727172343</v>
      </c>
      <c r="Z28" s="4" t="s">
        <v>31</v>
      </c>
      <c r="AA28" s="10">
        <v>165</v>
      </c>
      <c r="AB28" s="10">
        <v>204</v>
      </c>
      <c r="AC28" s="10">
        <v>369</v>
      </c>
    </row>
    <row r="29" spans="1:29" ht="15" customHeight="1" x14ac:dyDescent="0.15">
      <c r="A29" s="7">
        <v>21</v>
      </c>
      <c r="B29" s="10">
        <v>116</v>
      </c>
      <c r="C29" s="10">
        <v>82</v>
      </c>
      <c r="D29" s="10">
        <v>198</v>
      </c>
      <c r="E29" s="3"/>
      <c r="F29" s="7">
        <v>51</v>
      </c>
      <c r="G29" s="10">
        <v>108</v>
      </c>
      <c r="H29" s="10">
        <v>123</v>
      </c>
      <c r="I29" s="10">
        <v>231</v>
      </c>
      <c r="J29" s="3"/>
      <c r="K29" s="7">
        <v>81</v>
      </c>
      <c r="L29" s="10">
        <v>160</v>
      </c>
      <c r="M29" s="10">
        <v>259</v>
      </c>
      <c r="N29" s="10">
        <v>419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69.37232395007743</v>
      </c>
      <c r="W29" s="19">
        <f t="shared" si="5"/>
        <v>74.731482218155776</v>
      </c>
      <c r="X29" s="19">
        <f t="shared" si="6"/>
        <v>72.233075681644436</v>
      </c>
      <c r="Z29" s="4" t="s">
        <v>7</v>
      </c>
      <c r="AA29" s="10">
        <v>240</v>
      </c>
      <c r="AB29" s="10">
        <v>403</v>
      </c>
      <c r="AC29" s="10">
        <v>643</v>
      </c>
    </row>
    <row r="30" spans="1:29" ht="15" customHeight="1" x14ac:dyDescent="0.15">
      <c r="A30" s="7">
        <v>22</v>
      </c>
      <c r="B30" s="10">
        <v>64</v>
      </c>
      <c r="C30" s="10">
        <v>74</v>
      </c>
      <c r="D30" s="10">
        <v>138</v>
      </c>
      <c r="E30" s="3"/>
      <c r="F30" s="7">
        <v>52</v>
      </c>
      <c r="G30" s="10">
        <v>130</v>
      </c>
      <c r="H30" s="10">
        <v>112</v>
      </c>
      <c r="I30" s="10">
        <v>242</v>
      </c>
      <c r="J30" s="3"/>
      <c r="K30" s="7">
        <v>82</v>
      </c>
      <c r="L30" s="10">
        <v>168</v>
      </c>
      <c r="M30" s="10">
        <v>217</v>
      </c>
      <c r="N30" s="10">
        <v>385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60.490115696456229</v>
      </c>
      <c r="W30" s="19">
        <f t="shared" si="5"/>
        <v>66.990214018617237</v>
      </c>
      <c r="X30" s="19">
        <f t="shared" si="6"/>
        <v>63.959908264673402</v>
      </c>
      <c r="Z30" s="9" t="s">
        <v>24</v>
      </c>
      <c r="AA30" s="11">
        <f t="shared" ref="AA30:AB30" si="7">SUM(AA26:AA29)</f>
        <v>1119</v>
      </c>
      <c r="AB30" s="11">
        <f t="shared" si="7"/>
        <v>1258</v>
      </c>
      <c r="AC30" s="11">
        <f>SUM(AC26:AC29)</f>
        <v>2377</v>
      </c>
    </row>
    <row r="31" spans="1:29" ht="15" customHeight="1" x14ac:dyDescent="0.15">
      <c r="A31" s="7">
        <v>23</v>
      </c>
      <c r="B31" s="10">
        <v>73</v>
      </c>
      <c r="C31" s="10">
        <v>75</v>
      </c>
      <c r="D31" s="10">
        <v>148</v>
      </c>
      <c r="E31" s="3"/>
      <c r="F31" s="7">
        <v>53</v>
      </c>
      <c r="G31" s="10">
        <v>125</v>
      </c>
      <c r="H31" s="10">
        <v>135</v>
      </c>
      <c r="I31" s="10">
        <v>260</v>
      </c>
      <c r="J31" s="3"/>
      <c r="K31" s="7">
        <v>83</v>
      </c>
      <c r="L31" s="10">
        <v>146</v>
      </c>
      <c r="M31" s="10">
        <v>243</v>
      </c>
      <c r="N31" s="10">
        <v>389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47.280677780814429</v>
      </c>
      <c r="W31" s="19">
        <f t="shared" si="5"/>
        <v>55.17543161747156</v>
      </c>
      <c r="X31" s="19">
        <f t="shared" si="6"/>
        <v>51.494946063025573</v>
      </c>
      <c r="Z31" s="6"/>
    </row>
    <row r="32" spans="1:29" ht="15" customHeight="1" x14ac:dyDescent="0.15">
      <c r="A32" s="7">
        <v>24</v>
      </c>
      <c r="B32" s="10">
        <v>84</v>
      </c>
      <c r="C32" s="10">
        <v>71</v>
      </c>
      <c r="D32" s="10">
        <v>155</v>
      </c>
      <c r="E32" s="3"/>
      <c r="F32" s="7">
        <v>54</v>
      </c>
      <c r="G32" s="10">
        <v>139</v>
      </c>
      <c r="H32" s="10">
        <v>152</v>
      </c>
      <c r="I32" s="10">
        <v>291</v>
      </c>
      <c r="J32" s="3"/>
      <c r="K32" s="7">
        <v>84</v>
      </c>
      <c r="L32" s="10">
        <v>166</v>
      </c>
      <c r="M32" s="10">
        <v>263</v>
      </c>
      <c r="N32" s="10">
        <v>429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37.350824451125078</v>
      </c>
      <c r="W32" s="20">
        <f t="shared" si="5"/>
        <v>47.410295170657967</v>
      </c>
      <c r="X32" s="20">
        <f t="shared" si="6"/>
        <v>42.720631954472097</v>
      </c>
      <c r="Z32" s="6"/>
      <c r="AA32" s="28"/>
      <c r="AB32" s="27"/>
      <c r="AC32" s="27"/>
    </row>
    <row r="33" spans="1:29" ht="15" customHeight="1" x14ac:dyDescent="0.15">
      <c r="A33" s="7"/>
      <c r="B33" s="11">
        <v>437</v>
      </c>
      <c r="C33" s="11">
        <v>392</v>
      </c>
      <c r="D33" s="11">
        <v>829</v>
      </c>
      <c r="E33" s="3"/>
      <c r="F33" s="7"/>
      <c r="G33" s="11">
        <v>608</v>
      </c>
      <c r="H33" s="11">
        <v>640</v>
      </c>
      <c r="I33" s="11">
        <v>1248</v>
      </c>
      <c r="J33" s="3"/>
      <c r="K33" s="7"/>
      <c r="L33" s="11">
        <v>792</v>
      </c>
      <c r="M33" s="11">
        <v>1230</v>
      </c>
      <c r="N33" s="11">
        <v>2022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27.375421335519722</v>
      </c>
      <c r="W33" s="19">
        <f t="shared" si="5"/>
        <v>39.008672129843262</v>
      </c>
      <c r="X33" s="19">
        <f t="shared" si="6"/>
        <v>33.585322347744842</v>
      </c>
      <c r="Z33" s="6" t="s">
        <v>3</v>
      </c>
    </row>
    <row r="34" spans="1:29" ht="15" customHeight="1" x14ac:dyDescent="0.15">
      <c r="A34" s="7">
        <v>25</v>
      </c>
      <c r="B34" s="10">
        <v>72</v>
      </c>
      <c r="C34" s="10">
        <v>47</v>
      </c>
      <c r="D34" s="10">
        <v>119</v>
      </c>
      <c r="E34" s="3"/>
      <c r="F34" s="7">
        <v>55</v>
      </c>
      <c r="G34" s="10">
        <v>153</v>
      </c>
      <c r="H34" s="10">
        <v>145</v>
      </c>
      <c r="I34" s="10">
        <v>298</v>
      </c>
      <c r="J34" s="3"/>
      <c r="K34" s="7">
        <v>85</v>
      </c>
      <c r="L34" s="10">
        <v>120</v>
      </c>
      <c r="M34" s="10">
        <v>203</v>
      </c>
      <c r="N34" s="10">
        <v>323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20.679602805866811</v>
      </c>
      <c r="W34" s="19">
        <f t="shared" si="5"/>
        <v>31.132150529079482</v>
      </c>
      <c r="X34" s="19">
        <f t="shared" si="6"/>
        <v>26.259237237747392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69</v>
      </c>
      <c r="D35" s="10">
        <v>139</v>
      </c>
      <c r="E35" s="3"/>
      <c r="F35" s="7">
        <v>56</v>
      </c>
      <c r="G35" s="10">
        <v>184</v>
      </c>
      <c r="H35" s="10">
        <v>170</v>
      </c>
      <c r="I35" s="10">
        <v>354</v>
      </c>
      <c r="J35" s="3"/>
      <c r="K35" s="7">
        <v>86</v>
      </c>
      <c r="L35" s="10">
        <v>111</v>
      </c>
      <c r="M35" s="10">
        <v>203</v>
      </c>
      <c r="N35" s="10">
        <v>314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13.455406759588229</v>
      </c>
      <c r="W35" s="19">
        <f t="shared" si="5"/>
        <v>22.237250377913913</v>
      </c>
      <c r="X35" s="19">
        <f t="shared" si="6"/>
        <v>18.143209037628473</v>
      </c>
      <c r="Z35" s="4" t="s">
        <v>25</v>
      </c>
      <c r="AA35" s="10">
        <f>SUM(AA5,AA12,AA19,AA26)</f>
        <v>1070</v>
      </c>
      <c r="AB35" s="10">
        <f t="shared" ref="AA35:AB38" si="8">SUM(AB5,AB12,AB19,AB26)</f>
        <v>1034</v>
      </c>
      <c r="AC35" s="10">
        <f>SUM(AA35:AB35)</f>
        <v>2104</v>
      </c>
    </row>
    <row r="36" spans="1:29" ht="15" customHeight="1" x14ac:dyDescent="0.15">
      <c r="A36" s="7">
        <v>27</v>
      </c>
      <c r="B36" s="10">
        <v>92</v>
      </c>
      <c r="C36" s="10">
        <v>96</v>
      </c>
      <c r="D36" s="10">
        <v>188</v>
      </c>
      <c r="E36" s="3"/>
      <c r="F36" s="7">
        <v>57</v>
      </c>
      <c r="G36" s="10">
        <v>154</v>
      </c>
      <c r="H36" s="10">
        <v>167</v>
      </c>
      <c r="I36" s="10">
        <v>321</v>
      </c>
      <c r="J36" s="3"/>
      <c r="K36" s="7">
        <v>87</v>
      </c>
      <c r="L36" s="10">
        <v>83</v>
      </c>
      <c r="M36" s="10">
        <v>177</v>
      </c>
      <c r="N36" s="10">
        <v>260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6.2403206704928484</v>
      </c>
      <c r="W36" s="19">
        <f t="shared" si="5"/>
        <v>12.451268995146791</v>
      </c>
      <c r="X36" s="19">
        <f t="shared" si="6"/>
        <v>9.5557631869531985</v>
      </c>
      <c r="Z36" s="26" t="s">
        <v>26</v>
      </c>
      <c r="AA36" s="10">
        <f t="shared" si="8"/>
        <v>5807</v>
      </c>
      <c r="AB36" s="10">
        <f t="shared" si="8"/>
        <v>5576</v>
      </c>
      <c r="AC36" s="13">
        <f>SUM(AA36:AB36)</f>
        <v>11383</v>
      </c>
    </row>
    <row r="37" spans="1:29" ht="15" customHeight="1" x14ac:dyDescent="0.15">
      <c r="A37" s="7">
        <v>28</v>
      </c>
      <c r="B37" s="10">
        <v>74</v>
      </c>
      <c r="C37" s="10">
        <v>99</v>
      </c>
      <c r="D37" s="10">
        <v>173</v>
      </c>
      <c r="E37" s="3"/>
      <c r="F37" s="7">
        <v>58</v>
      </c>
      <c r="G37" s="10">
        <v>178</v>
      </c>
      <c r="H37" s="10">
        <v>174</v>
      </c>
      <c r="I37" s="10">
        <v>352</v>
      </c>
      <c r="J37" s="3"/>
      <c r="K37" s="7">
        <v>88</v>
      </c>
      <c r="L37" s="10">
        <v>85</v>
      </c>
      <c r="M37" s="10">
        <v>159</v>
      </c>
      <c r="N37" s="10">
        <v>244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1.9130910084722601</v>
      </c>
      <c r="W37" s="19">
        <f t="shared" si="5"/>
        <v>5.1475853289840083</v>
      </c>
      <c r="X37" s="19">
        <f t="shared" si="6"/>
        <v>3.6396840227639511</v>
      </c>
      <c r="Z37" s="4" t="s">
        <v>31</v>
      </c>
      <c r="AA37" s="10">
        <f t="shared" si="8"/>
        <v>1830</v>
      </c>
      <c r="AB37" s="10">
        <f t="shared" si="8"/>
        <v>2046</v>
      </c>
      <c r="AC37" s="13">
        <f>SUM(AA37:AB37)</f>
        <v>3876</v>
      </c>
    </row>
    <row r="38" spans="1:29" ht="15" customHeight="1" x14ac:dyDescent="0.15">
      <c r="A38" s="7">
        <v>29</v>
      </c>
      <c r="B38" s="10">
        <v>88</v>
      </c>
      <c r="C38" s="10">
        <v>85</v>
      </c>
      <c r="D38" s="10">
        <v>173</v>
      </c>
      <c r="E38" s="3"/>
      <c r="F38" s="7">
        <v>59</v>
      </c>
      <c r="G38" s="10">
        <v>173</v>
      </c>
      <c r="H38" s="10">
        <v>189</v>
      </c>
      <c r="I38" s="10">
        <v>362</v>
      </c>
      <c r="J38" s="3"/>
      <c r="K38" s="7">
        <v>89</v>
      </c>
      <c r="L38" s="10">
        <v>76</v>
      </c>
      <c r="M38" s="10">
        <v>176</v>
      </c>
      <c r="N38" s="10">
        <v>252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0.52837751662567189</v>
      </c>
      <c r="W38" s="19">
        <f t="shared" si="5"/>
        <v>1.2809292704272417</v>
      </c>
      <c r="X38" s="19">
        <f t="shared" si="6"/>
        <v>0.93009428353011125</v>
      </c>
      <c r="Z38" s="4" t="s">
        <v>7</v>
      </c>
      <c r="AA38" s="10">
        <f t="shared" si="8"/>
        <v>2270</v>
      </c>
      <c r="AB38" s="10">
        <f t="shared" si="8"/>
        <v>3913</v>
      </c>
      <c r="AC38" s="13">
        <f>SUM(AA38:AB38)</f>
        <v>6183</v>
      </c>
    </row>
    <row r="39" spans="1:29" ht="15" customHeight="1" x14ac:dyDescent="0.15">
      <c r="A39" s="7"/>
      <c r="B39" s="11">
        <v>396</v>
      </c>
      <c r="C39" s="11">
        <v>396</v>
      </c>
      <c r="D39" s="11">
        <v>792</v>
      </c>
      <c r="E39" s="3"/>
      <c r="F39" s="7"/>
      <c r="G39" s="11">
        <v>842</v>
      </c>
      <c r="H39" s="11">
        <v>845</v>
      </c>
      <c r="I39" s="11">
        <v>1687</v>
      </c>
      <c r="J39" s="3"/>
      <c r="K39" s="7"/>
      <c r="L39" s="11">
        <v>475</v>
      </c>
      <c r="M39" s="11">
        <v>918</v>
      </c>
      <c r="N39" s="11">
        <v>1393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3.6439828732804956E-2</v>
      </c>
      <c r="W39" s="19">
        <f t="shared" si="5"/>
        <v>0.21481422547537593</v>
      </c>
      <c r="X39" s="19">
        <f t="shared" si="6"/>
        <v>0.13165718168691071</v>
      </c>
      <c r="Z39" s="9" t="s">
        <v>24</v>
      </c>
      <c r="AA39" s="11">
        <f>SUM(AA35:AA38)</f>
        <v>10977</v>
      </c>
      <c r="AB39" s="11">
        <f>SUM(AB35:AB38)</f>
        <v>12569</v>
      </c>
      <c r="AC39" s="11">
        <f>SUM(AC35:AC38)</f>
        <v>23546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61</v>
      </c>
      <c r="C4" s="10">
        <v>56</v>
      </c>
      <c r="D4" s="10">
        <v>117</v>
      </c>
      <c r="E4" s="3"/>
      <c r="F4" s="7">
        <v>30</v>
      </c>
      <c r="G4" s="10">
        <v>84</v>
      </c>
      <c r="H4" s="10">
        <v>95</v>
      </c>
      <c r="I4" s="10">
        <v>179</v>
      </c>
      <c r="J4" s="3"/>
      <c r="K4" s="7">
        <v>60</v>
      </c>
      <c r="L4" s="10">
        <v>174</v>
      </c>
      <c r="M4" s="10">
        <v>188</v>
      </c>
      <c r="N4" s="10">
        <v>362</v>
      </c>
      <c r="O4" s="3"/>
      <c r="P4" s="7">
        <v>90</v>
      </c>
      <c r="Q4" s="10">
        <v>70</v>
      </c>
      <c r="R4" s="10">
        <v>158</v>
      </c>
      <c r="S4" s="10">
        <v>228</v>
      </c>
      <c r="U4" s="4" t="s">
        <v>4</v>
      </c>
      <c r="V4" s="15">
        <f>SUM(B9,B15,B21)</f>
        <v>1056</v>
      </c>
      <c r="W4" s="15">
        <f>SUM(C9,C15,C21)</f>
        <v>1000</v>
      </c>
      <c r="X4" s="15">
        <f>SUM(V4:W4)</f>
        <v>2056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56</v>
      </c>
      <c r="D5" s="10">
        <v>125</v>
      </c>
      <c r="E5" s="3"/>
      <c r="F5" s="7">
        <v>31</v>
      </c>
      <c r="G5" s="10">
        <v>110</v>
      </c>
      <c r="H5" s="10">
        <v>77</v>
      </c>
      <c r="I5" s="10">
        <v>187</v>
      </c>
      <c r="J5" s="3"/>
      <c r="K5" s="7">
        <v>61</v>
      </c>
      <c r="L5" s="10">
        <v>201</v>
      </c>
      <c r="M5" s="10">
        <v>179</v>
      </c>
      <c r="N5" s="10">
        <v>380</v>
      </c>
      <c r="O5" s="3"/>
      <c r="P5" s="7">
        <v>91</v>
      </c>
      <c r="Q5" s="10">
        <v>42</v>
      </c>
      <c r="R5" s="10">
        <v>105</v>
      </c>
      <c r="S5" s="10">
        <v>147</v>
      </c>
      <c r="U5" s="4" t="s">
        <v>5</v>
      </c>
      <c r="V5" s="15">
        <f>SUM(B27,B33,B39,G9,G15,G21,G27,G33,G39,L9)</f>
        <v>5641</v>
      </c>
      <c r="W5" s="15">
        <f>SUM(C27,C33,C39,H9,H15,H21,H27,H33,H39,M9)</f>
        <v>5456</v>
      </c>
      <c r="X5" s="15">
        <f>SUM(V5:W5)</f>
        <v>11097</v>
      </c>
      <c r="Y5" s="2"/>
      <c r="Z5" s="4" t="s">
        <v>25</v>
      </c>
      <c r="AA5" s="10">
        <v>608</v>
      </c>
      <c r="AB5" s="10">
        <v>575</v>
      </c>
      <c r="AC5" s="10">
        <v>1183</v>
      </c>
    </row>
    <row r="6" spans="1:29" ht="15" customHeight="1" x14ac:dyDescent="0.15">
      <c r="A6" s="7">
        <v>2</v>
      </c>
      <c r="B6" s="10">
        <v>64</v>
      </c>
      <c r="C6" s="10">
        <v>63</v>
      </c>
      <c r="D6" s="10">
        <v>127</v>
      </c>
      <c r="E6" s="3"/>
      <c r="F6" s="7">
        <v>32</v>
      </c>
      <c r="G6" s="10">
        <v>94</v>
      </c>
      <c r="H6" s="10">
        <v>101</v>
      </c>
      <c r="I6" s="10">
        <v>195</v>
      </c>
      <c r="J6" s="3"/>
      <c r="K6" s="7">
        <v>62</v>
      </c>
      <c r="L6" s="10">
        <v>226</v>
      </c>
      <c r="M6" s="10">
        <v>184</v>
      </c>
      <c r="N6" s="10">
        <v>410</v>
      </c>
      <c r="O6" s="3"/>
      <c r="P6" s="7">
        <v>92</v>
      </c>
      <c r="Q6" s="10">
        <v>26</v>
      </c>
      <c r="R6" s="10">
        <v>95</v>
      </c>
      <c r="S6" s="10">
        <v>121</v>
      </c>
      <c r="U6" s="8" t="s">
        <v>6</v>
      </c>
      <c r="V6" s="15">
        <f>SUM(L15,L21)</f>
        <v>1885</v>
      </c>
      <c r="W6" s="15">
        <f>SUM(M15,M21)</f>
        <v>2040</v>
      </c>
      <c r="X6" s="15">
        <f>SUM(V6:W6)</f>
        <v>3925</v>
      </c>
      <c r="Z6" s="26" t="s">
        <v>26</v>
      </c>
      <c r="AA6" s="10">
        <v>3260</v>
      </c>
      <c r="AB6" s="10">
        <v>3219</v>
      </c>
      <c r="AC6" s="10">
        <v>6479</v>
      </c>
    </row>
    <row r="7" spans="1:29" ht="15" customHeight="1" x14ac:dyDescent="0.15">
      <c r="A7" s="7">
        <v>3</v>
      </c>
      <c r="B7" s="10">
        <v>64</v>
      </c>
      <c r="C7" s="10">
        <v>56</v>
      </c>
      <c r="D7" s="10">
        <v>120</v>
      </c>
      <c r="E7" s="3"/>
      <c r="F7" s="7">
        <v>33</v>
      </c>
      <c r="G7" s="10">
        <v>82</v>
      </c>
      <c r="H7" s="10">
        <v>86</v>
      </c>
      <c r="I7" s="10">
        <v>168</v>
      </c>
      <c r="J7" s="3"/>
      <c r="K7" s="7">
        <v>63</v>
      </c>
      <c r="L7" s="10">
        <v>216</v>
      </c>
      <c r="M7" s="10">
        <v>216</v>
      </c>
      <c r="N7" s="10">
        <v>432</v>
      </c>
      <c r="O7" s="3"/>
      <c r="P7" s="7">
        <v>93</v>
      </c>
      <c r="Q7" s="10">
        <v>23</v>
      </c>
      <c r="R7" s="10">
        <v>78</v>
      </c>
      <c r="S7" s="10">
        <v>101</v>
      </c>
      <c r="U7" s="4" t="s">
        <v>7</v>
      </c>
      <c r="V7" s="15">
        <f>SUM(L27,L33,L39,Q9,Q15,Q21,Q27,Q33,Q39)</f>
        <v>2257</v>
      </c>
      <c r="W7" s="15">
        <f>SUM(M27,M33,M39,R9,R15,R21,R27,R33,R39)</f>
        <v>3890</v>
      </c>
      <c r="X7" s="15">
        <f>SUM(V7:W7)</f>
        <v>6147</v>
      </c>
      <c r="Z7" s="4" t="s">
        <v>31</v>
      </c>
      <c r="AA7" s="10">
        <v>1162</v>
      </c>
      <c r="AB7" s="10">
        <v>1265</v>
      </c>
      <c r="AC7" s="10">
        <v>2427</v>
      </c>
    </row>
    <row r="8" spans="1:29" ht="15" customHeight="1" x14ac:dyDescent="0.15">
      <c r="A8" s="7">
        <v>4</v>
      </c>
      <c r="B8" s="10">
        <v>69</v>
      </c>
      <c r="C8" s="10">
        <v>58</v>
      </c>
      <c r="D8" s="10">
        <v>127</v>
      </c>
      <c r="E8" s="3"/>
      <c r="F8" s="7">
        <v>34</v>
      </c>
      <c r="G8" s="10">
        <v>91</v>
      </c>
      <c r="H8" s="10">
        <v>81</v>
      </c>
      <c r="I8" s="10">
        <v>172</v>
      </c>
      <c r="J8" s="3"/>
      <c r="K8" s="7">
        <v>64</v>
      </c>
      <c r="L8" s="10">
        <v>223</v>
      </c>
      <c r="M8" s="10">
        <v>186</v>
      </c>
      <c r="N8" s="10">
        <v>409</v>
      </c>
      <c r="O8" s="3"/>
      <c r="P8" s="7">
        <v>94</v>
      </c>
      <c r="Q8" s="10">
        <v>14</v>
      </c>
      <c r="R8" s="10">
        <v>75</v>
      </c>
      <c r="S8" s="10">
        <v>89</v>
      </c>
      <c r="U8" s="17" t="s">
        <v>3</v>
      </c>
      <c r="V8" s="12">
        <f>SUM(V4:V7)</f>
        <v>10839</v>
      </c>
      <c r="W8" s="12">
        <f>SUM(W4:W7)</f>
        <v>12386</v>
      </c>
      <c r="X8" s="12">
        <f>SUM(X4:X7)</f>
        <v>23225</v>
      </c>
      <c r="Z8" s="4" t="s">
        <v>7</v>
      </c>
      <c r="AA8" s="10">
        <v>1365</v>
      </c>
      <c r="AB8" s="10">
        <v>2366</v>
      </c>
      <c r="AC8" s="10">
        <v>3731</v>
      </c>
    </row>
    <row r="9" spans="1:29" ht="15" customHeight="1" x14ac:dyDescent="0.15">
      <c r="A9" s="7"/>
      <c r="B9" s="11">
        <v>327</v>
      </c>
      <c r="C9" s="11">
        <v>289</v>
      </c>
      <c r="D9" s="11">
        <v>616</v>
      </c>
      <c r="E9" s="3"/>
      <c r="F9" s="7"/>
      <c r="G9" s="11">
        <v>461</v>
      </c>
      <c r="H9" s="11">
        <v>440</v>
      </c>
      <c r="I9" s="11">
        <v>901</v>
      </c>
      <c r="J9" s="3"/>
      <c r="K9" s="7"/>
      <c r="L9" s="12">
        <v>1040</v>
      </c>
      <c r="M9" s="12">
        <v>953</v>
      </c>
      <c r="N9" s="12">
        <v>1993</v>
      </c>
      <c r="O9" s="3"/>
      <c r="P9" s="7"/>
      <c r="Q9" s="11">
        <v>175</v>
      </c>
      <c r="R9" s="11">
        <v>511</v>
      </c>
      <c r="S9" s="11">
        <v>686</v>
      </c>
      <c r="U9" s="4" t="s">
        <v>8</v>
      </c>
      <c r="V9" s="15">
        <f>SUM(G21,G27,G33,G39,L9)</f>
        <v>3419</v>
      </c>
      <c r="W9" s="15">
        <f>SUM(H21,H27,H33,H39,M9)</f>
        <v>3355</v>
      </c>
      <c r="X9" s="18">
        <f t="shared" ref="X9:X20" si="0">SUM(V9:W9)</f>
        <v>6774</v>
      </c>
      <c r="Z9" s="9" t="s">
        <v>24</v>
      </c>
      <c r="AA9" s="11">
        <f t="shared" ref="AA9:AB9" si="1">SUM(AA5:AA8)</f>
        <v>6395</v>
      </c>
      <c r="AB9" s="11">
        <f t="shared" si="1"/>
        <v>7425</v>
      </c>
      <c r="AC9" s="11">
        <f>SUM(AC5:AC8)</f>
        <v>13820</v>
      </c>
    </row>
    <row r="10" spans="1:29" ht="15" customHeight="1" x14ac:dyDescent="0.15">
      <c r="A10" s="7">
        <v>5</v>
      </c>
      <c r="B10" s="10">
        <v>79</v>
      </c>
      <c r="C10" s="10">
        <v>66</v>
      </c>
      <c r="D10" s="10">
        <v>145</v>
      </c>
      <c r="E10" s="3"/>
      <c r="F10" s="7">
        <v>35</v>
      </c>
      <c r="G10" s="10">
        <v>98</v>
      </c>
      <c r="H10" s="10">
        <v>105</v>
      </c>
      <c r="I10" s="10">
        <v>203</v>
      </c>
      <c r="J10" s="3"/>
      <c r="K10" s="7">
        <v>65</v>
      </c>
      <c r="L10" s="10">
        <v>249</v>
      </c>
      <c r="M10" s="10">
        <v>224</v>
      </c>
      <c r="N10" s="10">
        <v>473</v>
      </c>
      <c r="O10" s="3"/>
      <c r="P10" s="7">
        <v>95</v>
      </c>
      <c r="Q10" s="10">
        <v>15</v>
      </c>
      <c r="R10" s="10">
        <v>45</v>
      </c>
      <c r="S10" s="10">
        <v>60</v>
      </c>
      <c r="U10" s="4" t="s">
        <v>9</v>
      </c>
      <c r="V10" s="15">
        <f>SUM(G21,G27,G33,G39,L9,L15,L21,L27,L33,L39,Q9,Q15,Q21,Q27,Q33,Q39)</f>
        <v>7561</v>
      </c>
      <c r="W10" s="15">
        <f>SUM(H21,H27,H33,H39,M9,M15,M21,M27,M33,M39,R9,R15,R21,R27,R33,R39)</f>
        <v>9285</v>
      </c>
      <c r="X10" s="18">
        <f t="shared" si="0"/>
        <v>16846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66</v>
      </c>
      <c r="D11" s="10">
        <v>145</v>
      </c>
      <c r="E11" s="3"/>
      <c r="F11" s="7">
        <v>36</v>
      </c>
      <c r="G11" s="10">
        <v>92</v>
      </c>
      <c r="H11" s="10">
        <v>89</v>
      </c>
      <c r="I11" s="10">
        <v>181</v>
      </c>
      <c r="J11" s="3"/>
      <c r="K11" s="7">
        <v>66</v>
      </c>
      <c r="L11" s="10">
        <v>267</v>
      </c>
      <c r="M11" s="10">
        <v>280</v>
      </c>
      <c r="N11" s="10">
        <v>547</v>
      </c>
      <c r="O11" s="3"/>
      <c r="P11" s="7">
        <v>96</v>
      </c>
      <c r="Q11" s="10">
        <v>18</v>
      </c>
      <c r="R11" s="10">
        <v>34</v>
      </c>
      <c r="S11" s="10">
        <v>52</v>
      </c>
      <c r="U11" s="4" t="s">
        <v>10</v>
      </c>
      <c r="V11" s="15">
        <f>SUM(,G33,G39,L9,L15,L21,L27,L33,L39,Q9,Q15,Q21,Q27,Q33,Q39)</f>
        <v>6574</v>
      </c>
      <c r="W11" s="15">
        <f>SUM(,H33,H39,M9,M15,M21,M27,M33,M39,R9,R15,R21,R27,R33,R39)</f>
        <v>8299</v>
      </c>
      <c r="X11" s="18">
        <f t="shared" si="0"/>
        <v>14873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76</v>
      </c>
      <c r="D12" s="10">
        <v>142</v>
      </c>
      <c r="E12" s="3"/>
      <c r="F12" s="7">
        <v>37</v>
      </c>
      <c r="G12" s="10">
        <v>94</v>
      </c>
      <c r="H12" s="10">
        <v>107</v>
      </c>
      <c r="I12" s="10">
        <v>201</v>
      </c>
      <c r="J12" s="3"/>
      <c r="K12" s="7">
        <v>67</v>
      </c>
      <c r="L12" s="10">
        <v>273</v>
      </c>
      <c r="M12" s="10">
        <v>225</v>
      </c>
      <c r="N12" s="10">
        <v>498</v>
      </c>
      <c r="O12" s="3"/>
      <c r="P12" s="7">
        <v>97</v>
      </c>
      <c r="Q12" s="10">
        <v>13</v>
      </c>
      <c r="R12" s="10">
        <v>26</v>
      </c>
      <c r="S12" s="10">
        <v>39</v>
      </c>
      <c r="U12" s="4" t="s">
        <v>11</v>
      </c>
      <c r="V12" s="15">
        <f>SUM(L9,L15,L21,L27,L33,L39,Q9,Q15,Q21,Q27,Q33,Q39)</f>
        <v>5182</v>
      </c>
      <c r="W12" s="15">
        <f>SUM(M9,M15,M21,M27,M33,M39,R9,R15,R21,R27,R33,R39)</f>
        <v>6883</v>
      </c>
      <c r="X12" s="18">
        <f t="shared" si="0"/>
        <v>12065</v>
      </c>
      <c r="Z12" s="4" t="s">
        <v>25</v>
      </c>
      <c r="AA12" s="10">
        <v>158</v>
      </c>
      <c r="AB12" s="10">
        <v>152</v>
      </c>
      <c r="AC12" s="10">
        <v>310</v>
      </c>
    </row>
    <row r="13" spans="1:29" ht="15" customHeight="1" x14ac:dyDescent="0.15">
      <c r="A13" s="7">
        <v>8</v>
      </c>
      <c r="B13" s="10">
        <v>77</v>
      </c>
      <c r="C13" s="10">
        <v>72</v>
      </c>
      <c r="D13" s="10">
        <v>149</v>
      </c>
      <c r="E13" s="3"/>
      <c r="F13" s="7">
        <v>38</v>
      </c>
      <c r="G13" s="10">
        <v>121</v>
      </c>
      <c r="H13" s="10">
        <v>98</v>
      </c>
      <c r="I13" s="10">
        <v>219</v>
      </c>
      <c r="J13" s="3"/>
      <c r="K13" s="7">
        <v>68</v>
      </c>
      <c r="L13" s="10">
        <v>262</v>
      </c>
      <c r="M13" s="10">
        <v>247</v>
      </c>
      <c r="N13" s="10">
        <v>509</v>
      </c>
      <c r="O13" s="3"/>
      <c r="P13" s="7">
        <v>98</v>
      </c>
      <c r="Q13" s="10">
        <v>3</v>
      </c>
      <c r="R13" s="10">
        <v>16</v>
      </c>
      <c r="S13" s="10">
        <v>19</v>
      </c>
      <c r="U13" s="9" t="s">
        <v>12</v>
      </c>
      <c r="V13" s="12">
        <f>SUM(L15,L21,L27,L33,L39,Q9,Q15,Q21,Q27,Q33,Q39)</f>
        <v>4142</v>
      </c>
      <c r="W13" s="12">
        <f>SUM(M15,M21,M27,M33,M39,R9,R15,R21,R27,R33,R39)</f>
        <v>5930</v>
      </c>
      <c r="X13" s="12">
        <f t="shared" si="0"/>
        <v>10072</v>
      </c>
      <c r="Z13" s="26" t="s">
        <v>26</v>
      </c>
      <c r="AA13" s="10">
        <v>730</v>
      </c>
      <c r="AB13" s="10">
        <v>722</v>
      </c>
      <c r="AC13" s="10">
        <v>1452</v>
      </c>
    </row>
    <row r="14" spans="1:29" ht="15" customHeight="1" x14ac:dyDescent="0.15">
      <c r="A14" s="7">
        <v>9</v>
      </c>
      <c r="B14" s="10">
        <v>66</v>
      </c>
      <c r="C14" s="10">
        <v>82</v>
      </c>
      <c r="D14" s="10">
        <v>148</v>
      </c>
      <c r="E14" s="3"/>
      <c r="F14" s="7">
        <v>39</v>
      </c>
      <c r="G14" s="10">
        <v>122</v>
      </c>
      <c r="H14" s="10">
        <v>91</v>
      </c>
      <c r="I14" s="10">
        <v>213</v>
      </c>
      <c r="J14" s="3"/>
      <c r="K14" s="7">
        <v>69</v>
      </c>
      <c r="L14" s="10">
        <v>149</v>
      </c>
      <c r="M14" s="10">
        <v>138</v>
      </c>
      <c r="N14" s="10">
        <v>287</v>
      </c>
      <c r="O14" s="3"/>
      <c r="P14" s="7">
        <v>99</v>
      </c>
      <c r="Q14" s="10">
        <v>4</v>
      </c>
      <c r="R14" s="10">
        <v>14</v>
      </c>
      <c r="S14" s="10">
        <v>18</v>
      </c>
      <c r="U14" s="4" t="s">
        <v>13</v>
      </c>
      <c r="V14" s="15">
        <f>SUM(L21,L27,L33,L39,Q9,Q15,Q21,Q27,Q33,Q39)</f>
        <v>2942</v>
      </c>
      <c r="W14" s="15">
        <f>SUM(M21,M27,M33,M39,R9,R15,R21,R27,R33,R39)</f>
        <v>4816</v>
      </c>
      <c r="X14" s="18">
        <f t="shared" si="0"/>
        <v>7758</v>
      </c>
      <c r="Z14" s="4" t="s">
        <v>31</v>
      </c>
      <c r="AA14" s="10">
        <v>237</v>
      </c>
      <c r="AB14" s="10">
        <v>283</v>
      </c>
      <c r="AC14" s="10">
        <v>520</v>
      </c>
    </row>
    <row r="15" spans="1:29" ht="15" customHeight="1" x14ac:dyDescent="0.15">
      <c r="A15" s="7"/>
      <c r="B15" s="11">
        <v>367</v>
      </c>
      <c r="C15" s="11">
        <v>362</v>
      </c>
      <c r="D15" s="11">
        <v>729</v>
      </c>
      <c r="E15" s="3"/>
      <c r="F15" s="7"/>
      <c r="G15" s="11">
        <v>527</v>
      </c>
      <c r="H15" s="11">
        <v>490</v>
      </c>
      <c r="I15" s="11">
        <v>1017</v>
      </c>
      <c r="J15" s="3"/>
      <c r="K15" s="7"/>
      <c r="L15" s="11">
        <v>1200</v>
      </c>
      <c r="M15" s="11">
        <v>1114</v>
      </c>
      <c r="N15" s="11">
        <v>2314</v>
      </c>
      <c r="O15" s="3"/>
      <c r="P15" s="7"/>
      <c r="Q15" s="11">
        <v>53</v>
      </c>
      <c r="R15" s="11">
        <v>135</v>
      </c>
      <c r="S15" s="11">
        <v>188</v>
      </c>
      <c r="U15" s="4" t="s">
        <v>14</v>
      </c>
      <c r="V15" s="15">
        <f>SUM(L27,L33,L39,Q9,Q15,Q21,Q27,Q33,Q39)</f>
        <v>2257</v>
      </c>
      <c r="W15" s="15">
        <f>SUM(M27,M33,M39,R9,R15,R21,R27,R33,R39)</f>
        <v>3890</v>
      </c>
      <c r="X15" s="18">
        <f t="shared" si="0"/>
        <v>6147</v>
      </c>
      <c r="Z15" s="4" t="s">
        <v>7</v>
      </c>
      <c r="AA15" s="10">
        <v>280</v>
      </c>
      <c r="AB15" s="10">
        <v>447</v>
      </c>
      <c r="AC15" s="10">
        <v>727</v>
      </c>
    </row>
    <row r="16" spans="1:29" ht="15" customHeight="1" x14ac:dyDescent="0.15">
      <c r="A16" s="7">
        <v>10</v>
      </c>
      <c r="B16" s="10">
        <v>78</v>
      </c>
      <c r="C16" s="10">
        <v>60</v>
      </c>
      <c r="D16" s="10">
        <v>138</v>
      </c>
      <c r="E16" s="3"/>
      <c r="F16" s="7">
        <v>40</v>
      </c>
      <c r="G16" s="10">
        <v>107</v>
      </c>
      <c r="H16" s="10">
        <v>98</v>
      </c>
      <c r="I16" s="10">
        <v>205</v>
      </c>
      <c r="J16" s="3"/>
      <c r="K16" s="7">
        <v>70</v>
      </c>
      <c r="L16" s="10">
        <v>98</v>
      </c>
      <c r="M16" s="10">
        <v>140</v>
      </c>
      <c r="N16" s="10">
        <v>238</v>
      </c>
      <c r="O16" s="3"/>
      <c r="P16" s="7">
        <v>100</v>
      </c>
      <c r="Q16" s="10">
        <v>2</v>
      </c>
      <c r="R16" s="10">
        <v>16</v>
      </c>
      <c r="S16" s="10">
        <v>18</v>
      </c>
      <c r="U16" s="4" t="s">
        <v>15</v>
      </c>
      <c r="V16" s="15">
        <f>SUM(L33,L39,Q9,Q15,Q21,Q27,Q33,Q39)</f>
        <v>1502</v>
      </c>
      <c r="W16" s="15">
        <f>SUM(M33,M39,R9,R15,R21,R27,R33,R39)</f>
        <v>2808</v>
      </c>
      <c r="X16" s="18">
        <f t="shared" si="0"/>
        <v>4310</v>
      </c>
      <c r="Z16" s="9" t="s">
        <v>24</v>
      </c>
      <c r="AA16" s="11">
        <f t="shared" ref="AA16:AB16" si="2">SUM(AA12:AA15)</f>
        <v>1405</v>
      </c>
      <c r="AB16" s="11">
        <f t="shared" si="2"/>
        <v>1604</v>
      </c>
      <c r="AC16" s="11">
        <f>SUM(AC12:AC15)</f>
        <v>3009</v>
      </c>
    </row>
    <row r="17" spans="1:29" ht="15" customHeight="1" x14ac:dyDescent="0.15">
      <c r="A17" s="7">
        <v>11</v>
      </c>
      <c r="B17" s="10">
        <v>80</v>
      </c>
      <c r="C17" s="10">
        <v>63</v>
      </c>
      <c r="D17" s="10">
        <v>143</v>
      </c>
      <c r="E17" s="3"/>
      <c r="F17" s="7">
        <v>41</v>
      </c>
      <c r="G17" s="10">
        <v>115</v>
      </c>
      <c r="H17" s="10">
        <v>101</v>
      </c>
      <c r="I17" s="10">
        <v>216</v>
      </c>
      <c r="J17" s="3"/>
      <c r="K17" s="7">
        <v>71</v>
      </c>
      <c r="L17" s="10">
        <v>140</v>
      </c>
      <c r="M17" s="10">
        <v>185</v>
      </c>
      <c r="N17" s="10">
        <v>325</v>
      </c>
      <c r="O17" s="3"/>
      <c r="P17" s="7">
        <v>101</v>
      </c>
      <c r="Q17" s="10">
        <v>2</v>
      </c>
      <c r="R17" s="10">
        <v>6</v>
      </c>
      <c r="S17" s="10">
        <v>8</v>
      </c>
      <c r="U17" s="4" t="s">
        <v>16</v>
      </c>
      <c r="V17" s="15">
        <f>SUM(L39,Q9,Q15,Q21,Q27,Q33,Q39)</f>
        <v>736</v>
      </c>
      <c r="W17" s="15">
        <f>SUM(M39,R9,R15,R21,R27,R33,R39)</f>
        <v>1619</v>
      </c>
      <c r="X17" s="18">
        <f t="shared" si="0"/>
        <v>2355</v>
      </c>
      <c r="Z17" s="6" t="s">
        <v>29</v>
      </c>
    </row>
    <row r="18" spans="1:29" ht="15" customHeight="1" x14ac:dyDescent="0.15">
      <c r="A18" s="7">
        <v>12</v>
      </c>
      <c r="B18" s="10">
        <v>63</v>
      </c>
      <c r="C18" s="10">
        <v>71</v>
      </c>
      <c r="D18" s="10">
        <v>134</v>
      </c>
      <c r="E18" s="3"/>
      <c r="F18" s="7">
        <v>42</v>
      </c>
      <c r="G18" s="10">
        <v>101</v>
      </c>
      <c r="H18" s="10">
        <v>104</v>
      </c>
      <c r="I18" s="10">
        <v>205</v>
      </c>
      <c r="J18" s="3"/>
      <c r="K18" s="7">
        <v>72</v>
      </c>
      <c r="L18" s="10">
        <v>155</v>
      </c>
      <c r="M18" s="10">
        <v>196</v>
      </c>
      <c r="N18" s="13">
        <v>351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233</v>
      </c>
      <c r="W18" s="15">
        <f>SUM(R9,R15,R21,R27,R33,R39)</f>
        <v>682</v>
      </c>
      <c r="X18" s="18">
        <f t="shared" si="0"/>
        <v>915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79</v>
      </c>
      <c r="D19" s="10">
        <v>147</v>
      </c>
      <c r="E19" s="3"/>
      <c r="F19" s="7">
        <v>43</v>
      </c>
      <c r="G19" s="10">
        <v>92</v>
      </c>
      <c r="H19" s="10">
        <v>99</v>
      </c>
      <c r="I19" s="10">
        <v>191</v>
      </c>
      <c r="J19" s="3"/>
      <c r="K19" s="7">
        <v>73</v>
      </c>
      <c r="L19" s="10">
        <v>157</v>
      </c>
      <c r="M19" s="10">
        <v>192</v>
      </c>
      <c r="N19" s="10">
        <v>349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58</v>
      </c>
      <c r="W19" s="15">
        <f>SUM(R15,R21,R27,R33,R39)</f>
        <v>171</v>
      </c>
      <c r="X19" s="18">
        <f t="shared" si="0"/>
        <v>229</v>
      </c>
      <c r="Z19" s="4" t="s">
        <v>25</v>
      </c>
      <c r="AA19" s="10">
        <v>175</v>
      </c>
      <c r="AB19" s="10">
        <v>172</v>
      </c>
      <c r="AC19" s="10">
        <v>347</v>
      </c>
    </row>
    <row r="20" spans="1:29" ht="15" customHeight="1" x14ac:dyDescent="0.15">
      <c r="A20" s="7">
        <v>14</v>
      </c>
      <c r="B20" s="10">
        <v>73</v>
      </c>
      <c r="C20" s="10">
        <v>76</v>
      </c>
      <c r="D20" s="10">
        <v>149</v>
      </c>
      <c r="E20" s="3"/>
      <c r="F20" s="7">
        <v>44</v>
      </c>
      <c r="G20" s="10">
        <v>106</v>
      </c>
      <c r="H20" s="10">
        <v>87</v>
      </c>
      <c r="I20" s="10">
        <v>193</v>
      </c>
      <c r="J20" s="3"/>
      <c r="K20" s="7">
        <v>74</v>
      </c>
      <c r="L20" s="10">
        <v>135</v>
      </c>
      <c r="M20" s="10">
        <v>213</v>
      </c>
      <c r="N20" s="10">
        <v>348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36</v>
      </c>
      <c r="X20" s="18">
        <f t="shared" si="0"/>
        <v>41</v>
      </c>
      <c r="Z20" s="26" t="s">
        <v>26</v>
      </c>
      <c r="AA20" s="10">
        <v>1067</v>
      </c>
      <c r="AB20" s="10">
        <v>970</v>
      </c>
      <c r="AC20" s="10">
        <v>2037</v>
      </c>
    </row>
    <row r="21" spans="1:29" ht="15" customHeight="1" x14ac:dyDescent="0.15">
      <c r="A21" s="7"/>
      <c r="B21" s="11">
        <v>362</v>
      </c>
      <c r="C21" s="11">
        <v>349</v>
      </c>
      <c r="D21" s="11">
        <v>711</v>
      </c>
      <c r="E21" s="3"/>
      <c r="F21" s="7"/>
      <c r="G21" s="11">
        <v>521</v>
      </c>
      <c r="H21" s="11">
        <v>489</v>
      </c>
      <c r="I21" s="11">
        <v>1010</v>
      </c>
      <c r="J21" s="3"/>
      <c r="K21" s="7"/>
      <c r="L21" s="12">
        <v>685</v>
      </c>
      <c r="M21" s="12">
        <v>926</v>
      </c>
      <c r="N21" s="12">
        <v>1611</v>
      </c>
      <c r="O21" s="24"/>
      <c r="P21" s="7"/>
      <c r="Q21" s="11">
        <v>4</v>
      </c>
      <c r="R21" s="11">
        <v>33</v>
      </c>
      <c r="S21" s="11">
        <v>37</v>
      </c>
      <c r="Z21" s="4" t="s">
        <v>31</v>
      </c>
      <c r="AA21" s="10">
        <v>308</v>
      </c>
      <c r="AB21" s="10">
        <v>295</v>
      </c>
      <c r="AC21" s="10">
        <v>603</v>
      </c>
    </row>
    <row r="22" spans="1:29" ht="15" customHeight="1" x14ac:dyDescent="0.15">
      <c r="A22" s="7">
        <v>15</v>
      </c>
      <c r="B22" s="10">
        <v>95</v>
      </c>
      <c r="C22" s="10">
        <v>92</v>
      </c>
      <c r="D22" s="10">
        <v>187</v>
      </c>
      <c r="E22" s="3"/>
      <c r="F22" s="7">
        <v>45</v>
      </c>
      <c r="G22" s="10">
        <v>92</v>
      </c>
      <c r="H22" s="10">
        <v>91</v>
      </c>
      <c r="I22" s="10">
        <v>183</v>
      </c>
      <c r="J22" s="3"/>
      <c r="K22" s="7">
        <v>75</v>
      </c>
      <c r="L22" s="10">
        <v>154</v>
      </c>
      <c r="M22" s="10">
        <v>221</v>
      </c>
      <c r="N22" s="10">
        <v>375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376</v>
      </c>
      <c r="AB22" s="10">
        <v>675</v>
      </c>
      <c r="AC22" s="10">
        <v>1051</v>
      </c>
    </row>
    <row r="23" spans="1:29" ht="15" customHeight="1" x14ac:dyDescent="0.15">
      <c r="A23" s="7">
        <v>16</v>
      </c>
      <c r="B23" s="10">
        <v>84</v>
      </c>
      <c r="C23" s="10">
        <v>80</v>
      </c>
      <c r="D23" s="10">
        <v>164</v>
      </c>
      <c r="E23" s="3"/>
      <c r="F23" s="7">
        <v>46</v>
      </c>
      <c r="G23" s="10">
        <v>97</v>
      </c>
      <c r="H23" s="10">
        <v>100</v>
      </c>
      <c r="I23" s="10">
        <v>197</v>
      </c>
      <c r="J23" s="3"/>
      <c r="K23" s="7">
        <v>76</v>
      </c>
      <c r="L23" s="10">
        <v>141</v>
      </c>
      <c r="M23" s="10">
        <v>204</v>
      </c>
      <c r="N23" s="10">
        <v>345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9.7425961804594525</v>
      </c>
      <c r="W23" s="19">
        <f>W4/$W$8*100</f>
        <v>8.0736315194574519</v>
      </c>
      <c r="X23" s="19">
        <f>X4/$X$8*100</f>
        <v>8.8525296017222832</v>
      </c>
      <c r="Z23" s="9" t="s">
        <v>24</v>
      </c>
      <c r="AA23" s="11">
        <f t="shared" ref="AA23:AB23" si="3">SUM(AA19:AA22)</f>
        <v>1926</v>
      </c>
      <c r="AB23" s="11">
        <f t="shared" si="3"/>
        <v>2112</v>
      </c>
      <c r="AC23" s="11">
        <f>SUM(AC19:AC22)</f>
        <v>4038</v>
      </c>
    </row>
    <row r="24" spans="1:29" ht="15" customHeight="1" x14ac:dyDescent="0.15">
      <c r="A24" s="7">
        <v>17</v>
      </c>
      <c r="B24" s="10">
        <v>82</v>
      </c>
      <c r="C24" s="10">
        <v>82</v>
      </c>
      <c r="D24" s="10">
        <v>164</v>
      </c>
      <c r="E24" s="3"/>
      <c r="F24" s="7">
        <v>47</v>
      </c>
      <c r="G24" s="10">
        <v>92</v>
      </c>
      <c r="H24" s="10">
        <v>96</v>
      </c>
      <c r="I24" s="10">
        <v>188</v>
      </c>
      <c r="J24" s="3"/>
      <c r="K24" s="7">
        <v>77</v>
      </c>
      <c r="L24" s="10">
        <v>138</v>
      </c>
      <c r="M24" s="10">
        <v>199</v>
      </c>
      <c r="N24" s="10">
        <v>337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52.043546452624781</v>
      </c>
      <c r="W24" s="19">
        <f>W5/$W$8*100</f>
        <v>44.049733570159859</v>
      </c>
      <c r="X24" s="19">
        <f>X5/$X$8*100</f>
        <v>47.780409041980626</v>
      </c>
      <c r="Z24" s="6" t="s">
        <v>30</v>
      </c>
    </row>
    <row r="25" spans="1:29" ht="15" customHeight="1" x14ac:dyDescent="0.15">
      <c r="A25" s="7">
        <v>18</v>
      </c>
      <c r="B25" s="10">
        <v>105</v>
      </c>
      <c r="C25" s="10">
        <v>89</v>
      </c>
      <c r="D25" s="10">
        <v>194</v>
      </c>
      <c r="E25" s="3"/>
      <c r="F25" s="7">
        <v>48</v>
      </c>
      <c r="G25" s="10">
        <v>94</v>
      </c>
      <c r="H25" s="10">
        <v>123</v>
      </c>
      <c r="I25" s="10">
        <v>217</v>
      </c>
      <c r="J25" s="3"/>
      <c r="K25" s="7">
        <v>78</v>
      </c>
      <c r="L25" s="10">
        <v>189</v>
      </c>
      <c r="M25" s="10">
        <v>234</v>
      </c>
      <c r="N25" s="10">
        <v>423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17.390903219854231</v>
      </c>
      <c r="W25" s="19">
        <f>W6/$W$8*100</f>
        <v>16.470208299693201</v>
      </c>
      <c r="X25" s="19">
        <f>X6/$X$8*100</f>
        <v>16.89989235737352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78</v>
      </c>
      <c r="C26" s="10">
        <v>80</v>
      </c>
      <c r="D26" s="10">
        <v>158</v>
      </c>
      <c r="E26" s="3"/>
      <c r="F26" s="7">
        <v>49</v>
      </c>
      <c r="G26" s="10">
        <v>91</v>
      </c>
      <c r="H26" s="10">
        <v>87</v>
      </c>
      <c r="I26" s="10">
        <v>178</v>
      </c>
      <c r="J26" s="3"/>
      <c r="K26" s="7">
        <v>79</v>
      </c>
      <c r="L26" s="10">
        <v>133</v>
      </c>
      <c r="M26" s="10">
        <v>224</v>
      </c>
      <c r="N26" s="10">
        <v>357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20.822954147061537</v>
      </c>
      <c r="W26" s="19">
        <f>W7/$W$8*100</f>
        <v>31.406426610689486</v>
      </c>
      <c r="X26" s="19">
        <f>X7/$X$8*100</f>
        <v>26.467168998923572</v>
      </c>
      <c r="Z26" s="4" t="s">
        <v>25</v>
      </c>
      <c r="AA26" s="10">
        <v>115</v>
      </c>
      <c r="AB26" s="10">
        <v>101</v>
      </c>
      <c r="AC26" s="10">
        <v>216</v>
      </c>
    </row>
    <row r="27" spans="1:29" ht="15" customHeight="1" x14ac:dyDescent="0.15">
      <c r="A27" s="7"/>
      <c r="B27" s="11">
        <v>444</v>
      </c>
      <c r="C27" s="11">
        <v>423</v>
      </c>
      <c r="D27" s="11">
        <v>867</v>
      </c>
      <c r="E27" s="3"/>
      <c r="F27" s="7"/>
      <c r="G27" s="11">
        <v>466</v>
      </c>
      <c r="H27" s="11">
        <v>497</v>
      </c>
      <c r="I27" s="11">
        <v>963</v>
      </c>
      <c r="J27" s="3"/>
      <c r="K27" s="7"/>
      <c r="L27" s="11">
        <v>755</v>
      </c>
      <c r="M27" s="11">
        <v>1082</v>
      </c>
      <c r="N27" s="11">
        <v>1837</v>
      </c>
      <c r="O27" s="3"/>
      <c r="P27" s="7"/>
      <c r="Q27" s="12">
        <v>1</v>
      </c>
      <c r="R27" s="12">
        <v>3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584</v>
      </c>
      <c r="AB27" s="10">
        <v>545</v>
      </c>
      <c r="AC27" s="10">
        <v>1129</v>
      </c>
    </row>
    <row r="28" spans="1:29" ht="15" customHeight="1" x14ac:dyDescent="0.15">
      <c r="A28" s="7">
        <v>20</v>
      </c>
      <c r="B28" s="10">
        <v>80</v>
      </c>
      <c r="C28" s="10">
        <v>81</v>
      </c>
      <c r="D28" s="10">
        <v>161</v>
      </c>
      <c r="E28" s="3"/>
      <c r="F28" s="7">
        <v>50</v>
      </c>
      <c r="G28" s="10">
        <v>95</v>
      </c>
      <c r="H28" s="10">
        <v>82</v>
      </c>
      <c r="I28" s="10">
        <v>177</v>
      </c>
      <c r="J28" s="3"/>
      <c r="K28" s="7">
        <v>80</v>
      </c>
      <c r="L28" s="10">
        <v>177</v>
      </c>
      <c r="M28" s="10">
        <v>254</v>
      </c>
      <c r="N28" s="10">
        <v>431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31.54350032290802</v>
      </c>
      <c r="W28" s="19">
        <f t="shared" ref="W28:W39" si="5">W9/$W$8*100</f>
        <v>27.087033747779753</v>
      </c>
      <c r="X28" s="19">
        <f t="shared" ref="X28:X39" si="6">X9/$X$8*100</f>
        <v>29.166846071044134</v>
      </c>
      <c r="Z28" s="4" t="s">
        <v>31</v>
      </c>
      <c r="AA28" s="10">
        <v>178</v>
      </c>
      <c r="AB28" s="10">
        <v>197</v>
      </c>
      <c r="AC28" s="10">
        <v>375</v>
      </c>
    </row>
    <row r="29" spans="1:29" ht="15" customHeight="1" x14ac:dyDescent="0.15">
      <c r="A29" s="7">
        <v>21</v>
      </c>
      <c r="B29" s="10">
        <v>103</v>
      </c>
      <c r="C29" s="10">
        <v>88</v>
      </c>
      <c r="D29" s="10">
        <v>191</v>
      </c>
      <c r="E29" s="3"/>
      <c r="F29" s="7">
        <v>51</v>
      </c>
      <c r="G29" s="10">
        <v>103</v>
      </c>
      <c r="H29" s="10">
        <v>135</v>
      </c>
      <c r="I29" s="10">
        <v>238</v>
      </c>
      <c r="J29" s="3"/>
      <c r="K29" s="7">
        <v>81</v>
      </c>
      <c r="L29" s="10">
        <v>144</v>
      </c>
      <c r="M29" s="10">
        <v>243</v>
      </c>
      <c r="N29" s="10">
        <v>387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69.757357689823777</v>
      </c>
      <c r="W29" s="19">
        <f t="shared" si="5"/>
        <v>74.963668658162447</v>
      </c>
      <c r="X29" s="19">
        <f t="shared" si="6"/>
        <v>72.533907427341234</v>
      </c>
      <c r="Z29" s="4" t="s">
        <v>7</v>
      </c>
      <c r="AA29" s="10">
        <v>236</v>
      </c>
      <c r="AB29" s="10">
        <v>402</v>
      </c>
      <c r="AC29" s="10">
        <v>638</v>
      </c>
    </row>
    <row r="30" spans="1:29" ht="15" customHeight="1" x14ac:dyDescent="0.15">
      <c r="A30" s="7">
        <v>22</v>
      </c>
      <c r="B30" s="10">
        <v>96</v>
      </c>
      <c r="C30" s="10">
        <v>75</v>
      </c>
      <c r="D30" s="10">
        <v>171</v>
      </c>
      <c r="E30" s="3"/>
      <c r="F30" s="7">
        <v>52</v>
      </c>
      <c r="G30" s="10">
        <v>114</v>
      </c>
      <c r="H30" s="10">
        <v>122</v>
      </c>
      <c r="I30" s="10">
        <v>236</v>
      </c>
      <c r="J30" s="3"/>
      <c r="K30" s="7">
        <v>82</v>
      </c>
      <c r="L30" s="10">
        <v>163</v>
      </c>
      <c r="M30" s="10">
        <v>231</v>
      </c>
      <c r="N30" s="10">
        <v>394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60.651351600701176</v>
      </c>
      <c r="W30" s="19">
        <f t="shared" si="5"/>
        <v>67.003067979977388</v>
      </c>
      <c r="X30" s="19">
        <f t="shared" si="6"/>
        <v>64.03875134553283</v>
      </c>
      <c r="Z30" s="9" t="s">
        <v>24</v>
      </c>
      <c r="AA30" s="11">
        <f t="shared" ref="AA30:AB30" si="7">SUM(AA26:AA29)</f>
        <v>1113</v>
      </c>
      <c r="AB30" s="11">
        <f t="shared" si="7"/>
        <v>1245</v>
      </c>
      <c r="AC30" s="11">
        <f>SUM(AC26:AC29)</f>
        <v>2358</v>
      </c>
    </row>
    <row r="31" spans="1:29" ht="15" customHeight="1" x14ac:dyDescent="0.15">
      <c r="A31" s="7">
        <v>23</v>
      </c>
      <c r="B31" s="10">
        <v>60</v>
      </c>
      <c r="C31" s="10">
        <v>68</v>
      </c>
      <c r="D31" s="10">
        <v>128</v>
      </c>
      <c r="E31" s="3"/>
      <c r="F31" s="7">
        <v>53</v>
      </c>
      <c r="G31" s="10">
        <v>124</v>
      </c>
      <c r="H31" s="10">
        <v>100</v>
      </c>
      <c r="I31" s="10">
        <v>224</v>
      </c>
      <c r="J31" s="3"/>
      <c r="K31" s="7">
        <v>83</v>
      </c>
      <c r="L31" s="10">
        <v>143</v>
      </c>
      <c r="M31" s="10">
        <v>223</v>
      </c>
      <c r="N31" s="10">
        <v>366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47.808838453731894</v>
      </c>
      <c r="W31" s="19">
        <f t="shared" si="5"/>
        <v>55.570805748425641</v>
      </c>
      <c r="X31" s="19">
        <f t="shared" si="6"/>
        <v>51.948331539289562</v>
      </c>
      <c r="Z31" s="6"/>
    </row>
    <row r="32" spans="1:29" ht="15" customHeight="1" x14ac:dyDescent="0.15">
      <c r="A32" s="7">
        <v>24</v>
      </c>
      <c r="B32" s="10">
        <v>67</v>
      </c>
      <c r="C32" s="10">
        <v>67</v>
      </c>
      <c r="D32" s="10">
        <v>134</v>
      </c>
      <c r="E32" s="3"/>
      <c r="F32" s="7">
        <v>54</v>
      </c>
      <c r="G32" s="10">
        <v>131</v>
      </c>
      <c r="H32" s="10">
        <v>155</v>
      </c>
      <c r="I32" s="10">
        <v>286</v>
      </c>
      <c r="J32" s="3"/>
      <c r="K32" s="7">
        <v>84</v>
      </c>
      <c r="L32" s="10">
        <v>139</v>
      </c>
      <c r="M32" s="10">
        <v>238</v>
      </c>
      <c r="N32" s="10">
        <v>377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38.213857366915768</v>
      </c>
      <c r="W32" s="20">
        <f t="shared" si="5"/>
        <v>47.876634910382691</v>
      </c>
      <c r="X32" s="20">
        <f t="shared" si="6"/>
        <v>43.367061356297093</v>
      </c>
      <c r="Z32" s="6"/>
      <c r="AA32" s="28"/>
      <c r="AB32" s="27"/>
      <c r="AC32" s="27"/>
    </row>
    <row r="33" spans="1:29" ht="15" customHeight="1" x14ac:dyDescent="0.15">
      <c r="A33" s="7"/>
      <c r="B33" s="11">
        <v>406</v>
      </c>
      <c r="C33" s="11">
        <v>379</v>
      </c>
      <c r="D33" s="11">
        <v>785</v>
      </c>
      <c r="E33" s="3"/>
      <c r="F33" s="7"/>
      <c r="G33" s="11">
        <v>567</v>
      </c>
      <c r="H33" s="11">
        <v>594</v>
      </c>
      <c r="I33" s="11">
        <v>1161</v>
      </c>
      <c r="J33" s="3"/>
      <c r="K33" s="7"/>
      <c r="L33" s="11">
        <v>766</v>
      </c>
      <c r="M33" s="11">
        <v>1189</v>
      </c>
      <c r="N33" s="11">
        <v>1955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27.142725343666392</v>
      </c>
      <c r="W33" s="19">
        <f t="shared" si="5"/>
        <v>38.882609397707093</v>
      </c>
      <c r="X33" s="19">
        <f t="shared" si="6"/>
        <v>33.403659849300318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64</v>
      </c>
      <c r="D34" s="10">
        <v>135</v>
      </c>
      <c r="E34" s="3"/>
      <c r="F34" s="7">
        <v>55</v>
      </c>
      <c r="G34" s="10">
        <v>145</v>
      </c>
      <c r="H34" s="10">
        <v>140</v>
      </c>
      <c r="I34" s="10">
        <v>285</v>
      </c>
      <c r="J34" s="3"/>
      <c r="K34" s="7">
        <v>85</v>
      </c>
      <c r="L34" s="10">
        <v>149</v>
      </c>
      <c r="M34" s="10">
        <v>235</v>
      </c>
      <c r="N34" s="10">
        <v>384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20.822954147061537</v>
      </c>
      <c r="W34" s="19">
        <f t="shared" si="5"/>
        <v>31.406426610689486</v>
      </c>
      <c r="X34" s="19">
        <f t="shared" si="6"/>
        <v>26.467168998923572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73</v>
      </c>
      <c r="C35" s="10">
        <v>54</v>
      </c>
      <c r="D35" s="10">
        <v>127</v>
      </c>
      <c r="E35" s="3"/>
      <c r="F35" s="7">
        <v>56</v>
      </c>
      <c r="G35" s="10">
        <v>166</v>
      </c>
      <c r="H35" s="10">
        <v>157</v>
      </c>
      <c r="I35" s="10">
        <v>323</v>
      </c>
      <c r="J35" s="3"/>
      <c r="K35" s="7">
        <v>86</v>
      </c>
      <c r="L35" s="10">
        <v>120</v>
      </c>
      <c r="M35" s="10">
        <v>203</v>
      </c>
      <c r="N35" s="10">
        <v>323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13.857366915767136</v>
      </c>
      <c r="W35" s="19">
        <f t="shared" si="5"/>
        <v>22.670757306636524</v>
      </c>
      <c r="X35" s="19">
        <f t="shared" si="6"/>
        <v>18.557588805166848</v>
      </c>
      <c r="Z35" s="4" t="s">
        <v>25</v>
      </c>
      <c r="AA35" s="10">
        <f>SUM(AA5,AA12,AA19,AA26)</f>
        <v>1056</v>
      </c>
      <c r="AB35" s="10">
        <f t="shared" ref="AA35:AB38" si="8">SUM(AB5,AB12,AB19,AB26)</f>
        <v>1000</v>
      </c>
      <c r="AC35" s="10">
        <f>SUM(AA35:AB35)</f>
        <v>2056</v>
      </c>
    </row>
    <row r="36" spans="1:29" ht="15" customHeight="1" x14ac:dyDescent="0.15">
      <c r="A36" s="7">
        <v>27</v>
      </c>
      <c r="B36" s="10">
        <v>75</v>
      </c>
      <c r="C36" s="10">
        <v>69</v>
      </c>
      <c r="D36" s="10">
        <v>144</v>
      </c>
      <c r="E36" s="3"/>
      <c r="F36" s="7">
        <v>57</v>
      </c>
      <c r="G36" s="10">
        <v>169</v>
      </c>
      <c r="H36" s="10">
        <v>180</v>
      </c>
      <c r="I36" s="10">
        <v>349</v>
      </c>
      <c r="J36" s="3"/>
      <c r="K36" s="7">
        <v>87</v>
      </c>
      <c r="L36" s="10">
        <v>80</v>
      </c>
      <c r="M36" s="10">
        <v>179</v>
      </c>
      <c r="N36" s="10">
        <v>259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6.7902943075929523</v>
      </c>
      <c r="W36" s="19">
        <f t="shared" si="5"/>
        <v>13.071209430001614</v>
      </c>
      <c r="X36" s="19">
        <f t="shared" si="6"/>
        <v>10.139935414424112</v>
      </c>
      <c r="Z36" s="26" t="s">
        <v>26</v>
      </c>
      <c r="AA36" s="10">
        <f t="shared" si="8"/>
        <v>5641</v>
      </c>
      <c r="AB36" s="10">
        <f t="shared" si="8"/>
        <v>5456</v>
      </c>
      <c r="AC36" s="13">
        <f>SUM(AA36:AB36)</f>
        <v>11097</v>
      </c>
    </row>
    <row r="37" spans="1:29" ht="15" customHeight="1" x14ac:dyDescent="0.15">
      <c r="A37" s="7">
        <v>28</v>
      </c>
      <c r="B37" s="10">
        <v>91</v>
      </c>
      <c r="C37" s="10">
        <v>87</v>
      </c>
      <c r="D37" s="10">
        <v>178</v>
      </c>
      <c r="E37" s="3"/>
      <c r="F37" s="7">
        <v>58</v>
      </c>
      <c r="G37" s="10">
        <v>168</v>
      </c>
      <c r="H37" s="10">
        <v>161</v>
      </c>
      <c r="I37" s="10">
        <v>329</v>
      </c>
      <c r="J37" s="3"/>
      <c r="K37" s="7">
        <v>88</v>
      </c>
      <c r="L37" s="10">
        <v>86</v>
      </c>
      <c r="M37" s="10">
        <v>168</v>
      </c>
      <c r="N37" s="10">
        <v>254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2.1496448011809206</v>
      </c>
      <c r="W37" s="19">
        <f t="shared" si="5"/>
        <v>5.5062166962699823</v>
      </c>
      <c r="X37" s="19">
        <f t="shared" si="6"/>
        <v>3.9397201291711514</v>
      </c>
      <c r="Z37" s="4" t="s">
        <v>31</v>
      </c>
      <c r="AA37" s="10">
        <f t="shared" si="8"/>
        <v>1885</v>
      </c>
      <c r="AB37" s="10">
        <f t="shared" si="8"/>
        <v>2040</v>
      </c>
      <c r="AC37" s="13">
        <f>SUM(AA37:AB37)</f>
        <v>3925</v>
      </c>
    </row>
    <row r="38" spans="1:29" ht="15" customHeight="1" x14ac:dyDescent="0.15">
      <c r="A38" s="7">
        <v>29</v>
      </c>
      <c r="B38" s="10">
        <v>74</v>
      </c>
      <c r="C38" s="10">
        <v>95</v>
      </c>
      <c r="D38" s="10">
        <v>169</v>
      </c>
      <c r="E38" s="3"/>
      <c r="F38" s="7">
        <v>59</v>
      </c>
      <c r="G38" s="10">
        <v>177</v>
      </c>
      <c r="H38" s="10">
        <v>184</v>
      </c>
      <c r="I38" s="10">
        <v>361</v>
      </c>
      <c r="J38" s="3"/>
      <c r="K38" s="7">
        <v>89</v>
      </c>
      <c r="L38" s="10">
        <v>68</v>
      </c>
      <c r="M38" s="10">
        <v>152</v>
      </c>
      <c r="N38" s="10">
        <v>220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0.53510471445705321</v>
      </c>
      <c r="W38" s="19">
        <f t="shared" si="5"/>
        <v>1.3805909898272244</v>
      </c>
      <c r="X38" s="19">
        <f t="shared" si="6"/>
        <v>0.98600645855758884</v>
      </c>
      <c r="Z38" s="4" t="s">
        <v>7</v>
      </c>
      <c r="AA38" s="10">
        <f t="shared" si="8"/>
        <v>2257</v>
      </c>
      <c r="AB38" s="10">
        <f t="shared" si="8"/>
        <v>3890</v>
      </c>
      <c r="AC38" s="13">
        <f>SUM(AA38:AB38)</f>
        <v>6147</v>
      </c>
    </row>
    <row r="39" spans="1:29" ht="15" customHeight="1" x14ac:dyDescent="0.15">
      <c r="A39" s="7"/>
      <c r="B39" s="11">
        <v>384</v>
      </c>
      <c r="C39" s="11">
        <v>369</v>
      </c>
      <c r="D39" s="11">
        <v>753</v>
      </c>
      <c r="E39" s="3"/>
      <c r="F39" s="7"/>
      <c r="G39" s="11">
        <v>825</v>
      </c>
      <c r="H39" s="11">
        <v>822</v>
      </c>
      <c r="I39" s="11">
        <v>1647</v>
      </c>
      <c r="J39" s="3"/>
      <c r="K39" s="7"/>
      <c r="L39" s="11">
        <v>503</v>
      </c>
      <c r="M39" s="11">
        <v>937</v>
      </c>
      <c r="N39" s="11">
        <v>1440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4.6129716763539073E-2</v>
      </c>
      <c r="W39" s="19">
        <f t="shared" si="5"/>
        <v>0.29065073470046826</v>
      </c>
      <c r="X39" s="19">
        <f t="shared" si="6"/>
        <v>0.17653390742734121</v>
      </c>
      <c r="Z39" s="9" t="s">
        <v>24</v>
      </c>
      <c r="AA39" s="11">
        <f>SUM(AA35:AA38)</f>
        <v>10839</v>
      </c>
      <c r="AB39" s="11">
        <f>SUM(AB35:AB38)</f>
        <v>12386</v>
      </c>
      <c r="AC39" s="11">
        <f>SUM(AC35:AC38)</f>
        <v>23225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58</v>
      </c>
      <c r="C4" s="10">
        <v>52</v>
      </c>
      <c r="D4" s="10">
        <v>110</v>
      </c>
      <c r="E4" s="3"/>
      <c r="F4" s="7">
        <v>30</v>
      </c>
      <c r="G4" s="10">
        <v>83</v>
      </c>
      <c r="H4" s="10">
        <v>93</v>
      </c>
      <c r="I4" s="10">
        <v>176</v>
      </c>
      <c r="J4" s="3"/>
      <c r="K4" s="7">
        <v>60</v>
      </c>
      <c r="L4" s="10">
        <v>167</v>
      </c>
      <c r="M4" s="10">
        <v>190</v>
      </c>
      <c r="N4" s="10">
        <v>357</v>
      </c>
      <c r="O4" s="3"/>
      <c r="P4" s="7">
        <v>90</v>
      </c>
      <c r="Q4" s="10">
        <v>68</v>
      </c>
      <c r="R4" s="10">
        <v>158</v>
      </c>
      <c r="S4" s="10">
        <v>226</v>
      </c>
      <c r="U4" s="4" t="s">
        <v>4</v>
      </c>
      <c r="V4" s="15">
        <f>SUM(B9,B15,B21)</f>
        <v>1055</v>
      </c>
      <c r="W4" s="15">
        <f>SUM(C9,C15,C21)</f>
        <v>992</v>
      </c>
      <c r="X4" s="15">
        <f>SUM(V4:W4)</f>
        <v>2047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73</v>
      </c>
      <c r="C5" s="10">
        <v>55</v>
      </c>
      <c r="D5" s="10">
        <v>128</v>
      </c>
      <c r="E5" s="3"/>
      <c r="F5" s="7">
        <v>31</v>
      </c>
      <c r="G5" s="10">
        <v>109</v>
      </c>
      <c r="H5" s="10">
        <v>72</v>
      </c>
      <c r="I5" s="10">
        <v>181</v>
      </c>
      <c r="J5" s="3"/>
      <c r="K5" s="7">
        <v>61</v>
      </c>
      <c r="L5" s="10">
        <v>197</v>
      </c>
      <c r="M5" s="10">
        <v>186</v>
      </c>
      <c r="N5" s="10">
        <v>383</v>
      </c>
      <c r="O5" s="3"/>
      <c r="P5" s="7">
        <v>91</v>
      </c>
      <c r="Q5" s="10">
        <v>43</v>
      </c>
      <c r="R5" s="10">
        <v>110</v>
      </c>
      <c r="S5" s="10">
        <v>153</v>
      </c>
      <c r="U5" s="4" t="s">
        <v>5</v>
      </c>
      <c r="V5" s="15">
        <f>SUM(B27,B33,B39,G9,G15,G21,G27,G33,G39,L9)</f>
        <v>5617</v>
      </c>
      <c r="W5" s="15">
        <f>SUM(C27,C33,C39,H9,H15,H21,H27,H33,H39,M9)</f>
        <v>5445</v>
      </c>
      <c r="X5" s="15">
        <f>SUM(V5:W5)</f>
        <v>11062</v>
      </c>
      <c r="Y5" s="2"/>
      <c r="Z5" s="4" t="s">
        <v>25</v>
      </c>
      <c r="AA5" s="10">
        <v>604</v>
      </c>
      <c r="AB5" s="10">
        <v>575</v>
      </c>
      <c r="AC5" s="10">
        <v>1179</v>
      </c>
    </row>
    <row r="6" spans="1:29" ht="15" customHeight="1" x14ac:dyDescent="0.15">
      <c r="A6" s="7">
        <v>2</v>
      </c>
      <c r="B6" s="10">
        <v>58</v>
      </c>
      <c r="C6" s="10">
        <v>66</v>
      </c>
      <c r="D6" s="10">
        <v>124</v>
      </c>
      <c r="E6" s="3"/>
      <c r="F6" s="7">
        <v>32</v>
      </c>
      <c r="G6" s="10">
        <v>97</v>
      </c>
      <c r="H6" s="10">
        <v>108</v>
      </c>
      <c r="I6" s="10">
        <v>205</v>
      </c>
      <c r="J6" s="3"/>
      <c r="K6" s="7">
        <v>62</v>
      </c>
      <c r="L6" s="10">
        <v>233</v>
      </c>
      <c r="M6" s="10">
        <v>174</v>
      </c>
      <c r="N6" s="10">
        <v>407</v>
      </c>
      <c r="O6" s="3"/>
      <c r="P6" s="7">
        <v>92</v>
      </c>
      <c r="Q6" s="10">
        <v>25</v>
      </c>
      <c r="R6" s="10">
        <v>95</v>
      </c>
      <c r="S6" s="10">
        <v>120</v>
      </c>
      <c r="U6" s="8" t="s">
        <v>6</v>
      </c>
      <c r="V6" s="15">
        <f>SUM(L15,L21)</f>
        <v>1904</v>
      </c>
      <c r="W6" s="15">
        <f>SUM(M15,M21)</f>
        <v>2032</v>
      </c>
      <c r="X6" s="15">
        <f>SUM(V6:W6)</f>
        <v>3936</v>
      </c>
      <c r="Z6" s="26" t="s">
        <v>26</v>
      </c>
      <c r="AA6" s="10">
        <v>3247</v>
      </c>
      <c r="AB6" s="10">
        <v>3210</v>
      </c>
      <c r="AC6" s="10">
        <v>6457</v>
      </c>
    </row>
    <row r="7" spans="1:29" ht="15" customHeight="1" x14ac:dyDescent="0.15">
      <c r="A7" s="7">
        <v>3</v>
      </c>
      <c r="B7" s="10">
        <v>67</v>
      </c>
      <c r="C7" s="10">
        <v>54</v>
      </c>
      <c r="D7" s="10">
        <v>121</v>
      </c>
      <c r="E7" s="3"/>
      <c r="F7" s="7">
        <v>33</v>
      </c>
      <c r="G7" s="10">
        <v>82</v>
      </c>
      <c r="H7" s="10">
        <v>82</v>
      </c>
      <c r="I7" s="10">
        <v>164</v>
      </c>
      <c r="J7" s="3"/>
      <c r="K7" s="7">
        <v>63</v>
      </c>
      <c r="L7" s="10">
        <v>200</v>
      </c>
      <c r="M7" s="10">
        <v>212</v>
      </c>
      <c r="N7" s="10">
        <v>412</v>
      </c>
      <c r="O7" s="3"/>
      <c r="P7" s="7">
        <v>93</v>
      </c>
      <c r="Q7" s="10">
        <v>23</v>
      </c>
      <c r="R7" s="10">
        <v>84</v>
      </c>
      <c r="S7" s="10">
        <v>107</v>
      </c>
      <c r="U7" s="4" t="s">
        <v>7</v>
      </c>
      <c r="V7" s="15">
        <f>SUM(L27,L33,L39,Q9,Q15,Q21,Q27,Q33,Q39)</f>
        <v>2246</v>
      </c>
      <c r="W7" s="15">
        <f>SUM(M27,M33,M39,R9,R15,R21,R27,R33,R39)</f>
        <v>3895</v>
      </c>
      <c r="X7" s="15">
        <f>SUM(V7:W7)</f>
        <v>6141</v>
      </c>
      <c r="Z7" s="4" t="s">
        <v>31</v>
      </c>
      <c r="AA7" s="10">
        <v>1173</v>
      </c>
      <c r="AB7" s="10">
        <v>1256</v>
      </c>
      <c r="AC7" s="10">
        <v>2429</v>
      </c>
    </row>
    <row r="8" spans="1:29" ht="15" customHeight="1" x14ac:dyDescent="0.15">
      <c r="A8" s="7">
        <v>4</v>
      </c>
      <c r="B8" s="10">
        <v>66</v>
      </c>
      <c r="C8" s="10">
        <v>59</v>
      </c>
      <c r="D8" s="10">
        <v>125</v>
      </c>
      <c r="E8" s="3"/>
      <c r="F8" s="7">
        <v>34</v>
      </c>
      <c r="G8" s="10">
        <v>93</v>
      </c>
      <c r="H8" s="10">
        <v>84</v>
      </c>
      <c r="I8" s="10">
        <v>177</v>
      </c>
      <c r="J8" s="3"/>
      <c r="K8" s="7">
        <v>64</v>
      </c>
      <c r="L8" s="10">
        <v>224</v>
      </c>
      <c r="M8" s="10">
        <v>196</v>
      </c>
      <c r="N8" s="10">
        <v>420</v>
      </c>
      <c r="O8" s="3"/>
      <c r="P8" s="7">
        <v>94</v>
      </c>
      <c r="Q8" s="10">
        <v>13</v>
      </c>
      <c r="R8" s="10">
        <v>69</v>
      </c>
      <c r="S8" s="10">
        <v>82</v>
      </c>
      <c r="U8" s="17" t="s">
        <v>3</v>
      </c>
      <c r="V8" s="12">
        <f>SUM(V4:V7)</f>
        <v>10822</v>
      </c>
      <c r="W8" s="12">
        <f>SUM(W4:W7)</f>
        <v>12364</v>
      </c>
      <c r="X8" s="12">
        <f>SUM(X4:X7)</f>
        <v>23186</v>
      </c>
      <c r="Z8" s="4" t="s">
        <v>7</v>
      </c>
      <c r="AA8" s="10">
        <v>1356</v>
      </c>
      <c r="AB8" s="10">
        <v>2375</v>
      </c>
      <c r="AC8" s="10">
        <v>3731</v>
      </c>
    </row>
    <row r="9" spans="1:29" ht="15" customHeight="1" x14ac:dyDescent="0.15">
      <c r="A9" s="7"/>
      <c r="B9" s="11">
        <v>322</v>
      </c>
      <c r="C9" s="11">
        <v>286</v>
      </c>
      <c r="D9" s="11">
        <v>608</v>
      </c>
      <c r="E9" s="3"/>
      <c r="F9" s="7"/>
      <c r="G9" s="11">
        <v>464</v>
      </c>
      <c r="H9" s="11">
        <v>439</v>
      </c>
      <c r="I9" s="11">
        <v>903</v>
      </c>
      <c r="J9" s="3"/>
      <c r="K9" s="7"/>
      <c r="L9" s="12">
        <v>1021</v>
      </c>
      <c r="M9" s="12">
        <v>958</v>
      </c>
      <c r="N9" s="12">
        <v>1979</v>
      </c>
      <c r="O9" s="3"/>
      <c r="P9" s="7"/>
      <c r="Q9" s="11">
        <v>172</v>
      </c>
      <c r="R9" s="11">
        <v>516</v>
      </c>
      <c r="S9" s="11">
        <v>688</v>
      </c>
      <c r="U9" s="4" t="s">
        <v>8</v>
      </c>
      <c r="V9" s="15">
        <f>SUM(G21,G27,G33,G39,L9)</f>
        <v>3398</v>
      </c>
      <c r="W9" s="15">
        <f>SUM(H21,H27,H33,H39,M9)</f>
        <v>3349</v>
      </c>
      <c r="X9" s="18">
        <f t="shared" ref="X9:X20" si="0">SUM(V9:W9)</f>
        <v>6747</v>
      </c>
      <c r="Z9" s="9" t="s">
        <v>24</v>
      </c>
      <c r="AA9" s="11">
        <f t="shared" ref="AA9:AB9" si="1">SUM(AA5:AA8)</f>
        <v>6380</v>
      </c>
      <c r="AB9" s="11">
        <f t="shared" si="1"/>
        <v>7416</v>
      </c>
      <c r="AC9" s="11">
        <f>SUM(AC5:AC8)</f>
        <v>13796</v>
      </c>
    </row>
    <row r="10" spans="1:29" ht="15" customHeight="1" x14ac:dyDescent="0.15">
      <c r="A10" s="7">
        <v>5</v>
      </c>
      <c r="B10" s="10">
        <v>78</v>
      </c>
      <c r="C10" s="10">
        <v>66</v>
      </c>
      <c r="D10" s="10">
        <v>144</v>
      </c>
      <c r="E10" s="3"/>
      <c r="F10" s="7">
        <v>35</v>
      </c>
      <c r="G10" s="10">
        <v>87</v>
      </c>
      <c r="H10" s="10">
        <v>105</v>
      </c>
      <c r="I10" s="10">
        <v>192</v>
      </c>
      <c r="J10" s="3"/>
      <c r="K10" s="7">
        <v>65</v>
      </c>
      <c r="L10" s="10">
        <v>249</v>
      </c>
      <c r="M10" s="10">
        <v>213</v>
      </c>
      <c r="N10" s="10">
        <v>462</v>
      </c>
      <c r="O10" s="3"/>
      <c r="P10" s="7">
        <v>95</v>
      </c>
      <c r="Q10" s="10">
        <v>15</v>
      </c>
      <c r="R10" s="10">
        <v>49</v>
      </c>
      <c r="S10" s="10">
        <v>64</v>
      </c>
      <c r="U10" s="4" t="s">
        <v>9</v>
      </c>
      <c r="V10" s="15">
        <f>SUM(G21,G27,G33,G39,L9,L15,L21,L27,L33,L39,Q9,Q15,Q21,Q27,Q33,Q39)</f>
        <v>7548</v>
      </c>
      <c r="W10" s="15">
        <f>SUM(H21,H27,H33,H39,M9,M15,M21,M27,M33,M39,R9,R15,R21,R27,R33,R39)</f>
        <v>9276</v>
      </c>
      <c r="X10" s="18">
        <f t="shared" si="0"/>
        <v>16824</v>
      </c>
      <c r="Z10" s="6" t="s">
        <v>28</v>
      </c>
    </row>
    <row r="11" spans="1:29" ht="15" customHeight="1" x14ac:dyDescent="0.15">
      <c r="A11" s="7">
        <v>6</v>
      </c>
      <c r="B11" s="10">
        <v>82</v>
      </c>
      <c r="C11" s="10">
        <v>63</v>
      </c>
      <c r="D11" s="10">
        <v>145</v>
      </c>
      <c r="E11" s="3"/>
      <c r="F11" s="7">
        <v>36</v>
      </c>
      <c r="G11" s="10">
        <v>91</v>
      </c>
      <c r="H11" s="10">
        <v>85</v>
      </c>
      <c r="I11" s="10">
        <v>176</v>
      </c>
      <c r="J11" s="3"/>
      <c r="K11" s="7">
        <v>66</v>
      </c>
      <c r="L11" s="10">
        <v>270</v>
      </c>
      <c r="M11" s="10">
        <v>281</v>
      </c>
      <c r="N11" s="10">
        <v>551</v>
      </c>
      <c r="O11" s="3"/>
      <c r="P11" s="7">
        <v>96</v>
      </c>
      <c r="Q11" s="10">
        <v>15</v>
      </c>
      <c r="R11" s="10">
        <v>31</v>
      </c>
      <c r="S11" s="10">
        <v>46</v>
      </c>
      <c r="U11" s="4" t="s">
        <v>10</v>
      </c>
      <c r="V11" s="15">
        <f>SUM(,G33,G39,L9,L15,L21,L27,L33,L39,Q9,Q15,Q21,Q27,Q33,Q39)</f>
        <v>6558</v>
      </c>
      <c r="W11" s="15">
        <f>SUM(,H33,H39,M9,M15,M21,M27,M33,M39,R9,R15,R21,R27,R33,R39)</f>
        <v>8289</v>
      </c>
      <c r="X11" s="18">
        <f t="shared" si="0"/>
        <v>14847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71</v>
      </c>
      <c r="D12" s="10">
        <v>137</v>
      </c>
      <c r="E12" s="3"/>
      <c r="F12" s="7">
        <v>37</v>
      </c>
      <c r="G12" s="10">
        <v>103</v>
      </c>
      <c r="H12" s="10">
        <v>111</v>
      </c>
      <c r="I12" s="10">
        <v>214</v>
      </c>
      <c r="J12" s="3"/>
      <c r="K12" s="7">
        <v>67</v>
      </c>
      <c r="L12" s="10">
        <v>271</v>
      </c>
      <c r="M12" s="10">
        <v>221</v>
      </c>
      <c r="N12" s="10">
        <v>492</v>
      </c>
      <c r="O12" s="3"/>
      <c r="P12" s="7">
        <v>97</v>
      </c>
      <c r="Q12" s="10">
        <v>10</v>
      </c>
      <c r="R12" s="10">
        <v>26</v>
      </c>
      <c r="S12" s="10">
        <v>36</v>
      </c>
      <c r="U12" s="4" t="s">
        <v>11</v>
      </c>
      <c r="V12" s="15">
        <f>SUM(L9,L15,L21,L27,L33,L39,Q9,Q15,Q21,Q27,Q33,Q39)</f>
        <v>5171</v>
      </c>
      <c r="W12" s="15">
        <f>SUM(M9,M15,M21,M27,M33,M39,R9,R15,R21,R27,R33,R39)</f>
        <v>6885</v>
      </c>
      <c r="X12" s="18">
        <f t="shared" si="0"/>
        <v>12056</v>
      </c>
      <c r="Z12" s="4" t="s">
        <v>25</v>
      </c>
      <c r="AA12" s="10">
        <v>160</v>
      </c>
      <c r="AB12" s="10">
        <v>149</v>
      </c>
      <c r="AC12" s="10">
        <v>309</v>
      </c>
    </row>
    <row r="13" spans="1:29" ht="15" customHeight="1" x14ac:dyDescent="0.15">
      <c r="A13" s="7">
        <v>8</v>
      </c>
      <c r="B13" s="10">
        <v>73</v>
      </c>
      <c r="C13" s="10">
        <v>79</v>
      </c>
      <c r="D13" s="10">
        <v>152</v>
      </c>
      <c r="E13" s="3"/>
      <c r="F13" s="7">
        <v>38</v>
      </c>
      <c r="G13" s="10">
        <v>122</v>
      </c>
      <c r="H13" s="10">
        <v>90</v>
      </c>
      <c r="I13" s="10">
        <v>212</v>
      </c>
      <c r="J13" s="3"/>
      <c r="K13" s="7">
        <v>68</v>
      </c>
      <c r="L13" s="10">
        <v>267</v>
      </c>
      <c r="M13" s="10">
        <v>258</v>
      </c>
      <c r="N13" s="10">
        <v>525</v>
      </c>
      <c r="O13" s="3"/>
      <c r="P13" s="7">
        <v>98</v>
      </c>
      <c r="Q13" s="10">
        <v>7</v>
      </c>
      <c r="R13" s="10">
        <v>20</v>
      </c>
      <c r="S13" s="10">
        <v>27</v>
      </c>
      <c r="U13" s="9" t="s">
        <v>12</v>
      </c>
      <c r="V13" s="12">
        <f>SUM(L15,L21,L27,L33,L39,Q9,Q15,Q21,Q27,Q33,Q39)</f>
        <v>4150</v>
      </c>
      <c r="W13" s="12">
        <f>SUM(M15,M21,M27,M33,M39,R9,R15,R21,R27,R33,R39)</f>
        <v>5927</v>
      </c>
      <c r="X13" s="12">
        <f t="shared" si="0"/>
        <v>10077</v>
      </c>
      <c r="Z13" s="26" t="s">
        <v>26</v>
      </c>
      <c r="AA13" s="10">
        <v>726</v>
      </c>
      <c r="AB13" s="10">
        <v>720</v>
      </c>
      <c r="AC13" s="10">
        <v>1446</v>
      </c>
    </row>
    <row r="14" spans="1:29" ht="15" customHeight="1" x14ac:dyDescent="0.15">
      <c r="A14" s="7">
        <v>9</v>
      </c>
      <c r="B14" s="10">
        <v>71</v>
      </c>
      <c r="C14" s="10">
        <v>74</v>
      </c>
      <c r="D14" s="10">
        <v>145</v>
      </c>
      <c r="E14" s="3"/>
      <c r="F14" s="7">
        <v>39</v>
      </c>
      <c r="G14" s="10">
        <v>125</v>
      </c>
      <c r="H14" s="10">
        <v>95</v>
      </c>
      <c r="I14" s="10">
        <v>220</v>
      </c>
      <c r="J14" s="3"/>
      <c r="K14" s="7">
        <v>69</v>
      </c>
      <c r="L14" s="10">
        <v>164</v>
      </c>
      <c r="M14" s="10">
        <v>141</v>
      </c>
      <c r="N14" s="10">
        <v>305</v>
      </c>
      <c r="O14" s="3"/>
      <c r="P14" s="7">
        <v>99</v>
      </c>
      <c r="Q14" s="10">
        <v>4</v>
      </c>
      <c r="R14" s="10">
        <v>14</v>
      </c>
      <c r="S14" s="10">
        <v>18</v>
      </c>
      <c r="U14" s="4" t="s">
        <v>13</v>
      </c>
      <c r="V14" s="15">
        <f>SUM(L21,L27,L33,L39,Q9,Q15,Q21,Q27,Q33,Q39)</f>
        <v>2929</v>
      </c>
      <c r="W14" s="15">
        <f>SUM(M21,M27,M33,M39,R9,R15,R21,R27,R33,R39)</f>
        <v>4813</v>
      </c>
      <c r="X14" s="18">
        <f t="shared" si="0"/>
        <v>7742</v>
      </c>
      <c r="Z14" s="4" t="s">
        <v>31</v>
      </c>
      <c r="AA14" s="10">
        <v>240</v>
      </c>
      <c r="AB14" s="10">
        <v>285</v>
      </c>
      <c r="AC14" s="10">
        <v>525</v>
      </c>
    </row>
    <row r="15" spans="1:29" ht="15" customHeight="1" x14ac:dyDescent="0.15">
      <c r="A15" s="7"/>
      <c r="B15" s="11">
        <v>370</v>
      </c>
      <c r="C15" s="11">
        <v>353</v>
      </c>
      <c r="D15" s="11">
        <v>723</v>
      </c>
      <c r="E15" s="3"/>
      <c r="F15" s="7"/>
      <c r="G15" s="11">
        <v>528</v>
      </c>
      <c r="H15" s="11">
        <v>486</v>
      </c>
      <c r="I15" s="11">
        <v>1014</v>
      </c>
      <c r="J15" s="3"/>
      <c r="K15" s="7"/>
      <c r="L15" s="11">
        <v>1221</v>
      </c>
      <c r="M15" s="11">
        <v>1114</v>
      </c>
      <c r="N15" s="11">
        <v>2335</v>
      </c>
      <c r="O15" s="3"/>
      <c r="P15" s="7"/>
      <c r="Q15" s="11">
        <v>51</v>
      </c>
      <c r="R15" s="11">
        <v>140</v>
      </c>
      <c r="S15" s="11">
        <v>191</v>
      </c>
      <c r="U15" s="4" t="s">
        <v>14</v>
      </c>
      <c r="V15" s="15">
        <f>SUM(L27,L33,L39,Q9,Q15,Q21,Q27,Q33,Q39)</f>
        <v>2246</v>
      </c>
      <c r="W15" s="15">
        <f>SUM(M27,M33,M39,R9,R15,R21,R27,R33,R39)</f>
        <v>3895</v>
      </c>
      <c r="X15" s="18">
        <f t="shared" si="0"/>
        <v>6141</v>
      </c>
      <c r="Z15" s="4" t="s">
        <v>7</v>
      </c>
      <c r="AA15" s="10">
        <v>281</v>
      </c>
      <c r="AB15" s="10">
        <v>447</v>
      </c>
      <c r="AC15" s="10">
        <v>728</v>
      </c>
    </row>
    <row r="16" spans="1:29" ht="15" customHeight="1" x14ac:dyDescent="0.15">
      <c r="A16" s="7">
        <v>10</v>
      </c>
      <c r="B16" s="10">
        <v>76</v>
      </c>
      <c r="C16" s="10">
        <v>65</v>
      </c>
      <c r="D16" s="10">
        <v>141</v>
      </c>
      <c r="E16" s="3"/>
      <c r="F16" s="7">
        <v>40</v>
      </c>
      <c r="G16" s="10">
        <v>103</v>
      </c>
      <c r="H16" s="10">
        <v>101</v>
      </c>
      <c r="I16" s="10">
        <v>204</v>
      </c>
      <c r="J16" s="3"/>
      <c r="K16" s="7">
        <v>70</v>
      </c>
      <c r="L16" s="10">
        <v>92</v>
      </c>
      <c r="M16" s="10">
        <v>142</v>
      </c>
      <c r="N16" s="10">
        <v>234</v>
      </c>
      <c r="O16" s="3"/>
      <c r="P16" s="7">
        <v>100</v>
      </c>
      <c r="Q16" s="10">
        <v>2</v>
      </c>
      <c r="R16" s="10">
        <v>15</v>
      </c>
      <c r="S16" s="10">
        <v>17</v>
      </c>
      <c r="U16" s="4" t="s">
        <v>15</v>
      </c>
      <c r="V16" s="15">
        <f>SUM(L33,L39,Q9,Q15,Q21,Q27,Q33,Q39)</f>
        <v>1499</v>
      </c>
      <c r="W16" s="15">
        <f>SUM(M33,M39,R9,R15,R21,R27,R33,R39)</f>
        <v>2814</v>
      </c>
      <c r="X16" s="18">
        <f t="shared" si="0"/>
        <v>4313</v>
      </c>
      <c r="Z16" s="9" t="s">
        <v>24</v>
      </c>
      <c r="AA16" s="11">
        <f t="shared" ref="AA16:AB16" si="2">SUM(AA12:AA15)</f>
        <v>1407</v>
      </c>
      <c r="AB16" s="11">
        <f t="shared" si="2"/>
        <v>1601</v>
      </c>
      <c r="AC16" s="11">
        <f>SUM(AC12:AC15)</f>
        <v>3008</v>
      </c>
    </row>
    <row r="17" spans="1:29" ht="15" customHeight="1" x14ac:dyDescent="0.15">
      <c r="A17" s="7">
        <v>11</v>
      </c>
      <c r="B17" s="10">
        <v>79</v>
      </c>
      <c r="C17" s="10">
        <v>64</v>
      </c>
      <c r="D17" s="10">
        <v>143</v>
      </c>
      <c r="E17" s="3"/>
      <c r="F17" s="7">
        <v>41</v>
      </c>
      <c r="G17" s="10">
        <v>111</v>
      </c>
      <c r="H17" s="10">
        <v>98</v>
      </c>
      <c r="I17" s="10">
        <v>209</v>
      </c>
      <c r="J17" s="3"/>
      <c r="K17" s="7">
        <v>71</v>
      </c>
      <c r="L17" s="10">
        <v>134</v>
      </c>
      <c r="M17" s="10">
        <v>175</v>
      </c>
      <c r="N17" s="10">
        <v>309</v>
      </c>
      <c r="O17" s="3"/>
      <c r="P17" s="7">
        <v>101</v>
      </c>
      <c r="Q17" s="10">
        <v>2</v>
      </c>
      <c r="R17" s="10">
        <v>8</v>
      </c>
      <c r="S17" s="10">
        <v>10</v>
      </c>
      <c r="U17" s="4" t="s">
        <v>16</v>
      </c>
      <c r="V17" s="15">
        <f>SUM(L39,Q9,Q15,Q21,Q27,Q33,Q39)</f>
        <v>734</v>
      </c>
      <c r="W17" s="15">
        <f>SUM(M39,R9,R15,R21,R27,R33,R39)</f>
        <v>1638</v>
      </c>
      <c r="X17" s="18">
        <f t="shared" si="0"/>
        <v>2372</v>
      </c>
      <c r="Z17" s="6" t="s">
        <v>29</v>
      </c>
    </row>
    <row r="18" spans="1:29" ht="15" customHeight="1" x14ac:dyDescent="0.15">
      <c r="A18" s="7">
        <v>12</v>
      </c>
      <c r="B18" s="10">
        <v>64</v>
      </c>
      <c r="C18" s="10">
        <v>72</v>
      </c>
      <c r="D18" s="10">
        <v>136</v>
      </c>
      <c r="E18" s="3"/>
      <c r="F18" s="7">
        <v>42</v>
      </c>
      <c r="G18" s="10">
        <v>104</v>
      </c>
      <c r="H18" s="10">
        <v>100</v>
      </c>
      <c r="I18" s="10">
        <v>204</v>
      </c>
      <c r="J18" s="3"/>
      <c r="K18" s="7">
        <v>72</v>
      </c>
      <c r="L18" s="10">
        <v>157</v>
      </c>
      <c r="M18" s="10">
        <v>195</v>
      </c>
      <c r="N18" s="13">
        <v>352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228</v>
      </c>
      <c r="W18" s="15">
        <f>SUM(R9,R15,R21,R27,R33,R39)</f>
        <v>693</v>
      </c>
      <c r="X18" s="18">
        <f t="shared" si="0"/>
        <v>921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76</v>
      </c>
      <c r="D19" s="10">
        <v>146</v>
      </c>
      <c r="E19" s="3"/>
      <c r="F19" s="7">
        <v>43</v>
      </c>
      <c r="G19" s="10">
        <v>92</v>
      </c>
      <c r="H19" s="10">
        <v>104</v>
      </c>
      <c r="I19" s="10">
        <v>196</v>
      </c>
      <c r="J19" s="3"/>
      <c r="K19" s="7">
        <v>73</v>
      </c>
      <c r="L19" s="10">
        <v>156</v>
      </c>
      <c r="M19" s="10">
        <v>182</v>
      </c>
      <c r="N19" s="10">
        <v>338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56</v>
      </c>
      <c r="W19" s="15">
        <f>SUM(R15,R21,R27,R33,R39)</f>
        <v>177</v>
      </c>
      <c r="X19" s="18">
        <f t="shared" si="0"/>
        <v>233</v>
      </c>
      <c r="Z19" s="4" t="s">
        <v>25</v>
      </c>
      <c r="AA19" s="10">
        <v>176</v>
      </c>
      <c r="AB19" s="10">
        <v>170</v>
      </c>
      <c r="AC19" s="10">
        <v>346</v>
      </c>
    </row>
    <row r="20" spans="1:29" ht="15" customHeight="1" x14ac:dyDescent="0.15">
      <c r="A20" s="7">
        <v>14</v>
      </c>
      <c r="B20" s="10">
        <v>74</v>
      </c>
      <c r="C20" s="10">
        <v>76</v>
      </c>
      <c r="D20" s="10">
        <v>150</v>
      </c>
      <c r="E20" s="3"/>
      <c r="F20" s="7">
        <v>44</v>
      </c>
      <c r="G20" s="10">
        <v>107</v>
      </c>
      <c r="H20" s="10">
        <v>89</v>
      </c>
      <c r="I20" s="10">
        <v>196</v>
      </c>
      <c r="J20" s="3"/>
      <c r="K20" s="7">
        <v>74</v>
      </c>
      <c r="L20" s="10">
        <v>144</v>
      </c>
      <c r="M20" s="10">
        <v>224</v>
      </c>
      <c r="N20" s="10">
        <v>368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37</v>
      </c>
      <c r="X20" s="18">
        <f t="shared" si="0"/>
        <v>42</v>
      </c>
      <c r="Z20" s="26" t="s">
        <v>26</v>
      </c>
      <c r="AA20" s="10">
        <v>1063</v>
      </c>
      <c r="AB20" s="10">
        <v>968</v>
      </c>
      <c r="AC20" s="10">
        <v>2031</v>
      </c>
    </row>
    <row r="21" spans="1:29" ht="15" customHeight="1" x14ac:dyDescent="0.15">
      <c r="A21" s="7"/>
      <c r="B21" s="11">
        <v>363</v>
      </c>
      <c r="C21" s="11">
        <v>353</v>
      </c>
      <c r="D21" s="11">
        <v>716</v>
      </c>
      <c r="E21" s="3"/>
      <c r="F21" s="7"/>
      <c r="G21" s="11">
        <v>517</v>
      </c>
      <c r="H21" s="11">
        <v>492</v>
      </c>
      <c r="I21" s="11">
        <v>1009</v>
      </c>
      <c r="J21" s="3"/>
      <c r="K21" s="7"/>
      <c r="L21" s="12">
        <v>683</v>
      </c>
      <c r="M21" s="12">
        <v>918</v>
      </c>
      <c r="N21" s="12">
        <v>1601</v>
      </c>
      <c r="O21" s="24"/>
      <c r="P21" s="7"/>
      <c r="Q21" s="11">
        <v>4</v>
      </c>
      <c r="R21" s="11">
        <v>34</v>
      </c>
      <c r="S21" s="11">
        <v>38</v>
      </c>
      <c r="Z21" s="4" t="s">
        <v>31</v>
      </c>
      <c r="AA21" s="10">
        <v>309</v>
      </c>
      <c r="AB21" s="10">
        <v>295</v>
      </c>
      <c r="AC21" s="10">
        <v>604</v>
      </c>
    </row>
    <row r="22" spans="1:29" ht="15" customHeight="1" x14ac:dyDescent="0.15">
      <c r="A22" s="7">
        <v>15</v>
      </c>
      <c r="B22" s="10">
        <v>86</v>
      </c>
      <c r="C22" s="10">
        <v>94</v>
      </c>
      <c r="D22" s="10">
        <v>180</v>
      </c>
      <c r="E22" s="3"/>
      <c r="F22" s="7">
        <v>45</v>
      </c>
      <c r="G22" s="10">
        <v>96</v>
      </c>
      <c r="H22" s="10">
        <v>91</v>
      </c>
      <c r="I22" s="10">
        <v>187</v>
      </c>
      <c r="J22" s="3"/>
      <c r="K22" s="7">
        <v>75</v>
      </c>
      <c r="L22" s="10">
        <v>141</v>
      </c>
      <c r="M22" s="10">
        <v>216</v>
      </c>
      <c r="N22" s="10">
        <v>357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374</v>
      </c>
      <c r="AB22" s="10">
        <v>670</v>
      </c>
      <c r="AC22" s="10">
        <v>1044</v>
      </c>
    </row>
    <row r="23" spans="1:29" ht="15" customHeight="1" x14ac:dyDescent="0.15">
      <c r="A23" s="7">
        <v>16</v>
      </c>
      <c r="B23" s="10">
        <v>96</v>
      </c>
      <c r="C23" s="10">
        <v>81</v>
      </c>
      <c r="D23" s="10">
        <v>177</v>
      </c>
      <c r="E23" s="3"/>
      <c r="F23" s="7">
        <v>46</v>
      </c>
      <c r="G23" s="10">
        <v>98</v>
      </c>
      <c r="H23" s="10">
        <v>94</v>
      </c>
      <c r="I23" s="10">
        <v>192</v>
      </c>
      <c r="J23" s="3"/>
      <c r="K23" s="7">
        <v>76</v>
      </c>
      <c r="L23" s="10">
        <v>146</v>
      </c>
      <c r="M23" s="10">
        <v>203</v>
      </c>
      <c r="N23" s="10">
        <v>349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9.7486601367584544</v>
      </c>
      <c r="W23" s="19">
        <f>W4/$W$8*100</f>
        <v>8.0232934325461009</v>
      </c>
      <c r="X23" s="19">
        <f>X4/$X$8*100</f>
        <v>8.8286034676097653</v>
      </c>
      <c r="Z23" s="9" t="s">
        <v>24</v>
      </c>
      <c r="AA23" s="11">
        <f t="shared" ref="AA23:AB23" si="3">SUM(AA19:AA22)</f>
        <v>1922</v>
      </c>
      <c r="AB23" s="11">
        <f t="shared" si="3"/>
        <v>2103</v>
      </c>
      <c r="AC23" s="11">
        <f>SUM(AC19:AC22)</f>
        <v>4025</v>
      </c>
    </row>
    <row r="24" spans="1:29" ht="15" customHeight="1" x14ac:dyDescent="0.15">
      <c r="A24" s="7">
        <v>17</v>
      </c>
      <c r="B24" s="10">
        <v>80</v>
      </c>
      <c r="C24" s="10">
        <v>79</v>
      </c>
      <c r="D24" s="10">
        <v>159</v>
      </c>
      <c r="E24" s="3"/>
      <c r="F24" s="7">
        <v>47</v>
      </c>
      <c r="G24" s="10">
        <v>91</v>
      </c>
      <c r="H24" s="10">
        <v>98</v>
      </c>
      <c r="I24" s="10">
        <v>189</v>
      </c>
      <c r="J24" s="3"/>
      <c r="K24" s="7">
        <v>77</v>
      </c>
      <c r="L24" s="10">
        <v>140</v>
      </c>
      <c r="M24" s="10">
        <v>203</v>
      </c>
      <c r="N24" s="10">
        <v>343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51.903529846608762</v>
      </c>
      <c r="W24" s="19">
        <f>W5/$W$8*100</f>
        <v>44.039145907473312</v>
      </c>
      <c r="X24" s="19">
        <f>X5/$X$8*100</f>
        <v>47.709824894332783</v>
      </c>
      <c r="Z24" s="6" t="s">
        <v>30</v>
      </c>
    </row>
    <row r="25" spans="1:29" ht="15" customHeight="1" x14ac:dyDescent="0.15">
      <c r="A25" s="7">
        <v>18</v>
      </c>
      <c r="B25" s="10">
        <v>98</v>
      </c>
      <c r="C25" s="10">
        <v>91</v>
      </c>
      <c r="D25" s="10">
        <v>189</v>
      </c>
      <c r="E25" s="3"/>
      <c r="F25" s="7">
        <v>48</v>
      </c>
      <c r="G25" s="10">
        <v>94</v>
      </c>
      <c r="H25" s="10">
        <v>123</v>
      </c>
      <c r="I25" s="10">
        <v>217</v>
      </c>
      <c r="J25" s="3"/>
      <c r="K25" s="7">
        <v>78</v>
      </c>
      <c r="L25" s="10">
        <v>181</v>
      </c>
      <c r="M25" s="10">
        <v>228</v>
      </c>
      <c r="N25" s="10">
        <v>409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17.59379042690815</v>
      </c>
      <c r="W25" s="19">
        <f>W6/$W$8*100</f>
        <v>16.434810740860563</v>
      </c>
      <c r="X25" s="19">
        <f>X6/$X$8*100</f>
        <v>16.975761235228155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80</v>
      </c>
      <c r="C26" s="10">
        <v>78</v>
      </c>
      <c r="D26" s="10">
        <v>158</v>
      </c>
      <c r="E26" s="3"/>
      <c r="F26" s="7">
        <v>49</v>
      </c>
      <c r="G26" s="10">
        <v>94</v>
      </c>
      <c r="H26" s="10">
        <v>89</v>
      </c>
      <c r="I26" s="10">
        <v>183</v>
      </c>
      <c r="J26" s="3"/>
      <c r="K26" s="7">
        <v>79</v>
      </c>
      <c r="L26" s="10">
        <v>139</v>
      </c>
      <c r="M26" s="10">
        <v>231</v>
      </c>
      <c r="N26" s="10">
        <v>370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20.754019589724635</v>
      </c>
      <c r="W26" s="19">
        <f>W7/$W$8*100</f>
        <v>31.502749919120028</v>
      </c>
      <c r="X26" s="19">
        <f>X7/$X$8*100</f>
        <v>26.485810402829298</v>
      </c>
      <c r="Z26" s="4" t="s">
        <v>25</v>
      </c>
      <c r="AA26" s="10">
        <v>115</v>
      </c>
      <c r="AB26" s="10">
        <v>98</v>
      </c>
      <c r="AC26" s="10">
        <v>213</v>
      </c>
    </row>
    <row r="27" spans="1:29" ht="15" customHeight="1" x14ac:dyDescent="0.15">
      <c r="A27" s="7"/>
      <c r="B27" s="11">
        <v>440</v>
      </c>
      <c r="C27" s="11">
        <v>423</v>
      </c>
      <c r="D27" s="11">
        <v>863</v>
      </c>
      <c r="E27" s="3"/>
      <c r="F27" s="7"/>
      <c r="G27" s="11">
        <v>473</v>
      </c>
      <c r="H27" s="11">
        <v>495</v>
      </c>
      <c r="I27" s="11">
        <v>968</v>
      </c>
      <c r="J27" s="3"/>
      <c r="K27" s="7"/>
      <c r="L27" s="11">
        <v>747</v>
      </c>
      <c r="M27" s="11">
        <v>1081</v>
      </c>
      <c r="N27" s="11">
        <v>1828</v>
      </c>
      <c r="O27" s="3"/>
      <c r="P27" s="7"/>
      <c r="Q27" s="12">
        <v>1</v>
      </c>
      <c r="R27" s="12">
        <v>3</v>
      </c>
      <c r="S27" s="12">
        <v>4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26" t="s">
        <v>26</v>
      </c>
      <c r="AA27" s="10">
        <v>581</v>
      </c>
      <c r="AB27" s="10">
        <v>547</v>
      </c>
      <c r="AC27" s="10">
        <v>1128</v>
      </c>
    </row>
    <row r="28" spans="1:29" ht="15" customHeight="1" x14ac:dyDescent="0.15">
      <c r="A28" s="7">
        <v>20</v>
      </c>
      <c r="B28" s="10">
        <v>74</v>
      </c>
      <c r="C28" s="10">
        <v>85</v>
      </c>
      <c r="D28" s="10">
        <v>159</v>
      </c>
      <c r="E28" s="3"/>
      <c r="F28" s="7">
        <v>50</v>
      </c>
      <c r="G28" s="10">
        <v>88</v>
      </c>
      <c r="H28" s="10">
        <v>77</v>
      </c>
      <c r="I28" s="10">
        <v>165</v>
      </c>
      <c r="J28" s="3"/>
      <c r="K28" s="7">
        <v>80</v>
      </c>
      <c r="L28" s="10">
        <v>170</v>
      </c>
      <c r="M28" s="10">
        <v>239</v>
      </c>
      <c r="N28" s="10">
        <v>409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31.39900203289595</v>
      </c>
      <c r="W28" s="19">
        <f t="shared" ref="W28:W39" si="5">W9/$W$8*100</f>
        <v>27.086703332254935</v>
      </c>
      <c r="X28" s="19">
        <f t="shared" ref="X28:X39" si="6">X9/$X$8*100</f>
        <v>29.099456568618994</v>
      </c>
      <c r="Z28" s="4" t="s">
        <v>31</v>
      </c>
      <c r="AA28" s="10">
        <v>182</v>
      </c>
      <c r="AB28" s="10">
        <v>196</v>
      </c>
      <c r="AC28" s="10">
        <v>378</v>
      </c>
    </row>
    <row r="29" spans="1:29" ht="15" customHeight="1" x14ac:dyDescent="0.15">
      <c r="A29" s="7">
        <v>21</v>
      </c>
      <c r="B29" s="10">
        <v>105</v>
      </c>
      <c r="C29" s="10">
        <v>86</v>
      </c>
      <c r="D29" s="10">
        <v>191</v>
      </c>
      <c r="E29" s="3"/>
      <c r="F29" s="7">
        <v>51</v>
      </c>
      <c r="G29" s="10">
        <v>108</v>
      </c>
      <c r="H29" s="10">
        <v>129</v>
      </c>
      <c r="I29" s="10">
        <v>237</v>
      </c>
      <c r="J29" s="3"/>
      <c r="K29" s="7">
        <v>81</v>
      </c>
      <c r="L29" s="10">
        <v>149</v>
      </c>
      <c r="M29" s="10">
        <v>248</v>
      </c>
      <c r="N29" s="10">
        <v>397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69.746812049528742</v>
      </c>
      <c r="W29" s="19">
        <f t="shared" si="5"/>
        <v>75.024263992235518</v>
      </c>
      <c r="X29" s="19">
        <f t="shared" si="6"/>
        <v>72.561028206676454</v>
      </c>
      <c r="Z29" s="4" t="s">
        <v>7</v>
      </c>
      <c r="AA29" s="10">
        <v>235</v>
      </c>
      <c r="AB29" s="10">
        <v>403</v>
      </c>
      <c r="AC29" s="10">
        <v>638</v>
      </c>
    </row>
    <row r="30" spans="1:29" ht="15" customHeight="1" x14ac:dyDescent="0.15">
      <c r="A30" s="7">
        <v>22</v>
      </c>
      <c r="B30" s="10">
        <v>96</v>
      </c>
      <c r="C30" s="10">
        <v>73</v>
      </c>
      <c r="D30" s="10">
        <v>169</v>
      </c>
      <c r="E30" s="3"/>
      <c r="F30" s="7">
        <v>52</v>
      </c>
      <c r="G30" s="10">
        <v>107</v>
      </c>
      <c r="H30" s="10">
        <v>135</v>
      </c>
      <c r="I30" s="10">
        <v>242</v>
      </c>
      <c r="J30" s="3"/>
      <c r="K30" s="7">
        <v>82</v>
      </c>
      <c r="L30" s="10">
        <v>159</v>
      </c>
      <c r="M30" s="10">
        <v>231</v>
      </c>
      <c r="N30" s="10">
        <v>390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60.598780262428384</v>
      </c>
      <c r="W30" s="19">
        <f t="shared" si="5"/>
        <v>67.041410546748622</v>
      </c>
      <c r="X30" s="19">
        <f t="shared" si="6"/>
        <v>64.034331061847666</v>
      </c>
      <c r="Z30" s="9" t="s">
        <v>24</v>
      </c>
      <c r="AA30" s="11">
        <f t="shared" ref="AA30:AB30" si="7">SUM(AA26:AA29)</f>
        <v>1113</v>
      </c>
      <c r="AB30" s="11">
        <f t="shared" si="7"/>
        <v>1244</v>
      </c>
      <c r="AC30" s="11">
        <f>SUM(AC26:AC29)</f>
        <v>2357</v>
      </c>
    </row>
    <row r="31" spans="1:29" ht="15" customHeight="1" x14ac:dyDescent="0.15">
      <c r="A31" s="7">
        <v>23</v>
      </c>
      <c r="B31" s="10">
        <v>64</v>
      </c>
      <c r="C31" s="10">
        <v>71</v>
      </c>
      <c r="D31" s="10">
        <v>135</v>
      </c>
      <c r="E31" s="3"/>
      <c r="F31" s="7">
        <v>53</v>
      </c>
      <c r="G31" s="10">
        <v>129</v>
      </c>
      <c r="H31" s="10">
        <v>97</v>
      </c>
      <c r="I31" s="10">
        <v>226</v>
      </c>
      <c r="J31" s="3"/>
      <c r="K31" s="7">
        <v>83</v>
      </c>
      <c r="L31" s="10">
        <v>145</v>
      </c>
      <c r="M31" s="10">
        <v>222</v>
      </c>
      <c r="N31" s="10">
        <v>367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47.782295324339309</v>
      </c>
      <c r="W31" s="19">
        <f t="shared" si="5"/>
        <v>55.685862180524104</v>
      </c>
      <c r="X31" s="19">
        <f t="shared" si="6"/>
        <v>51.996894677822823</v>
      </c>
      <c r="Z31" s="6"/>
    </row>
    <row r="32" spans="1:29" ht="15" customHeight="1" x14ac:dyDescent="0.15">
      <c r="A32" s="7">
        <v>24</v>
      </c>
      <c r="B32" s="10">
        <v>65</v>
      </c>
      <c r="C32" s="10">
        <v>66</v>
      </c>
      <c r="D32" s="10">
        <v>131</v>
      </c>
      <c r="E32" s="3"/>
      <c r="F32" s="7">
        <v>54</v>
      </c>
      <c r="G32" s="10">
        <v>127</v>
      </c>
      <c r="H32" s="10">
        <v>151</v>
      </c>
      <c r="I32" s="10">
        <v>278</v>
      </c>
      <c r="J32" s="3"/>
      <c r="K32" s="7">
        <v>84</v>
      </c>
      <c r="L32" s="10">
        <v>142</v>
      </c>
      <c r="M32" s="10">
        <v>236</v>
      </c>
      <c r="N32" s="10">
        <v>378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38.347810016632785</v>
      </c>
      <c r="W32" s="20">
        <f t="shared" si="5"/>
        <v>47.937560659980591</v>
      </c>
      <c r="X32" s="20">
        <f t="shared" si="6"/>
        <v>43.46157163805745</v>
      </c>
      <c r="Z32" s="6"/>
      <c r="AA32" s="28"/>
      <c r="AB32" s="27"/>
      <c r="AC32" s="27"/>
    </row>
    <row r="33" spans="1:29" ht="15" customHeight="1" x14ac:dyDescent="0.15">
      <c r="A33" s="7"/>
      <c r="B33" s="11">
        <v>404</v>
      </c>
      <c r="C33" s="11">
        <v>381</v>
      </c>
      <c r="D33" s="11">
        <v>785</v>
      </c>
      <c r="E33" s="3"/>
      <c r="F33" s="7"/>
      <c r="G33" s="11">
        <v>559</v>
      </c>
      <c r="H33" s="11">
        <v>589</v>
      </c>
      <c r="I33" s="11">
        <v>1148</v>
      </c>
      <c r="J33" s="3"/>
      <c r="K33" s="7"/>
      <c r="L33" s="11">
        <v>765</v>
      </c>
      <c r="M33" s="11">
        <v>1176</v>
      </c>
      <c r="N33" s="11">
        <v>1941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27.065237479209021</v>
      </c>
      <c r="W33" s="19">
        <f t="shared" si="5"/>
        <v>38.927531543189907</v>
      </c>
      <c r="X33" s="19">
        <f t="shared" si="6"/>
        <v>33.39083929957733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67</v>
      </c>
      <c r="D34" s="10">
        <v>138</v>
      </c>
      <c r="E34" s="3"/>
      <c r="F34" s="7">
        <v>55</v>
      </c>
      <c r="G34" s="10">
        <v>141</v>
      </c>
      <c r="H34" s="10">
        <v>142</v>
      </c>
      <c r="I34" s="10">
        <v>283</v>
      </c>
      <c r="J34" s="3"/>
      <c r="K34" s="7">
        <v>85</v>
      </c>
      <c r="L34" s="10">
        <v>151</v>
      </c>
      <c r="M34" s="10">
        <v>252</v>
      </c>
      <c r="N34" s="10">
        <v>403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20.754019589724635</v>
      </c>
      <c r="W34" s="19">
        <f t="shared" si="5"/>
        <v>31.502749919120028</v>
      </c>
      <c r="X34" s="19">
        <f t="shared" si="6"/>
        <v>26.485810402829298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47</v>
      </c>
      <c r="D35" s="10">
        <v>119</v>
      </c>
      <c r="E35" s="3"/>
      <c r="F35" s="7">
        <v>56</v>
      </c>
      <c r="G35" s="10">
        <v>169</v>
      </c>
      <c r="H35" s="10">
        <v>150</v>
      </c>
      <c r="I35" s="10">
        <v>319</v>
      </c>
      <c r="J35" s="3"/>
      <c r="K35" s="7">
        <v>86</v>
      </c>
      <c r="L35" s="10">
        <v>113</v>
      </c>
      <c r="M35" s="10">
        <v>191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13.851413786730735</v>
      </c>
      <c r="W35" s="19">
        <f t="shared" si="5"/>
        <v>22.75962471692009</v>
      </c>
      <c r="X35" s="19">
        <f t="shared" si="6"/>
        <v>18.601742430777193</v>
      </c>
      <c r="Z35" s="4" t="s">
        <v>25</v>
      </c>
      <c r="AA35" s="10">
        <f>SUM(AA5,AA12,AA19,AA26)</f>
        <v>1055</v>
      </c>
      <c r="AB35" s="10">
        <f t="shared" ref="AA35:AB38" si="8">SUM(AB5,AB12,AB19,AB26)</f>
        <v>992</v>
      </c>
      <c r="AC35" s="10">
        <f>SUM(AA35:AB35)</f>
        <v>2047</v>
      </c>
    </row>
    <row r="36" spans="1:29" ht="15" customHeight="1" x14ac:dyDescent="0.15">
      <c r="A36" s="7">
        <v>27</v>
      </c>
      <c r="B36" s="10">
        <v>78</v>
      </c>
      <c r="C36" s="10">
        <v>65</v>
      </c>
      <c r="D36" s="10">
        <v>143</v>
      </c>
      <c r="E36" s="3"/>
      <c r="F36" s="7">
        <v>57</v>
      </c>
      <c r="G36" s="10">
        <v>165</v>
      </c>
      <c r="H36" s="10">
        <v>179</v>
      </c>
      <c r="I36" s="10">
        <v>344</v>
      </c>
      <c r="J36" s="3"/>
      <c r="K36" s="7">
        <v>87</v>
      </c>
      <c r="L36" s="10">
        <v>88</v>
      </c>
      <c r="M36" s="10">
        <v>182</v>
      </c>
      <c r="N36" s="10">
        <v>270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6.7824801330622808</v>
      </c>
      <c r="W36" s="19">
        <f t="shared" si="5"/>
        <v>13.248139760595276</v>
      </c>
      <c r="X36" s="19">
        <f t="shared" si="6"/>
        <v>10.230311394807211</v>
      </c>
      <c r="Z36" s="26" t="s">
        <v>26</v>
      </c>
      <c r="AA36" s="10">
        <f t="shared" si="8"/>
        <v>5617</v>
      </c>
      <c r="AB36" s="10">
        <f t="shared" si="8"/>
        <v>5445</v>
      </c>
      <c r="AC36" s="13">
        <f>SUM(AA36:AB36)</f>
        <v>11062</v>
      </c>
    </row>
    <row r="37" spans="1:29" ht="15" customHeight="1" x14ac:dyDescent="0.15">
      <c r="A37" s="7">
        <v>28</v>
      </c>
      <c r="B37" s="10">
        <v>84</v>
      </c>
      <c r="C37" s="10">
        <v>92</v>
      </c>
      <c r="D37" s="10">
        <v>176</v>
      </c>
      <c r="E37" s="3"/>
      <c r="F37" s="7">
        <v>58</v>
      </c>
      <c r="G37" s="10">
        <v>169</v>
      </c>
      <c r="H37" s="10">
        <v>166</v>
      </c>
      <c r="I37" s="10">
        <v>335</v>
      </c>
      <c r="J37" s="3"/>
      <c r="K37" s="7">
        <v>88</v>
      </c>
      <c r="L37" s="10">
        <v>85</v>
      </c>
      <c r="M37" s="10">
        <v>167</v>
      </c>
      <c r="N37" s="10">
        <v>252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2.1068194418776569</v>
      </c>
      <c r="W37" s="19">
        <f t="shared" si="5"/>
        <v>5.604982206405694</v>
      </c>
      <c r="X37" s="19">
        <f t="shared" si="6"/>
        <v>3.972224618304149</v>
      </c>
      <c r="Z37" s="4" t="s">
        <v>31</v>
      </c>
      <c r="AA37" s="10">
        <f t="shared" si="8"/>
        <v>1904</v>
      </c>
      <c r="AB37" s="10">
        <f t="shared" si="8"/>
        <v>2032</v>
      </c>
      <c r="AC37" s="13">
        <f>SUM(AA37:AB37)</f>
        <v>3936</v>
      </c>
    </row>
    <row r="38" spans="1:29" ht="15" customHeight="1" x14ac:dyDescent="0.15">
      <c r="A38" s="7">
        <v>29</v>
      </c>
      <c r="B38" s="10">
        <v>78</v>
      </c>
      <c r="C38" s="10">
        <v>96</v>
      </c>
      <c r="D38" s="10">
        <v>174</v>
      </c>
      <c r="E38" s="3"/>
      <c r="F38" s="7">
        <v>59</v>
      </c>
      <c r="G38" s="10">
        <v>184</v>
      </c>
      <c r="H38" s="10">
        <v>178</v>
      </c>
      <c r="I38" s="10">
        <v>362</v>
      </c>
      <c r="J38" s="3"/>
      <c r="K38" s="7">
        <v>89</v>
      </c>
      <c r="L38" s="10">
        <v>69</v>
      </c>
      <c r="M38" s="10">
        <v>153</v>
      </c>
      <c r="N38" s="10">
        <v>222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0.51746442432082795</v>
      </c>
      <c r="W38" s="19">
        <f t="shared" si="5"/>
        <v>1.4315755418958265</v>
      </c>
      <c r="X38" s="19">
        <f t="shared" si="6"/>
        <v>1.0049167601138618</v>
      </c>
      <c r="Z38" s="4" t="s">
        <v>7</v>
      </c>
      <c r="AA38" s="10">
        <f t="shared" si="8"/>
        <v>2246</v>
      </c>
      <c r="AB38" s="10">
        <f t="shared" si="8"/>
        <v>3895</v>
      </c>
      <c r="AC38" s="13">
        <f>SUM(AA38:AB38)</f>
        <v>6141</v>
      </c>
    </row>
    <row r="39" spans="1:29" ht="15" customHeight="1" x14ac:dyDescent="0.15">
      <c r="A39" s="7"/>
      <c r="B39" s="11">
        <v>383</v>
      </c>
      <c r="C39" s="11">
        <v>367</v>
      </c>
      <c r="D39" s="11">
        <v>750</v>
      </c>
      <c r="E39" s="3"/>
      <c r="F39" s="7"/>
      <c r="G39" s="11">
        <v>828</v>
      </c>
      <c r="H39" s="11">
        <v>815</v>
      </c>
      <c r="I39" s="11">
        <v>1643</v>
      </c>
      <c r="J39" s="3"/>
      <c r="K39" s="7"/>
      <c r="L39" s="11">
        <v>506</v>
      </c>
      <c r="M39" s="11">
        <v>945</v>
      </c>
      <c r="N39" s="11">
        <v>1451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4.6202180742931066E-2</v>
      </c>
      <c r="W39" s="19">
        <f t="shared" si="5"/>
        <v>0.29925590423811066</v>
      </c>
      <c r="X39" s="19">
        <f t="shared" si="6"/>
        <v>0.18114379366859312</v>
      </c>
      <c r="Z39" s="9" t="s">
        <v>24</v>
      </c>
      <c r="AA39" s="11">
        <f>SUM(AA35:AA38)</f>
        <v>10822</v>
      </c>
      <c r="AB39" s="11">
        <f>SUM(AB35:AB38)</f>
        <v>12364</v>
      </c>
      <c r="AC39" s="11">
        <f>SUM(AC35:AC38)</f>
        <v>23186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tabSelected="1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59</v>
      </c>
      <c r="C4" s="10">
        <v>48</v>
      </c>
      <c r="D4" s="10">
        <v>107</v>
      </c>
      <c r="E4" s="3"/>
      <c r="F4" s="7">
        <v>30</v>
      </c>
      <c r="G4" s="10">
        <v>81</v>
      </c>
      <c r="H4" s="10">
        <v>94</v>
      </c>
      <c r="I4" s="10">
        <v>175</v>
      </c>
      <c r="J4" s="3"/>
      <c r="K4" s="7">
        <v>60</v>
      </c>
      <c r="L4" s="10">
        <v>165</v>
      </c>
      <c r="M4" s="10">
        <v>192</v>
      </c>
      <c r="N4" s="10">
        <v>357</v>
      </c>
      <c r="O4" s="3"/>
      <c r="P4" s="7">
        <v>90</v>
      </c>
      <c r="Q4" s="10">
        <v>72</v>
      </c>
      <c r="R4" s="10">
        <v>165</v>
      </c>
      <c r="S4" s="10">
        <v>237</v>
      </c>
      <c r="U4" s="4" t="s">
        <v>4</v>
      </c>
      <c r="V4" s="15">
        <f>SUM(B9,B15,B21)</f>
        <v>1049</v>
      </c>
      <c r="W4" s="15">
        <f>SUM(C9,C15,C21)</f>
        <v>993</v>
      </c>
      <c r="X4" s="15">
        <f>SUM(V4:W4)</f>
        <v>2042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60</v>
      </c>
      <c r="D5" s="10">
        <v>129</v>
      </c>
      <c r="E5" s="3"/>
      <c r="F5" s="7">
        <v>31</v>
      </c>
      <c r="G5" s="10">
        <v>107</v>
      </c>
      <c r="H5" s="10">
        <v>73</v>
      </c>
      <c r="I5" s="10">
        <v>180</v>
      </c>
      <c r="J5" s="3"/>
      <c r="K5" s="7">
        <v>61</v>
      </c>
      <c r="L5" s="10">
        <v>191</v>
      </c>
      <c r="M5" s="10">
        <v>192</v>
      </c>
      <c r="N5" s="10">
        <v>383</v>
      </c>
      <c r="O5" s="3"/>
      <c r="P5" s="7">
        <v>91</v>
      </c>
      <c r="Q5" s="10">
        <v>44</v>
      </c>
      <c r="R5" s="10">
        <v>116</v>
      </c>
      <c r="S5" s="10">
        <v>160</v>
      </c>
      <c r="U5" s="4" t="s">
        <v>5</v>
      </c>
      <c r="V5" s="15">
        <f>SUM(B27,B33,B39,G9,G15,G21,G27,G33,G39,L9)</f>
        <v>5577</v>
      </c>
      <c r="W5" s="15">
        <f>SUM(C27,C33,C39,H9,H15,H21,H27,H33,H39,M9)</f>
        <v>5419</v>
      </c>
      <c r="X5" s="15">
        <f>SUM(V5:W5)</f>
        <v>10996</v>
      </c>
      <c r="Y5" s="2"/>
      <c r="Z5" s="4" t="s">
        <v>25</v>
      </c>
      <c r="AA5" s="10">
        <v>602</v>
      </c>
      <c r="AB5" s="10">
        <v>575</v>
      </c>
      <c r="AC5" s="10">
        <v>1177</v>
      </c>
    </row>
    <row r="6" spans="1:29" ht="15" customHeight="1" x14ac:dyDescent="0.15">
      <c r="A6" s="7">
        <v>2</v>
      </c>
      <c r="B6" s="10">
        <v>57</v>
      </c>
      <c r="C6" s="10">
        <v>64</v>
      </c>
      <c r="D6" s="10">
        <v>121</v>
      </c>
      <c r="E6" s="3"/>
      <c r="F6" s="7">
        <v>32</v>
      </c>
      <c r="G6" s="10">
        <v>97</v>
      </c>
      <c r="H6" s="10">
        <v>102</v>
      </c>
      <c r="I6" s="10">
        <v>199</v>
      </c>
      <c r="J6" s="3"/>
      <c r="K6" s="7">
        <v>62</v>
      </c>
      <c r="L6" s="10">
        <v>235</v>
      </c>
      <c r="M6" s="10">
        <v>165</v>
      </c>
      <c r="N6" s="10">
        <v>400</v>
      </c>
      <c r="O6" s="3"/>
      <c r="P6" s="7">
        <v>92</v>
      </c>
      <c r="Q6" s="10">
        <v>26</v>
      </c>
      <c r="R6" s="10">
        <v>90</v>
      </c>
      <c r="S6" s="10">
        <v>116</v>
      </c>
      <c r="U6" s="8" t="s">
        <v>6</v>
      </c>
      <c r="V6" s="15">
        <f>SUM(L15,L21)</f>
        <v>1910</v>
      </c>
      <c r="W6" s="15">
        <f>SUM(M15,M21)</f>
        <v>2017</v>
      </c>
      <c r="X6" s="15">
        <f>SUM(V6:W6)</f>
        <v>3927</v>
      </c>
      <c r="Z6" s="26" t="s">
        <v>26</v>
      </c>
      <c r="AA6" s="10">
        <v>3217</v>
      </c>
      <c r="AB6" s="10">
        <v>3195</v>
      </c>
      <c r="AC6" s="10">
        <v>6412</v>
      </c>
    </row>
    <row r="7" spans="1:29" ht="15" customHeight="1" x14ac:dyDescent="0.15">
      <c r="A7" s="7">
        <v>3</v>
      </c>
      <c r="B7" s="10">
        <v>67</v>
      </c>
      <c r="C7" s="10">
        <v>60</v>
      </c>
      <c r="D7" s="10">
        <v>127</v>
      </c>
      <c r="E7" s="3"/>
      <c r="F7" s="7">
        <v>33</v>
      </c>
      <c r="G7" s="10">
        <v>86</v>
      </c>
      <c r="H7" s="10">
        <v>87</v>
      </c>
      <c r="I7" s="10">
        <v>173</v>
      </c>
      <c r="J7" s="3"/>
      <c r="K7" s="7">
        <v>63</v>
      </c>
      <c r="L7" s="10">
        <v>194</v>
      </c>
      <c r="M7" s="10">
        <v>215</v>
      </c>
      <c r="N7" s="10">
        <v>409</v>
      </c>
      <c r="O7" s="3"/>
      <c r="P7" s="7">
        <v>93</v>
      </c>
      <c r="Q7" s="10">
        <v>19</v>
      </c>
      <c r="R7" s="10">
        <v>87</v>
      </c>
      <c r="S7" s="10">
        <v>106</v>
      </c>
      <c r="U7" s="4" t="s">
        <v>7</v>
      </c>
      <c r="V7" s="15">
        <f>SUM(L27,L33,L39,Q9,Q15,Q21,Q27,Q33,Q39)</f>
        <v>2248</v>
      </c>
      <c r="W7" s="15">
        <f>SUM(M27,M33,M39,R9,R15,R21,R27,R33,R39)</f>
        <v>3901</v>
      </c>
      <c r="X7" s="15">
        <f>SUM(V7:W7)</f>
        <v>6149</v>
      </c>
      <c r="Z7" s="4" t="s">
        <v>31</v>
      </c>
      <c r="AA7" s="10">
        <v>1175</v>
      </c>
      <c r="AB7" s="10">
        <v>1244</v>
      </c>
      <c r="AC7" s="10">
        <v>2419</v>
      </c>
    </row>
    <row r="8" spans="1:29" ht="15" customHeight="1" x14ac:dyDescent="0.15">
      <c r="A8" s="7">
        <v>4</v>
      </c>
      <c r="B8" s="10">
        <v>69</v>
      </c>
      <c r="C8" s="10">
        <v>56</v>
      </c>
      <c r="D8" s="10">
        <v>125</v>
      </c>
      <c r="E8" s="3"/>
      <c r="F8" s="7">
        <v>34</v>
      </c>
      <c r="G8" s="10">
        <v>97</v>
      </c>
      <c r="H8" s="10">
        <v>91</v>
      </c>
      <c r="I8" s="10">
        <v>188</v>
      </c>
      <c r="J8" s="3"/>
      <c r="K8" s="7">
        <v>64</v>
      </c>
      <c r="L8" s="10">
        <v>228</v>
      </c>
      <c r="M8" s="10">
        <v>202</v>
      </c>
      <c r="N8" s="10">
        <v>430</v>
      </c>
      <c r="O8" s="3"/>
      <c r="P8" s="7">
        <v>94</v>
      </c>
      <c r="Q8" s="10">
        <v>15</v>
      </c>
      <c r="R8" s="10">
        <v>70</v>
      </c>
      <c r="S8" s="10">
        <v>85</v>
      </c>
      <c r="U8" s="17" t="s">
        <v>3</v>
      </c>
      <c r="V8" s="12">
        <f>SUM(V4:V7)</f>
        <v>10784</v>
      </c>
      <c r="W8" s="12">
        <f>SUM(W4:W7)</f>
        <v>12330</v>
      </c>
      <c r="X8" s="12">
        <f>SUM(X4:X7)</f>
        <v>23114</v>
      </c>
      <c r="Z8" s="4" t="s">
        <v>7</v>
      </c>
      <c r="AA8" s="10">
        <v>1355</v>
      </c>
      <c r="AB8" s="10">
        <v>2380</v>
      </c>
      <c r="AC8" s="10">
        <v>3735</v>
      </c>
    </row>
    <row r="9" spans="1:29" ht="15" customHeight="1" x14ac:dyDescent="0.15">
      <c r="A9" s="7"/>
      <c r="B9" s="11">
        <v>321</v>
      </c>
      <c r="C9" s="11">
        <v>288</v>
      </c>
      <c r="D9" s="11">
        <v>609</v>
      </c>
      <c r="E9" s="3"/>
      <c r="F9" s="7"/>
      <c r="G9" s="11">
        <v>468</v>
      </c>
      <c r="H9" s="11">
        <v>447</v>
      </c>
      <c r="I9" s="11">
        <v>915</v>
      </c>
      <c r="J9" s="3"/>
      <c r="K9" s="7"/>
      <c r="L9" s="12">
        <v>1013</v>
      </c>
      <c r="M9" s="12">
        <v>966</v>
      </c>
      <c r="N9" s="12">
        <v>1979</v>
      </c>
      <c r="O9" s="3"/>
      <c r="P9" s="7"/>
      <c r="Q9" s="11">
        <v>176</v>
      </c>
      <c r="R9" s="11">
        <v>528</v>
      </c>
      <c r="S9" s="11">
        <v>704</v>
      </c>
      <c r="U9" s="4" t="s">
        <v>8</v>
      </c>
      <c r="V9" s="15">
        <f>SUM(G21,G27,G33,G39,L9)</f>
        <v>3382</v>
      </c>
      <c r="W9" s="15">
        <f>SUM(H21,H27,H33,H39,M9)</f>
        <v>3344</v>
      </c>
      <c r="X9" s="18">
        <f t="shared" ref="X9:X20" si="0">SUM(V9:W9)</f>
        <v>6726</v>
      </c>
      <c r="Z9" s="9" t="s">
        <v>24</v>
      </c>
      <c r="AA9" s="11">
        <f t="shared" ref="AA9:AB9" si="1">SUM(AA5:AA8)</f>
        <v>6349</v>
      </c>
      <c r="AB9" s="11">
        <f t="shared" si="1"/>
        <v>7394</v>
      </c>
      <c r="AC9" s="11">
        <f>SUM(AC5:AC8)</f>
        <v>13743</v>
      </c>
    </row>
    <row r="10" spans="1:29" ht="15" customHeight="1" x14ac:dyDescent="0.15">
      <c r="A10" s="7">
        <v>5</v>
      </c>
      <c r="B10" s="10">
        <v>80</v>
      </c>
      <c r="C10" s="10">
        <v>65</v>
      </c>
      <c r="D10" s="10">
        <v>145</v>
      </c>
      <c r="E10" s="3"/>
      <c r="F10" s="7">
        <v>35</v>
      </c>
      <c r="G10" s="10">
        <v>82</v>
      </c>
      <c r="H10" s="10">
        <v>107</v>
      </c>
      <c r="I10" s="10">
        <v>189</v>
      </c>
      <c r="J10" s="3"/>
      <c r="K10" s="7">
        <v>65</v>
      </c>
      <c r="L10" s="10">
        <v>244</v>
      </c>
      <c r="M10" s="10">
        <v>197</v>
      </c>
      <c r="N10" s="10">
        <v>441</v>
      </c>
      <c r="O10" s="3"/>
      <c r="P10" s="7">
        <v>95</v>
      </c>
      <c r="Q10" s="10">
        <v>14</v>
      </c>
      <c r="R10" s="10">
        <v>54</v>
      </c>
      <c r="S10" s="10">
        <v>68</v>
      </c>
      <c r="U10" s="4" t="s">
        <v>9</v>
      </c>
      <c r="V10" s="15">
        <f>SUM(G21,G27,G33,G39,L9,L15,L21,L27,L33,L39,Q9,Q15,Q21,Q27,Q33,Q39)</f>
        <v>7540</v>
      </c>
      <c r="W10" s="15">
        <f>SUM(H21,H27,H33,H39,M9,M15,M21,M27,M33,M39,R9,R15,R21,R27,R33,R39)</f>
        <v>9262</v>
      </c>
      <c r="X10" s="18">
        <f t="shared" si="0"/>
        <v>16802</v>
      </c>
      <c r="Z10" s="6" t="s">
        <v>28</v>
      </c>
    </row>
    <row r="11" spans="1:29" ht="15" customHeight="1" x14ac:dyDescent="0.15">
      <c r="A11" s="7">
        <v>6</v>
      </c>
      <c r="B11" s="10">
        <v>72</v>
      </c>
      <c r="C11" s="10">
        <v>64</v>
      </c>
      <c r="D11" s="10">
        <v>136</v>
      </c>
      <c r="E11" s="3"/>
      <c r="F11" s="7">
        <v>36</v>
      </c>
      <c r="G11" s="10">
        <v>91</v>
      </c>
      <c r="H11" s="10">
        <v>75</v>
      </c>
      <c r="I11" s="10">
        <v>166</v>
      </c>
      <c r="J11" s="3"/>
      <c r="K11" s="7">
        <v>66</v>
      </c>
      <c r="L11" s="10">
        <v>275</v>
      </c>
      <c r="M11" s="10">
        <v>271</v>
      </c>
      <c r="N11" s="10">
        <v>546</v>
      </c>
      <c r="O11" s="3"/>
      <c r="P11" s="7">
        <v>96</v>
      </c>
      <c r="Q11" s="10">
        <v>11</v>
      </c>
      <c r="R11" s="10">
        <v>29</v>
      </c>
      <c r="S11" s="10">
        <v>40</v>
      </c>
      <c r="U11" s="4" t="s">
        <v>10</v>
      </c>
      <c r="V11" s="15">
        <f>SUM(,G33,G39,L9,L15,L21,L27,L33,L39,Q9,Q15,Q21,Q27,Q33,Q39)</f>
        <v>6552</v>
      </c>
      <c r="W11" s="15">
        <f>SUM(,H33,H39,M9,M15,M21,M27,M33,M39,R9,R15,R21,R27,R33,R39)</f>
        <v>8275</v>
      </c>
      <c r="X11" s="18">
        <f t="shared" si="0"/>
        <v>14827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71</v>
      </c>
      <c r="C12" s="10">
        <v>69</v>
      </c>
      <c r="D12" s="10">
        <v>140</v>
      </c>
      <c r="E12" s="3"/>
      <c r="F12" s="7">
        <v>37</v>
      </c>
      <c r="G12" s="10">
        <v>102</v>
      </c>
      <c r="H12" s="10">
        <v>109</v>
      </c>
      <c r="I12" s="10">
        <v>211</v>
      </c>
      <c r="J12" s="3"/>
      <c r="K12" s="7">
        <v>67</v>
      </c>
      <c r="L12" s="10">
        <v>270</v>
      </c>
      <c r="M12" s="10">
        <v>233</v>
      </c>
      <c r="N12" s="10">
        <v>503</v>
      </c>
      <c r="O12" s="3"/>
      <c r="P12" s="7">
        <v>97</v>
      </c>
      <c r="Q12" s="10">
        <v>15</v>
      </c>
      <c r="R12" s="10">
        <v>29</v>
      </c>
      <c r="S12" s="10">
        <v>44</v>
      </c>
      <c r="U12" s="4" t="s">
        <v>11</v>
      </c>
      <c r="V12" s="15">
        <f>SUM(L9,L15,L21,L27,L33,L39,Q9,Q15,Q21,Q27,Q33,Q39)</f>
        <v>5171</v>
      </c>
      <c r="W12" s="15">
        <f>SUM(M9,M15,M21,M27,M33,M39,R9,R15,R21,R27,R33,R39)</f>
        <v>6884</v>
      </c>
      <c r="X12" s="18">
        <f t="shared" si="0"/>
        <v>12055</v>
      </c>
      <c r="Z12" s="4" t="s">
        <v>25</v>
      </c>
      <c r="AA12" s="10">
        <v>159</v>
      </c>
      <c r="AB12" s="10">
        <v>148</v>
      </c>
      <c r="AC12" s="10">
        <v>307</v>
      </c>
    </row>
    <row r="13" spans="1:29" ht="15" customHeight="1" x14ac:dyDescent="0.15">
      <c r="A13" s="7">
        <v>8</v>
      </c>
      <c r="B13" s="10">
        <v>68</v>
      </c>
      <c r="C13" s="10">
        <v>83</v>
      </c>
      <c r="D13" s="10">
        <v>151</v>
      </c>
      <c r="E13" s="3"/>
      <c r="F13" s="7">
        <v>38</v>
      </c>
      <c r="G13" s="10">
        <v>120</v>
      </c>
      <c r="H13" s="10">
        <v>96</v>
      </c>
      <c r="I13" s="10">
        <v>216</v>
      </c>
      <c r="J13" s="3"/>
      <c r="K13" s="7">
        <v>68</v>
      </c>
      <c r="L13" s="10">
        <v>262</v>
      </c>
      <c r="M13" s="10">
        <v>260</v>
      </c>
      <c r="N13" s="10">
        <v>522</v>
      </c>
      <c r="O13" s="3"/>
      <c r="P13" s="7">
        <v>98</v>
      </c>
      <c r="Q13" s="10">
        <v>7</v>
      </c>
      <c r="R13" s="10">
        <v>21</v>
      </c>
      <c r="S13" s="10">
        <v>28</v>
      </c>
      <c r="U13" s="9" t="s">
        <v>12</v>
      </c>
      <c r="V13" s="12">
        <f>SUM(L15,L21,L27,L33,L39,Q9,Q15,Q21,Q27,Q33,Q39)</f>
        <v>4158</v>
      </c>
      <c r="W13" s="12">
        <f>SUM(M15,M21,M27,M33,M39,R9,R15,R21,R27,R33,R39)</f>
        <v>5918</v>
      </c>
      <c r="X13" s="12">
        <f t="shared" si="0"/>
        <v>10076</v>
      </c>
      <c r="Z13" s="26" t="s">
        <v>26</v>
      </c>
      <c r="AA13" s="10">
        <v>722</v>
      </c>
      <c r="AB13" s="10">
        <v>715</v>
      </c>
      <c r="AC13" s="10">
        <v>1437</v>
      </c>
    </row>
    <row r="14" spans="1:29" ht="15" customHeight="1" x14ac:dyDescent="0.15">
      <c r="A14" s="7">
        <v>9</v>
      </c>
      <c r="B14" s="10">
        <v>75</v>
      </c>
      <c r="C14" s="10">
        <v>69</v>
      </c>
      <c r="D14" s="10">
        <v>144</v>
      </c>
      <c r="E14" s="3"/>
      <c r="F14" s="7">
        <v>39</v>
      </c>
      <c r="G14" s="10">
        <v>129</v>
      </c>
      <c r="H14" s="10">
        <v>88</v>
      </c>
      <c r="I14" s="10">
        <v>217</v>
      </c>
      <c r="J14" s="3"/>
      <c r="K14" s="7">
        <v>69</v>
      </c>
      <c r="L14" s="10">
        <v>190</v>
      </c>
      <c r="M14" s="10">
        <v>160</v>
      </c>
      <c r="N14" s="10">
        <v>350</v>
      </c>
      <c r="O14" s="3"/>
      <c r="P14" s="7">
        <v>99</v>
      </c>
      <c r="Q14" s="10">
        <v>5</v>
      </c>
      <c r="R14" s="10">
        <v>9</v>
      </c>
      <c r="S14" s="10">
        <v>14</v>
      </c>
      <c r="U14" s="4" t="s">
        <v>13</v>
      </c>
      <c r="V14" s="15">
        <f>SUM(L21,L27,L33,L39,Q9,Q15,Q21,Q27,Q33,Q39)</f>
        <v>2917</v>
      </c>
      <c r="W14" s="15">
        <f>SUM(M21,M27,M33,M39,R9,R15,R21,R27,R33,R39)</f>
        <v>4797</v>
      </c>
      <c r="X14" s="18">
        <f t="shared" si="0"/>
        <v>7714</v>
      </c>
      <c r="Z14" s="4" t="s">
        <v>31</v>
      </c>
      <c r="AA14" s="10">
        <v>239</v>
      </c>
      <c r="AB14" s="10">
        <v>284</v>
      </c>
      <c r="AC14" s="10">
        <v>523</v>
      </c>
    </row>
    <row r="15" spans="1:29" ht="15" customHeight="1" x14ac:dyDescent="0.15">
      <c r="A15" s="7"/>
      <c r="B15" s="11">
        <v>366</v>
      </c>
      <c r="C15" s="11">
        <v>350</v>
      </c>
      <c r="D15" s="11">
        <v>716</v>
      </c>
      <c r="E15" s="3"/>
      <c r="F15" s="7"/>
      <c r="G15" s="11">
        <v>524</v>
      </c>
      <c r="H15" s="11">
        <v>475</v>
      </c>
      <c r="I15" s="11">
        <v>999</v>
      </c>
      <c r="J15" s="3"/>
      <c r="K15" s="7"/>
      <c r="L15" s="11">
        <v>1241</v>
      </c>
      <c r="M15" s="11">
        <v>1121</v>
      </c>
      <c r="N15" s="11">
        <v>2362</v>
      </c>
      <c r="O15" s="3"/>
      <c r="P15" s="7"/>
      <c r="Q15" s="11">
        <v>52</v>
      </c>
      <c r="R15" s="11">
        <v>142</v>
      </c>
      <c r="S15" s="11">
        <v>194</v>
      </c>
      <c r="U15" s="4" t="s">
        <v>14</v>
      </c>
      <c r="V15" s="15">
        <f>SUM(L27,L33,L39,Q9,Q15,Q21,Q27,Q33,Q39)</f>
        <v>2248</v>
      </c>
      <c r="W15" s="15">
        <f>SUM(M27,M33,M39,R9,R15,R21,R27,R33,R39)</f>
        <v>3901</v>
      </c>
      <c r="X15" s="18">
        <f t="shared" si="0"/>
        <v>6149</v>
      </c>
      <c r="Z15" s="4" t="s">
        <v>7</v>
      </c>
      <c r="AA15" s="10">
        <v>282</v>
      </c>
      <c r="AB15" s="10">
        <v>445</v>
      </c>
      <c r="AC15" s="10">
        <v>727</v>
      </c>
    </row>
    <row r="16" spans="1:29" ht="15" customHeight="1" x14ac:dyDescent="0.15">
      <c r="A16" s="7">
        <v>10</v>
      </c>
      <c r="B16" s="10">
        <v>75</v>
      </c>
      <c r="C16" s="10">
        <v>74</v>
      </c>
      <c r="D16" s="10">
        <v>149</v>
      </c>
      <c r="E16" s="3"/>
      <c r="F16" s="7">
        <v>40</v>
      </c>
      <c r="G16" s="10">
        <v>99</v>
      </c>
      <c r="H16" s="10">
        <v>101</v>
      </c>
      <c r="I16" s="10">
        <v>200</v>
      </c>
      <c r="J16" s="3"/>
      <c r="K16" s="7">
        <v>70</v>
      </c>
      <c r="L16" s="10">
        <v>87</v>
      </c>
      <c r="M16" s="10">
        <v>131</v>
      </c>
      <c r="N16" s="10">
        <v>218</v>
      </c>
      <c r="O16" s="3"/>
      <c r="P16" s="7">
        <v>100</v>
      </c>
      <c r="Q16" s="10">
        <v>1</v>
      </c>
      <c r="R16" s="10">
        <v>20</v>
      </c>
      <c r="S16" s="10">
        <v>21</v>
      </c>
      <c r="U16" s="4" t="s">
        <v>15</v>
      </c>
      <c r="V16" s="15">
        <f>SUM(L33,L39,Q9,Q15,Q21,Q27,Q33,Q39)</f>
        <v>1500</v>
      </c>
      <c r="W16" s="15">
        <f>SUM(M33,M39,R9,R15,R21,R27,R33,R39)</f>
        <v>2822</v>
      </c>
      <c r="X16" s="18">
        <f t="shared" si="0"/>
        <v>4322</v>
      </c>
      <c r="Z16" s="9" t="s">
        <v>24</v>
      </c>
      <c r="AA16" s="11">
        <f t="shared" ref="AA16:AB16" si="2">SUM(AA12:AA15)</f>
        <v>1402</v>
      </c>
      <c r="AB16" s="11">
        <f t="shared" si="2"/>
        <v>1592</v>
      </c>
      <c r="AC16" s="11">
        <f>SUM(AC12:AC15)</f>
        <v>2994</v>
      </c>
    </row>
    <row r="17" spans="1:29" ht="15" customHeight="1" x14ac:dyDescent="0.15">
      <c r="A17" s="7">
        <v>11</v>
      </c>
      <c r="B17" s="10">
        <v>68</v>
      </c>
      <c r="C17" s="10">
        <v>56</v>
      </c>
      <c r="D17" s="10">
        <v>124</v>
      </c>
      <c r="E17" s="3"/>
      <c r="F17" s="7">
        <v>41</v>
      </c>
      <c r="G17" s="10">
        <v>110</v>
      </c>
      <c r="H17" s="10">
        <v>89</v>
      </c>
      <c r="I17" s="10">
        <v>199</v>
      </c>
      <c r="J17" s="3"/>
      <c r="K17" s="7">
        <v>71</v>
      </c>
      <c r="L17" s="10">
        <v>128</v>
      </c>
      <c r="M17" s="10">
        <v>169</v>
      </c>
      <c r="N17" s="10">
        <v>297</v>
      </c>
      <c r="O17" s="3"/>
      <c r="P17" s="7">
        <v>101</v>
      </c>
      <c r="Q17" s="10">
        <v>3</v>
      </c>
      <c r="R17" s="10">
        <v>8</v>
      </c>
      <c r="S17" s="10">
        <v>11</v>
      </c>
      <c r="U17" s="4" t="s">
        <v>16</v>
      </c>
      <c r="V17" s="15">
        <f>SUM(L39,Q9,Q15,Q21,Q27,Q33,Q39)</f>
        <v>737</v>
      </c>
      <c r="W17" s="15">
        <f>SUM(M39,R9,R15,R21,R27,R33,R39)</f>
        <v>1653</v>
      </c>
      <c r="X17" s="18">
        <f t="shared" si="0"/>
        <v>2390</v>
      </c>
      <c r="Z17" s="6" t="s">
        <v>29</v>
      </c>
    </row>
    <row r="18" spans="1:29" ht="15" customHeight="1" x14ac:dyDescent="0.15">
      <c r="A18" s="7">
        <v>12</v>
      </c>
      <c r="B18" s="10">
        <v>76</v>
      </c>
      <c r="C18" s="10">
        <v>74</v>
      </c>
      <c r="D18" s="10">
        <v>150</v>
      </c>
      <c r="E18" s="3"/>
      <c r="F18" s="7">
        <v>42</v>
      </c>
      <c r="G18" s="10">
        <v>105</v>
      </c>
      <c r="H18" s="10">
        <v>104</v>
      </c>
      <c r="I18" s="10">
        <v>209</v>
      </c>
      <c r="J18" s="3"/>
      <c r="K18" s="7">
        <v>72</v>
      </c>
      <c r="L18" s="10">
        <v>156</v>
      </c>
      <c r="M18" s="10">
        <v>194</v>
      </c>
      <c r="N18" s="13">
        <v>350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233</v>
      </c>
      <c r="W18" s="15">
        <f>SUM(R9,R15,R21,R27,R33,R39)</f>
        <v>710</v>
      </c>
      <c r="X18" s="18">
        <f t="shared" si="0"/>
        <v>943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77</v>
      </c>
      <c r="D19" s="10">
        <v>147</v>
      </c>
      <c r="E19" s="3"/>
      <c r="F19" s="7">
        <v>43</v>
      </c>
      <c r="G19" s="10">
        <v>92</v>
      </c>
      <c r="H19" s="10">
        <v>106</v>
      </c>
      <c r="I19" s="10">
        <v>198</v>
      </c>
      <c r="J19" s="3"/>
      <c r="K19" s="7">
        <v>73</v>
      </c>
      <c r="L19" s="10">
        <v>146</v>
      </c>
      <c r="M19" s="10">
        <v>182</v>
      </c>
      <c r="N19" s="10">
        <v>328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57</v>
      </c>
      <c r="W19" s="15">
        <f>SUM(R15,R21,R27,R33,R39)</f>
        <v>182</v>
      </c>
      <c r="X19" s="18">
        <f t="shared" si="0"/>
        <v>239</v>
      </c>
      <c r="Z19" s="4" t="s">
        <v>25</v>
      </c>
      <c r="AA19" s="10">
        <v>175</v>
      </c>
      <c r="AB19" s="10">
        <v>172</v>
      </c>
      <c r="AC19" s="10">
        <v>347</v>
      </c>
    </row>
    <row r="20" spans="1:29" ht="15" customHeight="1" x14ac:dyDescent="0.15">
      <c r="A20" s="7">
        <v>14</v>
      </c>
      <c r="B20" s="10">
        <v>73</v>
      </c>
      <c r="C20" s="10">
        <v>74</v>
      </c>
      <c r="D20" s="10">
        <v>147</v>
      </c>
      <c r="E20" s="3"/>
      <c r="F20" s="7">
        <v>44</v>
      </c>
      <c r="G20" s="10">
        <v>107</v>
      </c>
      <c r="H20" s="10">
        <v>90</v>
      </c>
      <c r="I20" s="10">
        <v>197</v>
      </c>
      <c r="J20" s="3"/>
      <c r="K20" s="7">
        <v>74</v>
      </c>
      <c r="L20" s="10">
        <v>152</v>
      </c>
      <c r="M20" s="10">
        <v>220</v>
      </c>
      <c r="N20" s="10">
        <v>372</v>
      </c>
      <c r="O20" s="3"/>
      <c r="P20" s="7">
        <v>104</v>
      </c>
      <c r="Q20" s="10">
        <v>0</v>
      </c>
      <c r="R20" s="10">
        <v>2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40</v>
      </c>
      <c r="X20" s="18">
        <f t="shared" si="0"/>
        <v>45</v>
      </c>
      <c r="Z20" s="26" t="s">
        <v>26</v>
      </c>
      <c r="AA20" s="10">
        <v>1063</v>
      </c>
      <c r="AB20" s="10">
        <v>971</v>
      </c>
      <c r="AC20" s="10">
        <v>2034</v>
      </c>
    </row>
    <row r="21" spans="1:29" ht="15" customHeight="1" x14ac:dyDescent="0.15">
      <c r="A21" s="7"/>
      <c r="B21" s="11">
        <v>362</v>
      </c>
      <c r="C21" s="11">
        <v>355</v>
      </c>
      <c r="D21" s="11">
        <v>717</v>
      </c>
      <c r="E21" s="3"/>
      <c r="F21" s="7"/>
      <c r="G21" s="11">
        <v>513</v>
      </c>
      <c r="H21" s="11">
        <v>490</v>
      </c>
      <c r="I21" s="11">
        <v>1003</v>
      </c>
      <c r="J21" s="3"/>
      <c r="K21" s="7"/>
      <c r="L21" s="12">
        <v>669</v>
      </c>
      <c r="M21" s="12">
        <v>896</v>
      </c>
      <c r="N21" s="12">
        <v>1565</v>
      </c>
      <c r="O21" s="24"/>
      <c r="P21" s="7"/>
      <c r="Q21" s="11">
        <v>4</v>
      </c>
      <c r="R21" s="11">
        <v>38</v>
      </c>
      <c r="S21" s="11">
        <v>42</v>
      </c>
      <c r="Z21" s="4" t="s">
        <v>31</v>
      </c>
      <c r="AA21" s="10">
        <v>312</v>
      </c>
      <c r="AB21" s="10">
        <v>291</v>
      </c>
      <c r="AC21" s="10">
        <v>603</v>
      </c>
    </row>
    <row r="22" spans="1:29" ht="15" customHeight="1" x14ac:dyDescent="0.15">
      <c r="A22" s="7">
        <v>15</v>
      </c>
      <c r="B22" s="10">
        <v>75</v>
      </c>
      <c r="C22" s="10">
        <v>94</v>
      </c>
      <c r="D22" s="10">
        <v>169</v>
      </c>
      <c r="E22" s="3"/>
      <c r="F22" s="7">
        <v>45</v>
      </c>
      <c r="G22" s="10">
        <v>98</v>
      </c>
      <c r="H22" s="10">
        <v>95</v>
      </c>
      <c r="I22" s="10">
        <v>193</v>
      </c>
      <c r="J22" s="3"/>
      <c r="K22" s="7">
        <v>75</v>
      </c>
      <c r="L22" s="10">
        <v>147</v>
      </c>
      <c r="M22" s="10">
        <v>216</v>
      </c>
      <c r="N22" s="10">
        <v>363</v>
      </c>
      <c r="O22" s="3"/>
      <c r="P22" s="7">
        <v>105</v>
      </c>
      <c r="Q22" s="10">
        <v>1</v>
      </c>
      <c r="R22" s="10">
        <v>1</v>
      </c>
      <c r="S22" s="10">
        <v>2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375</v>
      </c>
      <c r="AB22" s="10">
        <v>673</v>
      </c>
      <c r="AC22" s="10">
        <v>1048</v>
      </c>
    </row>
    <row r="23" spans="1:29" ht="15" customHeight="1" x14ac:dyDescent="0.15">
      <c r="A23" s="7">
        <v>16</v>
      </c>
      <c r="B23" s="10">
        <v>107</v>
      </c>
      <c r="C23" s="10">
        <v>79</v>
      </c>
      <c r="D23" s="10">
        <v>186</v>
      </c>
      <c r="E23" s="3"/>
      <c r="F23" s="7">
        <v>46</v>
      </c>
      <c r="G23" s="10">
        <v>97</v>
      </c>
      <c r="H23" s="10">
        <v>94</v>
      </c>
      <c r="I23" s="10">
        <v>191</v>
      </c>
      <c r="J23" s="3"/>
      <c r="K23" s="7">
        <v>76</v>
      </c>
      <c r="L23" s="10">
        <v>142</v>
      </c>
      <c r="M23" s="10">
        <v>204</v>
      </c>
      <c r="N23" s="10">
        <v>346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9.7273738872403559</v>
      </c>
      <c r="W23" s="19">
        <f>W4/$W$8*100</f>
        <v>8.0535279805352804</v>
      </c>
      <c r="X23" s="19">
        <f>X4/$X$8*100</f>
        <v>8.8344726140001733</v>
      </c>
      <c r="Z23" s="9" t="s">
        <v>24</v>
      </c>
      <c r="AA23" s="11">
        <f t="shared" ref="AA23:AB23" si="3">SUM(AA19:AA22)</f>
        <v>1925</v>
      </c>
      <c r="AB23" s="11">
        <f t="shared" si="3"/>
        <v>2107</v>
      </c>
      <c r="AC23" s="11">
        <f>SUM(AC19:AC22)</f>
        <v>4032</v>
      </c>
    </row>
    <row r="24" spans="1:29" ht="15" customHeight="1" x14ac:dyDescent="0.15">
      <c r="A24" s="7">
        <v>17</v>
      </c>
      <c r="B24" s="10">
        <v>77</v>
      </c>
      <c r="C24" s="10">
        <v>72</v>
      </c>
      <c r="D24" s="10">
        <v>149</v>
      </c>
      <c r="E24" s="3"/>
      <c r="F24" s="7">
        <v>47</v>
      </c>
      <c r="G24" s="10">
        <v>89</v>
      </c>
      <c r="H24" s="10">
        <v>94</v>
      </c>
      <c r="I24" s="10">
        <v>183</v>
      </c>
      <c r="J24" s="3"/>
      <c r="K24" s="7">
        <v>77</v>
      </c>
      <c r="L24" s="10">
        <v>135</v>
      </c>
      <c r="M24" s="10">
        <v>206</v>
      </c>
      <c r="N24" s="10">
        <v>341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51.715504451038576</v>
      </c>
      <c r="W24" s="19">
        <f>W5/$W$8*100</f>
        <v>43.949716139497163</v>
      </c>
      <c r="X24" s="19">
        <f>X5/$X$8*100</f>
        <v>47.57289954140348</v>
      </c>
      <c r="Z24" s="6" t="s">
        <v>30</v>
      </c>
    </row>
    <row r="25" spans="1:29" ht="15" customHeight="1" x14ac:dyDescent="0.15">
      <c r="A25" s="7">
        <v>18</v>
      </c>
      <c r="B25" s="10">
        <v>83</v>
      </c>
      <c r="C25" s="10">
        <v>90</v>
      </c>
      <c r="D25" s="10">
        <v>173</v>
      </c>
      <c r="E25" s="3"/>
      <c r="F25" s="7">
        <v>48</v>
      </c>
      <c r="G25" s="10">
        <v>94</v>
      </c>
      <c r="H25" s="10">
        <v>121</v>
      </c>
      <c r="I25" s="10">
        <v>215</v>
      </c>
      <c r="J25" s="3"/>
      <c r="K25" s="7">
        <v>78</v>
      </c>
      <c r="L25" s="10">
        <v>183</v>
      </c>
      <c r="M25" s="10">
        <v>218</v>
      </c>
      <c r="N25" s="10">
        <v>401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17.711424332344215</v>
      </c>
      <c r="W25" s="19">
        <f>W6/$W$8*100</f>
        <v>16.358475263584751</v>
      </c>
      <c r="X25" s="19">
        <f>X6/$X$8*100</f>
        <v>16.989703210175652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81</v>
      </c>
      <c r="C26" s="10">
        <v>80</v>
      </c>
      <c r="D26" s="10">
        <v>161</v>
      </c>
      <c r="E26" s="3"/>
      <c r="F26" s="7">
        <v>49</v>
      </c>
      <c r="G26" s="10">
        <v>97</v>
      </c>
      <c r="H26" s="10">
        <v>93</v>
      </c>
      <c r="I26" s="10">
        <v>190</v>
      </c>
      <c r="J26" s="3"/>
      <c r="K26" s="7">
        <v>79</v>
      </c>
      <c r="L26" s="10">
        <v>141</v>
      </c>
      <c r="M26" s="10">
        <v>235</v>
      </c>
      <c r="N26" s="10">
        <v>376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20.845697329376854</v>
      </c>
      <c r="W26" s="19">
        <f>W7/$W$8*100</f>
        <v>31.638280616382808</v>
      </c>
      <c r="X26" s="19">
        <f>X7/$X$8*100</f>
        <v>26.602924634420699</v>
      </c>
      <c r="Z26" s="4" t="s">
        <v>25</v>
      </c>
      <c r="AA26" s="10">
        <v>113</v>
      </c>
      <c r="AB26" s="10">
        <v>98</v>
      </c>
      <c r="AC26" s="10">
        <v>211</v>
      </c>
    </row>
    <row r="27" spans="1:29" ht="15" customHeight="1" x14ac:dyDescent="0.15">
      <c r="A27" s="7"/>
      <c r="B27" s="11">
        <v>423</v>
      </c>
      <c r="C27" s="11">
        <v>415</v>
      </c>
      <c r="D27" s="11">
        <v>838</v>
      </c>
      <c r="E27" s="3"/>
      <c r="F27" s="7"/>
      <c r="G27" s="11">
        <v>475</v>
      </c>
      <c r="H27" s="11">
        <v>497</v>
      </c>
      <c r="I27" s="11">
        <v>972</v>
      </c>
      <c r="J27" s="3"/>
      <c r="K27" s="7"/>
      <c r="L27" s="11">
        <v>748</v>
      </c>
      <c r="M27" s="11">
        <v>1079</v>
      </c>
      <c r="N27" s="11">
        <v>1827</v>
      </c>
      <c r="O27" s="3"/>
      <c r="P27" s="7"/>
      <c r="Q27" s="12">
        <v>1</v>
      </c>
      <c r="R27" s="12">
        <v>2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575</v>
      </c>
      <c r="AB27" s="10">
        <v>538</v>
      </c>
      <c r="AC27" s="10">
        <v>1113</v>
      </c>
    </row>
    <row r="28" spans="1:29" ht="15" customHeight="1" x14ac:dyDescent="0.15">
      <c r="A28" s="7">
        <v>20</v>
      </c>
      <c r="B28" s="10">
        <v>79</v>
      </c>
      <c r="C28" s="10">
        <v>83</v>
      </c>
      <c r="D28" s="10">
        <v>162</v>
      </c>
      <c r="E28" s="3"/>
      <c r="F28" s="7">
        <v>50</v>
      </c>
      <c r="G28" s="10">
        <v>85</v>
      </c>
      <c r="H28" s="10">
        <v>75</v>
      </c>
      <c r="I28" s="10">
        <v>160</v>
      </c>
      <c r="J28" s="3"/>
      <c r="K28" s="7">
        <v>80</v>
      </c>
      <c r="L28" s="10">
        <v>167</v>
      </c>
      <c r="M28" s="10">
        <v>230</v>
      </c>
      <c r="N28" s="10">
        <v>397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31.361275964391695</v>
      </c>
      <c r="W28" s="19">
        <f t="shared" ref="W28:W39" si="5">W9/$W$8*100</f>
        <v>27.120843471208435</v>
      </c>
      <c r="X28" s="19">
        <f t="shared" ref="X28:X39" si="6">X9/$X$8*100</f>
        <v>29.09924720948343</v>
      </c>
      <c r="Z28" s="4" t="s">
        <v>31</v>
      </c>
      <c r="AA28" s="10">
        <v>184</v>
      </c>
      <c r="AB28" s="10">
        <v>198</v>
      </c>
      <c r="AC28" s="10">
        <v>382</v>
      </c>
    </row>
    <row r="29" spans="1:29" ht="15" customHeight="1" x14ac:dyDescent="0.15">
      <c r="A29" s="7">
        <v>21</v>
      </c>
      <c r="B29" s="10">
        <v>97</v>
      </c>
      <c r="C29" s="10">
        <v>86</v>
      </c>
      <c r="D29" s="10">
        <v>183</v>
      </c>
      <c r="E29" s="3"/>
      <c r="F29" s="7">
        <v>51</v>
      </c>
      <c r="G29" s="10">
        <v>113</v>
      </c>
      <c r="H29" s="10">
        <v>127</v>
      </c>
      <c r="I29" s="10">
        <v>240</v>
      </c>
      <c r="J29" s="3"/>
      <c r="K29" s="7">
        <v>81</v>
      </c>
      <c r="L29" s="10">
        <v>144</v>
      </c>
      <c r="M29" s="10">
        <v>247</v>
      </c>
      <c r="N29" s="10">
        <v>391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69.918397626112764</v>
      </c>
      <c r="W29" s="19">
        <f t="shared" si="5"/>
        <v>75.117599351175983</v>
      </c>
      <c r="X29" s="19">
        <f t="shared" si="6"/>
        <v>72.691875054079773</v>
      </c>
      <c r="Z29" s="4" t="s">
        <v>7</v>
      </c>
      <c r="AA29" s="10">
        <v>236</v>
      </c>
      <c r="AB29" s="10">
        <v>403</v>
      </c>
      <c r="AC29" s="10">
        <v>639</v>
      </c>
    </row>
    <row r="30" spans="1:29" ht="15" customHeight="1" x14ac:dyDescent="0.15">
      <c r="A30" s="7">
        <v>22</v>
      </c>
      <c r="B30" s="10">
        <v>99</v>
      </c>
      <c r="C30" s="10">
        <v>73</v>
      </c>
      <c r="D30" s="10">
        <v>172</v>
      </c>
      <c r="E30" s="3"/>
      <c r="F30" s="7">
        <v>52</v>
      </c>
      <c r="G30" s="10">
        <v>107</v>
      </c>
      <c r="H30" s="10">
        <v>128</v>
      </c>
      <c r="I30" s="10">
        <v>235</v>
      </c>
      <c r="J30" s="3"/>
      <c r="K30" s="7">
        <v>82</v>
      </c>
      <c r="L30" s="10">
        <v>156</v>
      </c>
      <c r="M30" s="10">
        <v>246</v>
      </c>
      <c r="N30" s="10">
        <v>402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60.7566765578635</v>
      </c>
      <c r="W30" s="19">
        <f t="shared" si="5"/>
        <v>67.112733171127331</v>
      </c>
      <c r="X30" s="19">
        <f t="shared" si="6"/>
        <v>64.147270052781863</v>
      </c>
      <c r="Z30" s="9" t="s">
        <v>24</v>
      </c>
      <c r="AA30" s="11">
        <f t="shared" ref="AA30:AB30" si="7">SUM(AA26:AA29)</f>
        <v>1108</v>
      </c>
      <c r="AB30" s="11">
        <f t="shared" si="7"/>
        <v>1237</v>
      </c>
      <c r="AC30" s="11">
        <f>SUM(AC26:AC29)</f>
        <v>2345</v>
      </c>
    </row>
    <row r="31" spans="1:29" ht="15" customHeight="1" x14ac:dyDescent="0.15">
      <c r="A31" s="7">
        <v>23</v>
      </c>
      <c r="B31" s="10">
        <v>66</v>
      </c>
      <c r="C31" s="10">
        <v>71</v>
      </c>
      <c r="D31" s="10">
        <v>137</v>
      </c>
      <c r="E31" s="3"/>
      <c r="F31" s="7">
        <v>53</v>
      </c>
      <c r="G31" s="10">
        <v>124</v>
      </c>
      <c r="H31" s="10">
        <v>107</v>
      </c>
      <c r="I31" s="10">
        <v>231</v>
      </c>
      <c r="J31" s="3"/>
      <c r="K31" s="7">
        <v>83</v>
      </c>
      <c r="L31" s="10">
        <v>150</v>
      </c>
      <c r="M31" s="10">
        <v>216</v>
      </c>
      <c r="N31" s="10">
        <v>366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47.950667655786347</v>
      </c>
      <c r="W31" s="19">
        <f t="shared" si="5"/>
        <v>55.831305758313057</v>
      </c>
      <c r="X31" s="19">
        <f t="shared" si="6"/>
        <v>52.154538375010816</v>
      </c>
      <c r="Z31" s="6"/>
    </row>
    <row r="32" spans="1:29" ht="15" customHeight="1" x14ac:dyDescent="0.15">
      <c r="A32" s="7">
        <v>24</v>
      </c>
      <c r="B32" s="10">
        <v>66</v>
      </c>
      <c r="C32" s="10">
        <v>63</v>
      </c>
      <c r="D32" s="10">
        <v>129</v>
      </c>
      <c r="E32" s="3"/>
      <c r="F32" s="7">
        <v>54</v>
      </c>
      <c r="G32" s="10">
        <v>127</v>
      </c>
      <c r="H32" s="10">
        <v>144</v>
      </c>
      <c r="I32" s="10">
        <v>271</v>
      </c>
      <c r="J32" s="3"/>
      <c r="K32" s="7">
        <v>84</v>
      </c>
      <c r="L32" s="10">
        <v>146</v>
      </c>
      <c r="M32" s="10">
        <v>230</v>
      </c>
      <c r="N32" s="10">
        <v>376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38.557121661721069</v>
      </c>
      <c r="W32" s="20">
        <f t="shared" si="5"/>
        <v>47.996755879967559</v>
      </c>
      <c r="X32" s="20">
        <f t="shared" si="6"/>
        <v>43.59262784459635</v>
      </c>
      <c r="Z32" s="6"/>
      <c r="AA32" s="28"/>
      <c r="AB32" s="27"/>
      <c r="AC32" s="27"/>
    </row>
    <row r="33" spans="1:29" ht="15" customHeight="1" x14ac:dyDescent="0.15">
      <c r="A33" s="7"/>
      <c r="B33" s="11">
        <v>407</v>
      </c>
      <c r="C33" s="11">
        <v>376</v>
      </c>
      <c r="D33" s="11">
        <v>783</v>
      </c>
      <c r="E33" s="3"/>
      <c r="F33" s="7"/>
      <c r="G33" s="11">
        <v>556</v>
      </c>
      <c r="H33" s="11">
        <v>581</v>
      </c>
      <c r="I33" s="11">
        <v>1137</v>
      </c>
      <c r="J33" s="3"/>
      <c r="K33" s="7"/>
      <c r="L33" s="11">
        <v>763</v>
      </c>
      <c r="M33" s="11">
        <v>1169</v>
      </c>
      <c r="N33" s="11">
        <v>1932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27.049332344213649</v>
      </c>
      <c r="W33" s="19">
        <f t="shared" si="5"/>
        <v>38.905109489051092</v>
      </c>
      <c r="X33" s="19">
        <f t="shared" si="6"/>
        <v>33.373712901271958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67</v>
      </c>
      <c r="D34" s="10">
        <v>138</v>
      </c>
      <c r="E34" s="3"/>
      <c r="F34" s="7">
        <v>55</v>
      </c>
      <c r="G34" s="10">
        <v>146</v>
      </c>
      <c r="H34" s="10">
        <v>148</v>
      </c>
      <c r="I34" s="10">
        <v>294</v>
      </c>
      <c r="J34" s="3"/>
      <c r="K34" s="7">
        <v>85</v>
      </c>
      <c r="L34" s="10">
        <v>153</v>
      </c>
      <c r="M34" s="10">
        <v>248</v>
      </c>
      <c r="N34" s="10">
        <v>401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20.845697329376854</v>
      </c>
      <c r="W34" s="19">
        <f t="shared" si="5"/>
        <v>31.638280616382808</v>
      </c>
      <c r="X34" s="19">
        <f t="shared" si="6"/>
        <v>26.602924634420699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72</v>
      </c>
      <c r="C35" s="10">
        <v>44</v>
      </c>
      <c r="D35" s="10">
        <v>116</v>
      </c>
      <c r="E35" s="3"/>
      <c r="F35" s="7">
        <v>56</v>
      </c>
      <c r="G35" s="10">
        <v>159</v>
      </c>
      <c r="H35" s="10">
        <v>146</v>
      </c>
      <c r="I35" s="10">
        <v>305</v>
      </c>
      <c r="J35" s="3"/>
      <c r="K35" s="7">
        <v>86</v>
      </c>
      <c r="L35" s="10">
        <v>109</v>
      </c>
      <c r="M35" s="10">
        <v>195</v>
      </c>
      <c r="N35" s="10">
        <v>304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13.909495548961424</v>
      </c>
      <c r="W35" s="19">
        <f t="shared" si="5"/>
        <v>22.887266828872669</v>
      </c>
      <c r="X35" s="19">
        <f t="shared" si="6"/>
        <v>18.698624210435234</v>
      </c>
      <c r="Z35" s="4" t="s">
        <v>25</v>
      </c>
      <c r="AA35" s="10">
        <f>SUM(AA5,AA12,AA19,AA26)</f>
        <v>1049</v>
      </c>
      <c r="AB35" s="10">
        <f t="shared" ref="AA35:AB38" si="8">SUM(AB5,AB12,AB19,AB26)</f>
        <v>993</v>
      </c>
      <c r="AC35" s="10">
        <f>SUM(AA35:AB35)</f>
        <v>2042</v>
      </c>
    </row>
    <row r="36" spans="1:29" ht="15" customHeight="1" x14ac:dyDescent="0.15">
      <c r="A36" s="7">
        <v>27</v>
      </c>
      <c r="B36" s="10">
        <v>70</v>
      </c>
      <c r="C36" s="10">
        <v>67</v>
      </c>
      <c r="D36" s="10">
        <v>137</v>
      </c>
      <c r="E36" s="3"/>
      <c r="F36" s="7">
        <v>57</v>
      </c>
      <c r="G36" s="10">
        <v>170</v>
      </c>
      <c r="H36" s="10">
        <v>169</v>
      </c>
      <c r="I36" s="10">
        <v>339</v>
      </c>
      <c r="J36" s="3"/>
      <c r="K36" s="7">
        <v>87</v>
      </c>
      <c r="L36" s="10">
        <v>95</v>
      </c>
      <c r="M36" s="10">
        <v>192</v>
      </c>
      <c r="N36" s="10">
        <v>287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6.8341988130563802</v>
      </c>
      <c r="W36" s="19">
        <f t="shared" si="5"/>
        <v>13.406326034063259</v>
      </c>
      <c r="X36" s="19">
        <f t="shared" si="6"/>
        <v>10.340053647140261</v>
      </c>
      <c r="Z36" s="26" t="s">
        <v>26</v>
      </c>
      <c r="AA36" s="10">
        <f t="shared" si="8"/>
        <v>5577</v>
      </c>
      <c r="AB36" s="10">
        <f t="shared" si="8"/>
        <v>5419</v>
      </c>
      <c r="AC36" s="13">
        <f>SUM(AA36:AB36)</f>
        <v>10996</v>
      </c>
    </row>
    <row r="37" spans="1:29" ht="15" customHeight="1" x14ac:dyDescent="0.15">
      <c r="A37" s="7">
        <v>28</v>
      </c>
      <c r="B37" s="10">
        <v>86</v>
      </c>
      <c r="C37" s="10">
        <v>93</v>
      </c>
      <c r="D37" s="10">
        <v>179</v>
      </c>
      <c r="E37" s="3"/>
      <c r="F37" s="7">
        <v>58</v>
      </c>
      <c r="G37" s="10">
        <v>169</v>
      </c>
      <c r="H37" s="10">
        <v>169</v>
      </c>
      <c r="I37" s="10">
        <v>338</v>
      </c>
      <c r="J37" s="3"/>
      <c r="K37" s="7">
        <v>88</v>
      </c>
      <c r="L37" s="10">
        <v>80</v>
      </c>
      <c r="M37" s="10">
        <v>167</v>
      </c>
      <c r="N37" s="10">
        <v>247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2.1606083086053411</v>
      </c>
      <c r="W37" s="19">
        <f t="shared" si="5"/>
        <v>5.7583130575831305</v>
      </c>
      <c r="X37" s="19">
        <f t="shared" si="6"/>
        <v>4.0797784892273077</v>
      </c>
      <c r="Z37" s="4" t="s">
        <v>31</v>
      </c>
      <c r="AA37" s="10">
        <f t="shared" si="8"/>
        <v>1910</v>
      </c>
      <c r="AB37" s="10">
        <f t="shared" si="8"/>
        <v>2017</v>
      </c>
      <c r="AC37" s="13">
        <f>SUM(AA37:AB37)</f>
        <v>3927</v>
      </c>
    </row>
    <row r="38" spans="1:29" ht="15" customHeight="1" x14ac:dyDescent="0.15">
      <c r="A38" s="7">
        <v>29</v>
      </c>
      <c r="B38" s="10">
        <v>74</v>
      </c>
      <c r="C38" s="10">
        <v>91</v>
      </c>
      <c r="D38" s="10">
        <v>165</v>
      </c>
      <c r="E38" s="3"/>
      <c r="F38" s="7">
        <v>59</v>
      </c>
      <c r="G38" s="10">
        <v>181</v>
      </c>
      <c r="H38" s="10">
        <v>178</v>
      </c>
      <c r="I38" s="10">
        <v>359</v>
      </c>
      <c r="J38" s="3"/>
      <c r="K38" s="7">
        <v>89</v>
      </c>
      <c r="L38" s="10">
        <v>67</v>
      </c>
      <c r="M38" s="10">
        <v>141</v>
      </c>
      <c r="N38" s="10">
        <v>208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0.52856083086053418</v>
      </c>
      <c r="W38" s="19">
        <f t="shared" si="5"/>
        <v>1.4760746147607462</v>
      </c>
      <c r="X38" s="19">
        <f t="shared" si="6"/>
        <v>1.0340053647140262</v>
      </c>
      <c r="Z38" s="4" t="s">
        <v>7</v>
      </c>
      <c r="AA38" s="10">
        <f t="shared" si="8"/>
        <v>2248</v>
      </c>
      <c r="AB38" s="10">
        <f t="shared" si="8"/>
        <v>3901</v>
      </c>
      <c r="AC38" s="13">
        <f>SUM(AA38:AB38)</f>
        <v>6149</v>
      </c>
    </row>
    <row r="39" spans="1:29" ht="15" customHeight="1" x14ac:dyDescent="0.15">
      <c r="A39" s="7"/>
      <c r="B39" s="11">
        <v>373</v>
      </c>
      <c r="C39" s="11">
        <v>362</v>
      </c>
      <c r="D39" s="11">
        <v>735</v>
      </c>
      <c r="E39" s="3"/>
      <c r="F39" s="7"/>
      <c r="G39" s="11">
        <v>825</v>
      </c>
      <c r="H39" s="11">
        <v>810</v>
      </c>
      <c r="I39" s="11">
        <v>1635</v>
      </c>
      <c r="J39" s="3"/>
      <c r="K39" s="7"/>
      <c r="L39" s="11">
        <v>504</v>
      </c>
      <c r="M39" s="11">
        <v>943</v>
      </c>
      <c r="N39" s="11">
        <v>1447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4.6364985163204753E-2</v>
      </c>
      <c r="W39" s="19">
        <f t="shared" si="5"/>
        <v>0.32441200324412006</v>
      </c>
      <c r="X39" s="19">
        <f t="shared" si="6"/>
        <v>0.1946872025612183</v>
      </c>
      <c r="Z39" s="9" t="s">
        <v>24</v>
      </c>
      <c r="AA39" s="11">
        <f>SUM(AA35:AA38)</f>
        <v>10784</v>
      </c>
      <c r="AB39" s="11">
        <f>SUM(AB35:AB38)</f>
        <v>12330</v>
      </c>
      <c r="AC39" s="11">
        <f>SUM(AC35:AC38)</f>
        <v>23114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57</v>
      </c>
      <c r="D4" s="10">
        <v>122</v>
      </c>
      <c r="E4" s="3"/>
      <c r="F4" s="7">
        <v>30</v>
      </c>
      <c r="G4" s="10">
        <v>104</v>
      </c>
      <c r="H4" s="10">
        <v>87</v>
      </c>
      <c r="I4" s="10">
        <v>191</v>
      </c>
      <c r="J4" s="3"/>
      <c r="K4" s="7">
        <v>60</v>
      </c>
      <c r="L4" s="10">
        <v>183</v>
      </c>
      <c r="M4" s="10">
        <v>186</v>
      </c>
      <c r="N4" s="10">
        <v>369</v>
      </c>
      <c r="O4" s="3"/>
      <c r="P4" s="7">
        <v>90</v>
      </c>
      <c r="Q4" s="10">
        <v>51</v>
      </c>
      <c r="R4" s="10">
        <v>144</v>
      </c>
      <c r="S4" s="10">
        <v>195</v>
      </c>
      <c r="U4" s="4" t="s">
        <v>4</v>
      </c>
      <c r="V4" s="15">
        <f>SUM(B9,B15,B21)</f>
        <v>1069</v>
      </c>
      <c r="W4" s="15">
        <f>SUM(C9,C15,C21)</f>
        <v>1033</v>
      </c>
      <c r="X4" s="15">
        <f>SUM(V4:W4)</f>
        <v>2102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57</v>
      </c>
      <c r="C5" s="10">
        <v>61</v>
      </c>
      <c r="D5" s="10">
        <v>118</v>
      </c>
      <c r="E5" s="3"/>
      <c r="F5" s="7">
        <v>31</v>
      </c>
      <c r="G5" s="10">
        <v>106</v>
      </c>
      <c r="H5" s="10">
        <v>97</v>
      </c>
      <c r="I5" s="10">
        <v>203</v>
      </c>
      <c r="J5" s="3"/>
      <c r="K5" s="7">
        <v>61</v>
      </c>
      <c r="L5" s="10">
        <v>225</v>
      </c>
      <c r="M5" s="10">
        <v>165</v>
      </c>
      <c r="N5" s="10">
        <v>390</v>
      </c>
      <c r="O5" s="3"/>
      <c r="P5" s="7">
        <v>91</v>
      </c>
      <c r="Q5" s="10">
        <v>35</v>
      </c>
      <c r="R5" s="10">
        <v>104</v>
      </c>
      <c r="S5" s="10">
        <v>139</v>
      </c>
      <c r="U5" s="4" t="s">
        <v>5</v>
      </c>
      <c r="V5" s="15">
        <f>SUM(B27,B33,B39,G9,G15,G21,G27,G33,G39,L9)</f>
        <v>5792</v>
      </c>
      <c r="W5" s="15">
        <f>SUM(C27,C33,C39,H9,H15,H21,H27,H33,H39,M9)</f>
        <v>5563</v>
      </c>
      <c r="X5" s="15">
        <f>SUM(V5:W5)</f>
        <v>11355</v>
      </c>
      <c r="Y5" s="2"/>
      <c r="Z5" s="4" t="s">
        <v>25</v>
      </c>
      <c r="AA5" s="10">
        <v>611</v>
      </c>
      <c r="AB5" s="10">
        <v>587</v>
      </c>
      <c r="AC5" s="10">
        <v>1198</v>
      </c>
    </row>
    <row r="6" spans="1:29" ht="15" customHeight="1" x14ac:dyDescent="0.15">
      <c r="A6" s="7">
        <v>2</v>
      </c>
      <c r="B6" s="10">
        <v>62</v>
      </c>
      <c r="C6" s="10">
        <v>58</v>
      </c>
      <c r="D6" s="10">
        <v>120</v>
      </c>
      <c r="E6" s="3"/>
      <c r="F6" s="7">
        <v>32</v>
      </c>
      <c r="G6" s="10">
        <v>77</v>
      </c>
      <c r="H6" s="10">
        <v>80</v>
      </c>
      <c r="I6" s="10">
        <v>157</v>
      </c>
      <c r="J6" s="3"/>
      <c r="K6" s="7">
        <v>62</v>
      </c>
      <c r="L6" s="10">
        <v>206</v>
      </c>
      <c r="M6" s="10">
        <v>215</v>
      </c>
      <c r="N6" s="10">
        <v>421</v>
      </c>
      <c r="O6" s="3"/>
      <c r="P6" s="7">
        <v>92</v>
      </c>
      <c r="Q6" s="10">
        <v>27</v>
      </c>
      <c r="R6" s="10">
        <v>100</v>
      </c>
      <c r="S6" s="10">
        <v>127</v>
      </c>
      <c r="U6" s="8" t="s">
        <v>6</v>
      </c>
      <c r="V6" s="15">
        <f>SUM(L15,L21)</f>
        <v>1834</v>
      </c>
      <c r="W6" s="15">
        <f>SUM(M15,M21)</f>
        <v>2044</v>
      </c>
      <c r="X6" s="15">
        <f>SUM(V6:W6)</f>
        <v>3878</v>
      </c>
      <c r="Z6" s="26" t="s">
        <v>26</v>
      </c>
      <c r="AA6" s="10">
        <v>3328</v>
      </c>
      <c r="AB6" s="10">
        <v>3282</v>
      </c>
      <c r="AC6" s="10">
        <v>6610</v>
      </c>
    </row>
    <row r="7" spans="1:29" ht="15" customHeight="1" x14ac:dyDescent="0.15">
      <c r="A7" s="7">
        <v>3</v>
      </c>
      <c r="B7" s="10">
        <v>69</v>
      </c>
      <c r="C7" s="10">
        <v>52</v>
      </c>
      <c r="D7" s="10">
        <v>121</v>
      </c>
      <c r="E7" s="3"/>
      <c r="F7" s="7">
        <v>33</v>
      </c>
      <c r="G7" s="10">
        <v>103</v>
      </c>
      <c r="H7" s="10">
        <v>89</v>
      </c>
      <c r="I7" s="10">
        <v>192</v>
      </c>
      <c r="J7" s="3"/>
      <c r="K7" s="7">
        <v>63</v>
      </c>
      <c r="L7" s="10">
        <v>212</v>
      </c>
      <c r="M7" s="10">
        <v>196</v>
      </c>
      <c r="N7" s="10">
        <v>408</v>
      </c>
      <c r="O7" s="3"/>
      <c r="P7" s="7">
        <v>93</v>
      </c>
      <c r="Q7" s="10">
        <v>19</v>
      </c>
      <c r="R7" s="10">
        <v>85</v>
      </c>
      <c r="S7" s="10">
        <v>104</v>
      </c>
      <c r="U7" s="4" t="s">
        <v>7</v>
      </c>
      <c r="V7" s="15">
        <f>SUM(L27,L33,L39,Q9,Q15,Q21,Q27,Q33,Q39)</f>
        <v>2265</v>
      </c>
      <c r="W7" s="15">
        <f>SUM(M27,M33,M39,R9,R15,R21,R27,R33,R39)</f>
        <v>3915</v>
      </c>
      <c r="X7" s="15">
        <f>SUM(V7:W7)</f>
        <v>6180</v>
      </c>
      <c r="Z7" s="4" t="s">
        <v>31</v>
      </c>
      <c r="AA7" s="10">
        <v>1147</v>
      </c>
      <c r="AB7" s="10">
        <v>1279</v>
      </c>
      <c r="AC7" s="10">
        <v>2426</v>
      </c>
    </row>
    <row r="8" spans="1:29" ht="15" customHeight="1" x14ac:dyDescent="0.15">
      <c r="A8" s="7">
        <v>4</v>
      </c>
      <c r="B8" s="10">
        <v>75</v>
      </c>
      <c r="C8" s="10">
        <v>68</v>
      </c>
      <c r="D8" s="10">
        <v>143</v>
      </c>
      <c r="E8" s="3"/>
      <c r="F8" s="7">
        <v>34</v>
      </c>
      <c r="G8" s="10">
        <v>84</v>
      </c>
      <c r="H8" s="10">
        <v>94</v>
      </c>
      <c r="I8" s="10">
        <v>178</v>
      </c>
      <c r="J8" s="3"/>
      <c r="K8" s="7">
        <v>64</v>
      </c>
      <c r="L8" s="10">
        <v>261</v>
      </c>
      <c r="M8" s="10">
        <v>207</v>
      </c>
      <c r="N8" s="10">
        <v>468</v>
      </c>
      <c r="O8" s="3"/>
      <c r="P8" s="7">
        <v>94</v>
      </c>
      <c r="Q8" s="10">
        <v>19</v>
      </c>
      <c r="R8" s="10">
        <v>63</v>
      </c>
      <c r="S8" s="10">
        <v>82</v>
      </c>
      <c r="U8" s="17" t="s">
        <v>3</v>
      </c>
      <c r="V8" s="12">
        <f>SUM(V4:V7)</f>
        <v>10960</v>
      </c>
      <c r="W8" s="12">
        <f>SUM(W4:W7)</f>
        <v>12555</v>
      </c>
      <c r="X8" s="12">
        <f>SUM(X4:X7)</f>
        <v>23515</v>
      </c>
      <c r="Z8" s="4" t="s">
        <v>7</v>
      </c>
      <c r="AA8" s="10">
        <v>1370</v>
      </c>
      <c r="AB8" s="10">
        <v>2392</v>
      </c>
      <c r="AC8" s="10">
        <v>3762</v>
      </c>
    </row>
    <row r="9" spans="1:29" ht="15" customHeight="1" x14ac:dyDescent="0.15">
      <c r="A9" s="7"/>
      <c r="B9" s="11">
        <v>328</v>
      </c>
      <c r="C9" s="11">
        <v>296</v>
      </c>
      <c r="D9" s="11">
        <v>624</v>
      </c>
      <c r="E9" s="3"/>
      <c r="F9" s="7"/>
      <c r="G9" s="11">
        <v>474</v>
      </c>
      <c r="H9" s="11">
        <v>447</v>
      </c>
      <c r="I9" s="11">
        <v>921</v>
      </c>
      <c r="J9" s="3"/>
      <c r="K9" s="7"/>
      <c r="L9" s="12">
        <v>1087</v>
      </c>
      <c r="M9" s="12">
        <v>969</v>
      </c>
      <c r="N9" s="12">
        <v>2056</v>
      </c>
      <c r="O9" s="3"/>
      <c r="P9" s="7"/>
      <c r="Q9" s="11">
        <v>151</v>
      </c>
      <c r="R9" s="11">
        <v>496</v>
      </c>
      <c r="S9" s="11">
        <v>647</v>
      </c>
      <c r="U9" s="4" t="s">
        <v>8</v>
      </c>
      <c r="V9" s="15">
        <f>SUM(G21,G27,G33,G39,L9)</f>
        <v>3508</v>
      </c>
      <c r="W9" s="15">
        <f>SUM(H21,H27,H33,H39,M9)</f>
        <v>3430</v>
      </c>
      <c r="X9" s="18">
        <f t="shared" ref="X9:X20" si="0">SUM(V9:W9)</f>
        <v>6938</v>
      </c>
      <c r="Z9" s="9" t="s">
        <v>24</v>
      </c>
      <c r="AA9" s="11">
        <f t="shared" ref="AA9:AB9" si="1">SUM(AA5:AA8)</f>
        <v>6456</v>
      </c>
      <c r="AB9" s="11">
        <f t="shared" si="1"/>
        <v>7540</v>
      </c>
      <c r="AC9" s="11">
        <f>SUM(AC5:AC8)</f>
        <v>13996</v>
      </c>
    </row>
    <row r="10" spans="1:29" ht="15" customHeight="1" x14ac:dyDescent="0.15">
      <c r="A10" s="7">
        <v>5</v>
      </c>
      <c r="B10" s="10">
        <v>77</v>
      </c>
      <c r="C10" s="10">
        <v>62</v>
      </c>
      <c r="D10" s="10">
        <v>139</v>
      </c>
      <c r="E10" s="3"/>
      <c r="F10" s="7">
        <v>35</v>
      </c>
      <c r="G10" s="10">
        <v>96</v>
      </c>
      <c r="H10" s="10">
        <v>97</v>
      </c>
      <c r="I10" s="10">
        <v>193</v>
      </c>
      <c r="J10" s="3"/>
      <c r="K10" s="7">
        <v>65</v>
      </c>
      <c r="L10" s="10">
        <v>254</v>
      </c>
      <c r="M10" s="10">
        <v>252</v>
      </c>
      <c r="N10" s="10">
        <v>506</v>
      </c>
      <c r="O10" s="3"/>
      <c r="P10" s="7">
        <v>95</v>
      </c>
      <c r="Q10" s="10">
        <v>18</v>
      </c>
      <c r="R10" s="10">
        <v>36</v>
      </c>
      <c r="S10" s="10">
        <v>54</v>
      </c>
      <c r="U10" s="4" t="s">
        <v>9</v>
      </c>
      <c r="V10" s="15">
        <f>SUM(G21,G27,G33,G39,L9,L15,L21,L27,L33,L39,Q9,Q15,Q21,Q27,Q33,Q39)</f>
        <v>7607</v>
      </c>
      <c r="W10" s="15">
        <f>SUM(H21,H27,H33,H39,M9,M15,M21,M27,M33,M39,R9,R15,R21,R27,R33,R39)</f>
        <v>9389</v>
      </c>
      <c r="X10" s="18">
        <f t="shared" si="0"/>
        <v>16996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69</v>
      </c>
      <c r="D11" s="10">
        <v>148</v>
      </c>
      <c r="E11" s="3"/>
      <c r="F11" s="7">
        <v>36</v>
      </c>
      <c r="G11" s="10">
        <v>107</v>
      </c>
      <c r="H11" s="10">
        <v>110</v>
      </c>
      <c r="I11" s="10">
        <v>217</v>
      </c>
      <c r="J11" s="3"/>
      <c r="K11" s="7">
        <v>66</v>
      </c>
      <c r="L11" s="10">
        <v>281</v>
      </c>
      <c r="M11" s="10">
        <v>250</v>
      </c>
      <c r="N11" s="10">
        <v>531</v>
      </c>
      <c r="O11" s="3"/>
      <c r="P11" s="7">
        <v>96</v>
      </c>
      <c r="Q11" s="10">
        <v>19</v>
      </c>
      <c r="R11" s="10">
        <v>35</v>
      </c>
      <c r="S11" s="10">
        <v>54</v>
      </c>
      <c r="U11" s="4" t="s">
        <v>10</v>
      </c>
      <c r="V11" s="15">
        <f>SUM(,G33,G39,L9,L15,L21,L27,L33,L39,Q9,Q15,Q21,Q27,Q33,Q39)</f>
        <v>6634</v>
      </c>
      <c r="W11" s="15">
        <f>SUM(,H33,H39,M9,M15,M21,M27,M33,M39,R9,R15,R21,R27,R33,R39)</f>
        <v>8415</v>
      </c>
      <c r="X11" s="18">
        <f t="shared" si="0"/>
        <v>15049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68</v>
      </c>
      <c r="C12" s="10">
        <v>83</v>
      </c>
      <c r="D12" s="10">
        <v>151</v>
      </c>
      <c r="E12" s="3"/>
      <c r="F12" s="7">
        <v>37</v>
      </c>
      <c r="G12" s="10">
        <v>111</v>
      </c>
      <c r="H12" s="10">
        <v>101</v>
      </c>
      <c r="I12" s="10">
        <v>212</v>
      </c>
      <c r="J12" s="3"/>
      <c r="K12" s="7">
        <v>67</v>
      </c>
      <c r="L12" s="10">
        <v>270</v>
      </c>
      <c r="M12" s="10">
        <v>250</v>
      </c>
      <c r="N12" s="10">
        <v>520</v>
      </c>
      <c r="O12" s="3"/>
      <c r="P12" s="7">
        <v>97</v>
      </c>
      <c r="Q12" s="10">
        <v>8</v>
      </c>
      <c r="R12" s="10">
        <v>24</v>
      </c>
      <c r="S12" s="10">
        <v>32</v>
      </c>
      <c r="U12" s="4" t="s">
        <v>11</v>
      </c>
      <c r="V12" s="15">
        <f>SUM(L9,L15,L21,L27,L33,L39,Q9,Q15,Q21,Q27,Q33,Q39)</f>
        <v>5186</v>
      </c>
      <c r="W12" s="15">
        <f>SUM(M9,M15,M21,M27,M33,M39,R9,R15,R21,R27,R33,R39)</f>
        <v>6928</v>
      </c>
      <c r="X12" s="18">
        <f t="shared" si="0"/>
        <v>12114</v>
      </c>
      <c r="Z12" s="4" t="s">
        <v>25</v>
      </c>
      <c r="AA12" s="10">
        <v>158</v>
      </c>
      <c r="AB12" s="10">
        <v>160</v>
      </c>
      <c r="AC12" s="10">
        <v>318</v>
      </c>
    </row>
    <row r="13" spans="1:29" ht="15" customHeight="1" x14ac:dyDescent="0.15">
      <c r="A13" s="7">
        <v>8</v>
      </c>
      <c r="B13" s="10">
        <v>78</v>
      </c>
      <c r="C13" s="10">
        <v>68</v>
      </c>
      <c r="D13" s="10">
        <v>146</v>
      </c>
      <c r="E13" s="3"/>
      <c r="F13" s="7">
        <v>38</v>
      </c>
      <c r="G13" s="10">
        <v>112</v>
      </c>
      <c r="H13" s="10">
        <v>99</v>
      </c>
      <c r="I13" s="10">
        <v>211</v>
      </c>
      <c r="J13" s="3"/>
      <c r="K13" s="7">
        <v>68</v>
      </c>
      <c r="L13" s="10">
        <v>207</v>
      </c>
      <c r="M13" s="10">
        <v>193</v>
      </c>
      <c r="N13" s="10">
        <v>400</v>
      </c>
      <c r="O13" s="3"/>
      <c r="P13" s="7">
        <v>98</v>
      </c>
      <c r="Q13" s="10">
        <v>6</v>
      </c>
      <c r="R13" s="10">
        <v>18</v>
      </c>
      <c r="S13" s="10">
        <v>24</v>
      </c>
      <c r="U13" s="9" t="s">
        <v>12</v>
      </c>
      <c r="V13" s="12">
        <f>SUM(L15,L21,L27,L33,L39,Q9,Q15,Q21,Q27,Q33,Q39)</f>
        <v>4099</v>
      </c>
      <c r="W13" s="12">
        <f>SUM(M15,M21,M27,M33,M39,R9,R15,R21,R27,R33,R39)</f>
        <v>5959</v>
      </c>
      <c r="X13" s="12">
        <f t="shared" si="0"/>
        <v>10058</v>
      </c>
      <c r="Z13" s="26" t="s">
        <v>26</v>
      </c>
      <c r="AA13" s="10">
        <v>756</v>
      </c>
      <c r="AB13" s="10">
        <v>741</v>
      </c>
      <c r="AC13" s="10">
        <v>1497</v>
      </c>
    </row>
    <row r="14" spans="1:29" ht="15" customHeight="1" x14ac:dyDescent="0.15">
      <c r="A14" s="7">
        <v>9</v>
      </c>
      <c r="B14" s="10">
        <v>71</v>
      </c>
      <c r="C14" s="10">
        <v>82</v>
      </c>
      <c r="D14" s="10">
        <v>153</v>
      </c>
      <c r="E14" s="3"/>
      <c r="F14" s="7">
        <v>39</v>
      </c>
      <c r="G14" s="10">
        <v>117</v>
      </c>
      <c r="H14" s="10">
        <v>90</v>
      </c>
      <c r="I14" s="10">
        <v>207</v>
      </c>
      <c r="J14" s="3"/>
      <c r="K14" s="7">
        <v>69</v>
      </c>
      <c r="L14" s="10">
        <v>88</v>
      </c>
      <c r="M14" s="10">
        <v>105</v>
      </c>
      <c r="N14" s="10">
        <v>193</v>
      </c>
      <c r="O14" s="3"/>
      <c r="P14" s="7">
        <v>99</v>
      </c>
      <c r="Q14" s="10">
        <v>3</v>
      </c>
      <c r="R14" s="10">
        <v>17</v>
      </c>
      <c r="S14" s="10">
        <v>20</v>
      </c>
      <c r="U14" s="4" t="s">
        <v>13</v>
      </c>
      <c r="V14" s="15">
        <f>SUM(L21,L27,L33,L39,Q9,Q15,Q21,Q27,Q33,Q39)</f>
        <v>2999</v>
      </c>
      <c r="W14" s="15">
        <f>SUM(M21,M27,M33,M39,R9,R15,R21,R27,R33,R39)</f>
        <v>4909</v>
      </c>
      <c r="X14" s="18">
        <f t="shared" si="0"/>
        <v>7908</v>
      </c>
      <c r="Z14" s="4" t="s">
        <v>31</v>
      </c>
      <c r="AA14" s="10">
        <v>233</v>
      </c>
      <c r="AB14" s="10">
        <v>270</v>
      </c>
      <c r="AC14" s="10">
        <v>503</v>
      </c>
    </row>
    <row r="15" spans="1:29" ht="15" customHeight="1" x14ac:dyDescent="0.15">
      <c r="A15" s="7"/>
      <c r="B15" s="11">
        <v>373</v>
      </c>
      <c r="C15" s="11">
        <v>364</v>
      </c>
      <c r="D15" s="11">
        <v>737</v>
      </c>
      <c r="E15" s="3"/>
      <c r="F15" s="7"/>
      <c r="G15" s="11">
        <v>543</v>
      </c>
      <c r="H15" s="11">
        <v>497</v>
      </c>
      <c r="I15" s="11">
        <v>1040</v>
      </c>
      <c r="J15" s="3"/>
      <c r="K15" s="7"/>
      <c r="L15" s="11">
        <v>1100</v>
      </c>
      <c r="M15" s="11">
        <v>1050</v>
      </c>
      <c r="N15" s="11">
        <v>2150</v>
      </c>
      <c r="O15" s="3"/>
      <c r="P15" s="7"/>
      <c r="Q15" s="11">
        <v>54</v>
      </c>
      <c r="R15" s="11">
        <v>130</v>
      </c>
      <c r="S15" s="11">
        <v>184</v>
      </c>
      <c r="U15" s="4" t="s">
        <v>14</v>
      </c>
      <c r="V15" s="15">
        <f>SUM(L27,L33,L39,Q9,Q15,Q21,Q27,Q33,Q39)</f>
        <v>2265</v>
      </c>
      <c r="W15" s="15">
        <f>SUM(M27,M33,M39,R9,R15,R21,R27,R33,R39)</f>
        <v>3915</v>
      </c>
      <c r="X15" s="18">
        <f t="shared" si="0"/>
        <v>6180</v>
      </c>
      <c r="Z15" s="4" t="s">
        <v>7</v>
      </c>
      <c r="AA15" s="10">
        <v>272</v>
      </c>
      <c r="AB15" s="10">
        <v>448</v>
      </c>
      <c r="AC15" s="10">
        <v>720</v>
      </c>
    </row>
    <row r="16" spans="1:29" ht="15" customHeight="1" x14ac:dyDescent="0.15">
      <c r="A16" s="7">
        <v>10</v>
      </c>
      <c r="B16" s="10">
        <v>73</v>
      </c>
      <c r="C16" s="10">
        <v>58</v>
      </c>
      <c r="D16" s="10">
        <v>131</v>
      </c>
      <c r="E16" s="3"/>
      <c r="F16" s="7">
        <v>40</v>
      </c>
      <c r="G16" s="10">
        <v>109</v>
      </c>
      <c r="H16" s="10">
        <v>91</v>
      </c>
      <c r="I16" s="10">
        <v>200</v>
      </c>
      <c r="J16" s="3"/>
      <c r="K16" s="7">
        <v>70</v>
      </c>
      <c r="L16" s="10">
        <v>124</v>
      </c>
      <c r="M16" s="10">
        <v>166</v>
      </c>
      <c r="N16" s="10">
        <v>290</v>
      </c>
      <c r="O16" s="3"/>
      <c r="P16" s="7">
        <v>100</v>
      </c>
      <c r="Q16" s="10">
        <v>2</v>
      </c>
      <c r="R16" s="10">
        <v>14</v>
      </c>
      <c r="S16" s="10">
        <v>16</v>
      </c>
      <c r="U16" s="4" t="s">
        <v>15</v>
      </c>
      <c r="V16" s="15">
        <f>SUM(L33,L39,Q9,Q15,Q21,Q27,Q33,Q39)</f>
        <v>1474</v>
      </c>
      <c r="W16" s="15">
        <f>SUM(M33,M39,R9,R15,R21,R27,R33,R39)</f>
        <v>2802</v>
      </c>
      <c r="X16" s="18">
        <f t="shared" si="0"/>
        <v>4276</v>
      </c>
      <c r="Z16" s="9" t="s">
        <v>24</v>
      </c>
      <c r="AA16" s="11">
        <f t="shared" ref="AA16:AB16" si="2">SUM(AA12:AA15)</f>
        <v>1419</v>
      </c>
      <c r="AB16" s="11">
        <f t="shared" si="2"/>
        <v>1619</v>
      </c>
      <c r="AC16" s="11">
        <f>SUM(AC12:AC15)</f>
        <v>3038</v>
      </c>
    </row>
    <row r="17" spans="1:29" ht="15" customHeight="1" x14ac:dyDescent="0.15">
      <c r="A17" s="7">
        <v>11</v>
      </c>
      <c r="B17" s="10">
        <v>78</v>
      </c>
      <c r="C17" s="10">
        <v>68</v>
      </c>
      <c r="D17" s="10">
        <v>146</v>
      </c>
      <c r="E17" s="3"/>
      <c r="F17" s="7">
        <v>41</v>
      </c>
      <c r="G17" s="10">
        <v>107</v>
      </c>
      <c r="H17" s="10">
        <v>107</v>
      </c>
      <c r="I17" s="10">
        <v>214</v>
      </c>
      <c r="J17" s="3"/>
      <c r="K17" s="7">
        <v>71</v>
      </c>
      <c r="L17" s="10">
        <v>152</v>
      </c>
      <c r="M17" s="10">
        <v>210</v>
      </c>
      <c r="N17" s="10">
        <v>362</v>
      </c>
      <c r="O17" s="3"/>
      <c r="P17" s="7">
        <v>101</v>
      </c>
      <c r="Q17" s="10">
        <v>1</v>
      </c>
      <c r="R17" s="10">
        <v>4</v>
      </c>
      <c r="S17" s="10">
        <v>5</v>
      </c>
      <c r="U17" s="4" t="s">
        <v>16</v>
      </c>
      <c r="V17" s="15">
        <f>SUM(L39,Q9,Q15,Q21,Q27,Q33,Q39)</f>
        <v>690</v>
      </c>
      <c r="W17" s="15">
        <f>SUM(M39,R9,R15,R21,R27,R33,R39)</f>
        <v>1568</v>
      </c>
      <c r="X17" s="18">
        <f t="shared" si="0"/>
        <v>2258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77</v>
      </c>
      <c r="D18" s="10">
        <v>145</v>
      </c>
      <c r="E18" s="3"/>
      <c r="F18" s="7">
        <v>42</v>
      </c>
      <c r="G18" s="10">
        <v>93</v>
      </c>
      <c r="H18" s="10">
        <v>90</v>
      </c>
      <c r="I18" s="10">
        <v>183</v>
      </c>
      <c r="J18" s="3"/>
      <c r="K18" s="7">
        <v>72</v>
      </c>
      <c r="L18" s="10">
        <v>159</v>
      </c>
      <c r="M18" s="10">
        <v>181</v>
      </c>
      <c r="N18" s="13">
        <v>340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209</v>
      </c>
      <c r="W18" s="15">
        <f>SUM(R9,R15,R21,R27,R33,R39)</f>
        <v>656</v>
      </c>
      <c r="X18" s="18">
        <f t="shared" si="0"/>
        <v>865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73</v>
      </c>
      <c r="D19" s="10">
        <v>143</v>
      </c>
      <c r="E19" s="3"/>
      <c r="F19" s="7">
        <v>43</v>
      </c>
      <c r="G19" s="10">
        <v>105</v>
      </c>
      <c r="H19" s="10">
        <v>103</v>
      </c>
      <c r="I19" s="10">
        <v>208</v>
      </c>
      <c r="J19" s="3"/>
      <c r="K19" s="7">
        <v>73</v>
      </c>
      <c r="L19" s="10">
        <v>151</v>
      </c>
      <c r="M19" s="10">
        <v>227</v>
      </c>
      <c r="N19" s="10">
        <v>378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58</v>
      </c>
      <c r="W19" s="15">
        <f>SUM(R15,R21,R27,R33,R39)</f>
        <v>160</v>
      </c>
      <c r="X19" s="18">
        <f t="shared" si="0"/>
        <v>218</v>
      </c>
      <c r="Z19" s="4" t="s">
        <v>25</v>
      </c>
      <c r="AA19" s="10">
        <v>181</v>
      </c>
      <c r="AB19" s="10">
        <v>182</v>
      </c>
      <c r="AC19" s="10">
        <v>363</v>
      </c>
    </row>
    <row r="20" spans="1:29" ht="15" customHeight="1" x14ac:dyDescent="0.15">
      <c r="A20" s="7">
        <v>14</v>
      </c>
      <c r="B20" s="10">
        <v>79</v>
      </c>
      <c r="C20" s="10">
        <v>97</v>
      </c>
      <c r="D20" s="10">
        <v>176</v>
      </c>
      <c r="E20" s="3"/>
      <c r="F20" s="7">
        <v>44</v>
      </c>
      <c r="G20" s="10">
        <v>96</v>
      </c>
      <c r="H20" s="10">
        <v>94</v>
      </c>
      <c r="I20" s="10">
        <v>190</v>
      </c>
      <c r="J20" s="3"/>
      <c r="K20" s="7">
        <v>74</v>
      </c>
      <c r="L20" s="10">
        <v>148</v>
      </c>
      <c r="M20" s="10">
        <v>210</v>
      </c>
      <c r="N20" s="10">
        <v>358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4</v>
      </c>
      <c r="W20" s="15">
        <f>SUM(R21,R27,R33,R39)</f>
        <v>30</v>
      </c>
      <c r="X20" s="18">
        <f t="shared" si="0"/>
        <v>34</v>
      </c>
      <c r="Z20" s="26" t="s">
        <v>26</v>
      </c>
      <c r="AA20" s="10">
        <v>1113</v>
      </c>
      <c r="AB20" s="10">
        <v>997</v>
      </c>
      <c r="AC20" s="10">
        <v>2110</v>
      </c>
    </row>
    <row r="21" spans="1:29" ht="15" customHeight="1" x14ac:dyDescent="0.15">
      <c r="A21" s="7"/>
      <c r="B21" s="11">
        <v>368</v>
      </c>
      <c r="C21" s="11">
        <v>373</v>
      </c>
      <c r="D21" s="11">
        <v>741</v>
      </c>
      <c r="E21" s="3"/>
      <c r="F21" s="7"/>
      <c r="G21" s="11">
        <v>510</v>
      </c>
      <c r="H21" s="11">
        <v>485</v>
      </c>
      <c r="I21" s="11">
        <v>995</v>
      </c>
      <c r="J21" s="3"/>
      <c r="K21" s="7"/>
      <c r="L21" s="12">
        <v>734</v>
      </c>
      <c r="M21" s="12">
        <v>994</v>
      </c>
      <c r="N21" s="12">
        <v>1728</v>
      </c>
      <c r="O21" s="24"/>
      <c r="P21" s="7"/>
      <c r="Q21" s="11">
        <v>4</v>
      </c>
      <c r="R21" s="11">
        <v>28</v>
      </c>
      <c r="S21" s="11">
        <v>32</v>
      </c>
      <c r="Z21" s="4" t="s">
        <v>31</v>
      </c>
      <c r="AA21" s="10">
        <v>288</v>
      </c>
      <c r="AB21" s="10">
        <v>292</v>
      </c>
      <c r="AC21" s="10">
        <v>580</v>
      </c>
    </row>
    <row r="22" spans="1:29" ht="15" customHeight="1" x14ac:dyDescent="0.15">
      <c r="A22" s="7">
        <v>15</v>
      </c>
      <c r="B22" s="10">
        <v>101</v>
      </c>
      <c r="C22" s="10">
        <v>82</v>
      </c>
      <c r="D22" s="10">
        <v>183</v>
      </c>
      <c r="E22" s="3"/>
      <c r="F22" s="7">
        <v>45</v>
      </c>
      <c r="G22" s="10">
        <v>96</v>
      </c>
      <c r="H22" s="10">
        <v>95</v>
      </c>
      <c r="I22" s="10">
        <v>191</v>
      </c>
      <c r="J22" s="3"/>
      <c r="K22" s="7">
        <v>75</v>
      </c>
      <c r="L22" s="10">
        <v>142</v>
      </c>
      <c r="M22" s="10">
        <v>218</v>
      </c>
      <c r="N22" s="10">
        <v>360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386</v>
      </c>
      <c r="AB22" s="10">
        <v>671</v>
      </c>
      <c r="AC22" s="10">
        <v>1057</v>
      </c>
    </row>
    <row r="23" spans="1:29" ht="15" customHeight="1" x14ac:dyDescent="0.15">
      <c r="A23" s="7">
        <v>16</v>
      </c>
      <c r="B23" s="10">
        <v>83</v>
      </c>
      <c r="C23" s="10">
        <v>73</v>
      </c>
      <c r="D23" s="10">
        <v>156</v>
      </c>
      <c r="E23" s="3"/>
      <c r="F23" s="7">
        <v>46</v>
      </c>
      <c r="G23" s="10">
        <v>90</v>
      </c>
      <c r="H23" s="10">
        <v>94</v>
      </c>
      <c r="I23" s="10">
        <v>184</v>
      </c>
      <c r="J23" s="3"/>
      <c r="K23" s="7">
        <v>76</v>
      </c>
      <c r="L23" s="10">
        <v>132</v>
      </c>
      <c r="M23" s="10">
        <v>196</v>
      </c>
      <c r="N23" s="10">
        <v>328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9.7536496350364956</v>
      </c>
      <c r="W23" s="19">
        <f>W4/$W$8*100</f>
        <v>8.2277976901632819</v>
      </c>
      <c r="X23" s="19">
        <f>X4/$X$8*100</f>
        <v>8.9389751222623861</v>
      </c>
      <c r="Z23" s="9" t="s">
        <v>24</v>
      </c>
      <c r="AA23" s="11">
        <f t="shared" ref="AA23:AB23" si="3">SUM(AA19:AA22)</f>
        <v>1968</v>
      </c>
      <c r="AB23" s="11">
        <f t="shared" si="3"/>
        <v>2142</v>
      </c>
      <c r="AC23" s="11">
        <f>SUM(AC19:AC22)</f>
        <v>4110</v>
      </c>
    </row>
    <row r="24" spans="1:29" ht="15" customHeight="1" x14ac:dyDescent="0.15">
      <c r="A24" s="7">
        <v>17</v>
      </c>
      <c r="B24" s="10">
        <v>93</v>
      </c>
      <c r="C24" s="10">
        <v>88</v>
      </c>
      <c r="D24" s="10">
        <v>181</v>
      </c>
      <c r="E24" s="3"/>
      <c r="F24" s="7">
        <v>47</v>
      </c>
      <c r="G24" s="10">
        <v>92</v>
      </c>
      <c r="H24" s="10">
        <v>119</v>
      </c>
      <c r="I24" s="10">
        <v>211</v>
      </c>
      <c r="J24" s="3"/>
      <c r="K24" s="7">
        <v>77</v>
      </c>
      <c r="L24" s="10">
        <v>188</v>
      </c>
      <c r="M24" s="10">
        <v>215</v>
      </c>
      <c r="N24" s="10">
        <v>403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52.846715328467155</v>
      </c>
      <c r="W24" s="19">
        <f>W5/$W$8*100</f>
        <v>44.309040223018719</v>
      </c>
      <c r="X24" s="19">
        <f>X5/$X$8*100</f>
        <v>48.288326600042524</v>
      </c>
      <c r="Z24" s="6" t="s">
        <v>30</v>
      </c>
    </row>
    <row r="25" spans="1:29" ht="15" customHeight="1" x14ac:dyDescent="0.15">
      <c r="A25" s="7">
        <v>18</v>
      </c>
      <c r="B25" s="10">
        <v>85</v>
      </c>
      <c r="C25" s="10">
        <v>89</v>
      </c>
      <c r="D25" s="10">
        <v>174</v>
      </c>
      <c r="E25" s="3"/>
      <c r="F25" s="7">
        <v>48</v>
      </c>
      <c r="G25" s="10">
        <v>91</v>
      </c>
      <c r="H25" s="10">
        <v>106</v>
      </c>
      <c r="I25" s="10">
        <v>197</v>
      </c>
      <c r="J25" s="3"/>
      <c r="K25" s="7">
        <v>78</v>
      </c>
      <c r="L25" s="10">
        <v>155</v>
      </c>
      <c r="M25" s="10">
        <v>248</v>
      </c>
      <c r="N25" s="10">
        <v>403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16.733576642335766</v>
      </c>
      <c r="W25" s="19">
        <f>W6/$W$8*100</f>
        <v>16.28036638789327</v>
      </c>
      <c r="X25" s="19">
        <f>X6/$X$8*100</f>
        <v>16.49160110567723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80</v>
      </c>
      <c r="C26" s="10">
        <v>78</v>
      </c>
      <c r="D26" s="10">
        <v>158</v>
      </c>
      <c r="E26" s="3"/>
      <c r="F26" s="7">
        <v>49</v>
      </c>
      <c r="G26" s="10">
        <v>94</v>
      </c>
      <c r="H26" s="10">
        <v>75</v>
      </c>
      <c r="I26" s="10">
        <v>169</v>
      </c>
      <c r="J26" s="3"/>
      <c r="K26" s="7">
        <v>79</v>
      </c>
      <c r="L26" s="10">
        <v>174</v>
      </c>
      <c r="M26" s="10">
        <v>236</v>
      </c>
      <c r="N26" s="10">
        <v>410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20.666058394160583</v>
      </c>
      <c r="W26" s="19">
        <f>W7/$W$8*100</f>
        <v>31.182795698924732</v>
      </c>
      <c r="X26" s="19">
        <f>X7/$X$8*100</f>
        <v>26.281097172017859</v>
      </c>
      <c r="Z26" s="4" t="s">
        <v>25</v>
      </c>
      <c r="AA26" s="10">
        <v>119</v>
      </c>
      <c r="AB26" s="10">
        <v>104</v>
      </c>
      <c r="AC26" s="10">
        <v>223</v>
      </c>
    </row>
    <row r="27" spans="1:29" ht="15" customHeight="1" x14ac:dyDescent="0.15">
      <c r="A27" s="7"/>
      <c r="B27" s="11">
        <v>442</v>
      </c>
      <c r="C27" s="11">
        <v>410</v>
      </c>
      <c r="D27" s="11">
        <v>852</v>
      </c>
      <c r="E27" s="3"/>
      <c r="F27" s="7"/>
      <c r="G27" s="11">
        <v>463</v>
      </c>
      <c r="H27" s="11">
        <v>489</v>
      </c>
      <c r="I27" s="11">
        <v>952</v>
      </c>
      <c r="J27" s="3"/>
      <c r="K27" s="7"/>
      <c r="L27" s="11">
        <v>791</v>
      </c>
      <c r="M27" s="11">
        <v>1113</v>
      </c>
      <c r="N27" s="11">
        <v>1904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595</v>
      </c>
      <c r="AB27" s="10">
        <v>543</v>
      </c>
      <c r="AC27" s="10">
        <v>1138</v>
      </c>
    </row>
    <row r="28" spans="1:29" ht="15" customHeight="1" x14ac:dyDescent="0.15">
      <c r="A28" s="7">
        <v>20</v>
      </c>
      <c r="B28" s="10">
        <v>99</v>
      </c>
      <c r="C28" s="10">
        <v>94</v>
      </c>
      <c r="D28" s="10">
        <v>193</v>
      </c>
      <c r="E28" s="3"/>
      <c r="F28" s="7">
        <v>50</v>
      </c>
      <c r="G28" s="10">
        <v>107</v>
      </c>
      <c r="H28" s="10">
        <v>118</v>
      </c>
      <c r="I28" s="10">
        <v>225</v>
      </c>
      <c r="J28" s="3"/>
      <c r="K28" s="7">
        <v>80</v>
      </c>
      <c r="L28" s="10">
        <v>152</v>
      </c>
      <c r="M28" s="10">
        <v>248</v>
      </c>
      <c r="N28" s="10">
        <v>400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32.007299270072991</v>
      </c>
      <c r="W28" s="19">
        <f t="shared" ref="W28:W39" si="5">W9/$W$8*100</f>
        <v>27.31979291119076</v>
      </c>
      <c r="X28" s="19">
        <f t="shared" ref="X28:X39" si="6">X9/$X$8*100</f>
        <v>29.50457155007442</v>
      </c>
      <c r="Z28" s="4" t="s">
        <v>31</v>
      </c>
      <c r="AA28" s="10">
        <v>166</v>
      </c>
      <c r="AB28" s="10">
        <v>203</v>
      </c>
      <c r="AC28" s="10">
        <v>369</v>
      </c>
    </row>
    <row r="29" spans="1:29" ht="15" customHeight="1" x14ac:dyDescent="0.15">
      <c r="A29" s="7">
        <v>21</v>
      </c>
      <c r="B29" s="10">
        <v>118</v>
      </c>
      <c r="C29" s="10">
        <v>76</v>
      </c>
      <c r="D29" s="10">
        <v>194</v>
      </c>
      <c r="E29" s="3"/>
      <c r="F29" s="7">
        <v>51</v>
      </c>
      <c r="G29" s="10">
        <v>109</v>
      </c>
      <c r="H29" s="10">
        <v>121</v>
      </c>
      <c r="I29" s="10">
        <v>230</v>
      </c>
      <c r="J29" s="3"/>
      <c r="K29" s="7">
        <v>81</v>
      </c>
      <c r="L29" s="10">
        <v>155</v>
      </c>
      <c r="M29" s="10">
        <v>260</v>
      </c>
      <c r="N29" s="10">
        <v>415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69.40693430656934</v>
      </c>
      <c r="W29" s="19">
        <f t="shared" si="5"/>
        <v>74.782954998008762</v>
      </c>
      <c r="X29" s="19">
        <f t="shared" si="6"/>
        <v>72.277269827769501</v>
      </c>
      <c r="Z29" s="4" t="s">
        <v>7</v>
      </c>
      <c r="AA29" s="10">
        <v>237</v>
      </c>
      <c r="AB29" s="10">
        <v>404</v>
      </c>
      <c r="AC29" s="10">
        <v>641</v>
      </c>
    </row>
    <row r="30" spans="1:29" ht="15" customHeight="1" x14ac:dyDescent="0.15">
      <c r="A30" s="7">
        <v>22</v>
      </c>
      <c r="B30" s="10">
        <v>63</v>
      </c>
      <c r="C30" s="10">
        <v>71</v>
      </c>
      <c r="D30" s="10">
        <v>134</v>
      </c>
      <c r="E30" s="3"/>
      <c r="F30" s="7">
        <v>52</v>
      </c>
      <c r="G30" s="10">
        <v>118</v>
      </c>
      <c r="H30" s="10">
        <v>111</v>
      </c>
      <c r="I30" s="10">
        <v>229</v>
      </c>
      <c r="J30" s="3"/>
      <c r="K30" s="7">
        <v>82</v>
      </c>
      <c r="L30" s="10">
        <v>169</v>
      </c>
      <c r="M30" s="10">
        <v>226</v>
      </c>
      <c r="N30" s="10">
        <v>395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60.529197080291972</v>
      </c>
      <c r="W30" s="19">
        <f t="shared" si="5"/>
        <v>67.025089605734763</v>
      </c>
      <c r="X30" s="19">
        <f t="shared" si="6"/>
        <v>63.997448437167769</v>
      </c>
      <c r="Z30" s="9" t="s">
        <v>24</v>
      </c>
      <c r="AA30" s="11">
        <f t="shared" ref="AA30:AB30" si="7">SUM(AA26:AA29)</f>
        <v>1117</v>
      </c>
      <c r="AB30" s="11">
        <f t="shared" si="7"/>
        <v>1254</v>
      </c>
      <c r="AC30" s="11">
        <f>SUM(AC26:AC29)</f>
        <v>2371</v>
      </c>
    </row>
    <row r="31" spans="1:29" ht="15" customHeight="1" x14ac:dyDescent="0.15">
      <c r="A31" s="7">
        <v>23</v>
      </c>
      <c r="B31" s="10">
        <v>71</v>
      </c>
      <c r="C31" s="10">
        <v>76</v>
      </c>
      <c r="D31" s="10">
        <v>147</v>
      </c>
      <c r="E31" s="3"/>
      <c r="F31" s="7">
        <v>53</v>
      </c>
      <c r="G31" s="10">
        <v>131</v>
      </c>
      <c r="H31" s="10">
        <v>132</v>
      </c>
      <c r="I31" s="10">
        <v>263</v>
      </c>
      <c r="J31" s="3"/>
      <c r="K31" s="7">
        <v>83</v>
      </c>
      <c r="L31" s="10">
        <v>147</v>
      </c>
      <c r="M31" s="10">
        <v>236</v>
      </c>
      <c r="N31" s="10">
        <v>383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47.317518248175183</v>
      </c>
      <c r="W31" s="19">
        <f t="shared" si="5"/>
        <v>55.181202708084435</v>
      </c>
      <c r="X31" s="19">
        <f t="shared" si="6"/>
        <v>51.516053582819474</v>
      </c>
      <c r="Z31" s="6"/>
    </row>
    <row r="32" spans="1:29" ht="15" customHeight="1" x14ac:dyDescent="0.15">
      <c r="A32" s="7">
        <v>24</v>
      </c>
      <c r="B32" s="10">
        <v>80</v>
      </c>
      <c r="C32" s="10">
        <v>75</v>
      </c>
      <c r="D32" s="10">
        <v>155</v>
      </c>
      <c r="E32" s="3"/>
      <c r="F32" s="7">
        <v>54</v>
      </c>
      <c r="G32" s="10">
        <v>135</v>
      </c>
      <c r="H32" s="10">
        <v>150</v>
      </c>
      <c r="I32" s="10">
        <v>285</v>
      </c>
      <c r="J32" s="3"/>
      <c r="K32" s="7">
        <v>84</v>
      </c>
      <c r="L32" s="10">
        <v>161</v>
      </c>
      <c r="M32" s="10">
        <v>264</v>
      </c>
      <c r="N32" s="10">
        <v>425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37.399635036496349</v>
      </c>
      <c r="W32" s="20">
        <f t="shared" si="5"/>
        <v>47.463162086818002</v>
      </c>
      <c r="X32" s="20">
        <f t="shared" si="6"/>
        <v>42.772698277695085</v>
      </c>
      <c r="Z32" s="6"/>
      <c r="AA32" s="28"/>
      <c r="AB32" s="27"/>
      <c r="AC32" s="27"/>
    </row>
    <row r="33" spans="1:29" ht="15" customHeight="1" x14ac:dyDescent="0.15">
      <c r="A33" s="7"/>
      <c r="B33" s="11">
        <v>431</v>
      </c>
      <c r="C33" s="11">
        <v>392</v>
      </c>
      <c r="D33" s="11">
        <v>823</v>
      </c>
      <c r="E33" s="3"/>
      <c r="F33" s="7"/>
      <c r="G33" s="11">
        <v>600</v>
      </c>
      <c r="H33" s="11">
        <v>632</v>
      </c>
      <c r="I33" s="11">
        <v>1232</v>
      </c>
      <c r="J33" s="3"/>
      <c r="K33" s="7"/>
      <c r="L33" s="11">
        <v>784</v>
      </c>
      <c r="M33" s="11">
        <v>1234</v>
      </c>
      <c r="N33" s="11">
        <v>2018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27.363138686131389</v>
      </c>
      <c r="W33" s="19">
        <f t="shared" si="5"/>
        <v>39.099960175228993</v>
      </c>
      <c r="X33" s="19">
        <f t="shared" si="6"/>
        <v>33.629598128853921</v>
      </c>
      <c r="Z33" s="6" t="s">
        <v>3</v>
      </c>
    </row>
    <row r="34" spans="1:29" ht="15" customHeight="1" x14ac:dyDescent="0.15">
      <c r="A34" s="7">
        <v>25</v>
      </c>
      <c r="B34" s="10">
        <v>69</v>
      </c>
      <c r="C34" s="10">
        <v>47</v>
      </c>
      <c r="D34" s="10">
        <v>116</v>
      </c>
      <c r="E34" s="3"/>
      <c r="F34" s="7">
        <v>55</v>
      </c>
      <c r="G34" s="10">
        <v>154</v>
      </c>
      <c r="H34" s="10">
        <v>147</v>
      </c>
      <c r="I34" s="10">
        <v>301</v>
      </c>
      <c r="J34" s="3"/>
      <c r="K34" s="7">
        <v>85</v>
      </c>
      <c r="L34" s="10">
        <v>122</v>
      </c>
      <c r="M34" s="10">
        <v>197</v>
      </c>
      <c r="N34" s="10">
        <v>319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20.666058394160583</v>
      </c>
      <c r="W34" s="19">
        <f t="shared" si="5"/>
        <v>31.182795698924732</v>
      </c>
      <c r="X34" s="19">
        <f t="shared" si="6"/>
        <v>26.281097172017859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75</v>
      </c>
      <c r="C35" s="10">
        <v>66</v>
      </c>
      <c r="D35" s="10">
        <v>141</v>
      </c>
      <c r="E35" s="3"/>
      <c r="F35" s="7">
        <v>56</v>
      </c>
      <c r="G35" s="10">
        <v>181</v>
      </c>
      <c r="H35" s="10">
        <v>171</v>
      </c>
      <c r="I35" s="10">
        <v>352</v>
      </c>
      <c r="J35" s="3"/>
      <c r="K35" s="7">
        <v>86</v>
      </c>
      <c r="L35" s="10">
        <v>117</v>
      </c>
      <c r="M35" s="10">
        <v>207</v>
      </c>
      <c r="N35" s="10">
        <v>324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13.448905109489051</v>
      </c>
      <c r="W35" s="19">
        <f t="shared" si="5"/>
        <v>22.317801672640382</v>
      </c>
      <c r="X35" s="19">
        <f t="shared" si="6"/>
        <v>18.184137784392938</v>
      </c>
      <c r="Z35" s="4" t="s">
        <v>25</v>
      </c>
      <c r="AA35" s="10">
        <f>SUM(AA5,AA12,AA19,AA26)</f>
        <v>1069</v>
      </c>
      <c r="AB35" s="10">
        <f t="shared" ref="AA35:AB38" si="8">SUM(AB5,AB12,AB19,AB26)</f>
        <v>1033</v>
      </c>
      <c r="AC35" s="10">
        <f>SUM(AA35:AB35)</f>
        <v>2102</v>
      </c>
    </row>
    <row r="36" spans="1:29" ht="15" customHeight="1" x14ac:dyDescent="0.15">
      <c r="A36" s="7">
        <v>27</v>
      </c>
      <c r="B36" s="10">
        <v>84</v>
      </c>
      <c r="C36" s="10">
        <v>94</v>
      </c>
      <c r="D36" s="10">
        <v>178</v>
      </c>
      <c r="E36" s="3"/>
      <c r="F36" s="7">
        <v>57</v>
      </c>
      <c r="G36" s="10">
        <v>164</v>
      </c>
      <c r="H36" s="10">
        <v>170</v>
      </c>
      <c r="I36" s="10">
        <v>334</v>
      </c>
      <c r="J36" s="3"/>
      <c r="K36" s="7">
        <v>87</v>
      </c>
      <c r="L36" s="10">
        <v>78</v>
      </c>
      <c r="M36" s="10">
        <v>177</v>
      </c>
      <c r="N36" s="10">
        <v>255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6.2956204379562051</v>
      </c>
      <c r="W36" s="19">
        <f t="shared" si="5"/>
        <v>12.489048187972919</v>
      </c>
      <c r="X36" s="19">
        <f t="shared" si="6"/>
        <v>9.6023814586434195</v>
      </c>
      <c r="Z36" s="26" t="s">
        <v>26</v>
      </c>
      <c r="AA36" s="10">
        <f t="shared" si="8"/>
        <v>5792</v>
      </c>
      <c r="AB36" s="10">
        <f t="shared" si="8"/>
        <v>5563</v>
      </c>
      <c r="AC36" s="13">
        <f>SUM(AA36:AB36)</f>
        <v>11355</v>
      </c>
    </row>
    <row r="37" spans="1:29" ht="15" customHeight="1" x14ac:dyDescent="0.15">
      <c r="A37" s="7">
        <v>28</v>
      </c>
      <c r="B37" s="10">
        <v>84</v>
      </c>
      <c r="C37" s="10">
        <v>95</v>
      </c>
      <c r="D37" s="10">
        <v>179</v>
      </c>
      <c r="E37" s="3"/>
      <c r="F37" s="7">
        <v>58</v>
      </c>
      <c r="G37" s="10">
        <v>165</v>
      </c>
      <c r="H37" s="10">
        <v>165</v>
      </c>
      <c r="I37" s="10">
        <v>330</v>
      </c>
      <c r="J37" s="3"/>
      <c r="K37" s="7">
        <v>88</v>
      </c>
      <c r="L37" s="10">
        <v>88</v>
      </c>
      <c r="M37" s="10">
        <v>159</v>
      </c>
      <c r="N37" s="10">
        <v>247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1.9069343065693432</v>
      </c>
      <c r="W37" s="19">
        <f t="shared" si="5"/>
        <v>5.2250099561927517</v>
      </c>
      <c r="X37" s="19">
        <f t="shared" si="6"/>
        <v>3.678503083138422</v>
      </c>
      <c r="Z37" s="4" t="s">
        <v>31</v>
      </c>
      <c r="AA37" s="10">
        <f t="shared" si="8"/>
        <v>1834</v>
      </c>
      <c r="AB37" s="10">
        <f t="shared" si="8"/>
        <v>2044</v>
      </c>
      <c r="AC37" s="13">
        <f>SUM(AA37:AB37)</f>
        <v>3878</v>
      </c>
    </row>
    <row r="38" spans="1:29" ht="15" customHeight="1" x14ac:dyDescent="0.15">
      <c r="A38" s="7">
        <v>29</v>
      </c>
      <c r="B38" s="10">
        <v>82</v>
      </c>
      <c r="C38" s="10">
        <v>85</v>
      </c>
      <c r="D38" s="10">
        <v>167</v>
      </c>
      <c r="E38" s="3"/>
      <c r="F38" s="7">
        <v>59</v>
      </c>
      <c r="G38" s="10">
        <v>184</v>
      </c>
      <c r="H38" s="10">
        <v>202</v>
      </c>
      <c r="I38" s="10">
        <v>386</v>
      </c>
      <c r="J38" s="3"/>
      <c r="K38" s="7">
        <v>89</v>
      </c>
      <c r="L38" s="10">
        <v>76</v>
      </c>
      <c r="M38" s="10">
        <v>172</v>
      </c>
      <c r="N38" s="10">
        <v>248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0.52919708029197077</v>
      </c>
      <c r="W38" s="19">
        <f t="shared" si="5"/>
        <v>1.2743926722421346</v>
      </c>
      <c r="X38" s="19">
        <f t="shared" si="6"/>
        <v>0.92706782904529028</v>
      </c>
      <c r="Z38" s="4" t="s">
        <v>7</v>
      </c>
      <c r="AA38" s="10">
        <f t="shared" si="8"/>
        <v>2265</v>
      </c>
      <c r="AB38" s="10">
        <f t="shared" si="8"/>
        <v>3915</v>
      </c>
      <c r="AC38" s="13">
        <f>SUM(AA38:AB38)</f>
        <v>6180</v>
      </c>
    </row>
    <row r="39" spans="1:29" ht="15" customHeight="1" x14ac:dyDescent="0.15">
      <c r="A39" s="7"/>
      <c r="B39" s="11">
        <v>394</v>
      </c>
      <c r="C39" s="11">
        <v>387</v>
      </c>
      <c r="D39" s="11">
        <v>781</v>
      </c>
      <c r="E39" s="3"/>
      <c r="F39" s="7"/>
      <c r="G39" s="11">
        <v>848</v>
      </c>
      <c r="H39" s="11">
        <v>855</v>
      </c>
      <c r="I39" s="11">
        <v>1703</v>
      </c>
      <c r="J39" s="3"/>
      <c r="K39" s="7"/>
      <c r="L39" s="11">
        <v>481</v>
      </c>
      <c r="M39" s="11">
        <v>912</v>
      </c>
      <c r="N39" s="11">
        <v>1393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3.6496350364963501E-2</v>
      </c>
      <c r="W39" s="19">
        <f t="shared" si="5"/>
        <v>0.23894862604540024</v>
      </c>
      <c r="X39" s="19">
        <f t="shared" si="6"/>
        <v>0.14458856049330215</v>
      </c>
      <c r="Z39" s="9" t="s">
        <v>24</v>
      </c>
      <c r="AA39" s="11">
        <f>SUM(AA35:AA38)</f>
        <v>10960</v>
      </c>
      <c r="AB39" s="11">
        <f>SUM(AB35:AB38)</f>
        <v>12555</v>
      </c>
      <c r="AC39" s="11">
        <f>SUM(AC35:AC38)</f>
        <v>23515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63</v>
      </c>
      <c r="C4" s="10">
        <v>62</v>
      </c>
      <c r="D4" s="10">
        <v>125</v>
      </c>
      <c r="E4" s="3"/>
      <c r="F4" s="7">
        <v>30</v>
      </c>
      <c r="G4" s="10">
        <v>103</v>
      </c>
      <c r="H4" s="10">
        <v>89</v>
      </c>
      <c r="I4" s="10">
        <v>192</v>
      </c>
      <c r="J4" s="3"/>
      <c r="K4" s="7">
        <v>60</v>
      </c>
      <c r="L4" s="10">
        <v>183</v>
      </c>
      <c r="M4" s="10">
        <v>187</v>
      </c>
      <c r="N4" s="10">
        <v>370</v>
      </c>
      <c r="O4" s="3"/>
      <c r="P4" s="7">
        <v>90</v>
      </c>
      <c r="Q4" s="10">
        <v>53</v>
      </c>
      <c r="R4" s="10">
        <v>146</v>
      </c>
      <c r="S4" s="10">
        <v>199</v>
      </c>
      <c r="U4" s="4" t="s">
        <v>4</v>
      </c>
      <c r="V4" s="15">
        <f>SUM(B9,B15,B21)</f>
        <v>1068</v>
      </c>
      <c r="W4" s="15">
        <f>SUM(C9,C15,C21)</f>
        <v>1026</v>
      </c>
      <c r="X4" s="15">
        <f>SUM(V4:W4)</f>
        <v>2094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61</v>
      </c>
      <c r="C5" s="10">
        <v>57</v>
      </c>
      <c r="D5" s="10">
        <v>118</v>
      </c>
      <c r="E5" s="3"/>
      <c r="F5" s="7">
        <v>31</v>
      </c>
      <c r="G5" s="10">
        <v>106</v>
      </c>
      <c r="H5" s="10">
        <v>98</v>
      </c>
      <c r="I5" s="10">
        <v>204</v>
      </c>
      <c r="J5" s="3"/>
      <c r="K5" s="7">
        <v>61</v>
      </c>
      <c r="L5" s="10">
        <v>216</v>
      </c>
      <c r="M5" s="10">
        <v>164</v>
      </c>
      <c r="N5" s="10">
        <v>380</v>
      </c>
      <c r="O5" s="3"/>
      <c r="P5" s="7">
        <v>91</v>
      </c>
      <c r="Q5" s="10">
        <v>34</v>
      </c>
      <c r="R5" s="10">
        <v>104</v>
      </c>
      <c r="S5" s="10">
        <v>138</v>
      </c>
      <c r="U5" s="4" t="s">
        <v>5</v>
      </c>
      <c r="V5" s="15">
        <f>SUM(B27,B33,B39,G9,G15,G21,G27,G33,G39,L9)</f>
        <v>5770</v>
      </c>
      <c r="W5" s="15">
        <f>SUM(C27,C33,C39,H9,H15,H21,H27,H33,H39,M9)</f>
        <v>5560</v>
      </c>
      <c r="X5" s="15">
        <f>SUM(V5:W5)</f>
        <v>11330</v>
      </c>
      <c r="Y5" s="2"/>
      <c r="Z5" s="4" t="s">
        <v>25</v>
      </c>
      <c r="AA5" s="10">
        <v>613</v>
      </c>
      <c r="AB5" s="10">
        <v>584</v>
      </c>
      <c r="AC5" s="10">
        <v>1197</v>
      </c>
    </row>
    <row r="6" spans="1:29" ht="15" customHeight="1" x14ac:dyDescent="0.15">
      <c r="A6" s="7">
        <v>2</v>
      </c>
      <c r="B6" s="10">
        <v>62</v>
      </c>
      <c r="C6" s="10">
        <v>58</v>
      </c>
      <c r="D6" s="10">
        <v>120</v>
      </c>
      <c r="E6" s="3"/>
      <c r="F6" s="7">
        <v>32</v>
      </c>
      <c r="G6" s="10">
        <v>78</v>
      </c>
      <c r="H6" s="10">
        <v>83</v>
      </c>
      <c r="I6" s="10">
        <v>161</v>
      </c>
      <c r="J6" s="3"/>
      <c r="K6" s="7">
        <v>62</v>
      </c>
      <c r="L6" s="10">
        <v>212</v>
      </c>
      <c r="M6" s="10">
        <v>217</v>
      </c>
      <c r="N6" s="10">
        <v>429</v>
      </c>
      <c r="O6" s="3"/>
      <c r="P6" s="7">
        <v>92</v>
      </c>
      <c r="Q6" s="10">
        <v>29</v>
      </c>
      <c r="R6" s="10">
        <v>99</v>
      </c>
      <c r="S6" s="10">
        <v>128</v>
      </c>
      <c r="U6" s="8" t="s">
        <v>6</v>
      </c>
      <c r="V6" s="15">
        <f>SUM(L15,L21)</f>
        <v>1841</v>
      </c>
      <c r="W6" s="15">
        <f>SUM(M15,M21)</f>
        <v>2050</v>
      </c>
      <c r="X6" s="15">
        <f>SUM(V6:W6)</f>
        <v>3891</v>
      </c>
      <c r="Z6" s="26" t="s">
        <v>26</v>
      </c>
      <c r="AA6" s="10">
        <v>3324</v>
      </c>
      <c r="AB6" s="10">
        <v>3282</v>
      </c>
      <c r="AC6" s="10">
        <v>6606</v>
      </c>
    </row>
    <row r="7" spans="1:29" ht="15" customHeight="1" x14ac:dyDescent="0.15">
      <c r="A7" s="7">
        <v>3</v>
      </c>
      <c r="B7" s="10">
        <v>68</v>
      </c>
      <c r="C7" s="10">
        <v>51</v>
      </c>
      <c r="D7" s="10">
        <v>119</v>
      </c>
      <c r="E7" s="3"/>
      <c r="F7" s="7">
        <v>33</v>
      </c>
      <c r="G7" s="10">
        <v>100</v>
      </c>
      <c r="H7" s="10">
        <v>91</v>
      </c>
      <c r="I7" s="10">
        <v>191</v>
      </c>
      <c r="J7" s="3"/>
      <c r="K7" s="7">
        <v>63</v>
      </c>
      <c r="L7" s="10">
        <v>211</v>
      </c>
      <c r="M7" s="10">
        <v>189</v>
      </c>
      <c r="N7" s="10">
        <v>400</v>
      </c>
      <c r="O7" s="3"/>
      <c r="P7" s="7">
        <v>93</v>
      </c>
      <c r="Q7" s="10">
        <v>16</v>
      </c>
      <c r="R7" s="10">
        <v>85</v>
      </c>
      <c r="S7" s="10">
        <v>101</v>
      </c>
      <c r="U7" s="4" t="s">
        <v>7</v>
      </c>
      <c r="V7" s="15">
        <f>SUM(L27,L33,L39,Q9,Q15,Q21,Q27,Q33,Q39)</f>
        <v>2263</v>
      </c>
      <c r="W7" s="15">
        <f>SUM(M27,M33,M39,R9,R15,R21,R27,R33,R39)</f>
        <v>3903</v>
      </c>
      <c r="X7" s="15">
        <f>SUM(V7:W7)</f>
        <v>6166</v>
      </c>
      <c r="Z7" s="4" t="s">
        <v>31</v>
      </c>
      <c r="AA7" s="10">
        <v>1144</v>
      </c>
      <c r="AB7" s="10">
        <v>1280</v>
      </c>
      <c r="AC7" s="10">
        <v>2424</v>
      </c>
    </row>
    <row r="8" spans="1:29" ht="15" customHeight="1" x14ac:dyDescent="0.15">
      <c r="A8" s="7">
        <v>4</v>
      </c>
      <c r="B8" s="10">
        <v>78</v>
      </c>
      <c r="C8" s="10">
        <v>70</v>
      </c>
      <c r="D8" s="10">
        <v>148</v>
      </c>
      <c r="E8" s="3"/>
      <c r="F8" s="7">
        <v>34</v>
      </c>
      <c r="G8" s="10">
        <v>82</v>
      </c>
      <c r="H8" s="10">
        <v>88</v>
      </c>
      <c r="I8" s="10">
        <v>170</v>
      </c>
      <c r="J8" s="3"/>
      <c r="K8" s="7">
        <v>64</v>
      </c>
      <c r="L8" s="10">
        <v>259</v>
      </c>
      <c r="M8" s="10">
        <v>207</v>
      </c>
      <c r="N8" s="10">
        <v>466</v>
      </c>
      <c r="O8" s="3"/>
      <c r="P8" s="7">
        <v>94</v>
      </c>
      <c r="Q8" s="10">
        <v>21</v>
      </c>
      <c r="R8" s="10">
        <v>64</v>
      </c>
      <c r="S8" s="10">
        <v>85</v>
      </c>
      <c r="U8" s="17" t="s">
        <v>3</v>
      </c>
      <c r="V8" s="12">
        <f>SUM(V4:V7)</f>
        <v>10942</v>
      </c>
      <c r="W8" s="12">
        <f>SUM(W4:W7)</f>
        <v>12539</v>
      </c>
      <c r="X8" s="12">
        <f>SUM(X4:X7)</f>
        <v>23481</v>
      </c>
      <c r="Z8" s="4" t="s">
        <v>7</v>
      </c>
      <c r="AA8" s="10">
        <v>1369</v>
      </c>
      <c r="AB8" s="10">
        <v>2384</v>
      </c>
      <c r="AC8" s="10">
        <v>3753</v>
      </c>
    </row>
    <row r="9" spans="1:29" ht="15" customHeight="1" x14ac:dyDescent="0.15">
      <c r="A9" s="7"/>
      <c r="B9" s="11">
        <v>332</v>
      </c>
      <c r="C9" s="11">
        <v>298</v>
      </c>
      <c r="D9" s="11">
        <v>630</v>
      </c>
      <c r="E9" s="3"/>
      <c r="F9" s="7"/>
      <c r="G9" s="11">
        <v>469</v>
      </c>
      <c r="H9" s="11">
        <v>449</v>
      </c>
      <c r="I9" s="11">
        <v>918</v>
      </c>
      <c r="J9" s="3"/>
      <c r="K9" s="7"/>
      <c r="L9" s="12">
        <v>1081</v>
      </c>
      <c r="M9" s="12">
        <v>964</v>
      </c>
      <c r="N9" s="12">
        <v>2045</v>
      </c>
      <c r="O9" s="3"/>
      <c r="P9" s="7"/>
      <c r="Q9" s="11">
        <v>153</v>
      </c>
      <c r="R9" s="11">
        <v>498</v>
      </c>
      <c r="S9" s="11">
        <v>651</v>
      </c>
      <c r="U9" s="4" t="s">
        <v>8</v>
      </c>
      <c r="V9" s="15">
        <f>SUM(G21,G27,G33,G39,L9)</f>
        <v>3498</v>
      </c>
      <c r="W9" s="15">
        <f>SUM(H21,H27,H33,H39,M9)</f>
        <v>3423</v>
      </c>
      <c r="X9" s="18">
        <f t="shared" ref="X9:X20" si="0">SUM(V9:W9)</f>
        <v>6921</v>
      </c>
      <c r="Z9" s="9" t="s">
        <v>24</v>
      </c>
      <c r="AA9" s="11">
        <f t="shared" ref="AA9:AB9" si="1">SUM(AA5:AA8)</f>
        <v>6450</v>
      </c>
      <c r="AB9" s="11">
        <f t="shared" si="1"/>
        <v>7530</v>
      </c>
      <c r="AC9" s="11">
        <f>SUM(AC5:AC8)</f>
        <v>13980</v>
      </c>
    </row>
    <row r="10" spans="1:29" ht="15" customHeight="1" x14ac:dyDescent="0.15">
      <c r="A10" s="7">
        <v>5</v>
      </c>
      <c r="B10" s="10">
        <v>78</v>
      </c>
      <c r="C10" s="10">
        <v>60</v>
      </c>
      <c r="D10" s="10">
        <v>138</v>
      </c>
      <c r="E10" s="3"/>
      <c r="F10" s="7">
        <v>35</v>
      </c>
      <c r="G10" s="10">
        <v>100</v>
      </c>
      <c r="H10" s="10">
        <v>104</v>
      </c>
      <c r="I10" s="10">
        <v>204</v>
      </c>
      <c r="J10" s="3"/>
      <c r="K10" s="7">
        <v>65</v>
      </c>
      <c r="L10" s="10">
        <v>251</v>
      </c>
      <c r="M10" s="10">
        <v>247</v>
      </c>
      <c r="N10" s="10">
        <v>498</v>
      </c>
      <c r="O10" s="3"/>
      <c r="P10" s="7">
        <v>95</v>
      </c>
      <c r="Q10" s="10">
        <v>18</v>
      </c>
      <c r="R10" s="10">
        <v>36</v>
      </c>
      <c r="S10" s="10">
        <v>54</v>
      </c>
      <c r="U10" s="4" t="s">
        <v>9</v>
      </c>
      <c r="V10" s="15">
        <f>SUM(G21,G27,G33,G39,L9,L15,L21,L27,L33,L39,Q9,Q15,Q21,Q27,Q33,Q39)</f>
        <v>7602</v>
      </c>
      <c r="W10" s="15">
        <f>SUM(H21,H27,H33,H39,M9,M15,M21,M27,M33,M39,R9,R15,R21,R27,R33,R39)</f>
        <v>9376</v>
      </c>
      <c r="X10" s="18">
        <f t="shared" si="0"/>
        <v>16978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69</v>
      </c>
      <c r="D11" s="10">
        <v>146</v>
      </c>
      <c r="E11" s="3"/>
      <c r="F11" s="7">
        <v>36</v>
      </c>
      <c r="G11" s="10">
        <v>105</v>
      </c>
      <c r="H11" s="10">
        <v>102</v>
      </c>
      <c r="I11" s="10">
        <v>207</v>
      </c>
      <c r="J11" s="3"/>
      <c r="K11" s="7">
        <v>66</v>
      </c>
      <c r="L11" s="10">
        <v>284</v>
      </c>
      <c r="M11" s="10">
        <v>260</v>
      </c>
      <c r="N11" s="10">
        <v>544</v>
      </c>
      <c r="O11" s="3"/>
      <c r="P11" s="7">
        <v>96</v>
      </c>
      <c r="Q11" s="10">
        <v>18</v>
      </c>
      <c r="R11" s="10">
        <v>34</v>
      </c>
      <c r="S11" s="10">
        <v>52</v>
      </c>
      <c r="U11" s="4" t="s">
        <v>10</v>
      </c>
      <c r="V11" s="15">
        <f>SUM(,G33,G39,L9,L15,L21,L27,L33,L39,Q9,Q15,Q21,Q27,Q33,Q39)</f>
        <v>6627</v>
      </c>
      <c r="W11" s="15">
        <f>SUM(,H33,H39,M9,M15,M21,M27,M33,M39,R9,R15,R21,R27,R33,R39)</f>
        <v>8405</v>
      </c>
      <c r="X11" s="18">
        <f t="shared" si="0"/>
        <v>15032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84</v>
      </c>
      <c r="D12" s="10">
        <v>150</v>
      </c>
      <c r="E12" s="3"/>
      <c r="F12" s="7">
        <v>37</v>
      </c>
      <c r="G12" s="10">
        <v>107</v>
      </c>
      <c r="H12" s="10">
        <v>99</v>
      </c>
      <c r="I12" s="10">
        <v>206</v>
      </c>
      <c r="J12" s="3"/>
      <c r="K12" s="7">
        <v>67</v>
      </c>
      <c r="L12" s="10">
        <v>265</v>
      </c>
      <c r="M12" s="10">
        <v>246</v>
      </c>
      <c r="N12" s="10">
        <v>511</v>
      </c>
      <c r="O12" s="3"/>
      <c r="P12" s="7">
        <v>97</v>
      </c>
      <c r="Q12" s="10">
        <v>9</v>
      </c>
      <c r="R12" s="10">
        <v>24</v>
      </c>
      <c r="S12" s="10">
        <v>33</v>
      </c>
      <c r="U12" s="4" t="s">
        <v>11</v>
      </c>
      <c r="V12" s="15">
        <f>SUM(L9,L15,L21,L27,L33,L39,Q9,Q15,Q21,Q27,Q33,Q39)</f>
        <v>5185</v>
      </c>
      <c r="W12" s="15">
        <f>SUM(M9,M15,M21,M27,M33,M39,R9,R15,R21,R27,R33,R39)</f>
        <v>6917</v>
      </c>
      <c r="X12" s="18">
        <f t="shared" si="0"/>
        <v>12102</v>
      </c>
      <c r="Z12" s="4" t="s">
        <v>25</v>
      </c>
      <c r="AA12" s="10">
        <v>157</v>
      </c>
      <c r="AB12" s="10">
        <v>160</v>
      </c>
      <c r="AC12" s="10">
        <v>317</v>
      </c>
    </row>
    <row r="13" spans="1:29" ht="15" customHeight="1" x14ac:dyDescent="0.15">
      <c r="A13" s="7">
        <v>8</v>
      </c>
      <c r="B13" s="10">
        <v>78</v>
      </c>
      <c r="C13" s="10">
        <v>68</v>
      </c>
      <c r="D13" s="10">
        <v>146</v>
      </c>
      <c r="E13" s="3"/>
      <c r="F13" s="7">
        <v>38</v>
      </c>
      <c r="G13" s="10">
        <v>112</v>
      </c>
      <c r="H13" s="10">
        <v>101</v>
      </c>
      <c r="I13" s="10">
        <v>213</v>
      </c>
      <c r="J13" s="3"/>
      <c r="K13" s="7">
        <v>68</v>
      </c>
      <c r="L13" s="10">
        <v>217</v>
      </c>
      <c r="M13" s="10">
        <v>204</v>
      </c>
      <c r="N13" s="10">
        <v>421</v>
      </c>
      <c r="O13" s="3"/>
      <c r="P13" s="7">
        <v>98</v>
      </c>
      <c r="Q13" s="10">
        <v>5</v>
      </c>
      <c r="R13" s="10">
        <v>19</v>
      </c>
      <c r="S13" s="10">
        <v>24</v>
      </c>
      <c r="U13" s="9" t="s">
        <v>12</v>
      </c>
      <c r="V13" s="12">
        <f>SUM(L15,L21,L27,L33,L39,Q9,Q15,Q21,Q27,Q33,Q39)</f>
        <v>4104</v>
      </c>
      <c r="W13" s="12">
        <f>SUM(M15,M21,M27,M33,M39,R9,R15,R21,R27,R33,R39)</f>
        <v>5953</v>
      </c>
      <c r="X13" s="12">
        <f t="shared" si="0"/>
        <v>10057</v>
      </c>
      <c r="Z13" s="26" t="s">
        <v>26</v>
      </c>
      <c r="AA13" s="10">
        <v>743</v>
      </c>
      <c r="AB13" s="10">
        <v>737</v>
      </c>
      <c r="AC13" s="10">
        <v>1480</v>
      </c>
    </row>
    <row r="14" spans="1:29" ht="15" customHeight="1" x14ac:dyDescent="0.15">
      <c r="A14" s="7">
        <v>9</v>
      </c>
      <c r="B14" s="10">
        <v>75</v>
      </c>
      <c r="C14" s="10">
        <v>83</v>
      </c>
      <c r="D14" s="10">
        <v>158</v>
      </c>
      <c r="E14" s="3"/>
      <c r="F14" s="7">
        <v>39</v>
      </c>
      <c r="G14" s="10">
        <v>117</v>
      </c>
      <c r="H14" s="10">
        <v>93</v>
      </c>
      <c r="I14" s="10">
        <v>210</v>
      </c>
      <c r="J14" s="3"/>
      <c r="K14" s="7">
        <v>69</v>
      </c>
      <c r="L14" s="10">
        <v>93</v>
      </c>
      <c r="M14" s="10">
        <v>96</v>
      </c>
      <c r="N14" s="10">
        <v>189</v>
      </c>
      <c r="O14" s="3"/>
      <c r="P14" s="7">
        <v>99</v>
      </c>
      <c r="Q14" s="10">
        <v>3</v>
      </c>
      <c r="R14" s="10">
        <v>17</v>
      </c>
      <c r="S14" s="10">
        <v>20</v>
      </c>
      <c r="U14" s="4" t="s">
        <v>13</v>
      </c>
      <c r="V14" s="15">
        <f>SUM(L21,L27,L33,L39,Q9,Q15,Q21,Q27,Q33,Q39)</f>
        <v>2994</v>
      </c>
      <c r="W14" s="15">
        <f>SUM(M21,M27,M33,M39,R9,R15,R21,R27,R33,R39)</f>
        <v>4900</v>
      </c>
      <c r="X14" s="18">
        <f t="shared" si="0"/>
        <v>7894</v>
      </c>
      <c r="Z14" s="4" t="s">
        <v>31</v>
      </c>
      <c r="AA14" s="10">
        <v>239</v>
      </c>
      <c r="AB14" s="10">
        <v>272</v>
      </c>
      <c r="AC14" s="10">
        <v>511</v>
      </c>
    </row>
    <row r="15" spans="1:29" ht="15" customHeight="1" x14ac:dyDescent="0.15">
      <c r="A15" s="7"/>
      <c r="B15" s="11">
        <v>374</v>
      </c>
      <c r="C15" s="11">
        <v>364</v>
      </c>
      <c r="D15" s="11">
        <v>738</v>
      </c>
      <c r="E15" s="3"/>
      <c r="F15" s="7"/>
      <c r="G15" s="11">
        <v>541</v>
      </c>
      <c r="H15" s="11">
        <v>499</v>
      </c>
      <c r="I15" s="11">
        <v>1040</v>
      </c>
      <c r="J15" s="3"/>
      <c r="K15" s="7"/>
      <c r="L15" s="11">
        <v>1110</v>
      </c>
      <c r="M15" s="11">
        <v>1053</v>
      </c>
      <c r="N15" s="11">
        <v>2163</v>
      </c>
      <c r="O15" s="3"/>
      <c r="P15" s="7"/>
      <c r="Q15" s="11">
        <v>53</v>
      </c>
      <c r="R15" s="11">
        <v>130</v>
      </c>
      <c r="S15" s="11">
        <v>183</v>
      </c>
      <c r="U15" s="4" t="s">
        <v>14</v>
      </c>
      <c r="V15" s="15">
        <f>SUM(L27,L33,L39,Q9,Q15,Q21,Q27,Q33,Q39)</f>
        <v>2263</v>
      </c>
      <c r="W15" s="15">
        <f>SUM(M27,M33,M39,R9,R15,R21,R27,R33,R39)</f>
        <v>3903</v>
      </c>
      <c r="X15" s="18">
        <f t="shared" si="0"/>
        <v>6166</v>
      </c>
      <c r="Z15" s="4" t="s">
        <v>7</v>
      </c>
      <c r="AA15" s="10">
        <v>272</v>
      </c>
      <c r="AB15" s="10">
        <v>446</v>
      </c>
      <c r="AC15" s="10">
        <v>718</v>
      </c>
    </row>
    <row r="16" spans="1:29" ht="15" customHeight="1" x14ac:dyDescent="0.15">
      <c r="A16" s="7">
        <v>10</v>
      </c>
      <c r="B16" s="10">
        <v>73</v>
      </c>
      <c r="C16" s="10">
        <v>56</v>
      </c>
      <c r="D16" s="10">
        <v>129</v>
      </c>
      <c r="E16" s="3"/>
      <c r="F16" s="7">
        <v>40</v>
      </c>
      <c r="G16" s="10">
        <v>115</v>
      </c>
      <c r="H16" s="10">
        <v>88</v>
      </c>
      <c r="I16" s="10">
        <v>203</v>
      </c>
      <c r="J16" s="3"/>
      <c r="K16" s="7">
        <v>70</v>
      </c>
      <c r="L16" s="10">
        <v>124</v>
      </c>
      <c r="M16" s="10">
        <v>168</v>
      </c>
      <c r="N16" s="10">
        <v>292</v>
      </c>
      <c r="O16" s="3"/>
      <c r="P16" s="7">
        <v>100</v>
      </c>
      <c r="Q16" s="10">
        <v>3</v>
      </c>
      <c r="R16" s="10">
        <v>14</v>
      </c>
      <c r="S16" s="10">
        <v>17</v>
      </c>
      <c r="U16" s="4" t="s">
        <v>15</v>
      </c>
      <c r="V16" s="15">
        <f>SUM(L33,L39,Q9,Q15,Q21,Q27,Q33,Q39)</f>
        <v>1475</v>
      </c>
      <c r="W16" s="15">
        <f>SUM(M33,M39,R9,R15,R21,R27,R33,R39)</f>
        <v>2800</v>
      </c>
      <c r="X16" s="18">
        <f t="shared" si="0"/>
        <v>4275</v>
      </c>
      <c r="Z16" s="9" t="s">
        <v>24</v>
      </c>
      <c r="AA16" s="11">
        <f t="shared" ref="AA16:AB16" si="2">SUM(AA12:AA15)</f>
        <v>1411</v>
      </c>
      <c r="AB16" s="11">
        <f t="shared" si="2"/>
        <v>1615</v>
      </c>
      <c r="AC16" s="11">
        <f>SUM(AC12:AC15)</f>
        <v>3026</v>
      </c>
    </row>
    <row r="17" spans="1:29" ht="15" customHeight="1" x14ac:dyDescent="0.15">
      <c r="A17" s="7">
        <v>11</v>
      </c>
      <c r="B17" s="10">
        <v>77</v>
      </c>
      <c r="C17" s="10">
        <v>63</v>
      </c>
      <c r="D17" s="10">
        <v>140</v>
      </c>
      <c r="E17" s="3"/>
      <c r="F17" s="7">
        <v>41</v>
      </c>
      <c r="G17" s="10">
        <v>100</v>
      </c>
      <c r="H17" s="10">
        <v>111</v>
      </c>
      <c r="I17" s="10">
        <v>211</v>
      </c>
      <c r="J17" s="3"/>
      <c r="K17" s="7">
        <v>71</v>
      </c>
      <c r="L17" s="10">
        <v>146</v>
      </c>
      <c r="M17" s="10">
        <v>216</v>
      </c>
      <c r="N17" s="10">
        <v>362</v>
      </c>
      <c r="O17" s="3"/>
      <c r="P17" s="7">
        <v>101</v>
      </c>
      <c r="Q17" s="10">
        <v>1</v>
      </c>
      <c r="R17" s="10">
        <v>4</v>
      </c>
      <c r="S17" s="10">
        <v>5</v>
      </c>
      <c r="U17" s="4" t="s">
        <v>16</v>
      </c>
      <c r="V17" s="15">
        <f>SUM(L39,Q9,Q15,Q21,Q27,Q33,Q39)</f>
        <v>700</v>
      </c>
      <c r="W17" s="15">
        <f>SUM(M39,R9,R15,R21,R27,R33,R39)</f>
        <v>1573</v>
      </c>
      <c r="X17" s="18">
        <f t="shared" si="0"/>
        <v>2273</v>
      </c>
      <c r="Z17" s="6" t="s">
        <v>29</v>
      </c>
    </row>
    <row r="18" spans="1:29" ht="15" customHeight="1" x14ac:dyDescent="0.15">
      <c r="A18" s="7">
        <v>12</v>
      </c>
      <c r="B18" s="10">
        <v>67</v>
      </c>
      <c r="C18" s="10">
        <v>80</v>
      </c>
      <c r="D18" s="10">
        <v>147</v>
      </c>
      <c r="E18" s="3"/>
      <c r="F18" s="7">
        <v>42</v>
      </c>
      <c r="G18" s="10">
        <v>93</v>
      </c>
      <c r="H18" s="10">
        <v>85</v>
      </c>
      <c r="I18" s="10">
        <v>178</v>
      </c>
      <c r="J18" s="3"/>
      <c r="K18" s="7">
        <v>72</v>
      </c>
      <c r="L18" s="10">
        <v>158</v>
      </c>
      <c r="M18" s="10">
        <v>174</v>
      </c>
      <c r="N18" s="13">
        <v>332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211</v>
      </c>
      <c r="W18" s="15">
        <f>SUM(R9,R15,R21,R27,R33,R39)</f>
        <v>658</v>
      </c>
      <c r="X18" s="18">
        <f t="shared" si="0"/>
        <v>869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66</v>
      </c>
      <c r="C19" s="10">
        <v>76</v>
      </c>
      <c r="D19" s="10">
        <v>142</v>
      </c>
      <c r="E19" s="3"/>
      <c r="F19" s="7">
        <v>43</v>
      </c>
      <c r="G19" s="10">
        <v>108</v>
      </c>
      <c r="H19" s="10">
        <v>110</v>
      </c>
      <c r="I19" s="10">
        <v>218</v>
      </c>
      <c r="J19" s="3"/>
      <c r="K19" s="7">
        <v>73</v>
      </c>
      <c r="L19" s="10">
        <v>156</v>
      </c>
      <c r="M19" s="10">
        <v>221</v>
      </c>
      <c r="N19" s="10">
        <v>377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58</v>
      </c>
      <c r="W19" s="15">
        <f>SUM(R15,R21,R27,R33,R39)</f>
        <v>160</v>
      </c>
      <c r="X19" s="18">
        <f t="shared" si="0"/>
        <v>218</v>
      </c>
      <c r="Z19" s="4" t="s">
        <v>25</v>
      </c>
      <c r="AA19" s="10">
        <v>179</v>
      </c>
      <c r="AB19" s="10">
        <v>180</v>
      </c>
      <c r="AC19" s="10">
        <v>359</v>
      </c>
    </row>
    <row r="20" spans="1:29" ht="15" customHeight="1" x14ac:dyDescent="0.15">
      <c r="A20" s="7">
        <v>14</v>
      </c>
      <c r="B20" s="10">
        <v>79</v>
      </c>
      <c r="C20" s="10">
        <v>89</v>
      </c>
      <c r="D20" s="10">
        <v>168</v>
      </c>
      <c r="E20" s="3"/>
      <c r="F20" s="7">
        <v>44</v>
      </c>
      <c r="G20" s="10">
        <v>94</v>
      </c>
      <c r="H20" s="10">
        <v>96</v>
      </c>
      <c r="I20" s="10">
        <v>190</v>
      </c>
      <c r="J20" s="3"/>
      <c r="K20" s="7">
        <v>74</v>
      </c>
      <c r="L20" s="10">
        <v>147</v>
      </c>
      <c r="M20" s="10">
        <v>218</v>
      </c>
      <c r="N20" s="10">
        <v>365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30</v>
      </c>
      <c r="X20" s="18">
        <f t="shared" si="0"/>
        <v>35</v>
      </c>
      <c r="Z20" s="26" t="s">
        <v>26</v>
      </c>
      <c r="AA20" s="10">
        <v>1107</v>
      </c>
      <c r="AB20" s="10">
        <v>997</v>
      </c>
      <c r="AC20" s="10">
        <v>2104</v>
      </c>
    </row>
    <row r="21" spans="1:29" ht="15" customHeight="1" x14ac:dyDescent="0.15">
      <c r="A21" s="7"/>
      <c r="B21" s="11">
        <v>362</v>
      </c>
      <c r="C21" s="11">
        <v>364</v>
      </c>
      <c r="D21" s="11">
        <v>726</v>
      </c>
      <c r="E21" s="3"/>
      <c r="F21" s="7"/>
      <c r="G21" s="11">
        <v>510</v>
      </c>
      <c r="H21" s="11">
        <v>490</v>
      </c>
      <c r="I21" s="11">
        <v>1000</v>
      </c>
      <c r="J21" s="3"/>
      <c r="K21" s="7"/>
      <c r="L21" s="12">
        <v>731</v>
      </c>
      <c r="M21" s="12">
        <v>997</v>
      </c>
      <c r="N21" s="12">
        <v>1728</v>
      </c>
      <c r="O21" s="24"/>
      <c r="P21" s="7"/>
      <c r="Q21" s="11">
        <v>5</v>
      </c>
      <c r="R21" s="11">
        <v>28</v>
      </c>
      <c r="S21" s="11">
        <v>33</v>
      </c>
      <c r="Z21" s="4" t="s">
        <v>31</v>
      </c>
      <c r="AA21" s="10">
        <v>291</v>
      </c>
      <c r="AB21" s="10">
        <v>296</v>
      </c>
      <c r="AC21" s="10">
        <v>587</v>
      </c>
    </row>
    <row r="22" spans="1:29" ht="15" customHeight="1" x14ac:dyDescent="0.15">
      <c r="A22" s="7">
        <v>15</v>
      </c>
      <c r="B22" s="10">
        <v>104</v>
      </c>
      <c r="C22" s="10">
        <v>85</v>
      </c>
      <c r="D22" s="10">
        <v>189</v>
      </c>
      <c r="E22" s="3"/>
      <c r="F22" s="7">
        <v>45</v>
      </c>
      <c r="G22" s="10">
        <v>98</v>
      </c>
      <c r="H22" s="10">
        <v>82</v>
      </c>
      <c r="I22" s="10">
        <v>180</v>
      </c>
      <c r="J22" s="3"/>
      <c r="K22" s="7">
        <v>75</v>
      </c>
      <c r="L22" s="10">
        <v>142</v>
      </c>
      <c r="M22" s="10">
        <v>205</v>
      </c>
      <c r="N22" s="10">
        <v>347</v>
      </c>
      <c r="O22" s="3"/>
      <c r="P22" s="7">
        <v>105</v>
      </c>
      <c r="Q22" s="10">
        <v>0</v>
      </c>
      <c r="R22" s="10">
        <v>0</v>
      </c>
      <c r="S22" s="10"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387</v>
      </c>
      <c r="AB22" s="10">
        <v>669</v>
      </c>
      <c r="AC22" s="10">
        <v>1056</v>
      </c>
    </row>
    <row r="23" spans="1:29" ht="15" customHeight="1" x14ac:dyDescent="0.15">
      <c r="A23" s="7">
        <v>16</v>
      </c>
      <c r="B23" s="10">
        <v>82</v>
      </c>
      <c r="C23" s="10">
        <v>78</v>
      </c>
      <c r="D23" s="10">
        <v>160</v>
      </c>
      <c r="E23" s="3"/>
      <c r="F23" s="7">
        <v>46</v>
      </c>
      <c r="G23" s="10">
        <v>93</v>
      </c>
      <c r="H23" s="10">
        <v>105</v>
      </c>
      <c r="I23" s="10">
        <v>198</v>
      </c>
      <c r="J23" s="3"/>
      <c r="K23" s="7">
        <v>76</v>
      </c>
      <c r="L23" s="10">
        <v>135</v>
      </c>
      <c r="M23" s="10">
        <v>198</v>
      </c>
      <c r="N23" s="10">
        <v>333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9.7605556571010794</v>
      </c>
      <c r="W23" s="19">
        <f>W4/$W$8*100</f>
        <v>8.182470691442699</v>
      </c>
      <c r="X23" s="19">
        <f>X4/$X$8*100</f>
        <v>8.9178484732336774</v>
      </c>
      <c r="Z23" s="9" t="s">
        <v>24</v>
      </c>
      <c r="AA23" s="11">
        <f t="shared" ref="AA23:AB23" si="3">SUM(AA19:AA22)</f>
        <v>1964</v>
      </c>
      <c r="AB23" s="11">
        <f t="shared" si="3"/>
        <v>2142</v>
      </c>
      <c r="AC23" s="11">
        <f>SUM(AC19:AC22)</f>
        <v>4106</v>
      </c>
    </row>
    <row r="24" spans="1:29" ht="15" customHeight="1" x14ac:dyDescent="0.15">
      <c r="A24" s="7">
        <v>17</v>
      </c>
      <c r="B24" s="10">
        <v>94</v>
      </c>
      <c r="C24" s="10">
        <v>87</v>
      </c>
      <c r="D24" s="10">
        <v>181</v>
      </c>
      <c r="E24" s="3"/>
      <c r="F24" s="7">
        <v>47</v>
      </c>
      <c r="G24" s="10">
        <v>91</v>
      </c>
      <c r="H24" s="10">
        <v>112</v>
      </c>
      <c r="I24" s="10">
        <v>203</v>
      </c>
      <c r="J24" s="3"/>
      <c r="K24" s="7">
        <v>77</v>
      </c>
      <c r="L24" s="10">
        <v>180</v>
      </c>
      <c r="M24" s="10">
        <v>217</v>
      </c>
      <c r="N24" s="10">
        <v>397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52.732590020106016</v>
      </c>
      <c r="W24" s="19">
        <f>W5/$W$8*100</f>
        <v>44.341654039397085</v>
      </c>
      <c r="X24" s="19">
        <f>X5/$X$8*100</f>
        <v>48.251778033303523</v>
      </c>
      <c r="Z24" s="6" t="s">
        <v>30</v>
      </c>
    </row>
    <row r="25" spans="1:29" ht="15" customHeight="1" x14ac:dyDescent="0.15">
      <c r="A25" s="7">
        <v>18</v>
      </c>
      <c r="B25" s="10">
        <v>85</v>
      </c>
      <c r="C25" s="10">
        <v>88</v>
      </c>
      <c r="D25" s="10">
        <v>173</v>
      </c>
      <c r="E25" s="3"/>
      <c r="F25" s="7">
        <v>48</v>
      </c>
      <c r="G25" s="10">
        <v>92</v>
      </c>
      <c r="H25" s="10">
        <v>115</v>
      </c>
      <c r="I25" s="10">
        <v>207</v>
      </c>
      <c r="J25" s="3"/>
      <c r="K25" s="7">
        <v>78</v>
      </c>
      <c r="L25" s="10">
        <v>161</v>
      </c>
      <c r="M25" s="10">
        <v>250</v>
      </c>
      <c r="N25" s="10">
        <v>411</v>
      </c>
      <c r="O25" s="3"/>
      <c r="P25" s="7">
        <v>108</v>
      </c>
      <c r="Q25" s="10">
        <v>0</v>
      </c>
      <c r="R25" s="10">
        <v>0</v>
      </c>
      <c r="S25" s="10">
        <v>0</v>
      </c>
      <c r="U25" s="8" t="s">
        <v>6</v>
      </c>
      <c r="V25" s="19">
        <f>V6/$V$8*100</f>
        <v>16.825077682324988</v>
      </c>
      <c r="W25" s="19">
        <f>W6/$W$8*100</f>
        <v>16.348991147619426</v>
      </c>
      <c r="X25" s="19">
        <f>X6/$X$8*100</f>
        <v>16.570844512584642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81</v>
      </c>
      <c r="C26" s="10">
        <v>80</v>
      </c>
      <c r="D26" s="10">
        <v>161</v>
      </c>
      <c r="E26" s="3"/>
      <c r="F26" s="7">
        <v>49</v>
      </c>
      <c r="G26" s="10">
        <v>91</v>
      </c>
      <c r="H26" s="10">
        <v>67</v>
      </c>
      <c r="I26" s="10">
        <v>158</v>
      </c>
      <c r="J26" s="3"/>
      <c r="K26" s="7">
        <v>79</v>
      </c>
      <c r="L26" s="10">
        <v>170</v>
      </c>
      <c r="M26" s="10">
        <v>233</v>
      </c>
      <c r="N26" s="10">
        <v>403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20.681776640467923</v>
      </c>
      <c r="W26" s="19">
        <f>W7/$W$8*100</f>
        <v>31.126884121540794</v>
      </c>
      <c r="X26" s="19">
        <f>X7/$X$8*100</f>
        <v>26.259528980878155</v>
      </c>
      <c r="Z26" s="4" t="s">
        <v>25</v>
      </c>
      <c r="AA26" s="10">
        <v>119</v>
      </c>
      <c r="AB26" s="10">
        <v>102</v>
      </c>
      <c r="AC26" s="10">
        <v>221</v>
      </c>
    </row>
    <row r="27" spans="1:29" ht="15" customHeight="1" x14ac:dyDescent="0.15">
      <c r="A27" s="7"/>
      <c r="B27" s="11">
        <v>446</v>
      </c>
      <c r="C27" s="11">
        <v>418</v>
      </c>
      <c r="D27" s="11">
        <v>864</v>
      </c>
      <c r="E27" s="3"/>
      <c r="F27" s="7"/>
      <c r="G27" s="11">
        <v>465</v>
      </c>
      <c r="H27" s="11">
        <v>481</v>
      </c>
      <c r="I27" s="11">
        <v>946</v>
      </c>
      <c r="J27" s="3"/>
      <c r="K27" s="7"/>
      <c r="L27" s="11">
        <v>788</v>
      </c>
      <c r="M27" s="11">
        <v>1103</v>
      </c>
      <c r="N27" s="11">
        <v>1891</v>
      </c>
      <c r="O27" s="3"/>
      <c r="P27" s="7"/>
      <c r="Q27" s="12">
        <v>0</v>
      </c>
      <c r="R27" s="12">
        <v>2</v>
      </c>
      <c r="S27" s="12">
        <v>2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596</v>
      </c>
      <c r="AB27" s="10">
        <v>544</v>
      </c>
      <c r="AC27" s="10">
        <v>1140</v>
      </c>
    </row>
    <row r="28" spans="1:29" ht="15" customHeight="1" x14ac:dyDescent="0.15">
      <c r="A28" s="7">
        <v>20</v>
      </c>
      <c r="B28" s="10">
        <v>99</v>
      </c>
      <c r="C28" s="10">
        <v>90</v>
      </c>
      <c r="D28" s="10">
        <v>189</v>
      </c>
      <c r="E28" s="3"/>
      <c r="F28" s="7">
        <v>50</v>
      </c>
      <c r="G28" s="10">
        <v>102</v>
      </c>
      <c r="H28" s="10">
        <v>122</v>
      </c>
      <c r="I28" s="10">
        <v>224</v>
      </c>
      <c r="J28" s="3"/>
      <c r="K28" s="7">
        <v>80</v>
      </c>
      <c r="L28" s="10">
        <v>154</v>
      </c>
      <c r="M28" s="10">
        <v>241</v>
      </c>
      <c r="N28" s="10">
        <v>395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31.968561506123194</v>
      </c>
      <c r="W28" s="19">
        <f t="shared" ref="W28:W39" si="5">W9/$W$8*100</f>
        <v>27.298827657707953</v>
      </c>
      <c r="X28" s="19">
        <f t="shared" ref="X28:X39" si="6">X9/$X$8*100</f>
        <v>29.474894595630509</v>
      </c>
      <c r="Z28" s="4" t="s">
        <v>31</v>
      </c>
      <c r="AA28" s="10">
        <v>167</v>
      </c>
      <c r="AB28" s="10">
        <v>202</v>
      </c>
      <c r="AC28" s="10">
        <v>369</v>
      </c>
    </row>
    <row r="29" spans="1:29" ht="15" customHeight="1" x14ac:dyDescent="0.15">
      <c r="A29" s="7">
        <v>21</v>
      </c>
      <c r="B29" s="10">
        <v>109</v>
      </c>
      <c r="C29" s="10">
        <v>80</v>
      </c>
      <c r="D29" s="10">
        <v>189</v>
      </c>
      <c r="E29" s="3"/>
      <c r="F29" s="7">
        <v>51</v>
      </c>
      <c r="G29" s="10">
        <v>112</v>
      </c>
      <c r="H29" s="10">
        <v>120</v>
      </c>
      <c r="I29" s="10">
        <v>232</v>
      </c>
      <c r="J29" s="3"/>
      <c r="K29" s="7">
        <v>81</v>
      </c>
      <c r="L29" s="10">
        <v>152</v>
      </c>
      <c r="M29" s="10">
        <v>263</v>
      </c>
      <c r="N29" s="10">
        <v>415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69.475415828916098</v>
      </c>
      <c r="W29" s="19">
        <f t="shared" si="5"/>
        <v>74.774702926868173</v>
      </c>
      <c r="X29" s="19">
        <f t="shared" si="6"/>
        <v>72.305268089093317</v>
      </c>
      <c r="Z29" s="4" t="s">
        <v>7</v>
      </c>
      <c r="AA29" s="10">
        <v>235</v>
      </c>
      <c r="AB29" s="10">
        <v>404</v>
      </c>
      <c r="AC29" s="10">
        <v>639</v>
      </c>
    </row>
    <row r="30" spans="1:29" ht="15" customHeight="1" x14ac:dyDescent="0.15">
      <c r="A30" s="7">
        <v>22</v>
      </c>
      <c r="B30" s="10">
        <v>65</v>
      </c>
      <c r="C30" s="10">
        <v>72</v>
      </c>
      <c r="D30" s="10">
        <v>137</v>
      </c>
      <c r="E30" s="3"/>
      <c r="F30" s="7">
        <v>52</v>
      </c>
      <c r="G30" s="10">
        <v>121</v>
      </c>
      <c r="H30" s="10">
        <v>114</v>
      </c>
      <c r="I30" s="10">
        <v>235</v>
      </c>
      <c r="J30" s="3"/>
      <c r="K30" s="7">
        <v>82</v>
      </c>
      <c r="L30" s="10">
        <v>164</v>
      </c>
      <c r="M30" s="10">
        <v>225</v>
      </c>
      <c r="N30" s="10">
        <v>389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60.564796198135632</v>
      </c>
      <c r="W30" s="19">
        <f t="shared" si="5"/>
        <v>67.030863705239653</v>
      </c>
      <c r="X30" s="19">
        <f t="shared" si="6"/>
        <v>64.017716451599156</v>
      </c>
      <c r="Z30" s="9" t="s">
        <v>24</v>
      </c>
      <c r="AA30" s="11">
        <f t="shared" ref="AA30:AB30" si="7">SUM(AA26:AA29)</f>
        <v>1117</v>
      </c>
      <c r="AB30" s="11">
        <f t="shared" si="7"/>
        <v>1252</v>
      </c>
      <c r="AC30" s="11">
        <f>SUM(AC26:AC29)</f>
        <v>2369</v>
      </c>
    </row>
    <row r="31" spans="1:29" ht="15" customHeight="1" x14ac:dyDescent="0.15">
      <c r="A31" s="7">
        <v>23</v>
      </c>
      <c r="B31" s="10">
        <v>76</v>
      </c>
      <c r="C31" s="10">
        <v>73</v>
      </c>
      <c r="D31" s="10">
        <v>149</v>
      </c>
      <c r="E31" s="3"/>
      <c r="F31" s="7">
        <v>53</v>
      </c>
      <c r="G31" s="10">
        <v>122</v>
      </c>
      <c r="H31" s="10">
        <v>122</v>
      </c>
      <c r="I31" s="10">
        <v>244</v>
      </c>
      <c r="J31" s="3"/>
      <c r="K31" s="7">
        <v>83</v>
      </c>
      <c r="L31" s="10">
        <v>155</v>
      </c>
      <c r="M31" s="10">
        <v>240</v>
      </c>
      <c r="N31" s="10">
        <v>395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47.386218241637728</v>
      </c>
      <c r="W31" s="19">
        <f t="shared" si="5"/>
        <v>55.163888667357838</v>
      </c>
      <c r="X31" s="19">
        <f t="shared" si="6"/>
        <v>51.539542608917841</v>
      </c>
      <c r="Z31" s="6"/>
    </row>
    <row r="32" spans="1:29" ht="15" customHeight="1" x14ac:dyDescent="0.15">
      <c r="A32" s="7">
        <v>24</v>
      </c>
      <c r="B32" s="10">
        <v>78</v>
      </c>
      <c r="C32" s="10">
        <v>73</v>
      </c>
      <c r="D32" s="10">
        <v>151</v>
      </c>
      <c r="E32" s="3"/>
      <c r="F32" s="7">
        <v>54</v>
      </c>
      <c r="G32" s="10">
        <v>137</v>
      </c>
      <c r="H32" s="10">
        <v>152</v>
      </c>
      <c r="I32" s="10">
        <v>289</v>
      </c>
      <c r="J32" s="3"/>
      <c r="K32" s="7">
        <v>84</v>
      </c>
      <c r="L32" s="10">
        <v>150</v>
      </c>
      <c r="M32" s="10">
        <v>258</v>
      </c>
      <c r="N32" s="10">
        <v>408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37.506854322792911</v>
      </c>
      <c r="W32" s="20">
        <f t="shared" si="5"/>
        <v>47.47587526916022</v>
      </c>
      <c r="X32" s="20">
        <f t="shared" si="6"/>
        <v>42.830373493462801</v>
      </c>
      <c r="Z32" s="6"/>
      <c r="AA32" s="28"/>
      <c r="AB32" s="27"/>
      <c r="AC32" s="27"/>
    </row>
    <row r="33" spans="1:29" ht="15" customHeight="1" x14ac:dyDescent="0.15">
      <c r="A33" s="7"/>
      <c r="B33" s="11">
        <v>427</v>
      </c>
      <c r="C33" s="11">
        <v>388</v>
      </c>
      <c r="D33" s="11">
        <v>815</v>
      </c>
      <c r="E33" s="3"/>
      <c r="F33" s="7"/>
      <c r="G33" s="11">
        <v>594</v>
      </c>
      <c r="H33" s="11">
        <v>630</v>
      </c>
      <c r="I33" s="11">
        <v>1224</v>
      </c>
      <c r="J33" s="3"/>
      <c r="K33" s="7"/>
      <c r="L33" s="11">
        <v>775</v>
      </c>
      <c r="M33" s="11">
        <v>1227</v>
      </c>
      <c r="N33" s="11">
        <v>2002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27.362456589288982</v>
      </c>
      <c r="W33" s="19">
        <f t="shared" si="5"/>
        <v>39.07807640162693</v>
      </c>
      <c r="X33" s="19">
        <f t="shared" si="6"/>
        <v>33.618670414377583</v>
      </c>
      <c r="Z33" s="6" t="s">
        <v>3</v>
      </c>
    </row>
    <row r="34" spans="1:29" ht="15" customHeight="1" x14ac:dyDescent="0.15">
      <c r="A34" s="7">
        <v>25</v>
      </c>
      <c r="B34" s="10">
        <v>70</v>
      </c>
      <c r="C34" s="10">
        <v>53</v>
      </c>
      <c r="D34" s="10">
        <v>123</v>
      </c>
      <c r="E34" s="3"/>
      <c r="F34" s="7">
        <v>55</v>
      </c>
      <c r="G34" s="10">
        <v>156</v>
      </c>
      <c r="H34" s="10">
        <v>147</v>
      </c>
      <c r="I34" s="10">
        <v>303</v>
      </c>
      <c r="J34" s="3"/>
      <c r="K34" s="7">
        <v>85</v>
      </c>
      <c r="L34" s="10">
        <v>131</v>
      </c>
      <c r="M34" s="10">
        <v>199</v>
      </c>
      <c r="N34" s="10">
        <v>330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20.681776640467923</v>
      </c>
      <c r="W34" s="19">
        <f t="shared" si="5"/>
        <v>31.126884121540794</v>
      </c>
      <c r="X34" s="19">
        <f t="shared" si="6"/>
        <v>26.259528980878155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64</v>
      </c>
      <c r="D35" s="10">
        <v>134</v>
      </c>
      <c r="E35" s="3"/>
      <c r="F35" s="7">
        <v>56</v>
      </c>
      <c r="G35" s="10">
        <v>182</v>
      </c>
      <c r="H35" s="10">
        <v>173</v>
      </c>
      <c r="I35" s="10">
        <v>355</v>
      </c>
      <c r="J35" s="3"/>
      <c r="K35" s="7">
        <v>86</v>
      </c>
      <c r="L35" s="10">
        <v>116</v>
      </c>
      <c r="M35" s="10">
        <v>207</v>
      </c>
      <c r="N35" s="10">
        <v>323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13.480168159385853</v>
      </c>
      <c r="W35" s="19">
        <f t="shared" si="5"/>
        <v>22.330329372358243</v>
      </c>
      <c r="X35" s="19">
        <f t="shared" si="6"/>
        <v>18.206209275584513</v>
      </c>
      <c r="Z35" s="4" t="s">
        <v>25</v>
      </c>
      <c r="AA35" s="10">
        <f>SUM(AA5,AA12,AA19,AA26)</f>
        <v>1068</v>
      </c>
      <c r="AB35" s="10">
        <f t="shared" ref="AA35:AB38" si="8">SUM(AB5,AB12,AB19,AB26)</f>
        <v>1026</v>
      </c>
      <c r="AC35" s="10">
        <f>SUM(AA35:AB35)</f>
        <v>2094</v>
      </c>
    </row>
    <row r="36" spans="1:29" ht="15" customHeight="1" x14ac:dyDescent="0.15">
      <c r="A36" s="7">
        <v>27</v>
      </c>
      <c r="B36" s="10">
        <v>83</v>
      </c>
      <c r="C36" s="10">
        <v>89</v>
      </c>
      <c r="D36" s="10">
        <v>172</v>
      </c>
      <c r="E36" s="3"/>
      <c r="F36" s="7">
        <v>57</v>
      </c>
      <c r="G36" s="10">
        <v>159</v>
      </c>
      <c r="H36" s="10">
        <v>166</v>
      </c>
      <c r="I36" s="10">
        <v>325</v>
      </c>
      <c r="J36" s="3"/>
      <c r="K36" s="7">
        <v>87</v>
      </c>
      <c r="L36" s="10">
        <v>78</v>
      </c>
      <c r="M36" s="10">
        <v>177</v>
      </c>
      <c r="N36" s="10">
        <v>255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6.3973679400475225</v>
      </c>
      <c r="W36" s="19">
        <f t="shared" si="5"/>
        <v>12.54486003668554</v>
      </c>
      <c r="X36" s="19">
        <f t="shared" si="6"/>
        <v>9.6801669434862223</v>
      </c>
      <c r="Z36" s="26" t="s">
        <v>26</v>
      </c>
      <c r="AA36" s="10">
        <f t="shared" si="8"/>
        <v>5770</v>
      </c>
      <c r="AB36" s="10">
        <f t="shared" si="8"/>
        <v>5560</v>
      </c>
      <c r="AC36" s="13">
        <f>SUM(AA36:AB36)</f>
        <v>11330</v>
      </c>
    </row>
    <row r="37" spans="1:29" ht="15" customHeight="1" x14ac:dyDescent="0.15">
      <c r="A37" s="7">
        <v>28</v>
      </c>
      <c r="B37" s="10">
        <v>87</v>
      </c>
      <c r="C37" s="10">
        <v>96</v>
      </c>
      <c r="D37" s="10">
        <v>183</v>
      </c>
      <c r="E37" s="3"/>
      <c r="F37" s="7">
        <v>58</v>
      </c>
      <c r="G37" s="10">
        <v>169</v>
      </c>
      <c r="H37" s="10">
        <v>168</v>
      </c>
      <c r="I37" s="10">
        <v>337</v>
      </c>
      <c r="J37" s="3"/>
      <c r="K37" s="7">
        <v>88</v>
      </c>
      <c r="L37" s="10">
        <v>86</v>
      </c>
      <c r="M37" s="10">
        <v>158</v>
      </c>
      <c r="N37" s="10">
        <v>244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1.9283494790714677</v>
      </c>
      <c r="W37" s="19">
        <f t="shared" si="5"/>
        <v>5.2476274025041869</v>
      </c>
      <c r="X37" s="19">
        <f t="shared" si="6"/>
        <v>3.7008645287679403</v>
      </c>
      <c r="Z37" s="4" t="s">
        <v>31</v>
      </c>
      <c r="AA37" s="10">
        <f t="shared" si="8"/>
        <v>1841</v>
      </c>
      <c r="AB37" s="10">
        <f t="shared" si="8"/>
        <v>2050</v>
      </c>
      <c r="AC37" s="13">
        <f>SUM(AA37:AB37)</f>
        <v>3891</v>
      </c>
    </row>
    <row r="38" spans="1:29" ht="15" customHeight="1" x14ac:dyDescent="0.15">
      <c r="A38" s="7">
        <v>29</v>
      </c>
      <c r="B38" s="10">
        <v>79</v>
      </c>
      <c r="C38" s="10">
        <v>81</v>
      </c>
      <c r="D38" s="10">
        <v>160</v>
      </c>
      <c r="E38" s="3"/>
      <c r="F38" s="7">
        <v>59</v>
      </c>
      <c r="G38" s="10">
        <v>182</v>
      </c>
      <c r="H38" s="10">
        <v>204</v>
      </c>
      <c r="I38" s="10">
        <v>386</v>
      </c>
      <c r="J38" s="3"/>
      <c r="K38" s="7">
        <v>89</v>
      </c>
      <c r="L38" s="10">
        <v>78</v>
      </c>
      <c r="M38" s="10">
        <v>174</v>
      </c>
      <c r="N38" s="10">
        <v>252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0.53006762931822338</v>
      </c>
      <c r="W38" s="19">
        <f t="shared" si="5"/>
        <v>1.276018821277614</v>
      </c>
      <c r="X38" s="19">
        <f t="shared" si="6"/>
        <v>0.92841020399471919</v>
      </c>
      <c r="Z38" s="4" t="s">
        <v>7</v>
      </c>
      <c r="AA38" s="10">
        <f t="shared" si="8"/>
        <v>2263</v>
      </c>
      <c r="AB38" s="10">
        <f t="shared" si="8"/>
        <v>3903</v>
      </c>
      <c r="AC38" s="13">
        <f>SUM(AA38:AB38)</f>
        <v>6166</v>
      </c>
    </row>
    <row r="39" spans="1:29" ht="15" customHeight="1" x14ac:dyDescent="0.15">
      <c r="A39" s="7"/>
      <c r="B39" s="11">
        <v>389</v>
      </c>
      <c r="C39" s="11">
        <v>383</v>
      </c>
      <c r="D39" s="11">
        <v>772</v>
      </c>
      <c r="E39" s="3"/>
      <c r="F39" s="7"/>
      <c r="G39" s="11">
        <v>848</v>
      </c>
      <c r="H39" s="11">
        <v>858</v>
      </c>
      <c r="I39" s="11">
        <v>1706</v>
      </c>
      <c r="J39" s="3"/>
      <c r="K39" s="7"/>
      <c r="L39" s="11">
        <v>489</v>
      </c>
      <c r="M39" s="11">
        <v>915</v>
      </c>
      <c r="N39" s="11">
        <v>1404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4.5695485286053737E-2</v>
      </c>
      <c r="W39" s="19">
        <f t="shared" si="5"/>
        <v>0.2392535289895526</v>
      </c>
      <c r="X39" s="19">
        <f t="shared" si="6"/>
        <v>0.14905668412759251</v>
      </c>
      <c r="Z39" s="9" t="s">
        <v>24</v>
      </c>
      <c r="AA39" s="11">
        <f>SUM(AA35:AA38)</f>
        <v>10942</v>
      </c>
      <c r="AB39" s="11">
        <f>SUM(AB35:AB38)</f>
        <v>12539</v>
      </c>
      <c r="AC39" s="11">
        <f>SUM(AC35:AC38)</f>
        <v>23481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62</v>
      </c>
      <c r="C4" s="10">
        <v>60</v>
      </c>
      <c r="D4" s="10">
        <v>122</v>
      </c>
      <c r="E4" s="3"/>
      <c r="F4" s="7">
        <v>30</v>
      </c>
      <c r="G4" s="10">
        <v>105</v>
      </c>
      <c r="H4" s="10">
        <v>85</v>
      </c>
      <c r="I4" s="10">
        <v>190</v>
      </c>
      <c r="J4" s="3"/>
      <c r="K4" s="7">
        <v>60</v>
      </c>
      <c r="L4" s="10">
        <v>186</v>
      </c>
      <c r="M4" s="10">
        <v>185</v>
      </c>
      <c r="N4" s="10">
        <v>371</v>
      </c>
      <c r="O4" s="3"/>
      <c r="P4" s="7">
        <v>90</v>
      </c>
      <c r="Q4" s="10">
        <v>60</v>
      </c>
      <c r="R4" s="10">
        <v>150</v>
      </c>
      <c r="S4" s="10">
        <v>210</v>
      </c>
      <c r="U4" s="4" t="s">
        <v>4</v>
      </c>
      <c r="V4" s="15">
        <f>SUM(B9,B15,B21)</f>
        <v>1065</v>
      </c>
      <c r="W4" s="15">
        <f>SUM(C9,C15,C21)</f>
        <v>1019</v>
      </c>
      <c r="X4" s="15">
        <f>SUM(V4:W4)</f>
        <v>2084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63</v>
      </c>
      <c r="C5" s="10">
        <v>52</v>
      </c>
      <c r="D5" s="10">
        <v>115</v>
      </c>
      <c r="E5" s="3"/>
      <c r="F5" s="7">
        <v>31</v>
      </c>
      <c r="G5" s="10">
        <v>99</v>
      </c>
      <c r="H5" s="10">
        <v>99</v>
      </c>
      <c r="I5" s="10">
        <v>198</v>
      </c>
      <c r="J5" s="3"/>
      <c r="K5" s="7">
        <v>61</v>
      </c>
      <c r="L5" s="10">
        <v>208</v>
      </c>
      <c r="M5" s="10">
        <v>168</v>
      </c>
      <c r="N5" s="10">
        <v>376</v>
      </c>
      <c r="O5" s="3"/>
      <c r="P5" s="7">
        <v>91</v>
      </c>
      <c r="Q5" s="10">
        <v>36</v>
      </c>
      <c r="R5" s="10">
        <v>104</v>
      </c>
      <c r="S5" s="10">
        <v>140</v>
      </c>
      <c r="U5" s="4" t="s">
        <v>5</v>
      </c>
      <c r="V5" s="15">
        <f>SUM(B27,B33,B39,G9,G15,G21,G27,G33,G39,L9)</f>
        <v>5743</v>
      </c>
      <c r="W5" s="15">
        <f>SUM(C27,C33,C39,H9,H15,H21,H27,H33,H39,M9)</f>
        <v>5544</v>
      </c>
      <c r="X5" s="15">
        <f>SUM(V5:W5)</f>
        <v>11287</v>
      </c>
      <c r="Y5" s="2"/>
      <c r="Z5" s="4" t="s">
        <v>25</v>
      </c>
      <c r="AA5" s="10">
        <v>615</v>
      </c>
      <c r="AB5" s="10">
        <v>581</v>
      </c>
      <c r="AC5" s="10">
        <v>1196</v>
      </c>
    </row>
    <row r="6" spans="1:29" ht="15" customHeight="1" x14ac:dyDescent="0.15">
      <c r="A6" s="7">
        <v>2</v>
      </c>
      <c r="B6" s="10">
        <v>63</v>
      </c>
      <c r="C6" s="10">
        <v>60</v>
      </c>
      <c r="D6" s="10">
        <v>123</v>
      </c>
      <c r="E6" s="3"/>
      <c r="F6" s="7">
        <v>32</v>
      </c>
      <c r="G6" s="10">
        <v>82</v>
      </c>
      <c r="H6" s="10">
        <v>88</v>
      </c>
      <c r="I6" s="10">
        <v>170</v>
      </c>
      <c r="J6" s="3"/>
      <c r="K6" s="7">
        <v>62</v>
      </c>
      <c r="L6" s="10">
        <v>218</v>
      </c>
      <c r="M6" s="10">
        <v>212</v>
      </c>
      <c r="N6" s="10">
        <v>430</v>
      </c>
      <c r="O6" s="3"/>
      <c r="P6" s="7">
        <v>92</v>
      </c>
      <c r="Q6" s="10">
        <v>29</v>
      </c>
      <c r="R6" s="10">
        <v>96</v>
      </c>
      <c r="S6" s="10">
        <v>125</v>
      </c>
      <c r="U6" s="8" t="s">
        <v>6</v>
      </c>
      <c r="V6" s="15">
        <f>SUM(L15,L21)</f>
        <v>1859</v>
      </c>
      <c r="W6" s="15">
        <f>SUM(M15,M21)</f>
        <v>2050</v>
      </c>
      <c r="X6" s="15">
        <f>SUM(V6:W6)</f>
        <v>3909</v>
      </c>
      <c r="Z6" s="26" t="s">
        <v>26</v>
      </c>
      <c r="AA6" s="10">
        <v>3316</v>
      </c>
      <c r="AB6" s="10">
        <v>3274</v>
      </c>
      <c r="AC6" s="10">
        <v>6590</v>
      </c>
    </row>
    <row r="7" spans="1:29" ht="15" customHeight="1" x14ac:dyDescent="0.15">
      <c r="A7" s="7">
        <v>3</v>
      </c>
      <c r="B7" s="10">
        <v>67</v>
      </c>
      <c r="C7" s="10">
        <v>48</v>
      </c>
      <c r="D7" s="10">
        <v>115</v>
      </c>
      <c r="E7" s="3"/>
      <c r="F7" s="7">
        <v>33</v>
      </c>
      <c r="G7" s="10">
        <v>97</v>
      </c>
      <c r="H7" s="10">
        <v>89</v>
      </c>
      <c r="I7" s="10">
        <v>186</v>
      </c>
      <c r="J7" s="3"/>
      <c r="K7" s="7">
        <v>63</v>
      </c>
      <c r="L7" s="10">
        <v>211</v>
      </c>
      <c r="M7" s="10">
        <v>198</v>
      </c>
      <c r="N7" s="10">
        <v>409</v>
      </c>
      <c r="O7" s="3"/>
      <c r="P7" s="7">
        <v>93</v>
      </c>
      <c r="Q7" s="10">
        <v>18</v>
      </c>
      <c r="R7" s="10">
        <v>83</v>
      </c>
      <c r="S7" s="10">
        <v>101</v>
      </c>
      <c r="U7" s="4" t="s">
        <v>7</v>
      </c>
      <c r="V7" s="15">
        <f>SUM(L27,L33,L39,Q9,Q15,Q21,Q27,Q33,Q39)</f>
        <v>2262</v>
      </c>
      <c r="W7" s="15">
        <f>SUM(M27,M33,M39,R9,R15,R21,R27,R33,R39)</f>
        <v>3905</v>
      </c>
      <c r="X7" s="15">
        <f>SUM(V7:W7)</f>
        <v>6167</v>
      </c>
      <c r="Z7" s="4" t="s">
        <v>31</v>
      </c>
      <c r="AA7" s="10">
        <v>1147</v>
      </c>
      <c r="AB7" s="10">
        <v>1280</v>
      </c>
      <c r="AC7" s="10">
        <v>2427</v>
      </c>
    </row>
    <row r="8" spans="1:29" ht="15" customHeight="1" x14ac:dyDescent="0.15">
      <c r="A8" s="7">
        <v>4</v>
      </c>
      <c r="B8" s="10">
        <v>82</v>
      </c>
      <c r="C8" s="10">
        <v>74</v>
      </c>
      <c r="D8" s="10">
        <v>156</v>
      </c>
      <c r="E8" s="3"/>
      <c r="F8" s="7">
        <v>34</v>
      </c>
      <c r="G8" s="10">
        <v>89</v>
      </c>
      <c r="H8" s="10">
        <v>87</v>
      </c>
      <c r="I8" s="10">
        <v>176</v>
      </c>
      <c r="J8" s="3"/>
      <c r="K8" s="7">
        <v>64</v>
      </c>
      <c r="L8" s="10">
        <v>245</v>
      </c>
      <c r="M8" s="10">
        <v>203</v>
      </c>
      <c r="N8" s="10">
        <v>448</v>
      </c>
      <c r="O8" s="3"/>
      <c r="P8" s="7">
        <v>94</v>
      </c>
      <c r="Q8" s="10">
        <v>21</v>
      </c>
      <c r="R8" s="10">
        <v>68</v>
      </c>
      <c r="S8" s="10">
        <v>89</v>
      </c>
      <c r="U8" s="17" t="s">
        <v>3</v>
      </c>
      <c r="V8" s="12">
        <f>SUM(V4:V7)</f>
        <v>10929</v>
      </c>
      <c r="W8" s="12">
        <f>SUM(W4:W7)</f>
        <v>12518</v>
      </c>
      <c r="X8" s="12">
        <f>SUM(X4:X7)</f>
        <v>23447</v>
      </c>
      <c r="Z8" s="4" t="s">
        <v>7</v>
      </c>
      <c r="AA8" s="10">
        <v>1369</v>
      </c>
      <c r="AB8" s="10">
        <v>2384</v>
      </c>
      <c r="AC8" s="10">
        <v>3753</v>
      </c>
    </row>
    <row r="9" spans="1:29" ht="15" customHeight="1" x14ac:dyDescent="0.15">
      <c r="A9" s="7"/>
      <c r="B9" s="11">
        <v>337</v>
      </c>
      <c r="C9" s="11">
        <v>294</v>
      </c>
      <c r="D9" s="11">
        <v>631</v>
      </c>
      <c r="E9" s="3"/>
      <c r="F9" s="7"/>
      <c r="G9" s="11">
        <v>472</v>
      </c>
      <c r="H9" s="11">
        <v>448</v>
      </c>
      <c r="I9" s="11">
        <v>920</v>
      </c>
      <c r="J9" s="3"/>
      <c r="K9" s="7"/>
      <c r="L9" s="12">
        <v>1068</v>
      </c>
      <c r="M9" s="12">
        <v>966</v>
      </c>
      <c r="N9" s="12">
        <v>2034</v>
      </c>
      <c r="O9" s="3"/>
      <c r="P9" s="7"/>
      <c r="Q9" s="11">
        <v>164</v>
      </c>
      <c r="R9" s="11">
        <v>501</v>
      </c>
      <c r="S9" s="11">
        <v>665</v>
      </c>
      <c r="U9" s="4" t="s">
        <v>8</v>
      </c>
      <c r="V9" s="15">
        <f>SUM(G21,G27,G33,G39,L9)</f>
        <v>3484</v>
      </c>
      <c r="W9" s="15">
        <f>SUM(H21,H27,H33,H39,M9)</f>
        <v>3420</v>
      </c>
      <c r="X9" s="18">
        <f t="shared" ref="X9:X20" si="0">SUM(V9:W9)</f>
        <v>6904</v>
      </c>
      <c r="Z9" s="9" t="s">
        <v>24</v>
      </c>
      <c r="AA9" s="11">
        <f t="shared" ref="AA9:AB9" si="1">SUM(AA5:AA8)</f>
        <v>6447</v>
      </c>
      <c r="AB9" s="11">
        <f t="shared" si="1"/>
        <v>7519</v>
      </c>
      <c r="AC9" s="11">
        <f>SUM(AC5:AC8)</f>
        <v>13966</v>
      </c>
    </row>
    <row r="10" spans="1:29" ht="15" customHeight="1" x14ac:dyDescent="0.15">
      <c r="A10" s="7">
        <v>5</v>
      </c>
      <c r="B10" s="10">
        <v>74</v>
      </c>
      <c r="C10" s="10">
        <v>59</v>
      </c>
      <c r="D10" s="10">
        <v>133</v>
      </c>
      <c r="E10" s="3"/>
      <c r="F10" s="7">
        <v>35</v>
      </c>
      <c r="G10" s="10">
        <v>99</v>
      </c>
      <c r="H10" s="10">
        <v>98</v>
      </c>
      <c r="I10" s="10">
        <v>197</v>
      </c>
      <c r="J10" s="3"/>
      <c r="K10" s="7">
        <v>65</v>
      </c>
      <c r="L10" s="10">
        <v>267</v>
      </c>
      <c r="M10" s="10">
        <v>232</v>
      </c>
      <c r="N10" s="10">
        <v>499</v>
      </c>
      <c r="O10" s="3"/>
      <c r="P10" s="7">
        <v>95</v>
      </c>
      <c r="Q10" s="10">
        <v>18</v>
      </c>
      <c r="R10" s="10">
        <v>37</v>
      </c>
      <c r="S10" s="10">
        <v>55</v>
      </c>
      <c r="U10" s="4" t="s">
        <v>9</v>
      </c>
      <c r="V10" s="15">
        <f>SUM(G21,G27,G33,G39,L9,L15,L21,L27,L33,L39,Q9,Q15,Q21,Q27,Q33,Q39)</f>
        <v>7605</v>
      </c>
      <c r="W10" s="15">
        <f>SUM(H21,H27,H33,H39,M9,M15,M21,M27,M33,M39,R9,R15,R21,R27,R33,R39)</f>
        <v>9375</v>
      </c>
      <c r="X10" s="18">
        <f t="shared" si="0"/>
        <v>16980</v>
      </c>
      <c r="Z10" s="6" t="s">
        <v>28</v>
      </c>
    </row>
    <row r="11" spans="1:29" ht="15" customHeight="1" x14ac:dyDescent="0.15">
      <c r="A11" s="7">
        <v>6</v>
      </c>
      <c r="B11" s="10">
        <v>75</v>
      </c>
      <c r="C11" s="10">
        <v>71</v>
      </c>
      <c r="D11" s="10">
        <v>146</v>
      </c>
      <c r="E11" s="3"/>
      <c r="F11" s="7">
        <v>36</v>
      </c>
      <c r="G11" s="10">
        <v>103</v>
      </c>
      <c r="H11" s="10">
        <v>104</v>
      </c>
      <c r="I11" s="10">
        <v>207</v>
      </c>
      <c r="J11" s="3"/>
      <c r="K11" s="7">
        <v>66</v>
      </c>
      <c r="L11" s="10">
        <v>274</v>
      </c>
      <c r="M11" s="10">
        <v>273</v>
      </c>
      <c r="N11" s="10">
        <v>547</v>
      </c>
      <c r="O11" s="3"/>
      <c r="P11" s="7">
        <v>96</v>
      </c>
      <c r="Q11" s="10">
        <v>19</v>
      </c>
      <c r="R11" s="10">
        <v>31</v>
      </c>
      <c r="S11" s="10">
        <v>50</v>
      </c>
      <c r="U11" s="4" t="s">
        <v>10</v>
      </c>
      <c r="V11" s="15">
        <f>SUM(,G33,G39,L9,L15,L21,L27,L33,L39,Q9,Q15,Q21,Q27,Q33,Q39)</f>
        <v>6621</v>
      </c>
      <c r="W11" s="15">
        <f>SUM(,H33,H39,M9,M15,M21,M27,M33,M39,R9,R15,R21,R27,R33,R39)</f>
        <v>8396</v>
      </c>
      <c r="X11" s="18">
        <f t="shared" si="0"/>
        <v>15017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67</v>
      </c>
      <c r="C12" s="10">
        <v>78</v>
      </c>
      <c r="D12" s="10">
        <v>145</v>
      </c>
      <c r="E12" s="3"/>
      <c r="F12" s="7">
        <v>37</v>
      </c>
      <c r="G12" s="10">
        <v>111</v>
      </c>
      <c r="H12" s="10">
        <v>102</v>
      </c>
      <c r="I12" s="10">
        <v>213</v>
      </c>
      <c r="J12" s="3"/>
      <c r="K12" s="7">
        <v>67</v>
      </c>
      <c r="L12" s="10">
        <v>263</v>
      </c>
      <c r="M12" s="10">
        <v>245</v>
      </c>
      <c r="N12" s="10">
        <v>508</v>
      </c>
      <c r="O12" s="3"/>
      <c r="P12" s="7">
        <v>97</v>
      </c>
      <c r="Q12" s="10">
        <v>8</v>
      </c>
      <c r="R12" s="10">
        <v>26</v>
      </c>
      <c r="S12" s="10">
        <v>34</v>
      </c>
      <c r="U12" s="4" t="s">
        <v>11</v>
      </c>
      <c r="V12" s="15">
        <f>SUM(L9,L15,L21,L27,L33,L39,Q9,Q15,Q21,Q27,Q33,Q39)</f>
        <v>5189</v>
      </c>
      <c r="W12" s="15">
        <f>SUM(M9,M15,M21,M27,M33,M39,R9,R15,R21,R27,R33,R39)</f>
        <v>6921</v>
      </c>
      <c r="X12" s="18">
        <f t="shared" si="0"/>
        <v>12110</v>
      </c>
      <c r="Z12" s="4" t="s">
        <v>25</v>
      </c>
      <c r="AA12" s="10">
        <v>156</v>
      </c>
      <c r="AB12" s="10">
        <v>159</v>
      </c>
      <c r="AC12" s="10">
        <v>315</v>
      </c>
    </row>
    <row r="13" spans="1:29" ht="15" customHeight="1" x14ac:dyDescent="0.15">
      <c r="A13" s="7">
        <v>8</v>
      </c>
      <c r="B13" s="10">
        <v>71</v>
      </c>
      <c r="C13" s="10">
        <v>69</v>
      </c>
      <c r="D13" s="10">
        <v>140</v>
      </c>
      <c r="E13" s="3"/>
      <c r="F13" s="7">
        <v>38</v>
      </c>
      <c r="G13" s="10">
        <v>111</v>
      </c>
      <c r="H13" s="10">
        <v>102</v>
      </c>
      <c r="I13" s="10">
        <v>213</v>
      </c>
      <c r="J13" s="3"/>
      <c r="K13" s="7">
        <v>68</v>
      </c>
      <c r="L13" s="10">
        <v>229</v>
      </c>
      <c r="M13" s="10">
        <v>208</v>
      </c>
      <c r="N13" s="10">
        <v>437</v>
      </c>
      <c r="O13" s="3"/>
      <c r="P13" s="7">
        <v>98</v>
      </c>
      <c r="Q13" s="10">
        <v>5</v>
      </c>
      <c r="R13" s="10">
        <v>18</v>
      </c>
      <c r="S13" s="10">
        <v>23</v>
      </c>
      <c r="U13" s="9" t="s">
        <v>12</v>
      </c>
      <c r="V13" s="12">
        <f>SUM(L15,L21,L27,L33,L39,Q9,Q15,Q21,Q27,Q33,Q39)</f>
        <v>4121</v>
      </c>
      <c r="W13" s="12">
        <f>SUM(M15,M21,M27,M33,M39,R9,R15,R21,R27,R33,R39)</f>
        <v>5955</v>
      </c>
      <c r="X13" s="12">
        <f t="shared" si="0"/>
        <v>10076</v>
      </c>
      <c r="Z13" s="26" t="s">
        <v>26</v>
      </c>
      <c r="AA13" s="10">
        <v>734</v>
      </c>
      <c r="AB13" s="10">
        <v>731</v>
      </c>
      <c r="AC13" s="10">
        <v>1465</v>
      </c>
    </row>
    <row r="14" spans="1:29" ht="15" customHeight="1" x14ac:dyDescent="0.15">
      <c r="A14" s="7">
        <v>9</v>
      </c>
      <c r="B14" s="10">
        <v>82</v>
      </c>
      <c r="C14" s="10">
        <v>86</v>
      </c>
      <c r="D14" s="10">
        <v>168</v>
      </c>
      <c r="E14" s="3"/>
      <c r="F14" s="7">
        <v>39</v>
      </c>
      <c r="G14" s="10">
        <v>111</v>
      </c>
      <c r="H14" s="10">
        <v>89</v>
      </c>
      <c r="I14" s="10">
        <v>200</v>
      </c>
      <c r="J14" s="3"/>
      <c r="K14" s="7">
        <v>69</v>
      </c>
      <c r="L14" s="10">
        <v>93</v>
      </c>
      <c r="M14" s="10">
        <v>102</v>
      </c>
      <c r="N14" s="10">
        <v>195</v>
      </c>
      <c r="O14" s="3"/>
      <c r="P14" s="7">
        <v>99</v>
      </c>
      <c r="Q14" s="10">
        <v>3</v>
      </c>
      <c r="R14" s="10">
        <v>19</v>
      </c>
      <c r="S14" s="10">
        <v>22</v>
      </c>
      <c r="U14" s="4" t="s">
        <v>13</v>
      </c>
      <c r="V14" s="15">
        <f>SUM(L21,L27,L33,L39,Q9,Q15,Q21,Q27,Q33,Q39)</f>
        <v>2995</v>
      </c>
      <c r="W14" s="15">
        <f>SUM(M21,M27,M33,M39,R9,R15,R21,R27,R33,R39)</f>
        <v>4895</v>
      </c>
      <c r="X14" s="18">
        <f t="shared" si="0"/>
        <v>7890</v>
      </c>
      <c r="Z14" s="4" t="s">
        <v>31</v>
      </c>
      <c r="AA14" s="10">
        <v>243</v>
      </c>
      <c r="AB14" s="10">
        <v>273</v>
      </c>
      <c r="AC14" s="10">
        <v>516</v>
      </c>
    </row>
    <row r="15" spans="1:29" ht="15" customHeight="1" x14ac:dyDescent="0.15">
      <c r="A15" s="7"/>
      <c r="B15" s="11">
        <v>369</v>
      </c>
      <c r="C15" s="11">
        <v>363</v>
      </c>
      <c r="D15" s="11">
        <v>732</v>
      </c>
      <c r="E15" s="3"/>
      <c r="F15" s="7"/>
      <c r="G15" s="11">
        <v>535</v>
      </c>
      <c r="H15" s="11">
        <v>495</v>
      </c>
      <c r="I15" s="11">
        <v>1030</v>
      </c>
      <c r="J15" s="3"/>
      <c r="K15" s="7"/>
      <c r="L15" s="11">
        <v>1126</v>
      </c>
      <c r="M15" s="11">
        <v>1060</v>
      </c>
      <c r="N15" s="11">
        <v>2186</v>
      </c>
      <c r="O15" s="3"/>
      <c r="P15" s="7"/>
      <c r="Q15" s="11">
        <v>53</v>
      </c>
      <c r="R15" s="11">
        <v>131</v>
      </c>
      <c r="S15" s="11">
        <v>184</v>
      </c>
      <c r="U15" s="4" t="s">
        <v>14</v>
      </c>
      <c r="V15" s="15">
        <f>SUM(L27,L33,L39,Q9,Q15,Q21,Q27,Q33,Q39)</f>
        <v>2262</v>
      </c>
      <c r="W15" s="15">
        <f>SUM(M27,M33,M39,R9,R15,R21,R27,R33,R39)</f>
        <v>3905</v>
      </c>
      <c r="X15" s="18">
        <f t="shared" si="0"/>
        <v>6167</v>
      </c>
      <c r="Z15" s="4" t="s">
        <v>7</v>
      </c>
      <c r="AA15" s="10">
        <v>274</v>
      </c>
      <c r="AB15" s="10">
        <v>446</v>
      </c>
      <c r="AC15" s="10">
        <v>720</v>
      </c>
    </row>
    <row r="16" spans="1:29" ht="15" customHeight="1" x14ac:dyDescent="0.15">
      <c r="A16" s="7">
        <v>10</v>
      </c>
      <c r="B16" s="10">
        <v>71</v>
      </c>
      <c r="C16" s="10">
        <v>56</v>
      </c>
      <c r="D16" s="10">
        <v>127</v>
      </c>
      <c r="E16" s="3"/>
      <c r="F16" s="7">
        <v>40</v>
      </c>
      <c r="G16" s="10">
        <v>117</v>
      </c>
      <c r="H16" s="10">
        <v>93</v>
      </c>
      <c r="I16" s="10">
        <v>210</v>
      </c>
      <c r="J16" s="3"/>
      <c r="K16" s="7">
        <v>70</v>
      </c>
      <c r="L16" s="10">
        <v>132</v>
      </c>
      <c r="M16" s="10">
        <v>163</v>
      </c>
      <c r="N16" s="10">
        <v>295</v>
      </c>
      <c r="O16" s="3"/>
      <c r="P16" s="7">
        <v>100</v>
      </c>
      <c r="Q16" s="10">
        <v>3</v>
      </c>
      <c r="R16" s="10">
        <v>14</v>
      </c>
      <c r="S16" s="10">
        <v>17</v>
      </c>
      <c r="U16" s="4" t="s">
        <v>15</v>
      </c>
      <c r="V16" s="15">
        <f>SUM(L33,L39,Q9,Q15,Q21,Q27,Q33,Q39)</f>
        <v>1481</v>
      </c>
      <c r="W16" s="15">
        <f>SUM(M33,M39,R9,R15,R21,R27,R33,R39)</f>
        <v>2805</v>
      </c>
      <c r="X16" s="18">
        <f t="shared" si="0"/>
        <v>4286</v>
      </c>
      <c r="Z16" s="9" t="s">
        <v>24</v>
      </c>
      <c r="AA16" s="11">
        <f t="shared" ref="AA16:AB16" si="2">SUM(AA12:AA15)</f>
        <v>1407</v>
      </c>
      <c r="AB16" s="11">
        <f t="shared" si="2"/>
        <v>1609</v>
      </c>
      <c r="AC16" s="11">
        <f>SUM(AC12:AC15)</f>
        <v>3016</v>
      </c>
    </row>
    <row r="17" spans="1:29" ht="15" customHeight="1" x14ac:dyDescent="0.15">
      <c r="A17" s="7">
        <v>11</v>
      </c>
      <c r="B17" s="10">
        <v>76</v>
      </c>
      <c r="C17" s="10">
        <v>62</v>
      </c>
      <c r="D17" s="10">
        <v>138</v>
      </c>
      <c r="E17" s="3"/>
      <c r="F17" s="7">
        <v>41</v>
      </c>
      <c r="G17" s="10">
        <v>101</v>
      </c>
      <c r="H17" s="10">
        <v>112</v>
      </c>
      <c r="I17" s="10">
        <v>213</v>
      </c>
      <c r="J17" s="3"/>
      <c r="K17" s="7">
        <v>71</v>
      </c>
      <c r="L17" s="10">
        <v>139</v>
      </c>
      <c r="M17" s="10">
        <v>209</v>
      </c>
      <c r="N17" s="10">
        <v>348</v>
      </c>
      <c r="O17" s="3"/>
      <c r="P17" s="7">
        <v>101</v>
      </c>
      <c r="Q17" s="10">
        <v>1</v>
      </c>
      <c r="R17" s="10">
        <v>3</v>
      </c>
      <c r="S17" s="10">
        <v>4</v>
      </c>
      <c r="U17" s="4" t="s">
        <v>16</v>
      </c>
      <c r="V17" s="15">
        <f>SUM(L39,Q9,Q15,Q21,Q27,Q33,Q39)</f>
        <v>711</v>
      </c>
      <c r="W17" s="15">
        <f>SUM(M39,R9,R15,R21,R27,R33,R39)</f>
        <v>1585</v>
      </c>
      <c r="X17" s="18">
        <f t="shared" si="0"/>
        <v>2296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76</v>
      </c>
      <c r="D18" s="10">
        <v>142</v>
      </c>
      <c r="E18" s="3"/>
      <c r="F18" s="7">
        <v>42</v>
      </c>
      <c r="G18" s="10">
        <v>97</v>
      </c>
      <c r="H18" s="10">
        <v>83</v>
      </c>
      <c r="I18" s="10">
        <v>180</v>
      </c>
      <c r="J18" s="3"/>
      <c r="K18" s="7">
        <v>72</v>
      </c>
      <c r="L18" s="10">
        <v>155</v>
      </c>
      <c r="M18" s="10">
        <v>188</v>
      </c>
      <c r="N18" s="13">
        <v>343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222</v>
      </c>
      <c r="W18" s="15">
        <f>SUM(R9,R15,R21,R27,R33,R39)</f>
        <v>662</v>
      </c>
      <c r="X18" s="18">
        <f t="shared" si="0"/>
        <v>884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69</v>
      </c>
      <c r="C19" s="10">
        <v>81</v>
      </c>
      <c r="D19" s="10">
        <v>150</v>
      </c>
      <c r="E19" s="3"/>
      <c r="F19" s="7">
        <v>43</v>
      </c>
      <c r="G19" s="10">
        <v>108</v>
      </c>
      <c r="H19" s="10">
        <v>110</v>
      </c>
      <c r="I19" s="10">
        <v>218</v>
      </c>
      <c r="J19" s="3"/>
      <c r="K19" s="7">
        <v>73</v>
      </c>
      <c r="L19" s="10">
        <v>157</v>
      </c>
      <c r="M19" s="10">
        <v>216</v>
      </c>
      <c r="N19" s="10">
        <v>373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58</v>
      </c>
      <c r="W19" s="15">
        <f>SUM(R15,R21,R27,R33,R39)</f>
        <v>161</v>
      </c>
      <c r="X19" s="18">
        <f t="shared" si="0"/>
        <v>219</v>
      </c>
      <c r="Z19" s="4" t="s">
        <v>25</v>
      </c>
      <c r="AA19" s="10">
        <v>178</v>
      </c>
      <c r="AB19" s="10">
        <v>178</v>
      </c>
      <c r="AC19" s="10">
        <v>356</v>
      </c>
    </row>
    <row r="20" spans="1:29" ht="15" customHeight="1" x14ac:dyDescent="0.15">
      <c r="A20" s="7">
        <v>14</v>
      </c>
      <c r="B20" s="10">
        <v>77</v>
      </c>
      <c r="C20" s="10">
        <v>87</v>
      </c>
      <c r="D20" s="10">
        <v>164</v>
      </c>
      <c r="E20" s="3"/>
      <c r="F20" s="7">
        <v>44</v>
      </c>
      <c r="G20" s="10">
        <v>94</v>
      </c>
      <c r="H20" s="10">
        <v>91</v>
      </c>
      <c r="I20" s="10">
        <v>185</v>
      </c>
      <c r="J20" s="3"/>
      <c r="K20" s="7">
        <v>74</v>
      </c>
      <c r="L20" s="10">
        <v>150</v>
      </c>
      <c r="M20" s="10">
        <v>214</v>
      </c>
      <c r="N20" s="10">
        <v>364</v>
      </c>
      <c r="O20" s="3"/>
      <c r="P20" s="7">
        <v>104</v>
      </c>
      <c r="Q20" s="10">
        <v>1</v>
      </c>
      <c r="R20" s="10">
        <v>0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30</v>
      </c>
      <c r="X20" s="18">
        <f t="shared" si="0"/>
        <v>35</v>
      </c>
      <c r="Z20" s="26" t="s">
        <v>26</v>
      </c>
      <c r="AA20" s="10">
        <v>1099</v>
      </c>
      <c r="AB20" s="10">
        <v>994</v>
      </c>
      <c r="AC20" s="10">
        <v>2093</v>
      </c>
    </row>
    <row r="21" spans="1:29" ht="15" customHeight="1" x14ac:dyDescent="0.15">
      <c r="A21" s="7"/>
      <c r="B21" s="11">
        <v>359</v>
      </c>
      <c r="C21" s="11">
        <v>362</v>
      </c>
      <c r="D21" s="11">
        <v>721</v>
      </c>
      <c r="E21" s="3"/>
      <c r="F21" s="7"/>
      <c r="G21" s="11">
        <v>517</v>
      </c>
      <c r="H21" s="11">
        <v>489</v>
      </c>
      <c r="I21" s="11">
        <v>1006</v>
      </c>
      <c r="J21" s="3"/>
      <c r="K21" s="7"/>
      <c r="L21" s="12">
        <v>733</v>
      </c>
      <c r="M21" s="12">
        <v>990</v>
      </c>
      <c r="N21" s="12">
        <v>1723</v>
      </c>
      <c r="O21" s="24"/>
      <c r="P21" s="7"/>
      <c r="Q21" s="11">
        <v>5</v>
      </c>
      <c r="R21" s="11">
        <v>27</v>
      </c>
      <c r="S21" s="11">
        <v>32</v>
      </c>
      <c r="Z21" s="4" t="s">
        <v>31</v>
      </c>
      <c r="AA21" s="10">
        <v>298</v>
      </c>
      <c r="AB21" s="10">
        <v>296</v>
      </c>
      <c r="AC21" s="10">
        <v>594</v>
      </c>
    </row>
    <row r="22" spans="1:29" ht="15" customHeight="1" x14ac:dyDescent="0.15">
      <c r="A22" s="7">
        <v>15</v>
      </c>
      <c r="B22" s="10">
        <v>100</v>
      </c>
      <c r="C22" s="10">
        <v>88</v>
      </c>
      <c r="D22" s="10">
        <v>188</v>
      </c>
      <c r="E22" s="3"/>
      <c r="F22" s="7">
        <v>45</v>
      </c>
      <c r="G22" s="10">
        <v>96</v>
      </c>
      <c r="H22" s="10">
        <v>87</v>
      </c>
      <c r="I22" s="10">
        <v>183</v>
      </c>
      <c r="J22" s="3"/>
      <c r="K22" s="7">
        <v>75</v>
      </c>
      <c r="L22" s="10">
        <v>135</v>
      </c>
      <c r="M22" s="10">
        <v>202</v>
      </c>
      <c r="N22" s="10">
        <v>337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386</v>
      </c>
      <c r="AB22" s="10">
        <v>670</v>
      </c>
      <c r="AC22" s="10">
        <v>1056</v>
      </c>
    </row>
    <row r="23" spans="1:29" ht="15" customHeight="1" x14ac:dyDescent="0.15">
      <c r="A23" s="7">
        <v>16</v>
      </c>
      <c r="B23" s="10">
        <v>85</v>
      </c>
      <c r="C23" s="10">
        <v>78</v>
      </c>
      <c r="D23" s="10">
        <v>163</v>
      </c>
      <c r="E23" s="3"/>
      <c r="F23" s="7">
        <v>46</v>
      </c>
      <c r="G23" s="10">
        <v>96</v>
      </c>
      <c r="H23" s="10">
        <v>107</v>
      </c>
      <c r="I23" s="10">
        <v>203</v>
      </c>
      <c r="J23" s="3"/>
      <c r="K23" s="7">
        <v>76</v>
      </c>
      <c r="L23" s="10">
        <v>140</v>
      </c>
      <c r="M23" s="10">
        <v>207</v>
      </c>
      <c r="N23" s="10">
        <v>347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9.7447158934943729</v>
      </c>
      <c r="W23" s="19">
        <f>W4/$W$8*100</f>
        <v>8.1402779996804604</v>
      </c>
      <c r="X23" s="19">
        <f>X4/$X$8*100</f>
        <v>8.8881306776986406</v>
      </c>
      <c r="Z23" s="9" t="s">
        <v>24</v>
      </c>
      <c r="AA23" s="11">
        <f t="shared" ref="AA23:AB23" si="3">SUM(AA19:AA22)</f>
        <v>1961</v>
      </c>
      <c r="AB23" s="11">
        <f t="shared" si="3"/>
        <v>2138</v>
      </c>
      <c r="AC23" s="11">
        <f>SUM(AC19:AC22)</f>
        <v>4099</v>
      </c>
    </row>
    <row r="24" spans="1:29" ht="15" customHeight="1" x14ac:dyDescent="0.15">
      <c r="A24" s="7">
        <v>17</v>
      </c>
      <c r="B24" s="10">
        <v>92</v>
      </c>
      <c r="C24" s="10">
        <v>84</v>
      </c>
      <c r="D24" s="10">
        <v>176</v>
      </c>
      <c r="E24" s="3"/>
      <c r="F24" s="7">
        <v>47</v>
      </c>
      <c r="G24" s="10">
        <v>92</v>
      </c>
      <c r="H24" s="10">
        <v>110</v>
      </c>
      <c r="I24" s="10">
        <v>202</v>
      </c>
      <c r="J24" s="3"/>
      <c r="K24" s="7">
        <v>77</v>
      </c>
      <c r="L24" s="10">
        <v>177</v>
      </c>
      <c r="M24" s="10">
        <v>209</v>
      </c>
      <c r="N24" s="10">
        <v>386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52.548266081068718</v>
      </c>
      <c r="W24" s="19">
        <f>W5/$W$8*100</f>
        <v>44.288224956063274</v>
      </c>
      <c r="X24" s="19">
        <f>X5/$X$8*100</f>
        <v>48.138354586940764</v>
      </c>
      <c r="Z24" s="6" t="s">
        <v>30</v>
      </c>
    </row>
    <row r="25" spans="1:29" ht="15" customHeight="1" x14ac:dyDescent="0.15">
      <c r="A25" s="7">
        <v>18</v>
      </c>
      <c r="B25" s="10">
        <v>91</v>
      </c>
      <c r="C25" s="10">
        <v>85</v>
      </c>
      <c r="D25" s="10">
        <v>176</v>
      </c>
      <c r="E25" s="3"/>
      <c r="F25" s="7">
        <v>48</v>
      </c>
      <c r="G25" s="10">
        <v>92</v>
      </c>
      <c r="H25" s="10">
        <v>120</v>
      </c>
      <c r="I25" s="10">
        <v>212</v>
      </c>
      <c r="J25" s="3"/>
      <c r="K25" s="7">
        <v>78</v>
      </c>
      <c r="L25" s="10">
        <v>169</v>
      </c>
      <c r="M25" s="10">
        <v>249</v>
      </c>
      <c r="N25" s="10">
        <v>418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17.009790465733371</v>
      </c>
      <c r="W25" s="19">
        <f>W6/$W$8*100</f>
        <v>16.376417958140276</v>
      </c>
      <c r="X25" s="19">
        <f>X6/$X$8*100</f>
        <v>16.671642427602677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77</v>
      </c>
      <c r="C26" s="10">
        <v>82</v>
      </c>
      <c r="D26" s="10">
        <v>159</v>
      </c>
      <c r="E26" s="3"/>
      <c r="F26" s="7">
        <v>49</v>
      </c>
      <c r="G26" s="10">
        <v>91</v>
      </c>
      <c r="H26" s="10">
        <v>66</v>
      </c>
      <c r="I26" s="10">
        <v>157</v>
      </c>
      <c r="J26" s="3"/>
      <c r="K26" s="7">
        <v>79</v>
      </c>
      <c r="L26" s="10">
        <v>160</v>
      </c>
      <c r="M26" s="10">
        <v>233</v>
      </c>
      <c r="N26" s="10">
        <v>393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20.697227559703542</v>
      </c>
      <c r="W26" s="19">
        <f>W7/$W$8*100</f>
        <v>31.195079086115996</v>
      </c>
      <c r="X26" s="19">
        <f>X7/$X$8*100</f>
        <v>26.301872307757922</v>
      </c>
      <c r="Z26" s="4" t="s">
        <v>25</v>
      </c>
      <c r="AA26" s="10">
        <v>116</v>
      </c>
      <c r="AB26" s="10">
        <v>101</v>
      </c>
      <c r="AC26" s="10">
        <v>217</v>
      </c>
    </row>
    <row r="27" spans="1:29" ht="15" customHeight="1" x14ac:dyDescent="0.15">
      <c r="A27" s="7"/>
      <c r="B27" s="11">
        <v>445</v>
      </c>
      <c r="C27" s="11">
        <v>417</v>
      </c>
      <c r="D27" s="11">
        <v>862</v>
      </c>
      <c r="E27" s="3"/>
      <c r="F27" s="7"/>
      <c r="G27" s="11">
        <v>467</v>
      </c>
      <c r="H27" s="11">
        <v>490</v>
      </c>
      <c r="I27" s="11">
        <v>957</v>
      </c>
      <c r="J27" s="3"/>
      <c r="K27" s="7"/>
      <c r="L27" s="11">
        <v>781</v>
      </c>
      <c r="M27" s="11">
        <v>1100</v>
      </c>
      <c r="N27" s="11">
        <v>1881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26" t="s">
        <v>26</v>
      </c>
      <c r="AA27" s="10">
        <v>594</v>
      </c>
      <c r="AB27" s="10">
        <v>545</v>
      </c>
      <c r="AC27" s="10">
        <v>1139</v>
      </c>
    </row>
    <row r="28" spans="1:29" ht="15" customHeight="1" x14ac:dyDescent="0.15">
      <c r="A28" s="7">
        <v>20</v>
      </c>
      <c r="B28" s="10">
        <v>96</v>
      </c>
      <c r="C28" s="10">
        <v>84</v>
      </c>
      <c r="D28" s="10">
        <v>180</v>
      </c>
      <c r="E28" s="3"/>
      <c r="F28" s="7">
        <v>50</v>
      </c>
      <c r="G28" s="10">
        <v>103</v>
      </c>
      <c r="H28" s="10">
        <v>115</v>
      </c>
      <c r="I28" s="10">
        <v>218</v>
      </c>
      <c r="J28" s="3"/>
      <c r="K28" s="7">
        <v>80</v>
      </c>
      <c r="L28" s="10">
        <v>160</v>
      </c>
      <c r="M28" s="10">
        <v>245</v>
      </c>
      <c r="N28" s="10">
        <v>405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31.878488425290513</v>
      </c>
      <c r="W28" s="19">
        <f t="shared" ref="W28:W39" si="5">W9/$W$8*100</f>
        <v>27.320658252116953</v>
      </c>
      <c r="X28" s="19">
        <f t="shared" ref="X28:X39" si="6">X9/$X$8*100</f>
        <v>29.445131573335608</v>
      </c>
      <c r="Z28" s="4" t="s">
        <v>31</v>
      </c>
      <c r="AA28" s="10">
        <v>171</v>
      </c>
      <c r="AB28" s="10">
        <v>201</v>
      </c>
      <c r="AC28" s="10">
        <v>372</v>
      </c>
    </row>
    <row r="29" spans="1:29" ht="15" customHeight="1" x14ac:dyDescent="0.15">
      <c r="A29" s="7">
        <v>21</v>
      </c>
      <c r="B29" s="10">
        <v>103</v>
      </c>
      <c r="C29" s="10">
        <v>84</v>
      </c>
      <c r="D29" s="10">
        <v>187</v>
      </c>
      <c r="E29" s="3"/>
      <c r="F29" s="7">
        <v>51</v>
      </c>
      <c r="G29" s="10">
        <v>104</v>
      </c>
      <c r="H29" s="10">
        <v>126</v>
      </c>
      <c r="I29" s="10">
        <v>230</v>
      </c>
      <c r="J29" s="3"/>
      <c r="K29" s="7">
        <v>81</v>
      </c>
      <c r="L29" s="10">
        <v>149</v>
      </c>
      <c r="M29" s="10">
        <v>258</v>
      </c>
      <c r="N29" s="10">
        <v>407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69.585506450727422</v>
      </c>
      <c r="W29" s="19">
        <f t="shared" si="5"/>
        <v>74.892155296373218</v>
      </c>
      <c r="X29" s="19">
        <f t="shared" si="6"/>
        <v>72.418646308696211</v>
      </c>
      <c r="Z29" s="4" t="s">
        <v>7</v>
      </c>
      <c r="AA29" s="10">
        <v>233</v>
      </c>
      <c r="AB29" s="10">
        <v>405</v>
      </c>
      <c r="AC29" s="10">
        <v>638</v>
      </c>
    </row>
    <row r="30" spans="1:29" ht="15" customHeight="1" x14ac:dyDescent="0.15">
      <c r="A30" s="7">
        <v>22</v>
      </c>
      <c r="B30" s="10">
        <v>76</v>
      </c>
      <c r="C30" s="10">
        <v>71</v>
      </c>
      <c r="D30" s="10">
        <v>147</v>
      </c>
      <c r="E30" s="3"/>
      <c r="F30" s="7">
        <v>52</v>
      </c>
      <c r="G30" s="10">
        <v>127</v>
      </c>
      <c r="H30" s="10">
        <v>115</v>
      </c>
      <c r="I30" s="10">
        <v>242</v>
      </c>
      <c r="J30" s="3"/>
      <c r="K30" s="7">
        <v>82</v>
      </c>
      <c r="L30" s="10">
        <v>162</v>
      </c>
      <c r="M30" s="10">
        <v>232</v>
      </c>
      <c r="N30" s="10">
        <v>394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60.581937963217122</v>
      </c>
      <c r="W30" s="19">
        <f t="shared" si="5"/>
        <v>67.071417159290618</v>
      </c>
      <c r="X30" s="19">
        <f t="shared" si="6"/>
        <v>64.046573122361067</v>
      </c>
      <c r="Z30" s="9" t="s">
        <v>24</v>
      </c>
      <c r="AA30" s="11">
        <f t="shared" ref="AA30:AB30" si="7">SUM(AA26:AA29)</f>
        <v>1114</v>
      </c>
      <c r="AB30" s="11">
        <f t="shared" si="7"/>
        <v>1252</v>
      </c>
      <c r="AC30" s="11">
        <f>SUM(AC26:AC29)</f>
        <v>2366</v>
      </c>
    </row>
    <row r="31" spans="1:29" ht="15" customHeight="1" x14ac:dyDescent="0.15">
      <c r="A31" s="7">
        <v>23</v>
      </c>
      <c r="B31" s="10">
        <v>71</v>
      </c>
      <c r="C31" s="10">
        <v>75</v>
      </c>
      <c r="D31" s="10">
        <v>146</v>
      </c>
      <c r="E31" s="3"/>
      <c r="F31" s="7">
        <v>53</v>
      </c>
      <c r="G31" s="10">
        <v>120</v>
      </c>
      <c r="H31" s="10">
        <v>119</v>
      </c>
      <c r="I31" s="10">
        <v>239</v>
      </c>
      <c r="J31" s="3"/>
      <c r="K31" s="7">
        <v>83</v>
      </c>
      <c r="L31" s="10">
        <v>156</v>
      </c>
      <c r="M31" s="10">
        <v>236</v>
      </c>
      <c r="N31" s="10">
        <v>392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47.479183822856619</v>
      </c>
      <c r="W31" s="19">
        <f t="shared" si="5"/>
        <v>55.288384725994568</v>
      </c>
      <c r="X31" s="19">
        <f t="shared" si="6"/>
        <v>51.648398515801595</v>
      </c>
      <c r="Z31" s="6"/>
    </row>
    <row r="32" spans="1:29" ht="15" customHeight="1" x14ac:dyDescent="0.15">
      <c r="A32" s="7">
        <v>24</v>
      </c>
      <c r="B32" s="10">
        <v>81</v>
      </c>
      <c r="C32" s="10">
        <v>73</v>
      </c>
      <c r="D32" s="10">
        <v>154</v>
      </c>
      <c r="E32" s="3"/>
      <c r="F32" s="7">
        <v>54</v>
      </c>
      <c r="G32" s="10">
        <v>138</v>
      </c>
      <c r="H32" s="10">
        <v>147</v>
      </c>
      <c r="I32" s="10">
        <v>285</v>
      </c>
      <c r="J32" s="3"/>
      <c r="K32" s="7">
        <v>84</v>
      </c>
      <c r="L32" s="10">
        <v>143</v>
      </c>
      <c r="M32" s="10">
        <v>249</v>
      </c>
      <c r="N32" s="10">
        <v>392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37.707018025436909</v>
      </c>
      <c r="W32" s="20">
        <f t="shared" si="5"/>
        <v>47.571497044256276</v>
      </c>
      <c r="X32" s="20">
        <f t="shared" si="6"/>
        <v>42.973514735360602</v>
      </c>
      <c r="Z32" s="6"/>
      <c r="AA32" s="28"/>
      <c r="AB32" s="27"/>
      <c r="AC32" s="27"/>
    </row>
    <row r="33" spans="1:29" ht="15" customHeight="1" x14ac:dyDescent="0.15">
      <c r="A33" s="7"/>
      <c r="B33" s="11">
        <v>427</v>
      </c>
      <c r="C33" s="11">
        <v>387</v>
      </c>
      <c r="D33" s="11">
        <v>814</v>
      </c>
      <c r="E33" s="3"/>
      <c r="F33" s="7"/>
      <c r="G33" s="11">
        <v>592</v>
      </c>
      <c r="H33" s="11">
        <v>622</v>
      </c>
      <c r="I33" s="11">
        <v>1214</v>
      </c>
      <c r="J33" s="3"/>
      <c r="K33" s="7"/>
      <c r="L33" s="11">
        <v>770</v>
      </c>
      <c r="M33" s="11">
        <v>1220</v>
      </c>
      <c r="N33" s="11">
        <v>1990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27.404154085460704</v>
      </c>
      <c r="W33" s="19">
        <f t="shared" si="5"/>
        <v>39.103690685413007</v>
      </c>
      <c r="X33" s="19">
        <f t="shared" si="6"/>
        <v>33.65036038725637</v>
      </c>
      <c r="Z33" s="6" t="s">
        <v>3</v>
      </c>
    </row>
    <row r="34" spans="1:29" ht="15" customHeight="1" x14ac:dyDescent="0.15">
      <c r="A34" s="7">
        <v>25</v>
      </c>
      <c r="B34" s="10">
        <v>68</v>
      </c>
      <c r="C34" s="10">
        <v>54</v>
      </c>
      <c r="D34" s="10">
        <v>122</v>
      </c>
      <c r="E34" s="3"/>
      <c r="F34" s="7">
        <v>55</v>
      </c>
      <c r="G34" s="10">
        <v>155</v>
      </c>
      <c r="H34" s="10">
        <v>150</v>
      </c>
      <c r="I34" s="10">
        <v>305</v>
      </c>
      <c r="J34" s="3"/>
      <c r="K34" s="7">
        <v>85</v>
      </c>
      <c r="L34" s="10">
        <v>140</v>
      </c>
      <c r="M34" s="10">
        <v>206</v>
      </c>
      <c r="N34" s="10">
        <v>346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20.697227559703542</v>
      </c>
      <c r="W34" s="19">
        <f t="shared" si="5"/>
        <v>31.195079086115996</v>
      </c>
      <c r="X34" s="19">
        <f t="shared" si="6"/>
        <v>26.301872307757922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70</v>
      </c>
      <c r="C35" s="10">
        <v>63</v>
      </c>
      <c r="D35" s="10">
        <v>133</v>
      </c>
      <c r="E35" s="3"/>
      <c r="F35" s="7">
        <v>56</v>
      </c>
      <c r="G35" s="10">
        <v>178</v>
      </c>
      <c r="H35" s="10">
        <v>171</v>
      </c>
      <c r="I35" s="10">
        <v>349</v>
      </c>
      <c r="J35" s="3"/>
      <c r="K35" s="7">
        <v>86</v>
      </c>
      <c r="L35" s="10">
        <v>112</v>
      </c>
      <c r="M35" s="10">
        <v>202</v>
      </c>
      <c r="N35" s="10">
        <v>314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13.551102571141001</v>
      </c>
      <c r="W35" s="19">
        <f t="shared" si="5"/>
        <v>22.407732864674866</v>
      </c>
      <c r="X35" s="19">
        <f t="shared" si="6"/>
        <v>18.27952403292532</v>
      </c>
      <c r="Z35" s="4" t="s">
        <v>25</v>
      </c>
      <c r="AA35" s="10">
        <f>SUM(AA5,AA12,AA19,AA26)</f>
        <v>1065</v>
      </c>
      <c r="AB35" s="10">
        <f t="shared" ref="AA35:AB38" si="8">SUM(AB5,AB12,AB19,AB26)</f>
        <v>1019</v>
      </c>
      <c r="AC35" s="10">
        <f>SUM(AA35:AB35)</f>
        <v>2084</v>
      </c>
    </row>
    <row r="36" spans="1:29" ht="15" customHeight="1" x14ac:dyDescent="0.15">
      <c r="A36" s="7">
        <v>27</v>
      </c>
      <c r="B36" s="10">
        <v>81</v>
      </c>
      <c r="C36" s="10">
        <v>83</v>
      </c>
      <c r="D36" s="10">
        <v>164</v>
      </c>
      <c r="E36" s="3"/>
      <c r="F36" s="7">
        <v>57</v>
      </c>
      <c r="G36" s="10">
        <v>161</v>
      </c>
      <c r="H36" s="10">
        <v>165</v>
      </c>
      <c r="I36" s="10">
        <v>326</v>
      </c>
      <c r="J36" s="3"/>
      <c r="K36" s="7">
        <v>87</v>
      </c>
      <c r="L36" s="10">
        <v>78</v>
      </c>
      <c r="M36" s="10">
        <v>187</v>
      </c>
      <c r="N36" s="10">
        <v>265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6.5056272303046931</v>
      </c>
      <c r="W36" s="19">
        <f t="shared" si="5"/>
        <v>12.661767055440166</v>
      </c>
      <c r="X36" s="19">
        <f t="shared" si="6"/>
        <v>9.7922975220710544</v>
      </c>
      <c r="Z36" s="26" t="s">
        <v>26</v>
      </c>
      <c r="AA36" s="10">
        <f t="shared" si="8"/>
        <v>5743</v>
      </c>
      <c r="AB36" s="10">
        <f t="shared" si="8"/>
        <v>5544</v>
      </c>
      <c r="AC36" s="13">
        <f>SUM(AA36:AB36)</f>
        <v>11287</v>
      </c>
    </row>
    <row r="37" spans="1:29" ht="15" customHeight="1" x14ac:dyDescent="0.15">
      <c r="A37" s="7">
        <v>28</v>
      </c>
      <c r="B37" s="10">
        <v>81</v>
      </c>
      <c r="C37" s="10">
        <v>95</v>
      </c>
      <c r="D37" s="10">
        <v>176</v>
      </c>
      <c r="E37" s="3"/>
      <c r="F37" s="7">
        <v>58</v>
      </c>
      <c r="G37" s="10">
        <v>169</v>
      </c>
      <c r="H37" s="10">
        <v>169</v>
      </c>
      <c r="I37" s="10">
        <v>338</v>
      </c>
      <c r="J37" s="3"/>
      <c r="K37" s="7">
        <v>88</v>
      </c>
      <c r="L37" s="10">
        <v>90</v>
      </c>
      <c r="M37" s="10">
        <v>151</v>
      </c>
      <c r="N37" s="10">
        <v>241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2.0312928904748833</v>
      </c>
      <c r="W37" s="19">
        <f t="shared" si="5"/>
        <v>5.2883847259945682</v>
      </c>
      <c r="X37" s="19">
        <f t="shared" si="6"/>
        <v>3.7702051435151618</v>
      </c>
      <c r="Z37" s="4" t="s">
        <v>31</v>
      </c>
      <c r="AA37" s="10">
        <f t="shared" si="8"/>
        <v>1859</v>
      </c>
      <c r="AB37" s="10">
        <f t="shared" si="8"/>
        <v>2050</v>
      </c>
      <c r="AC37" s="13">
        <f>SUM(AA37:AB37)</f>
        <v>3909</v>
      </c>
    </row>
    <row r="38" spans="1:29" ht="15" customHeight="1" x14ac:dyDescent="0.15">
      <c r="A38" s="7">
        <v>29</v>
      </c>
      <c r="B38" s="10">
        <v>80</v>
      </c>
      <c r="C38" s="10">
        <v>82</v>
      </c>
      <c r="D38" s="10">
        <v>162</v>
      </c>
      <c r="E38" s="3"/>
      <c r="F38" s="7">
        <v>59</v>
      </c>
      <c r="G38" s="10">
        <v>177</v>
      </c>
      <c r="H38" s="10">
        <v>198</v>
      </c>
      <c r="I38" s="10">
        <v>375</v>
      </c>
      <c r="J38" s="3"/>
      <c r="K38" s="7">
        <v>89</v>
      </c>
      <c r="L38" s="10">
        <v>69</v>
      </c>
      <c r="M38" s="10">
        <v>177</v>
      </c>
      <c r="N38" s="10">
        <v>246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0.53069814255650105</v>
      </c>
      <c r="W38" s="19">
        <f t="shared" si="5"/>
        <v>1.2861479469563828</v>
      </c>
      <c r="X38" s="19">
        <f t="shared" si="6"/>
        <v>0.9340214099884846</v>
      </c>
      <c r="Z38" s="4" t="s">
        <v>7</v>
      </c>
      <c r="AA38" s="10">
        <f t="shared" si="8"/>
        <v>2262</v>
      </c>
      <c r="AB38" s="10">
        <f t="shared" si="8"/>
        <v>3905</v>
      </c>
      <c r="AC38" s="13">
        <f>SUM(AA38:AB38)</f>
        <v>6167</v>
      </c>
    </row>
    <row r="39" spans="1:29" ht="15" customHeight="1" x14ac:dyDescent="0.15">
      <c r="A39" s="7"/>
      <c r="B39" s="11">
        <v>380</v>
      </c>
      <c r="C39" s="11">
        <v>377</v>
      </c>
      <c r="D39" s="11">
        <v>757</v>
      </c>
      <c r="E39" s="3"/>
      <c r="F39" s="7"/>
      <c r="G39" s="11">
        <v>840</v>
      </c>
      <c r="H39" s="11">
        <v>853</v>
      </c>
      <c r="I39" s="11">
        <v>1693</v>
      </c>
      <c r="J39" s="3"/>
      <c r="K39" s="7"/>
      <c r="L39" s="11">
        <v>489</v>
      </c>
      <c r="M39" s="11">
        <v>923</v>
      </c>
      <c r="N39" s="11">
        <v>1412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4.5749839875560437E-2</v>
      </c>
      <c r="W39" s="19">
        <f t="shared" si="5"/>
        <v>0.23965489694839434</v>
      </c>
      <c r="X39" s="19">
        <f t="shared" si="6"/>
        <v>0.14927282808035144</v>
      </c>
      <c r="Z39" s="9" t="s">
        <v>24</v>
      </c>
      <c r="AA39" s="11">
        <f>SUM(AA35:AA38)</f>
        <v>10929</v>
      </c>
      <c r="AB39" s="11">
        <f>SUM(AB35:AB38)</f>
        <v>12518</v>
      </c>
      <c r="AC39" s="11">
        <f>SUM(AC35:AC38)</f>
        <v>23447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38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64</v>
      </c>
      <c r="C4" s="10">
        <v>61</v>
      </c>
      <c r="D4" s="10">
        <v>125</v>
      </c>
      <c r="E4" s="3"/>
      <c r="F4" s="7">
        <v>30</v>
      </c>
      <c r="G4" s="10">
        <v>94</v>
      </c>
      <c r="H4" s="10">
        <v>87</v>
      </c>
      <c r="I4" s="10">
        <v>181</v>
      </c>
      <c r="J4" s="3"/>
      <c r="K4" s="7">
        <v>60</v>
      </c>
      <c r="L4" s="10">
        <v>195</v>
      </c>
      <c r="M4" s="10">
        <v>187</v>
      </c>
      <c r="N4" s="10">
        <v>382</v>
      </c>
      <c r="O4" s="3"/>
      <c r="P4" s="7">
        <v>90</v>
      </c>
      <c r="Q4" s="10">
        <v>61</v>
      </c>
      <c r="R4" s="10">
        <v>156</v>
      </c>
      <c r="S4" s="10">
        <v>217</v>
      </c>
      <c r="U4" s="4" t="s">
        <v>4</v>
      </c>
      <c r="V4" s="15">
        <f>SUM(B9,B15,B21)</f>
        <v>1064</v>
      </c>
      <c r="W4" s="15">
        <f>SUM(C9,C15,C21)</f>
        <v>1015</v>
      </c>
      <c r="X4" s="15">
        <f>SUM(V4:W4)</f>
        <v>2079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65</v>
      </c>
      <c r="C5" s="10">
        <v>48</v>
      </c>
      <c r="D5" s="10">
        <v>113</v>
      </c>
      <c r="E5" s="3"/>
      <c r="F5" s="7">
        <v>31</v>
      </c>
      <c r="G5" s="10">
        <v>105</v>
      </c>
      <c r="H5" s="10">
        <v>99</v>
      </c>
      <c r="I5" s="10">
        <v>204</v>
      </c>
      <c r="J5" s="3"/>
      <c r="K5" s="7">
        <v>61</v>
      </c>
      <c r="L5" s="10">
        <v>203</v>
      </c>
      <c r="M5" s="10">
        <v>167</v>
      </c>
      <c r="N5" s="10">
        <v>370</v>
      </c>
      <c r="O5" s="3"/>
      <c r="P5" s="7">
        <v>91</v>
      </c>
      <c r="Q5" s="10">
        <v>31</v>
      </c>
      <c r="R5" s="10">
        <v>103</v>
      </c>
      <c r="S5" s="10">
        <v>134</v>
      </c>
      <c r="U5" s="4" t="s">
        <v>5</v>
      </c>
      <c r="V5" s="15">
        <f>SUM(B27,B33,B39,G9,G15,G21,G27,G33,G39,L9)</f>
        <v>5737</v>
      </c>
      <c r="W5" s="15">
        <f>SUM(C27,C33,C39,H9,H15,H21,H27,H33,H39,M9)</f>
        <v>5528</v>
      </c>
      <c r="X5" s="15">
        <f>SUM(V5:W5)</f>
        <v>11265</v>
      </c>
      <c r="Y5" s="2"/>
      <c r="Z5" s="4" t="s">
        <v>25</v>
      </c>
      <c r="AA5" s="10">
        <v>613</v>
      </c>
      <c r="AB5" s="10">
        <v>576</v>
      </c>
      <c r="AC5" s="10">
        <v>1189</v>
      </c>
    </row>
    <row r="6" spans="1:29" ht="15" customHeight="1" x14ac:dyDescent="0.15">
      <c r="A6" s="7">
        <v>2</v>
      </c>
      <c r="B6" s="10">
        <v>61</v>
      </c>
      <c r="C6" s="10">
        <v>63</v>
      </c>
      <c r="D6" s="10">
        <v>124</v>
      </c>
      <c r="E6" s="3"/>
      <c r="F6" s="7">
        <v>32</v>
      </c>
      <c r="G6" s="10">
        <v>85</v>
      </c>
      <c r="H6" s="10">
        <v>88</v>
      </c>
      <c r="I6" s="10">
        <v>173</v>
      </c>
      <c r="J6" s="3"/>
      <c r="K6" s="7">
        <v>62</v>
      </c>
      <c r="L6" s="10">
        <v>222</v>
      </c>
      <c r="M6" s="10">
        <v>206</v>
      </c>
      <c r="N6" s="10">
        <v>428</v>
      </c>
      <c r="O6" s="3"/>
      <c r="P6" s="7">
        <v>92</v>
      </c>
      <c r="Q6" s="10">
        <v>27</v>
      </c>
      <c r="R6" s="10">
        <v>94</v>
      </c>
      <c r="S6" s="10">
        <v>121</v>
      </c>
      <c r="U6" s="8" t="s">
        <v>6</v>
      </c>
      <c r="V6" s="15">
        <f>SUM(L15,L21)</f>
        <v>1854</v>
      </c>
      <c r="W6" s="15">
        <f>SUM(M15,M21)</f>
        <v>2050</v>
      </c>
      <c r="X6" s="15">
        <f>SUM(V6:W6)</f>
        <v>3904</v>
      </c>
      <c r="Z6" s="26" t="s">
        <v>26</v>
      </c>
      <c r="AA6" s="10">
        <v>3312</v>
      </c>
      <c r="AB6" s="10">
        <v>3261</v>
      </c>
      <c r="AC6" s="10">
        <v>6573</v>
      </c>
    </row>
    <row r="7" spans="1:29" ht="15" customHeight="1" x14ac:dyDescent="0.15">
      <c r="A7" s="7">
        <v>3</v>
      </c>
      <c r="B7" s="10">
        <v>69</v>
      </c>
      <c r="C7" s="10">
        <v>49</v>
      </c>
      <c r="D7" s="10">
        <v>118</v>
      </c>
      <c r="E7" s="3"/>
      <c r="F7" s="7">
        <v>33</v>
      </c>
      <c r="G7" s="10">
        <v>95</v>
      </c>
      <c r="H7" s="10">
        <v>92</v>
      </c>
      <c r="I7" s="10">
        <v>187</v>
      </c>
      <c r="J7" s="3"/>
      <c r="K7" s="7">
        <v>63</v>
      </c>
      <c r="L7" s="10">
        <v>206</v>
      </c>
      <c r="M7" s="10">
        <v>200</v>
      </c>
      <c r="N7" s="10">
        <v>406</v>
      </c>
      <c r="O7" s="3"/>
      <c r="P7" s="7">
        <v>93</v>
      </c>
      <c r="Q7" s="10">
        <v>21</v>
      </c>
      <c r="R7" s="10">
        <v>83</v>
      </c>
      <c r="S7" s="10">
        <v>104</v>
      </c>
      <c r="U7" s="4" t="s">
        <v>7</v>
      </c>
      <c r="V7" s="15">
        <f>SUM(L27,L33,L39,Q9,Q15,Q21,Q27,Q33,Q39)</f>
        <v>2264</v>
      </c>
      <c r="W7" s="15">
        <f>SUM(M27,M33,M39,R9,R15,R21,R27,R33,R39)</f>
        <v>3903</v>
      </c>
      <c r="X7" s="15">
        <f>SUM(V7:W7)</f>
        <v>6167</v>
      </c>
      <c r="Z7" s="4" t="s">
        <v>31</v>
      </c>
      <c r="AA7" s="10">
        <v>1145</v>
      </c>
      <c r="AB7" s="10">
        <v>1279</v>
      </c>
      <c r="AC7" s="10">
        <v>2424</v>
      </c>
    </row>
    <row r="8" spans="1:29" ht="15" customHeight="1" x14ac:dyDescent="0.15">
      <c r="A8" s="7">
        <v>4</v>
      </c>
      <c r="B8" s="10">
        <v>81</v>
      </c>
      <c r="C8" s="10">
        <v>72</v>
      </c>
      <c r="D8" s="10">
        <v>153</v>
      </c>
      <c r="E8" s="3"/>
      <c r="F8" s="7">
        <v>34</v>
      </c>
      <c r="G8" s="10">
        <v>85</v>
      </c>
      <c r="H8" s="10">
        <v>86</v>
      </c>
      <c r="I8" s="10">
        <v>171</v>
      </c>
      <c r="J8" s="3"/>
      <c r="K8" s="7">
        <v>64</v>
      </c>
      <c r="L8" s="10">
        <v>251</v>
      </c>
      <c r="M8" s="10">
        <v>205</v>
      </c>
      <c r="N8" s="10">
        <v>456</v>
      </c>
      <c r="O8" s="3"/>
      <c r="P8" s="7">
        <v>94</v>
      </c>
      <c r="Q8" s="10">
        <v>21</v>
      </c>
      <c r="R8" s="10">
        <v>73</v>
      </c>
      <c r="S8" s="10">
        <v>94</v>
      </c>
      <c r="U8" s="17" t="s">
        <v>3</v>
      </c>
      <c r="V8" s="12">
        <f>SUM(V4:V7)</f>
        <v>10919</v>
      </c>
      <c r="W8" s="12">
        <f>SUM(W4:W7)</f>
        <v>12496</v>
      </c>
      <c r="X8" s="12">
        <f>SUM(X4:X7)</f>
        <v>23415</v>
      </c>
      <c r="Z8" s="4" t="s">
        <v>7</v>
      </c>
      <c r="AA8" s="10">
        <v>1371</v>
      </c>
      <c r="AB8" s="10">
        <v>2378</v>
      </c>
      <c r="AC8" s="10">
        <v>3749</v>
      </c>
    </row>
    <row r="9" spans="1:29" ht="15" customHeight="1" x14ac:dyDescent="0.15">
      <c r="A9" s="7"/>
      <c r="B9" s="11">
        <v>340</v>
      </c>
      <c r="C9" s="11">
        <v>293</v>
      </c>
      <c r="D9" s="11">
        <v>633</v>
      </c>
      <c r="E9" s="3"/>
      <c r="F9" s="7"/>
      <c r="G9" s="11">
        <v>464</v>
      </c>
      <c r="H9" s="11">
        <v>452</v>
      </c>
      <c r="I9" s="11">
        <v>916</v>
      </c>
      <c r="J9" s="3"/>
      <c r="K9" s="7"/>
      <c r="L9" s="12">
        <v>1077</v>
      </c>
      <c r="M9" s="12">
        <v>965</v>
      </c>
      <c r="N9" s="12">
        <v>2042</v>
      </c>
      <c r="O9" s="3"/>
      <c r="P9" s="7"/>
      <c r="Q9" s="11">
        <v>161</v>
      </c>
      <c r="R9" s="11">
        <v>509</v>
      </c>
      <c r="S9" s="11">
        <v>670</v>
      </c>
      <c r="U9" s="4" t="s">
        <v>8</v>
      </c>
      <c r="V9" s="15">
        <f>SUM(G21,G27,G33,G39,L9)</f>
        <v>3482</v>
      </c>
      <c r="W9" s="15">
        <f>SUM(H21,H27,H33,H39,M9)</f>
        <v>3413</v>
      </c>
      <c r="X9" s="18">
        <f t="shared" ref="X9:X20" si="0">SUM(V9:W9)</f>
        <v>6895</v>
      </c>
      <c r="Z9" s="9" t="s">
        <v>24</v>
      </c>
      <c r="AA9" s="11">
        <f t="shared" ref="AA9:AB9" si="1">SUM(AA5:AA8)</f>
        <v>6441</v>
      </c>
      <c r="AB9" s="11">
        <f t="shared" si="1"/>
        <v>7494</v>
      </c>
      <c r="AC9" s="11">
        <f>SUM(AC5:AC8)</f>
        <v>13935</v>
      </c>
    </row>
    <row r="10" spans="1:29" ht="15" customHeight="1" x14ac:dyDescent="0.15">
      <c r="A10" s="7">
        <v>5</v>
      </c>
      <c r="B10" s="10">
        <v>71</v>
      </c>
      <c r="C10" s="10">
        <v>65</v>
      </c>
      <c r="D10" s="10">
        <v>136</v>
      </c>
      <c r="E10" s="3"/>
      <c r="F10" s="7">
        <v>35</v>
      </c>
      <c r="G10" s="10">
        <v>101</v>
      </c>
      <c r="H10" s="10">
        <v>99</v>
      </c>
      <c r="I10" s="10">
        <v>200</v>
      </c>
      <c r="J10" s="3"/>
      <c r="K10" s="7">
        <v>65</v>
      </c>
      <c r="L10" s="10">
        <v>259</v>
      </c>
      <c r="M10" s="10">
        <v>233</v>
      </c>
      <c r="N10" s="10">
        <v>492</v>
      </c>
      <c r="O10" s="3"/>
      <c r="P10" s="7">
        <v>95</v>
      </c>
      <c r="Q10" s="10">
        <v>17</v>
      </c>
      <c r="R10" s="10">
        <v>37</v>
      </c>
      <c r="S10" s="10">
        <v>54</v>
      </c>
      <c r="U10" s="4" t="s">
        <v>9</v>
      </c>
      <c r="V10" s="15">
        <f>SUM(G21,G27,G33,G39,L9,L15,L21,L27,L33,L39,Q9,Q15,Q21,Q27,Q33,Q39)</f>
        <v>7600</v>
      </c>
      <c r="W10" s="15">
        <f>SUM(H21,H27,H33,H39,M9,M15,M21,M27,M33,M39,R9,R15,R21,R27,R33,R39)</f>
        <v>9366</v>
      </c>
      <c r="X10" s="18">
        <f t="shared" si="0"/>
        <v>16966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62</v>
      </c>
      <c r="D11" s="10">
        <v>138</v>
      </c>
      <c r="E11" s="3"/>
      <c r="F11" s="7">
        <v>36</v>
      </c>
      <c r="G11" s="10">
        <v>97</v>
      </c>
      <c r="H11" s="10">
        <v>97</v>
      </c>
      <c r="I11" s="10">
        <v>194</v>
      </c>
      <c r="J11" s="3"/>
      <c r="K11" s="7">
        <v>66</v>
      </c>
      <c r="L11" s="10">
        <v>280</v>
      </c>
      <c r="M11" s="10">
        <v>268</v>
      </c>
      <c r="N11" s="10">
        <v>548</v>
      </c>
      <c r="O11" s="3"/>
      <c r="P11" s="7">
        <v>96</v>
      </c>
      <c r="Q11" s="10">
        <v>20</v>
      </c>
      <c r="R11" s="10">
        <v>32</v>
      </c>
      <c r="S11" s="10">
        <v>52</v>
      </c>
      <c r="U11" s="4" t="s">
        <v>10</v>
      </c>
      <c r="V11" s="15">
        <f>SUM(,G33,G39,L9,L15,L21,L27,L33,L39,Q9,Q15,Q21,Q27,Q33,Q39)</f>
        <v>6613</v>
      </c>
      <c r="W11" s="15">
        <f>SUM(,H33,H39,M9,M15,M21,M27,M33,M39,R9,R15,R21,R27,R33,R39)</f>
        <v>8382</v>
      </c>
      <c r="X11" s="18">
        <f t="shared" si="0"/>
        <v>14995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80</v>
      </c>
      <c r="D12" s="10">
        <v>145</v>
      </c>
      <c r="E12" s="3"/>
      <c r="F12" s="7">
        <v>37</v>
      </c>
      <c r="G12" s="10">
        <v>116</v>
      </c>
      <c r="H12" s="10">
        <v>103</v>
      </c>
      <c r="I12" s="10">
        <v>219</v>
      </c>
      <c r="J12" s="3"/>
      <c r="K12" s="7">
        <v>67</v>
      </c>
      <c r="L12" s="10">
        <v>258</v>
      </c>
      <c r="M12" s="10">
        <v>240</v>
      </c>
      <c r="N12" s="10">
        <v>498</v>
      </c>
      <c r="O12" s="3"/>
      <c r="P12" s="7">
        <v>97</v>
      </c>
      <c r="Q12" s="10">
        <v>9</v>
      </c>
      <c r="R12" s="10">
        <v>26</v>
      </c>
      <c r="S12" s="10">
        <v>35</v>
      </c>
      <c r="U12" s="4" t="s">
        <v>11</v>
      </c>
      <c r="V12" s="15">
        <f>SUM(L9,L15,L21,L27,L33,L39,Q9,Q15,Q21,Q27,Q33,Q39)</f>
        <v>5195</v>
      </c>
      <c r="W12" s="15">
        <f>SUM(M9,M15,M21,M27,M33,M39,R9,R15,R21,R27,R33,R39)</f>
        <v>6918</v>
      </c>
      <c r="X12" s="18">
        <f t="shared" si="0"/>
        <v>12113</v>
      </c>
      <c r="Z12" s="4" t="s">
        <v>25</v>
      </c>
      <c r="AA12" s="10">
        <v>156</v>
      </c>
      <c r="AB12" s="10">
        <v>159</v>
      </c>
      <c r="AC12" s="10">
        <v>315</v>
      </c>
    </row>
    <row r="13" spans="1:29" ht="15" customHeight="1" x14ac:dyDescent="0.15">
      <c r="A13" s="7">
        <v>8</v>
      </c>
      <c r="B13" s="10">
        <v>76</v>
      </c>
      <c r="C13" s="10">
        <v>70</v>
      </c>
      <c r="D13" s="10">
        <v>146</v>
      </c>
      <c r="E13" s="3"/>
      <c r="F13" s="7">
        <v>38</v>
      </c>
      <c r="G13" s="10">
        <v>111</v>
      </c>
      <c r="H13" s="10">
        <v>103</v>
      </c>
      <c r="I13" s="10">
        <v>214</v>
      </c>
      <c r="J13" s="3"/>
      <c r="K13" s="7">
        <v>68</v>
      </c>
      <c r="L13" s="10">
        <v>233</v>
      </c>
      <c r="M13" s="10">
        <v>214</v>
      </c>
      <c r="N13" s="10">
        <v>447</v>
      </c>
      <c r="O13" s="3"/>
      <c r="P13" s="7">
        <v>98</v>
      </c>
      <c r="Q13" s="10">
        <v>4</v>
      </c>
      <c r="R13" s="10">
        <v>17</v>
      </c>
      <c r="S13" s="10">
        <v>21</v>
      </c>
      <c r="U13" s="9" t="s">
        <v>12</v>
      </c>
      <c r="V13" s="12">
        <f>SUM(L15,L21,L27,L33,L39,Q9,Q15,Q21,Q27,Q33,Q39)</f>
        <v>4118</v>
      </c>
      <c r="W13" s="12">
        <f>SUM(M15,M21,M27,M33,M39,R9,R15,R21,R27,R33,R39)</f>
        <v>5953</v>
      </c>
      <c r="X13" s="12">
        <f t="shared" si="0"/>
        <v>10071</v>
      </c>
      <c r="Z13" s="26" t="s">
        <v>26</v>
      </c>
      <c r="AA13" s="10">
        <v>737</v>
      </c>
      <c r="AB13" s="10">
        <v>735</v>
      </c>
      <c r="AC13" s="10">
        <v>1472</v>
      </c>
    </row>
    <row r="14" spans="1:29" ht="15" customHeight="1" x14ac:dyDescent="0.15">
      <c r="A14" s="7">
        <v>9</v>
      </c>
      <c r="B14" s="10">
        <v>77</v>
      </c>
      <c r="C14" s="10">
        <v>86</v>
      </c>
      <c r="D14" s="10">
        <v>163</v>
      </c>
      <c r="E14" s="3"/>
      <c r="F14" s="7">
        <v>39</v>
      </c>
      <c r="G14" s="10">
        <v>109</v>
      </c>
      <c r="H14" s="10">
        <v>91</v>
      </c>
      <c r="I14" s="10">
        <v>200</v>
      </c>
      <c r="J14" s="3"/>
      <c r="K14" s="7">
        <v>69</v>
      </c>
      <c r="L14" s="10">
        <v>101</v>
      </c>
      <c r="M14" s="10">
        <v>111</v>
      </c>
      <c r="N14" s="10">
        <v>212</v>
      </c>
      <c r="O14" s="3"/>
      <c r="P14" s="7">
        <v>99</v>
      </c>
      <c r="Q14" s="10">
        <v>4</v>
      </c>
      <c r="R14" s="10">
        <v>20</v>
      </c>
      <c r="S14" s="10">
        <v>24</v>
      </c>
      <c r="U14" s="4" t="s">
        <v>13</v>
      </c>
      <c r="V14" s="15">
        <f>SUM(L21,L27,L33,L39,Q9,Q15,Q21,Q27,Q33,Q39)</f>
        <v>2987</v>
      </c>
      <c r="W14" s="15">
        <f>SUM(M21,M27,M33,M39,R9,R15,R21,R27,R33,R39)</f>
        <v>4887</v>
      </c>
      <c r="X14" s="18">
        <f t="shared" si="0"/>
        <v>7874</v>
      </c>
      <c r="Z14" s="4" t="s">
        <v>31</v>
      </c>
      <c r="AA14" s="10">
        <v>240</v>
      </c>
      <c r="AB14" s="10">
        <v>273</v>
      </c>
      <c r="AC14" s="10">
        <v>513</v>
      </c>
    </row>
    <row r="15" spans="1:29" ht="15" customHeight="1" x14ac:dyDescent="0.15">
      <c r="A15" s="7"/>
      <c r="B15" s="11">
        <v>365</v>
      </c>
      <c r="C15" s="11">
        <v>363</v>
      </c>
      <c r="D15" s="11">
        <v>728</v>
      </c>
      <c r="E15" s="3"/>
      <c r="F15" s="7"/>
      <c r="G15" s="11">
        <v>534</v>
      </c>
      <c r="H15" s="11">
        <v>493</v>
      </c>
      <c r="I15" s="11">
        <v>1027</v>
      </c>
      <c r="J15" s="3"/>
      <c r="K15" s="7"/>
      <c r="L15" s="11">
        <v>1131</v>
      </c>
      <c r="M15" s="11">
        <v>1066</v>
      </c>
      <c r="N15" s="11">
        <v>2197</v>
      </c>
      <c r="O15" s="3"/>
      <c r="P15" s="7"/>
      <c r="Q15" s="11">
        <v>54</v>
      </c>
      <c r="R15" s="11">
        <v>132</v>
      </c>
      <c r="S15" s="11">
        <v>186</v>
      </c>
      <c r="U15" s="4" t="s">
        <v>14</v>
      </c>
      <c r="V15" s="15">
        <f>SUM(L27,L33,L39,Q9,Q15,Q21,Q27,Q33,Q39)</f>
        <v>2264</v>
      </c>
      <c r="W15" s="15">
        <f>SUM(M27,M33,M39,R9,R15,R21,R27,R33,R39)</f>
        <v>3903</v>
      </c>
      <c r="X15" s="18">
        <f t="shared" si="0"/>
        <v>6167</v>
      </c>
      <c r="Z15" s="4" t="s">
        <v>7</v>
      </c>
      <c r="AA15" s="10">
        <v>274</v>
      </c>
      <c r="AB15" s="10">
        <v>447</v>
      </c>
      <c r="AC15" s="10">
        <v>721</v>
      </c>
    </row>
    <row r="16" spans="1:29" ht="15" customHeight="1" x14ac:dyDescent="0.15">
      <c r="A16" s="7">
        <v>10</v>
      </c>
      <c r="B16" s="10">
        <v>70</v>
      </c>
      <c r="C16" s="10">
        <v>56</v>
      </c>
      <c r="D16" s="10">
        <v>126</v>
      </c>
      <c r="E16" s="3"/>
      <c r="F16" s="7">
        <v>40</v>
      </c>
      <c r="G16" s="10">
        <v>112</v>
      </c>
      <c r="H16" s="10">
        <v>93</v>
      </c>
      <c r="I16" s="10">
        <v>205</v>
      </c>
      <c r="J16" s="3"/>
      <c r="K16" s="7">
        <v>70</v>
      </c>
      <c r="L16" s="10">
        <v>128</v>
      </c>
      <c r="M16" s="10">
        <v>157</v>
      </c>
      <c r="N16" s="10">
        <v>285</v>
      </c>
      <c r="O16" s="3"/>
      <c r="P16" s="7">
        <v>100</v>
      </c>
      <c r="Q16" s="10">
        <v>3</v>
      </c>
      <c r="R16" s="10">
        <v>14</v>
      </c>
      <c r="S16" s="10">
        <v>17</v>
      </c>
      <c r="U16" s="4" t="s">
        <v>15</v>
      </c>
      <c r="V16" s="15">
        <f>SUM(L33,L39,Q9,Q15,Q21,Q27,Q33,Q39)</f>
        <v>1487</v>
      </c>
      <c r="W16" s="15">
        <f>SUM(M33,M39,R9,R15,R21,R27,R33,R39)</f>
        <v>2813</v>
      </c>
      <c r="X16" s="18">
        <f t="shared" si="0"/>
        <v>4300</v>
      </c>
      <c r="Z16" s="9" t="s">
        <v>24</v>
      </c>
      <c r="AA16" s="11">
        <f t="shared" ref="AA16:AB16" si="2">SUM(AA12:AA15)</f>
        <v>1407</v>
      </c>
      <c r="AB16" s="11">
        <f t="shared" si="2"/>
        <v>1614</v>
      </c>
      <c r="AC16" s="11">
        <f>SUM(AC12:AC15)</f>
        <v>3021</v>
      </c>
    </row>
    <row r="17" spans="1:29" ht="15" customHeight="1" x14ac:dyDescent="0.15">
      <c r="A17" s="7">
        <v>11</v>
      </c>
      <c r="B17" s="10">
        <v>77</v>
      </c>
      <c r="C17" s="10">
        <v>62</v>
      </c>
      <c r="D17" s="10">
        <v>139</v>
      </c>
      <c r="E17" s="3"/>
      <c r="F17" s="7">
        <v>41</v>
      </c>
      <c r="G17" s="10">
        <v>111</v>
      </c>
      <c r="H17" s="10">
        <v>117</v>
      </c>
      <c r="I17" s="10">
        <v>228</v>
      </c>
      <c r="J17" s="3"/>
      <c r="K17" s="7">
        <v>71</v>
      </c>
      <c r="L17" s="10">
        <v>135</v>
      </c>
      <c r="M17" s="10">
        <v>203</v>
      </c>
      <c r="N17" s="10">
        <v>338</v>
      </c>
      <c r="O17" s="3"/>
      <c r="P17" s="7">
        <v>101</v>
      </c>
      <c r="Q17" s="10">
        <v>1</v>
      </c>
      <c r="R17" s="10">
        <v>3</v>
      </c>
      <c r="S17" s="10">
        <v>4</v>
      </c>
      <c r="U17" s="4" t="s">
        <v>16</v>
      </c>
      <c r="V17" s="15">
        <f>SUM(L39,Q9,Q15,Q21,Q27,Q33,Q39)</f>
        <v>718</v>
      </c>
      <c r="W17" s="15">
        <f>SUM(M39,R9,R15,R21,R27,R33,R39)</f>
        <v>1597</v>
      </c>
      <c r="X17" s="18">
        <f t="shared" si="0"/>
        <v>2315</v>
      </c>
      <c r="Z17" s="6" t="s">
        <v>29</v>
      </c>
    </row>
    <row r="18" spans="1:29" ht="15" customHeight="1" x14ac:dyDescent="0.15">
      <c r="A18" s="7">
        <v>12</v>
      </c>
      <c r="B18" s="10">
        <v>68</v>
      </c>
      <c r="C18" s="10">
        <v>75</v>
      </c>
      <c r="D18" s="10">
        <v>143</v>
      </c>
      <c r="E18" s="3"/>
      <c r="F18" s="7">
        <v>42</v>
      </c>
      <c r="G18" s="10">
        <v>99</v>
      </c>
      <c r="H18" s="10">
        <v>82</v>
      </c>
      <c r="I18" s="10">
        <v>181</v>
      </c>
      <c r="J18" s="3"/>
      <c r="K18" s="7">
        <v>72</v>
      </c>
      <c r="L18" s="10">
        <v>157</v>
      </c>
      <c r="M18" s="10">
        <v>188</v>
      </c>
      <c r="N18" s="13">
        <v>345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220</v>
      </c>
      <c r="W18" s="15">
        <f>SUM(R9,R15,R21,R27,R33,R39)</f>
        <v>671</v>
      </c>
      <c r="X18" s="18">
        <f t="shared" si="0"/>
        <v>891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78</v>
      </c>
      <c r="D19" s="10">
        <v>146</v>
      </c>
      <c r="E19" s="3"/>
      <c r="F19" s="7">
        <v>43</v>
      </c>
      <c r="G19" s="10">
        <v>102</v>
      </c>
      <c r="H19" s="10">
        <v>111</v>
      </c>
      <c r="I19" s="10">
        <v>213</v>
      </c>
      <c r="J19" s="3"/>
      <c r="K19" s="7">
        <v>73</v>
      </c>
      <c r="L19" s="10">
        <v>158</v>
      </c>
      <c r="M19" s="10">
        <v>215</v>
      </c>
      <c r="N19" s="10">
        <v>373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59</v>
      </c>
      <c r="W19" s="15">
        <f>SUM(R15,R21,R27,R33,R39)</f>
        <v>162</v>
      </c>
      <c r="X19" s="18">
        <f t="shared" si="0"/>
        <v>221</v>
      </c>
      <c r="Z19" s="4" t="s">
        <v>25</v>
      </c>
      <c r="AA19" s="10">
        <v>179</v>
      </c>
      <c r="AB19" s="10">
        <v>178</v>
      </c>
      <c r="AC19" s="10">
        <v>357</v>
      </c>
    </row>
    <row r="20" spans="1:29" ht="15" customHeight="1" x14ac:dyDescent="0.15">
      <c r="A20" s="7">
        <v>14</v>
      </c>
      <c r="B20" s="10">
        <v>76</v>
      </c>
      <c r="C20" s="10">
        <v>88</v>
      </c>
      <c r="D20" s="10">
        <v>164</v>
      </c>
      <c r="E20" s="3"/>
      <c r="F20" s="7">
        <v>44</v>
      </c>
      <c r="G20" s="10">
        <v>97</v>
      </c>
      <c r="H20" s="10">
        <v>87</v>
      </c>
      <c r="I20" s="10">
        <v>184</v>
      </c>
      <c r="J20" s="3"/>
      <c r="K20" s="7">
        <v>74</v>
      </c>
      <c r="L20" s="10">
        <v>145</v>
      </c>
      <c r="M20" s="10">
        <v>221</v>
      </c>
      <c r="N20" s="10">
        <v>366</v>
      </c>
      <c r="O20" s="3"/>
      <c r="P20" s="7">
        <v>104</v>
      </c>
      <c r="Q20" s="10">
        <v>1</v>
      </c>
      <c r="R20" s="10">
        <v>0</v>
      </c>
      <c r="S20" s="10">
        <v>1</v>
      </c>
      <c r="U20" s="4" t="s">
        <v>19</v>
      </c>
      <c r="V20" s="15">
        <f>SUM(Q21,Q27,Q33,Q39)</f>
        <v>5</v>
      </c>
      <c r="W20" s="15">
        <f>SUM(R21,R27,R33,R39)</f>
        <v>30</v>
      </c>
      <c r="X20" s="18">
        <f t="shared" si="0"/>
        <v>35</v>
      </c>
      <c r="Z20" s="26" t="s">
        <v>26</v>
      </c>
      <c r="AA20" s="10">
        <v>1097</v>
      </c>
      <c r="AB20" s="10">
        <v>987</v>
      </c>
      <c r="AC20" s="10">
        <v>2084</v>
      </c>
    </row>
    <row r="21" spans="1:29" ht="15" customHeight="1" x14ac:dyDescent="0.15">
      <c r="A21" s="7"/>
      <c r="B21" s="11">
        <v>359</v>
      </c>
      <c r="C21" s="11">
        <v>359</v>
      </c>
      <c r="D21" s="11">
        <v>718</v>
      </c>
      <c r="E21" s="3"/>
      <c r="F21" s="7"/>
      <c r="G21" s="11">
        <v>521</v>
      </c>
      <c r="H21" s="11">
        <v>490</v>
      </c>
      <c r="I21" s="11">
        <v>1011</v>
      </c>
      <c r="J21" s="3"/>
      <c r="K21" s="7"/>
      <c r="L21" s="12">
        <v>723</v>
      </c>
      <c r="M21" s="12">
        <v>984</v>
      </c>
      <c r="N21" s="12">
        <v>1707</v>
      </c>
      <c r="O21" s="24"/>
      <c r="P21" s="7"/>
      <c r="Q21" s="11">
        <v>5</v>
      </c>
      <c r="R21" s="11">
        <v>27</v>
      </c>
      <c r="S21" s="11">
        <v>32</v>
      </c>
      <c r="Z21" s="4" t="s">
        <v>31</v>
      </c>
      <c r="AA21" s="10">
        <v>297</v>
      </c>
      <c r="AB21" s="10">
        <v>297</v>
      </c>
      <c r="AC21" s="10">
        <v>594</v>
      </c>
    </row>
    <row r="22" spans="1:29" ht="15" customHeight="1" x14ac:dyDescent="0.15">
      <c r="A22" s="7">
        <v>15</v>
      </c>
      <c r="B22" s="10">
        <v>102</v>
      </c>
      <c r="C22" s="10">
        <v>86</v>
      </c>
      <c r="D22" s="10">
        <v>188</v>
      </c>
      <c r="E22" s="3"/>
      <c r="F22" s="7">
        <v>45</v>
      </c>
      <c r="G22" s="10">
        <v>97</v>
      </c>
      <c r="H22" s="10">
        <v>88</v>
      </c>
      <c r="I22" s="10">
        <v>185</v>
      </c>
      <c r="J22" s="3"/>
      <c r="K22" s="7">
        <v>75</v>
      </c>
      <c r="L22" s="10">
        <v>139</v>
      </c>
      <c r="M22" s="10">
        <v>195</v>
      </c>
      <c r="N22" s="10">
        <v>334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386</v>
      </c>
      <c r="AB22" s="10">
        <v>675</v>
      </c>
      <c r="AC22" s="10">
        <v>1061</v>
      </c>
    </row>
    <row r="23" spans="1:29" ht="15" customHeight="1" x14ac:dyDescent="0.15">
      <c r="A23" s="7">
        <v>16</v>
      </c>
      <c r="B23" s="10">
        <v>81</v>
      </c>
      <c r="C23" s="10">
        <v>84</v>
      </c>
      <c r="D23" s="10">
        <v>165</v>
      </c>
      <c r="E23" s="3"/>
      <c r="F23" s="7">
        <v>46</v>
      </c>
      <c r="G23" s="10">
        <v>96</v>
      </c>
      <c r="H23" s="10">
        <v>105</v>
      </c>
      <c r="I23" s="10">
        <v>201</v>
      </c>
      <c r="J23" s="3"/>
      <c r="K23" s="7">
        <v>76</v>
      </c>
      <c r="L23" s="10">
        <v>144</v>
      </c>
      <c r="M23" s="10">
        <v>212</v>
      </c>
      <c r="N23" s="10">
        <v>356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9.7444820954299853</v>
      </c>
      <c r="W23" s="19">
        <f>W4/$W$8*100</f>
        <v>8.1225992317541618</v>
      </c>
      <c r="X23" s="19">
        <f>X4/$X$8*100</f>
        <v>8.8789237668161434</v>
      </c>
      <c r="Z23" s="9" t="s">
        <v>24</v>
      </c>
      <c r="AA23" s="11">
        <f t="shared" ref="AA23:AB23" si="3">SUM(AA19:AA22)</f>
        <v>1959</v>
      </c>
      <c r="AB23" s="11">
        <f t="shared" si="3"/>
        <v>2137</v>
      </c>
      <c r="AC23" s="11">
        <f>SUM(AC19:AC22)</f>
        <v>4096</v>
      </c>
    </row>
    <row r="24" spans="1:29" ht="15" customHeight="1" x14ac:dyDescent="0.15">
      <c r="A24" s="7">
        <v>17</v>
      </c>
      <c r="B24" s="10">
        <v>95</v>
      </c>
      <c r="C24" s="10">
        <v>80</v>
      </c>
      <c r="D24" s="10">
        <v>175</v>
      </c>
      <c r="E24" s="3"/>
      <c r="F24" s="7">
        <v>47</v>
      </c>
      <c r="G24" s="10">
        <v>89</v>
      </c>
      <c r="H24" s="10">
        <v>111</v>
      </c>
      <c r="I24" s="10">
        <v>200</v>
      </c>
      <c r="J24" s="3"/>
      <c r="K24" s="7">
        <v>77</v>
      </c>
      <c r="L24" s="10">
        <v>172</v>
      </c>
      <c r="M24" s="10">
        <v>205</v>
      </c>
      <c r="N24" s="10">
        <v>377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52.541441523949082</v>
      </c>
      <c r="W24" s="19">
        <f>W5/$W$8*100</f>
        <v>44.238156209987196</v>
      </c>
      <c r="X24" s="19">
        <f>X5/$X$8*100</f>
        <v>48.110185778347216</v>
      </c>
      <c r="Z24" s="6" t="s">
        <v>30</v>
      </c>
    </row>
    <row r="25" spans="1:29" ht="15" customHeight="1" x14ac:dyDescent="0.15">
      <c r="A25" s="7">
        <v>18</v>
      </c>
      <c r="B25" s="10">
        <v>96</v>
      </c>
      <c r="C25" s="10">
        <v>83</v>
      </c>
      <c r="D25" s="10">
        <v>179</v>
      </c>
      <c r="E25" s="3"/>
      <c r="F25" s="7">
        <v>48</v>
      </c>
      <c r="G25" s="10">
        <v>94</v>
      </c>
      <c r="H25" s="10">
        <v>125</v>
      </c>
      <c r="I25" s="10">
        <v>219</v>
      </c>
      <c r="J25" s="3"/>
      <c r="K25" s="7">
        <v>78</v>
      </c>
      <c r="L25" s="10">
        <v>169</v>
      </c>
      <c r="M25" s="10">
        <v>254</v>
      </c>
      <c r="N25" s="10">
        <v>423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16.979576884330065</v>
      </c>
      <c r="W25" s="19">
        <f>W6/$W$8*100</f>
        <v>16.405249679897569</v>
      </c>
      <c r="X25" s="19">
        <f>X6/$X$8*100</f>
        <v>16.673072816570574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72</v>
      </c>
      <c r="C26" s="10">
        <v>83</v>
      </c>
      <c r="D26" s="10">
        <v>155</v>
      </c>
      <c r="E26" s="3"/>
      <c r="F26" s="7">
        <v>49</v>
      </c>
      <c r="G26" s="10">
        <v>90</v>
      </c>
      <c r="H26" s="10">
        <v>65</v>
      </c>
      <c r="I26" s="10">
        <v>155</v>
      </c>
      <c r="J26" s="3"/>
      <c r="K26" s="7">
        <v>79</v>
      </c>
      <c r="L26" s="10">
        <v>153</v>
      </c>
      <c r="M26" s="10">
        <v>224</v>
      </c>
      <c r="N26" s="10">
        <v>377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20.734499496290869</v>
      </c>
      <c r="W26" s="19">
        <f>W7/$W$8*100</f>
        <v>31.233994878361077</v>
      </c>
      <c r="X26" s="19">
        <f>X7/$X$8*100</f>
        <v>26.33781763826607</v>
      </c>
      <c r="Z26" s="4" t="s">
        <v>25</v>
      </c>
      <c r="AA26" s="10">
        <v>116</v>
      </c>
      <c r="AB26" s="10">
        <v>102</v>
      </c>
      <c r="AC26" s="10">
        <v>218</v>
      </c>
    </row>
    <row r="27" spans="1:29" ht="15" customHeight="1" x14ac:dyDescent="0.15">
      <c r="A27" s="7"/>
      <c r="B27" s="11">
        <v>446</v>
      </c>
      <c r="C27" s="11">
        <v>416</v>
      </c>
      <c r="D27" s="11">
        <v>862</v>
      </c>
      <c r="E27" s="3"/>
      <c r="F27" s="7"/>
      <c r="G27" s="11">
        <v>466</v>
      </c>
      <c r="H27" s="11">
        <v>494</v>
      </c>
      <c r="I27" s="11">
        <v>960</v>
      </c>
      <c r="J27" s="3"/>
      <c r="K27" s="7"/>
      <c r="L27" s="11">
        <v>777</v>
      </c>
      <c r="M27" s="11">
        <v>1090</v>
      </c>
      <c r="N27" s="11">
        <v>1867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591</v>
      </c>
      <c r="AB27" s="10">
        <v>545</v>
      </c>
      <c r="AC27" s="10">
        <v>1136</v>
      </c>
    </row>
    <row r="28" spans="1:29" ht="15" customHeight="1" x14ac:dyDescent="0.15">
      <c r="A28" s="7">
        <v>20</v>
      </c>
      <c r="B28" s="10">
        <v>90</v>
      </c>
      <c r="C28" s="10">
        <v>83</v>
      </c>
      <c r="D28" s="10">
        <v>173</v>
      </c>
      <c r="E28" s="3"/>
      <c r="F28" s="7">
        <v>50</v>
      </c>
      <c r="G28" s="10">
        <v>105</v>
      </c>
      <c r="H28" s="10">
        <v>111</v>
      </c>
      <c r="I28" s="10">
        <v>216</v>
      </c>
      <c r="J28" s="3"/>
      <c r="K28" s="7">
        <v>80</v>
      </c>
      <c r="L28" s="10">
        <v>163</v>
      </c>
      <c r="M28" s="10">
        <v>247</v>
      </c>
      <c r="N28" s="10">
        <v>410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31.889367158164667</v>
      </c>
      <c r="W28" s="19">
        <f t="shared" ref="W28:W39" si="5">W9/$W$8*100</f>
        <v>27.312740076824582</v>
      </c>
      <c r="X28" s="19">
        <f t="shared" ref="X28:X39" si="6">X9/$X$8*100</f>
        <v>29.446935724962632</v>
      </c>
      <c r="Z28" s="4" t="s">
        <v>31</v>
      </c>
      <c r="AA28" s="10">
        <v>172</v>
      </c>
      <c r="AB28" s="10">
        <v>201</v>
      </c>
      <c r="AC28" s="10">
        <v>373</v>
      </c>
    </row>
    <row r="29" spans="1:29" ht="15" customHeight="1" x14ac:dyDescent="0.15">
      <c r="A29" s="7">
        <v>21</v>
      </c>
      <c r="B29" s="10">
        <v>108</v>
      </c>
      <c r="C29" s="10">
        <v>77</v>
      </c>
      <c r="D29" s="10">
        <v>185</v>
      </c>
      <c r="E29" s="3"/>
      <c r="F29" s="7">
        <v>51</v>
      </c>
      <c r="G29" s="10">
        <v>100</v>
      </c>
      <c r="H29" s="10">
        <v>125</v>
      </c>
      <c r="I29" s="10">
        <v>225</v>
      </c>
      <c r="J29" s="3"/>
      <c r="K29" s="7">
        <v>81</v>
      </c>
      <c r="L29" s="10">
        <v>141</v>
      </c>
      <c r="M29" s="10">
        <v>258</v>
      </c>
      <c r="N29" s="10">
        <v>399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69.603443538785598</v>
      </c>
      <c r="W29" s="19">
        <f t="shared" si="5"/>
        <v>74.951984635083221</v>
      </c>
      <c r="X29" s="19">
        <f t="shared" si="6"/>
        <v>72.457826179799284</v>
      </c>
      <c r="Z29" s="4" t="s">
        <v>7</v>
      </c>
      <c r="AA29" s="10">
        <v>233</v>
      </c>
      <c r="AB29" s="10">
        <v>403</v>
      </c>
      <c r="AC29" s="10">
        <v>636</v>
      </c>
    </row>
    <row r="30" spans="1:29" ht="15" customHeight="1" x14ac:dyDescent="0.15">
      <c r="A30" s="7">
        <v>22</v>
      </c>
      <c r="B30" s="10">
        <v>82</v>
      </c>
      <c r="C30" s="10">
        <v>78</v>
      </c>
      <c r="D30" s="10">
        <v>160</v>
      </c>
      <c r="E30" s="3"/>
      <c r="F30" s="7">
        <v>52</v>
      </c>
      <c r="G30" s="10">
        <v>125</v>
      </c>
      <c r="H30" s="10">
        <v>114</v>
      </c>
      <c r="I30" s="10">
        <v>239</v>
      </c>
      <c r="J30" s="3"/>
      <c r="K30" s="7">
        <v>82</v>
      </c>
      <c r="L30" s="10">
        <v>165</v>
      </c>
      <c r="M30" s="10">
        <v>232</v>
      </c>
      <c r="N30" s="10">
        <v>397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60.564154226577529</v>
      </c>
      <c r="W30" s="19">
        <f t="shared" si="5"/>
        <v>67.077464788732399</v>
      </c>
      <c r="X30" s="19">
        <f t="shared" si="6"/>
        <v>64.040145206064494</v>
      </c>
      <c r="Z30" s="9" t="s">
        <v>24</v>
      </c>
      <c r="AA30" s="11">
        <f t="shared" ref="AA30:AB30" si="7">SUM(AA26:AA29)</f>
        <v>1112</v>
      </c>
      <c r="AB30" s="11">
        <f t="shared" si="7"/>
        <v>1251</v>
      </c>
      <c r="AC30" s="11">
        <f>SUM(AC26:AC29)</f>
        <v>2363</v>
      </c>
    </row>
    <row r="31" spans="1:29" ht="15" customHeight="1" x14ac:dyDescent="0.15">
      <c r="A31" s="7">
        <v>23</v>
      </c>
      <c r="B31" s="10">
        <v>64</v>
      </c>
      <c r="C31" s="10">
        <v>75</v>
      </c>
      <c r="D31" s="10">
        <v>139</v>
      </c>
      <c r="E31" s="3"/>
      <c r="F31" s="7">
        <v>53</v>
      </c>
      <c r="G31" s="10">
        <v>122</v>
      </c>
      <c r="H31" s="10">
        <v>120</v>
      </c>
      <c r="I31" s="10">
        <v>242</v>
      </c>
      <c r="J31" s="3"/>
      <c r="K31" s="7">
        <v>83</v>
      </c>
      <c r="L31" s="10">
        <v>157</v>
      </c>
      <c r="M31" s="10">
        <v>224</v>
      </c>
      <c r="N31" s="10">
        <v>381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47.577616997893578</v>
      </c>
      <c r="W31" s="19">
        <f t="shared" si="5"/>
        <v>55.361715749039696</v>
      </c>
      <c r="X31" s="19">
        <f t="shared" si="6"/>
        <v>51.731795857356403</v>
      </c>
      <c r="Z31" s="6"/>
    </row>
    <row r="32" spans="1:29" ht="15" customHeight="1" x14ac:dyDescent="0.15">
      <c r="A32" s="7">
        <v>24</v>
      </c>
      <c r="B32" s="10">
        <v>83</v>
      </c>
      <c r="C32" s="10">
        <v>63</v>
      </c>
      <c r="D32" s="10">
        <v>146</v>
      </c>
      <c r="E32" s="3"/>
      <c r="F32" s="7">
        <v>54</v>
      </c>
      <c r="G32" s="10">
        <v>137</v>
      </c>
      <c r="H32" s="10">
        <v>144</v>
      </c>
      <c r="I32" s="10">
        <v>281</v>
      </c>
      <c r="J32" s="3"/>
      <c r="K32" s="7">
        <v>84</v>
      </c>
      <c r="L32" s="10">
        <v>143</v>
      </c>
      <c r="M32" s="10">
        <v>255</v>
      </c>
      <c r="N32" s="10">
        <v>398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37.714076380620938</v>
      </c>
      <c r="W32" s="20">
        <f t="shared" si="5"/>
        <v>47.639244558258639</v>
      </c>
      <c r="X32" s="20">
        <f t="shared" si="6"/>
        <v>43.010890454836641</v>
      </c>
      <c r="Z32" s="6"/>
      <c r="AA32" s="28"/>
      <c r="AB32" s="27"/>
      <c r="AC32" s="27"/>
    </row>
    <row r="33" spans="1:29" ht="15" customHeight="1" x14ac:dyDescent="0.15">
      <c r="A33" s="7"/>
      <c r="B33" s="11">
        <v>427</v>
      </c>
      <c r="C33" s="11">
        <v>376</v>
      </c>
      <c r="D33" s="11">
        <v>803</v>
      </c>
      <c r="E33" s="3"/>
      <c r="F33" s="7"/>
      <c r="G33" s="11">
        <v>589</v>
      </c>
      <c r="H33" s="11">
        <v>614</v>
      </c>
      <c r="I33" s="11">
        <v>1203</v>
      </c>
      <c r="J33" s="3"/>
      <c r="K33" s="7"/>
      <c r="L33" s="11">
        <v>769</v>
      </c>
      <c r="M33" s="11">
        <v>1216</v>
      </c>
      <c r="N33" s="11">
        <v>1985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27.35598498030955</v>
      </c>
      <c r="W33" s="19">
        <f t="shared" si="5"/>
        <v>39.10851472471191</v>
      </c>
      <c r="X33" s="19">
        <f t="shared" si="6"/>
        <v>33.62801622891309</v>
      </c>
      <c r="Z33" s="6" t="s">
        <v>3</v>
      </c>
    </row>
    <row r="34" spans="1:29" ht="15" customHeight="1" x14ac:dyDescent="0.15">
      <c r="A34" s="7">
        <v>25</v>
      </c>
      <c r="B34" s="10">
        <v>66</v>
      </c>
      <c r="C34" s="10">
        <v>60</v>
      </c>
      <c r="D34" s="10">
        <v>126</v>
      </c>
      <c r="E34" s="3"/>
      <c r="F34" s="7">
        <v>55</v>
      </c>
      <c r="G34" s="10">
        <v>149</v>
      </c>
      <c r="H34" s="10">
        <v>151</v>
      </c>
      <c r="I34" s="10">
        <v>300</v>
      </c>
      <c r="J34" s="3"/>
      <c r="K34" s="7">
        <v>85</v>
      </c>
      <c r="L34" s="10">
        <v>145</v>
      </c>
      <c r="M34" s="10">
        <v>207</v>
      </c>
      <c r="N34" s="10">
        <v>352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20.734499496290869</v>
      </c>
      <c r="W34" s="19">
        <f t="shared" si="5"/>
        <v>31.233994878361077</v>
      </c>
      <c r="X34" s="19">
        <f t="shared" si="6"/>
        <v>26.33781763826607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66</v>
      </c>
      <c r="C35" s="10">
        <v>61</v>
      </c>
      <c r="D35" s="10">
        <v>127</v>
      </c>
      <c r="E35" s="3"/>
      <c r="F35" s="7">
        <v>56</v>
      </c>
      <c r="G35" s="10">
        <v>180</v>
      </c>
      <c r="H35" s="10">
        <v>169</v>
      </c>
      <c r="I35" s="10">
        <v>349</v>
      </c>
      <c r="J35" s="3"/>
      <c r="K35" s="7">
        <v>86</v>
      </c>
      <c r="L35" s="10">
        <v>112</v>
      </c>
      <c r="M35" s="10">
        <v>213</v>
      </c>
      <c r="N35" s="10">
        <v>325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13.618463229233447</v>
      </c>
      <c r="W35" s="19">
        <f t="shared" si="5"/>
        <v>22.511203585147246</v>
      </c>
      <c r="X35" s="19">
        <f t="shared" si="6"/>
        <v>18.36429639120222</v>
      </c>
      <c r="Z35" s="4" t="s">
        <v>25</v>
      </c>
      <c r="AA35" s="10">
        <f>SUM(AA5,AA12,AA19,AA26)</f>
        <v>1064</v>
      </c>
      <c r="AB35" s="10">
        <f t="shared" ref="AA35:AB38" si="8">SUM(AB5,AB12,AB19,AB26)</f>
        <v>1015</v>
      </c>
      <c r="AC35" s="10">
        <f>SUM(AA35:AB35)</f>
        <v>2079</v>
      </c>
    </row>
    <row r="36" spans="1:29" ht="15" customHeight="1" x14ac:dyDescent="0.15">
      <c r="A36" s="7">
        <v>27</v>
      </c>
      <c r="B36" s="10">
        <v>91</v>
      </c>
      <c r="C36" s="10">
        <v>85</v>
      </c>
      <c r="D36" s="10">
        <v>176</v>
      </c>
      <c r="E36" s="3"/>
      <c r="F36" s="7">
        <v>57</v>
      </c>
      <c r="G36" s="10">
        <v>162</v>
      </c>
      <c r="H36" s="10">
        <v>163</v>
      </c>
      <c r="I36" s="10">
        <v>325</v>
      </c>
      <c r="J36" s="3"/>
      <c r="K36" s="7">
        <v>87</v>
      </c>
      <c r="L36" s="10">
        <v>80</v>
      </c>
      <c r="M36" s="10">
        <v>179</v>
      </c>
      <c r="N36" s="10">
        <v>259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6.5756937448484294</v>
      </c>
      <c r="W36" s="19">
        <f t="shared" si="5"/>
        <v>12.780089628681177</v>
      </c>
      <c r="X36" s="19">
        <f t="shared" si="6"/>
        <v>9.8868246850309642</v>
      </c>
      <c r="Z36" s="26" t="s">
        <v>26</v>
      </c>
      <c r="AA36" s="10">
        <f t="shared" si="8"/>
        <v>5737</v>
      </c>
      <c r="AB36" s="10">
        <f t="shared" si="8"/>
        <v>5528</v>
      </c>
      <c r="AC36" s="13">
        <f>SUM(AA36:AB36)</f>
        <v>11265</v>
      </c>
    </row>
    <row r="37" spans="1:29" ht="15" customHeight="1" x14ac:dyDescent="0.15">
      <c r="A37" s="7">
        <v>28</v>
      </c>
      <c r="B37" s="10">
        <v>76</v>
      </c>
      <c r="C37" s="10">
        <v>91</v>
      </c>
      <c r="D37" s="10">
        <v>167</v>
      </c>
      <c r="E37" s="3"/>
      <c r="F37" s="7">
        <v>58</v>
      </c>
      <c r="G37" s="10">
        <v>171</v>
      </c>
      <c r="H37" s="10">
        <v>170</v>
      </c>
      <c r="I37" s="10">
        <v>341</v>
      </c>
      <c r="J37" s="3"/>
      <c r="K37" s="7">
        <v>88</v>
      </c>
      <c r="L37" s="10">
        <v>90</v>
      </c>
      <c r="M37" s="10">
        <v>161</v>
      </c>
      <c r="N37" s="10">
        <v>251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2.0148365234911623</v>
      </c>
      <c r="W37" s="19">
        <f t="shared" si="5"/>
        <v>5.369718309859155</v>
      </c>
      <c r="X37" s="19">
        <f t="shared" si="6"/>
        <v>3.8052530429212044</v>
      </c>
      <c r="Z37" s="4" t="s">
        <v>31</v>
      </c>
      <c r="AA37" s="10">
        <f t="shared" si="8"/>
        <v>1854</v>
      </c>
      <c r="AB37" s="10">
        <f t="shared" si="8"/>
        <v>2050</v>
      </c>
      <c r="AC37" s="13">
        <f>SUM(AA37:AB37)</f>
        <v>3904</v>
      </c>
    </row>
    <row r="38" spans="1:29" ht="15" customHeight="1" x14ac:dyDescent="0.15">
      <c r="A38" s="7">
        <v>29</v>
      </c>
      <c r="B38" s="10">
        <v>85</v>
      </c>
      <c r="C38" s="10">
        <v>81</v>
      </c>
      <c r="D38" s="10">
        <v>166</v>
      </c>
      <c r="E38" s="3"/>
      <c r="F38" s="7">
        <v>59</v>
      </c>
      <c r="G38" s="10">
        <v>167</v>
      </c>
      <c r="H38" s="10">
        <v>197</v>
      </c>
      <c r="I38" s="10">
        <v>364</v>
      </c>
      <c r="J38" s="3"/>
      <c r="K38" s="7">
        <v>89</v>
      </c>
      <c r="L38" s="10">
        <v>71</v>
      </c>
      <c r="M38" s="10">
        <v>166</v>
      </c>
      <c r="N38" s="10">
        <v>237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0.54034252220899348</v>
      </c>
      <c r="W38" s="19">
        <f t="shared" si="5"/>
        <v>1.2964148527528809</v>
      </c>
      <c r="X38" s="19">
        <f t="shared" si="6"/>
        <v>0.94383941917574199</v>
      </c>
      <c r="Z38" s="4" t="s">
        <v>7</v>
      </c>
      <c r="AA38" s="10">
        <f t="shared" si="8"/>
        <v>2264</v>
      </c>
      <c r="AB38" s="10">
        <f t="shared" si="8"/>
        <v>3903</v>
      </c>
      <c r="AC38" s="13">
        <f>SUM(AA38:AB38)</f>
        <v>6167</v>
      </c>
    </row>
    <row r="39" spans="1:29" ht="15" customHeight="1" x14ac:dyDescent="0.15">
      <c r="A39" s="7"/>
      <c r="B39" s="11">
        <v>384</v>
      </c>
      <c r="C39" s="11">
        <v>378</v>
      </c>
      <c r="D39" s="11">
        <v>762</v>
      </c>
      <c r="E39" s="3"/>
      <c r="F39" s="7"/>
      <c r="G39" s="11">
        <v>829</v>
      </c>
      <c r="H39" s="11">
        <v>850</v>
      </c>
      <c r="I39" s="11">
        <v>1679</v>
      </c>
      <c r="J39" s="3"/>
      <c r="K39" s="7"/>
      <c r="L39" s="11">
        <v>498</v>
      </c>
      <c r="M39" s="11">
        <v>926</v>
      </c>
      <c r="N39" s="11">
        <v>1424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4.5791739170253684E-2</v>
      </c>
      <c r="W39" s="19">
        <f t="shared" si="5"/>
        <v>0.24007682458386681</v>
      </c>
      <c r="X39" s="19">
        <f t="shared" si="6"/>
        <v>0.14947683109118087</v>
      </c>
      <c r="Z39" s="9" t="s">
        <v>24</v>
      </c>
      <c r="AA39" s="11">
        <f>SUM(AA35:AA38)</f>
        <v>10919</v>
      </c>
      <c r="AB39" s="11">
        <f>SUM(AB35:AB38)</f>
        <v>12496</v>
      </c>
      <c r="AC39" s="11">
        <f>SUM(AC35:AC38)</f>
        <v>23415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67</v>
      </c>
      <c r="C4" s="10">
        <v>57</v>
      </c>
      <c r="D4" s="10">
        <v>124</v>
      </c>
      <c r="E4" s="3"/>
      <c r="F4" s="7">
        <v>30</v>
      </c>
      <c r="G4" s="10">
        <v>97</v>
      </c>
      <c r="H4" s="10">
        <v>90</v>
      </c>
      <c r="I4" s="10">
        <v>187</v>
      </c>
      <c r="J4" s="3"/>
      <c r="K4" s="7">
        <v>60</v>
      </c>
      <c r="L4" s="10">
        <v>196</v>
      </c>
      <c r="M4" s="10">
        <v>189</v>
      </c>
      <c r="N4" s="10">
        <v>385</v>
      </c>
      <c r="O4" s="3"/>
      <c r="P4" s="7">
        <v>90</v>
      </c>
      <c r="Q4" s="10">
        <v>67</v>
      </c>
      <c r="R4" s="10">
        <v>162</v>
      </c>
      <c r="S4" s="10">
        <v>229</v>
      </c>
      <c r="U4" s="4" t="s">
        <v>4</v>
      </c>
      <c r="V4" s="15">
        <f>SUM(B9,B15,B21)</f>
        <v>1069</v>
      </c>
      <c r="W4" s="15">
        <f>SUM(C9,C15,C21)</f>
        <v>1012</v>
      </c>
      <c r="X4" s="15">
        <f>SUM(V4:W4)</f>
        <v>2081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66</v>
      </c>
      <c r="C5" s="10">
        <v>52</v>
      </c>
      <c r="D5" s="10">
        <v>118</v>
      </c>
      <c r="E5" s="3"/>
      <c r="F5" s="7">
        <v>31</v>
      </c>
      <c r="G5" s="10">
        <v>105</v>
      </c>
      <c r="H5" s="10">
        <v>92</v>
      </c>
      <c r="I5" s="10">
        <v>197</v>
      </c>
      <c r="J5" s="3"/>
      <c r="K5" s="7">
        <v>61</v>
      </c>
      <c r="L5" s="10">
        <v>191</v>
      </c>
      <c r="M5" s="10">
        <v>167</v>
      </c>
      <c r="N5" s="10">
        <v>358</v>
      </c>
      <c r="O5" s="3"/>
      <c r="P5" s="7">
        <v>91</v>
      </c>
      <c r="Q5" s="10">
        <v>28</v>
      </c>
      <c r="R5" s="10">
        <v>104</v>
      </c>
      <c r="S5" s="10">
        <v>132</v>
      </c>
      <c r="U5" s="4" t="s">
        <v>5</v>
      </c>
      <c r="V5" s="15">
        <f>SUM(B27,B33,B39,G9,G15,G21,G27,G33,G39,L9)</f>
        <v>5728</v>
      </c>
      <c r="W5" s="15">
        <f>SUM(C27,C33,C39,H9,H15,H21,H27,H33,H39,M9)</f>
        <v>5530</v>
      </c>
      <c r="X5" s="15">
        <f>SUM(V5:W5)</f>
        <v>11258</v>
      </c>
      <c r="Y5" s="2"/>
      <c r="Z5" s="4" t="s">
        <v>25</v>
      </c>
      <c r="AA5" s="10">
        <v>614</v>
      </c>
      <c r="AB5" s="10">
        <v>571</v>
      </c>
      <c r="AC5" s="10">
        <v>1185</v>
      </c>
    </row>
    <row r="6" spans="1:29" ht="15" customHeight="1" x14ac:dyDescent="0.15">
      <c r="A6" s="7">
        <v>2</v>
      </c>
      <c r="B6" s="10">
        <v>65</v>
      </c>
      <c r="C6" s="10">
        <v>56</v>
      </c>
      <c r="D6" s="10">
        <v>121</v>
      </c>
      <c r="E6" s="3"/>
      <c r="F6" s="7">
        <v>32</v>
      </c>
      <c r="G6" s="10">
        <v>81</v>
      </c>
      <c r="H6" s="10">
        <v>95</v>
      </c>
      <c r="I6" s="10">
        <v>176</v>
      </c>
      <c r="J6" s="3"/>
      <c r="K6" s="7">
        <v>62</v>
      </c>
      <c r="L6" s="10">
        <v>226</v>
      </c>
      <c r="M6" s="10">
        <v>199</v>
      </c>
      <c r="N6" s="10">
        <v>425</v>
      </c>
      <c r="O6" s="3"/>
      <c r="P6" s="7">
        <v>92</v>
      </c>
      <c r="Q6" s="10">
        <v>29</v>
      </c>
      <c r="R6" s="10">
        <v>94</v>
      </c>
      <c r="S6" s="10">
        <v>123</v>
      </c>
      <c r="U6" s="8" t="s">
        <v>6</v>
      </c>
      <c r="V6" s="15">
        <f>SUM(L15,L21)</f>
        <v>1861</v>
      </c>
      <c r="W6" s="15">
        <f>SUM(M15,M21)</f>
        <v>2046</v>
      </c>
      <c r="X6" s="15">
        <f>SUM(V6:W6)</f>
        <v>3907</v>
      </c>
      <c r="Z6" s="26" t="s">
        <v>26</v>
      </c>
      <c r="AA6" s="10">
        <v>3308</v>
      </c>
      <c r="AB6" s="10">
        <v>3252</v>
      </c>
      <c r="AC6" s="10">
        <v>6560</v>
      </c>
    </row>
    <row r="7" spans="1:29" ht="15" customHeight="1" x14ac:dyDescent="0.15">
      <c r="A7" s="7">
        <v>3</v>
      </c>
      <c r="B7" s="10">
        <v>63</v>
      </c>
      <c r="C7" s="10">
        <v>53</v>
      </c>
      <c r="D7" s="10">
        <v>116</v>
      </c>
      <c r="E7" s="3"/>
      <c r="F7" s="7">
        <v>33</v>
      </c>
      <c r="G7" s="10">
        <v>96</v>
      </c>
      <c r="H7" s="10">
        <v>91</v>
      </c>
      <c r="I7" s="10">
        <v>187</v>
      </c>
      <c r="J7" s="3"/>
      <c r="K7" s="7">
        <v>63</v>
      </c>
      <c r="L7" s="10">
        <v>208</v>
      </c>
      <c r="M7" s="10">
        <v>207</v>
      </c>
      <c r="N7" s="10">
        <v>415</v>
      </c>
      <c r="O7" s="3"/>
      <c r="P7" s="7">
        <v>93</v>
      </c>
      <c r="Q7" s="10">
        <v>20</v>
      </c>
      <c r="R7" s="10">
        <v>80</v>
      </c>
      <c r="S7" s="10">
        <v>100</v>
      </c>
      <c r="U7" s="4" t="s">
        <v>7</v>
      </c>
      <c r="V7" s="15">
        <f>SUM(L27,L33,L39,Q9,Q15,Q21,Q27,Q33,Q39)</f>
        <v>2269</v>
      </c>
      <c r="W7" s="15">
        <f>SUM(M27,M33,M39,R9,R15,R21,R27,R33,R39)</f>
        <v>3885</v>
      </c>
      <c r="X7" s="15">
        <f>SUM(V7:W7)</f>
        <v>6154</v>
      </c>
      <c r="Z7" s="4" t="s">
        <v>31</v>
      </c>
      <c r="AA7" s="10">
        <v>1148</v>
      </c>
      <c r="AB7" s="10">
        <v>1282</v>
      </c>
      <c r="AC7" s="10">
        <v>2430</v>
      </c>
    </row>
    <row r="8" spans="1:29" ht="15" customHeight="1" x14ac:dyDescent="0.15">
      <c r="A8" s="7">
        <v>4</v>
      </c>
      <c r="B8" s="10">
        <v>80</v>
      </c>
      <c r="C8" s="10">
        <v>70</v>
      </c>
      <c r="D8" s="10">
        <v>150</v>
      </c>
      <c r="E8" s="3"/>
      <c r="F8" s="7">
        <v>34</v>
      </c>
      <c r="G8" s="10">
        <v>92</v>
      </c>
      <c r="H8" s="10">
        <v>87</v>
      </c>
      <c r="I8" s="10">
        <v>179</v>
      </c>
      <c r="J8" s="3"/>
      <c r="K8" s="7">
        <v>64</v>
      </c>
      <c r="L8" s="10">
        <v>251</v>
      </c>
      <c r="M8" s="10">
        <v>207</v>
      </c>
      <c r="N8" s="10">
        <v>458</v>
      </c>
      <c r="O8" s="3"/>
      <c r="P8" s="7">
        <v>94</v>
      </c>
      <c r="Q8" s="10">
        <v>19</v>
      </c>
      <c r="R8" s="10">
        <v>72</v>
      </c>
      <c r="S8" s="10">
        <v>91</v>
      </c>
      <c r="U8" s="17" t="s">
        <v>3</v>
      </c>
      <c r="V8" s="12">
        <f>SUM(V4:V7)</f>
        <v>10927</v>
      </c>
      <c r="W8" s="12">
        <f>SUM(W4:W7)</f>
        <v>12473</v>
      </c>
      <c r="X8" s="12">
        <f>SUM(X4:X7)</f>
        <v>23400</v>
      </c>
      <c r="Z8" s="4" t="s">
        <v>7</v>
      </c>
      <c r="AA8" s="10">
        <v>1377</v>
      </c>
      <c r="AB8" s="10">
        <v>2366</v>
      </c>
      <c r="AC8" s="10">
        <v>3743</v>
      </c>
    </row>
    <row r="9" spans="1:29" ht="15" customHeight="1" x14ac:dyDescent="0.15">
      <c r="A9" s="7"/>
      <c r="B9" s="11">
        <v>341</v>
      </c>
      <c r="C9" s="11">
        <v>288</v>
      </c>
      <c r="D9" s="11">
        <v>629</v>
      </c>
      <c r="E9" s="3"/>
      <c r="F9" s="7"/>
      <c r="G9" s="11">
        <v>471</v>
      </c>
      <c r="H9" s="11">
        <v>455</v>
      </c>
      <c r="I9" s="11">
        <v>926</v>
      </c>
      <c r="J9" s="3"/>
      <c r="K9" s="7"/>
      <c r="L9" s="12">
        <v>1072</v>
      </c>
      <c r="M9" s="12">
        <v>969</v>
      </c>
      <c r="N9" s="12">
        <v>2041</v>
      </c>
      <c r="O9" s="3"/>
      <c r="P9" s="7"/>
      <c r="Q9" s="11">
        <v>163</v>
      </c>
      <c r="R9" s="11">
        <v>512</v>
      </c>
      <c r="S9" s="11">
        <v>675</v>
      </c>
      <c r="U9" s="4" t="s">
        <v>8</v>
      </c>
      <c r="V9" s="15">
        <f>SUM(G21,G27,G33,G39,L9)</f>
        <v>3473</v>
      </c>
      <c r="W9" s="15">
        <f>SUM(H21,H27,H33,H39,M9)</f>
        <v>3408</v>
      </c>
      <c r="X9" s="18">
        <f t="shared" ref="X9:X20" si="0">SUM(V9:W9)</f>
        <v>6881</v>
      </c>
      <c r="Z9" s="9" t="s">
        <v>24</v>
      </c>
      <c r="AA9" s="11">
        <f t="shared" ref="AA9:AB9" si="1">SUM(AA5:AA8)</f>
        <v>6447</v>
      </c>
      <c r="AB9" s="11">
        <f t="shared" si="1"/>
        <v>7471</v>
      </c>
      <c r="AC9" s="11">
        <f>SUM(AC5:AC8)</f>
        <v>13918</v>
      </c>
    </row>
    <row r="10" spans="1:29" ht="15" customHeight="1" x14ac:dyDescent="0.15">
      <c r="A10" s="7">
        <v>5</v>
      </c>
      <c r="B10" s="10">
        <v>79</v>
      </c>
      <c r="C10" s="10">
        <v>68</v>
      </c>
      <c r="D10" s="10">
        <v>147</v>
      </c>
      <c r="E10" s="3"/>
      <c r="F10" s="7">
        <v>35</v>
      </c>
      <c r="G10" s="10">
        <v>100</v>
      </c>
      <c r="H10" s="10">
        <v>98</v>
      </c>
      <c r="I10" s="10">
        <v>198</v>
      </c>
      <c r="J10" s="3"/>
      <c r="K10" s="7">
        <v>65</v>
      </c>
      <c r="L10" s="10">
        <v>260</v>
      </c>
      <c r="M10" s="10">
        <v>226</v>
      </c>
      <c r="N10" s="10">
        <v>486</v>
      </c>
      <c r="O10" s="3"/>
      <c r="P10" s="7">
        <v>95</v>
      </c>
      <c r="Q10" s="10">
        <v>21</v>
      </c>
      <c r="R10" s="10">
        <v>38</v>
      </c>
      <c r="S10" s="10">
        <v>59</v>
      </c>
      <c r="U10" s="4" t="s">
        <v>9</v>
      </c>
      <c r="V10" s="15">
        <f>SUM(G21,G27,G33,G39,L9,L15,L21,L27,L33,L39,Q9,Q15,Q21,Q27,Q33,Q39)</f>
        <v>7603</v>
      </c>
      <c r="W10" s="15">
        <f>SUM(H21,H27,H33,H39,M9,M15,M21,M27,M33,M39,R9,R15,R21,R27,R33,R39)</f>
        <v>9339</v>
      </c>
      <c r="X10" s="18">
        <f t="shared" si="0"/>
        <v>16942</v>
      </c>
      <c r="Z10" s="6" t="s">
        <v>28</v>
      </c>
    </row>
    <row r="11" spans="1:29" ht="15" customHeight="1" x14ac:dyDescent="0.15">
      <c r="A11" s="7">
        <v>6</v>
      </c>
      <c r="B11" s="10">
        <v>73</v>
      </c>
      <c r="C11" s="10">
        <v>60</v>
      </c>
      <c r="D11" s="10">
        <v>133</v>
      </c>
      <c r="E11" s="3"/>
      <c r="F11" s="7">
        <v>36</v>
      </c>
      <c r="G11" s="10">
        <v>89</v>
      </c>
      <c r="H11" s="10">
        <v>97</v>
      </c>
      <c r="I11" s="10">
        <v>186</v>
      </c>
      <c r="J11" s="3"/>
      <c r="K11" s="7">
        <v>66</v>
      </c>
      <c r="L11" s="10">
        <v>282</v>
      </c>
      <c r="M11" s="10">
        <v>268</v>
      </c>
      <c r="N11" s="10">
        <v>550</v>
      </c>
      <c r="O11" s="3"/>
      <c r="P11" s="7">
        <v>96</v>
      </c>
      <c r="Q11" s="10">
        <v>20</v>
      </c>
      <c r="R11" s="10">
        <v>31</v>
      </c>
      <c r="S11" s="10">
        <v>51</v>
      </c>
      <c r="U11" s="4" t="s">
        <v>10</v>
      </c>
      <c r="V11" s="15">
        <f>SUM(,G33,G39,L9,L15,L21,L27,L33,L39,Q9,Q15,Q21,Q27,Q33,Q39)</f>
        <v>6615</v>
      </c>
      <c r="W11" s="15">
        <f>SUM(,H33,H39,M9,M15,M21,M27,M33,M39,R9,R15,R21,R27,R33,R39)</f>
        <v>8358</v>
      </c>
      <c r="X11" s="18">
        <f t="shared" si="0"/>
        <v>14973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61</v>
      </c>
      <c r="C12" s="10">
        <v>79</v>
      </c>
      <c r="D12" s="10">
        <v>140</v>
      </c>
      <c r="E12" s="3"/>
      <c r="F12" s="7">
        <v>37</v>
      </c>
      <c r="G12" s="10">
        <v>116</v>
      </c>
      <c r="H12" s="10">
        <v>101</v>
      </c>
      <c r="I12" s="10">
        <v>217</v>
      </c>
      <c r="J12" s="3"/>
      <c r="K12" s="7">
        <v>67</v>
      </c>
      <c r="L12" s="10">
        <v>257</v>
      </c>
      <c r="M12" s="10">
        <v>245</v>
      </c>
      <c r="N12" s="10">
        <v>502</v>
      </c>
      <c r="O12" s="3"/>
      <c r="P12" s="7">
        <v>97</v>
      </c>
      <c r="Q12" s="10">
        <v>9</v>
      </c>
      <c r="R12" s="10">
        <v>28</v>
      </c>
      <c r="S12" s="10">
        <v>37</v>
      </c>
      <c r="U12" s="4" t="s">
        <v>11</v>
      </c>
      <c r="V12" s="15">
        <f>SUM(L9,L15,L21,L27,L33,L39,Q9,Q15,Q21,Q27,Q33,Q39)</f>
        <v>5202</v>
      </c>
      <c r="W12" s="15">
        <f>SUM(M9,M15,M21,M27,M33,M39,R9,R15,R21,R27,R33,R39)</f>
        <v>6900</v>
      </c>
      <c r="X12" s="18">
        <f t="shared" si="0"/>
        <v>12102</v>
      </c>
      <c r="Z12" s="4" t="s">
        <v>25</v>
      </c>
      <c r="AA12" s="10">
        <v>160</v>
      </c>
      <c r="AB12" s="10">
        <v>159</v>
      </c>
      <c r="AC12" s="10">
        <v>319</v>
      </c>
    </row>
    <row r="13" spans="1:29" ht="15" customHeight="1" x14ac:dyDescent="0.15">
      <c r="A13" s="7">
        <v>8</v>
      </c>
      <c r="B13" s="10">
        <v>79</v>
      </c>
      <c r="C13" s="10">
        <v>74</v>
      </c>
      <c r="D13" s="10">
        <v>153</v>
      </c>
      <c r="E13" s="3"/>
      <c r="F13" s="7">
        <v>38</v>
      </c>
      <c r="G13" s="10">
        <v>114</v>
      </c>
      <c r="H13" s="10">
        <v>98</v>
      </c>
      <c r="I13" s="10">
        <v>212</v>
      </c>
      <c r="J13" s="3"/>
      <c r="K13" s="7">
        <v>68</v>
      </c>
      <c r="L13" s="10">
        <v>237</v>
      </c>
      <c r="M13" s="10">
        <v>219</v>
      </c>
      <c r="N13" s="10">
        <v>456</v>
      </c>
      <c r="O13" s="3"/>
      <c r="P13" s="7">
        <v>98</v>
      </c>
      <c r="Q13" s="10">
        <v>4</v>
      </c>
      <c r="R13" s="10">
        <v>16</v>
      </c>
      <c r="S13" s="10">
        <v>20</v>
      </c>
      <c r="U13" s="9" t="s">
        <v>12</v>
      </c>
      <c r="V13" s="12">
        <f>SUM(L15,L21,L27,L33,L39,Q9,Q15,Q21,Q27,Q33,Q39)</f>
        <v>4130</v>
      </c>
      <c r="W13" s="12">
        <f>SUM(M15,M21,M27,M33,M39,R9,R15,R21,R27,R33,R39)</f>
        <v>5931</v>
      </c>
      <c r="X13" s="12">
        <f t="shared" si="0"/>
        <v>10061</v>
      </c>
      <c r="Z13" s="26" t="s">
        <v>26</v>
      </c>
      <c r="AA13" s="10">
        <v>737</v>
      </c>
      <c r="AB13" s="10">
        <v>743</v>
      </c>
      <c r="AC13" s="10">
        <v>1480</v>
      </c>
    </row>
    <row r="14" spans="1:29" ht="15" customHeight="1" x14ac:dyDescent="0.15">
      <c r="A14" s="7">
        <v>9</v>
      </c>
      <c r="B14" s="10">
        <v>78</v>
      </c>
      <c r="C14" s="10">
        <v>81</v>
      </c>
      <c r="D14" s="10">
        <v>159</v>
      </c>
      <c r="E14" s="3"/>
      <c r="F14" s="7">
        <v>39</v>
      </c>
      <c r="G14" s="10">
        <v>112</v>
      </c>
      <c r="H14" s="10">
        <v>99</v>
      </c>
      <c r="I14" s="10">
        <v>211</v>
      </c>
      <c r="J14" s="3"/>
      <c r="K14" s="7">
        <v>69</v>
      </c>
      <c r="L14" s="10">
        <v>105</v>
      </c>
      <c r="M14" s="10">
        <v>111</v>
      </c>
      <c r="N14" s="10">
        <v>216</v>
      </c>
      <c r="O14" s="3"/>
      <c r="P14" s="7">
        <v>99</v>
      </c>
      <c r="Q14" s="10">
        <v>3</v>
      </c>
      <c r="R14" s="10">
        <v>16</v>
      </c>
      <c r="S14" s="10">
        <v>19</v>
      </c>
      <c r="U14" s="4" t="s">
        <v>13</v>
      </c>
      <c r="V14" s="15">
        <f>SUM(L21,L27,L33,L39,Q9,Q15,Q21,Q27,Q33,Q39)</f>
        <v>2989</v>
      </c>
      <c r="W14" s="15">
        <f>SUM(M21,M27,M33,M39,R9,R15,R21,R27,R33,R39)</f>
        <v>4862</v>
      </c>
      <c r="X14" s="18">
        <f t="shared" si="0"/>
        <v>7851</v>
      </c>
      <c r="Z14" s="4" t="s">
        <v>31</v>
      </c>
      <c r="AA14" s="10">
        <v>240</v>
      </c>
      <c r="AB14" s="10">
        <v>269</v>
      </c>
      <c r="AC14" s="10">
        <v>509</v>
      </c>
    </row>
    <row r="15" spans="1:29" ht="15" customHeight="1" x14ac:dyDescent="0.15">
      <c r="A15" s="7"/>
      <c r="B15" s="11">
        <v>370</v>
      </c>
      <c r="C15" s="11">
        <v>362</v>
      </c>
      <c r="D15" s="11">
        <v>732</v>
      </c>
      <c r="E15" s="3"/>
      <c r="F15" s="7"/>
      <c r="G15" s="11">
        <v>531</v>
      </c>
      <c r="H15" s="11">
        <v>493</v>
      </c>
      <c r="I15" s="11">
        <v>1024</v>
      </c>
      <c r="J15" s="3"/>
      <c r="K15" s="7"/>
      <c r="L15" s="11">
        <v>1141</v>
      </c>
      <c r="M15" s="11">
        <v>1069</v>
      </c>
      <c r="N15" s="11">
        <v>2210</v>
      </c>
      <c r="O15" s="3"/>
      <c r="P15" s="7"/>
      <c r="Q15" s="11">
        <v>57</v>
      </c>
      <c r="R15" s="11">
        <v>129</v>
      </c>
      <c r="S15" s="11">
        <v>186</v>
      </c>
      <c r="U15" s="4" t="s">
        <v>14</v>
      </c>
      <c r="V15" s="15">
        <f>SUM(L27,L33,L39,Q9,Q15,Q21,Q27,Q33,Q39)</f>
        <v>2269</v>
      </c>
      <c r="W15" s="15">
        <f>SUM(M27,M33,M39,R9,R15,R21,R27,R33,R39)</f>
        <v>3885</v>
      </c>
      <c r="X15" s="18">
        <f t="shared" si="0"/>
        <v>6154</v>
      </c>
      <c r="Z15" s="4" t="s">
        <v>7</v>
      </c>
      <c r="AA15" s="10">
        <v>276</v>
      </c>
      <c r="AB15" s="10">
        <v>446</v>
      </c>
      <c r="AC15" s="10">
        <v>722</v>
      </c>
    </row>
    <row r="16" spans="1:29" ht="15" customHeight="1" x14ac:dyDescent="0.15">
      <c r="A16" s="7">
        <v>10</v>
      </c>
      <c r="B16" s="10">
        <v>68</v>
      </c>
      <c r="C16" s="10">
        <v>60</v>
      </c>
      <c r="D16" s="10">
        <v>128</v>
      </c>
      <c r="E16" s="3"/>
      <c r="F16" s="7">
        <v>40</v>
      </c>
      <c r="G16" s="10">
        <v>108</v>
      </c>
      <c r="H16" s="10">
        <v>95</v>
      </c>
      <c r="I16" s="10">
        <v>203</v>
      </c>
      <c r="J16" s="3"/>
      <c r="K16" s="7">
        <v>70</v>
      </c>
      <c r="L16" s="10">
        <v>127</v>
      </c>
      <c r="M16" s="10">
        <v>148</v>
      </c>
      <c r="N16" s="10">
        <v>275</v>
      </c>
      <c r="O16" s="3"/>
      <c r="P16" s="7">
        <v>100</v>
      </c>
      <c r="Q16" s="10">
        <v>4</v>
      </c>
      <c r="R16" s="10">
        <v>18</v>
      </c>
      <c r="S16" s="10">
        <v>22</v>
      </c>
      <c r="U16" s="4" t="s">
        <v>15</v>
      </c>
      <c r="V16" s="15">
        <f>SUM(L33,L39,Q9,Q15,Q21,Q27,Q33,Q39)</f>
        <v>1501</v>
      </c>
      <c r="W16" s="15">
        <f>SUM(M33,M39,R9,R15,R21,R27,R33,R39)</f>
        <v>2796</v>
      </c>
      <c r="X16" s="18">
        <f t="shared" si="0"/>
        <v>4297</v>
      </c>
      <c r="Z16" s="9" t="s">
        <v>24</v>
      </c>
      <c r="AA16" s="11">
        <f t="shared" ref="AA16:AB16" si="2">SUM(AA12:AA15)</f>
        <v>1413</v>
      </c>
      <c r="AB16" s="11">
        <f t="shared" si="2"/>
        <v>1617</v>
      </c>
      <c r="AC16" s="11">
        <f>SUM(AC12:AC15)</f>
        <v>3030</v>
      </c>
    </row>
    <row r="17" spans="1:29" ht="15" customHeight="1" x14ac:dyDescent="0.15">
      <c r="A17" s="7">
        <v>11</v>
      </c>
      <c r="B17" s="10">
        <v>75</v>
      </c>
      <c r="C17" s="10">
        <v>62</v>
      </c>
      <c r="D17" s="10">
        <v>137</v>
      </c>
      <c r="E17" s="3"/>
      <c r="F17" s="7">
        <v>41</v>
      </c>
      <c r="G17" s="10">
        <v>116</v>
      </c>
      <c r="H17" s="10">
        <v>111</v>
      </c>
      <c r="I17" s="10">
        <v>227</v>
      </c>
      <c r="J17" s="3"/>
      <c r="K17" s="7">
        <v>71</v>
      </c>
      <c r="L17" s="10">
        <v>140</v>
      </c>
      <c r="M17" s="10">
        <v>206</v>
      </c>
      <c r="N17" s="10">
        <v>346</v>
      </c>
      <c r="O17" s="3"/>
      <c r="P17" s="7">
        <v>101</v>
      </c>
      <c r="Q17" s="10">
        <v>1</v>
      </c>
      <c r="R17" s="10">
        <v>2</v>
      </c>
      <c r="S17" s="10">
        <v>3</v>
      </c>
      <c r="U17" s="4" t="s">
        <v>16</v>
      </c>
      <c r="V17" s="15">
        <f>SUM(L39,Q9,Q15,Q21,Q27,Q33,Q39)</f>
        <v>731</v>
      </c>
      <c r="W17" s="15">
        <f>SUM(M39,R9,R15,R21,R27,R33,R39)</f>
        <v>1598</v>
      </c>
      <c r="X17" s="18">
        <f t="shared" si="0"/>
        <v>2329</v>
      </c>
      <c r="Z17" s="6" t="s">
        <v>29</v>
      </c>
    </row>
    <row r="18" spans="1:29" ht="15" customHeight="1" x14ac:dyDescent="0.15">
      <c r="A18" s="7">
        <v>12</v>
      </c>
      <c r="B18" s="10">
        <v>70</v>
      </c>
      <c r="C18" s="10">
        <v>75</v>
      </c>
      <c r="D18" s="10">
        <v>145</v>
      </c>
      <c r="E18" s="3"/>
      <c r="F18" s="7">
        <v>42</v>
      </c>
      <c r="G18" s="10">
        <v>98</v>
      </c>
      <c r="H18" s="10">
        <v>90</v>
      </c>
      <c r="I18" s="10">
        <v>188</v>
      </c>
      <c r="J18" s="3"/>
      <c r="K18" s="7">
        <v>72</v>
      </c>
      <c r="L18" s="10">
        <v>152</v>
      </c>
      <c r="M18" s="10">
        <v>185</v>
      </c>
      <c r="N18" s="13">
        <v>337</v>
      </c>
      <c r="O18" s="3"/>
      <c r="P18" s="7">
        <v>102</v>
      </c>
      <c r="Q18" s="10">
        <v>0</v>
      </c>
      <c r="R18" s="10">
        <v>5</v>
      </c>
      <c r="S18" s="10">
        <v>5</v>
      </c>
      <c r="U18" s="4" t="s">
        <v>17</v>
      </c>
      <c r="V18" s="15">
        <f>SUM(Q9,Q15,Q21,Q27,Q33,Q39)</f>
        <v>226</v>
      </c>
      <c r="W18" s="15">
        <f>SUM(R9,R15,R21,R27,R33,R39)</f>
        <v>674</v>
      </c>
      <c r="X18" s="18">
        <f t="shared" si="0"/>
        <v>900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79</v>
      </c>
      <c r="D19" s="10">
        <v>147</v>
      </c>
      <c r="E19" s="3"/>
      <c r="F19" s="7">
        <v>43</v>
      </c>
      <c r="G19" s="10">
        <v>99</v>
      </c>
      <c r="H19" s="10">
        <v>107</v>
      </c>
      <c r="I19" s="10">
        <v>206</v>
      </c>
      <c r="J19" s="3"/>
      <c r="K19" s="7">
        <v>73</v>
      </c>
      <c r="L19" s="10">
        <v>158</v>
      </c>
      <c r="M19" s="10">
        <v>217</v>
      </c>
      <c r="N19" s="10">
        <v>375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63</v>
      </c>
      <c r="W19" s="15">
        <f>SUM(R15,R21,R27,R33,R39)</f>
        <v>162</v>
      </c>
      <c r="X19" s="18">
        <f t="shared" si="0"/>
        <v>225</v>
      </c>
      <c r="Z19" s="4" t="s">
        <v>25</v>
      </c>
      <c r="AA19" s="10">
        <v>179</v>
      </c>
      <c r="AB19" s="10">
        <v>178</v>
      </c>
      <c r="AC19" s="10">
        <v>357</v>
      </c>
    </row>
    <row r="20" spans="1:29" ht="15" customHeight="1" x14ac:dyDescent="0.15">
      <c r="A20" s="7">
        <v>14</v>
      </c>
      <c r="B20" s="10">
        <v>77</v>
      </c>
      <c r="C20" s="10">
        <v>86</v>
      </c>
      <c r="D20" s="10">
        <v>163</v>
      </c>
      <c r="E20" s="3"/>
      <c r="F20" s="7">
        <v>44</v>
      </c>
      <c r="G20" s="10">
        <v>103</v>
      </c>
      <c r="H20" s="10">
        <v>90</v>
      </c>
      <c r="I20" s="10">
        <v>193</v>
      </c>
      <c r="J20" s="3"/>
      <c r="K20" s="7">
        <v>74</v>
      </c>
      <c r="L20" s="10">
        <v>143</v>
      </c>
      <c r="M20" s="10">
        <v>221</v>
      </c>
      <c r="N20" s="10">
        <v>364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6</v>
      </c>
      <c r="W20" s="15">
        <f>SUM(R21,R27,R33,R39)</f>
        <v>33</v>
      </c>
      <c r="X20" s="18">
        <f t="shared" si="0"/>
        <v>39</v>
      </c>
      <c r="Z20" s="26" t="s">
        <v>26</v>
      </c>
      <c r="AA20" s="10">
        <v>1093</v>
      </c>
      <c r="AB20" s="10">
        <v>990</v>
      </c>
      <c r="AC20" s="10">
        <v>2083</v>
      </c>
    </row>
    <row r="21" spans="1:29" ht="15" customHeight="1" x14ac:dyDescent="0.15">
      <c r="A21" s="7"/>
      <c r="B21" s="11">
        <v>358</v>
      </c>
      <c r="C21" s="11">
        <v>362</v>
      </c>
      <c r="D21" s="11">
        <v>720</v>
      </c>
      <c r="E21" s="3"/>
      <c r="F21" s="7"/>
      <c r="G21" s="11">
        <v>524</v>
      </c>
      <c r="H21" s="11">
        <v>493</v>
      </c>
      <c r="I21" s="11">
        <v>1017</v>
      </c>
      <c r="J21" s="3"/>
      <c r="K21" s="7"/>
      <c r="L21" s="12">
        <v>720</v>
      </c>
      <c r="M21" s="12">
        <v>977</v>
      </c>
      <c r="N21" s="12">
        <v>1697</v>
      </c>
      <c r="O21" s="24"/>
      <c r="P21" s="7"/>
      <c r="Q21" s="11">
        <v>6</v>
      </c>
      <c r="R21" s="11">
        <v>30</v>
      </c>
      <c r="S21" s="11">
        <v>36</v>
      </c>
      <c r="Z21" s="4" t="s">
        <v>31</v>
      </c>
      <c r="AA21" s="10">
        <v>299</v>
      </c>
      <c r="AB21" s="10">
        <v>294</v>
      </c>
      <c r="AC21" s="10">
        <v>593</v>
      </c>
    </row>
    <row r="22" spans="1:29" ht="15" customHeight="1" x14ac:dyDescent="0.15">
      <c r="A22" s="7">
        <v>15</v>
      </c>
      <c r="B22" s="10">
        <v>93</v>
      </c>
      <c r="C22" s="10">
        <v>86</v>
      </c>
      <c r="D22" s="10">
        <v>179</v>
      </c>
      <c r="E22" s="3"/>
      <c r="F22" s="7">
        <v>45</v>
      </c>
      <c r="G22" s="10">
        <v>93</v>
      </c>
      <c r="H22" s="10">
        <v>87</v>
      </c>
      <c r="I22" s="10">
        <v>180</v>
      </c>
      <c r="J22" s="3"/>
      <c r="K22" s="7">
        <v>75</v>
      </c>
      <c r="L22" s="10">
        <v>140</v>
      </c>
      <c r="M22" s="10">
        <v>201</v>
      </c>
      <c r="N22" s="10">
        <v>341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382</v>
      </c>
      <c r="AB22" s="10">
        <v>674</v>
      </c>
      <c r="AC22" s="10">
        <v>1056</v>
      </c>
    </row>
    <row r="23" spans="1:29" ht="15" customHeight="1" x14ac:dyDescent="0.15">
      <c r="A23" s="7">
        <v>16</v>
      </c>
      <c r="B23" s="10">
        <v>85</v>
      </c>
      <c r="C23" s="10">
        <v>86</v>
      </c>
      <c r="D23" s="10">
        <v>171</v>
      </c>
      <c r="E23" s="3"/>
      <c r="F23" s="7">
        <v>46</v>
      </c>
      <c r="G23" s="10">
        <v>96</v>
      </c>
      <c r="H23" s="10">
        <v>101</v>
      </c>
      <c r="I23" s="10">
        <v>197</v>
      </c>
      <c r="J23" s="3"/>
      <c r="K23" s="7">
        <v>76</v>
      </c>
      <c r="L23" s="10">
        <v>147</v>
      </c>
      <c r="M23" s="10">
        <v>208</v>
      </c>
      <c r="N23" s="10">
        <v>355</v>
      </c>
      <c r="O23" s="3"/>
      <c r="P23" s="7">
        <v>106</v>
      </c>
      <c r="Q23" s="10">
        <v>0</v>
      </c>
      <c r="R23" s="10">
        <v>1</v>
      </c>
      <c r="S23" s="10">
        <v>1</v>
      </c>
      <c r="U23" s="4" t="s">
        <v>4</v>
      </c>
      <c r="V23" s="19">
        <f>V4/$V$8*100</f>
        <v>9.7831060675391228</v>
      </c>
      <c r="W23" s="19">
        <f>W4/$W$8*100</f>
        <v>8.113525214463241</v>
      </c>
      <c r="X23" s="19">
        <f>X4/$X$8*100</f>
        <v>8.8931623931623935</v>
      </c>
      <c r="Z23" s="9" t="s">
        <v>24</v>
      </c>
      <c r="AA23" s="11">
        <f t="shared" ref="AA23:AB23" si="3">SUM(AA19:AA22)</f>
        <v>1953</v>
      </c>
      <c r="AB23" s="11">
        <f t="shared" si="3"/>
        <v>2136</v>
      </c>
      <c r="AC23" s="11">
        <f>SUM(AC19:AC22)</f>
        <v>4089</v>
      </c>
    </row>
    <row r="24" spans="1:29" ht="15" customHeight="1" x14ac:dyDescent="0.15">
      <c r="A24" s="7">
        <v>17</v>
      </c>
      <c r="B24" s="10">
        <v>94</v>
      </c>
      <c r="C24" s="10">
        <v>77</v>
      </c>
      <c r="D24" s="10">
        <v>171</v>
      </c>
      <c r="E24" s="3"/>
      <c r="F24" s="7">
        <v>47</v>
      </c>
      <c r="G24" s="10">
        <v>91</v>
      </c>
      <c r="H24" s="10">
        <v>102</v>
      </c>
      <c r="I24" s="10">
        <v>193</v>
      </c>
      <c r="J24" s="3"/>
      <c r="K24" s="7">
        <v>77</v>
      </c>
      <c r="L24" s="10">
        <v>164</v>
      </c>
      <c r="M24" s="10">
        <v>205</v>
      </c>
      <c r="N24" s="10">
        <v>369</v>
      </c>
      <c r="O24" s="3"/>
      <c r="P24" s="7">
        <v>107</v>
      </c>
      <c r="Q24" s="10">
        <v>0</v>
      </c>
      <c r="R24" s="10">
        <v>0</v>
      </c>
      <c r="S24" s="10">
        <v>0</v>
      </c>
      <c r="U24" s="4" t="s">
        <v>5</v>
      </c>
      <c r="V24" s="19">
        <f>V5/$V$8*100</f>
        <v>52.420609499405145</v>
      </c>
      <c r="W24" s="19">
        <f>W5/$W$8*100</f>
        <v>44.335765252946366</v>
      </c>
      <c r="X24" s="19">
        <f>X5/$X$8*100</f>
        <v>48.111111111111107</v>
      </c>
      <c r="Z24" s="6" t="s">
        <v>30</v>
      </c>
    </row>
    <row r="25" spans="1:29" ht="15" customHeight="1" x14ac:dyDescent="0.15">
      <c r="A25" s="7">
        <v>18</v>
      </c>
      <c r="B25" s="10">
        <v>102</v>
      </c>
      <c r="C25" s="10">
        <v>84</v>
      </c>
      <c r="D25" s="10">
        <v>186</v>
      </c>
      <c r="E25" s="3"/>
      <c r="F25" s="7">
        <v>48</v>
      </c>
      <c r="G25" s="10">
        <v>98</v>
      </c>
      <c r="H25" s="10">
        <v>136</v>
      </c>
      <c r="I25" s="10">
        <v>234</v>
      </c>
      <c r="J25" s="3"/>
      <c r="K25" s="7">
        <v>78</v>
      </c>
      <c r="L25" s="10">
        <v>173</v>
      </c>
      <c r="M25" s="10">
        <v>244</v>
      </c>
      <c r="N25" s="10">
        <v>417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17.031207101674749</v>
      </c>
      <c r="W25" s="19">
        <f>W6/$W$8*100</f>
        <v>16.403431411849596</v>
      </c>
      <c r="X25" s="19">
        <f>X6/$X$8*100</f>
        <v>16.696581196581199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71</v>
      </c>
      <c r="C26" s="10">
        <v>84</v>
      </c>
      <c r="D26" s="10">
        <v>155</v>
      </c>
      <c r="E26" s="3"/>
      <c r="F26" s="7">
        <v>49</v>
      </c>
      <c r="G26" s="10">
        <v>86</v>
      </c>
      <c r="H26" s="10">
        <v>62</v>
      </c>
      <c r="I26" s="10">
        <v>148</v>
      </c>
      <c r="J26" s="3"/>
      <c r="K26" s="7">
        <v>79</v>
      </c>
      <c r="L26" s="10">
        <v>144</v>
      </c>
      <c r="M26" s="10">
        <v>231</v>
      </c>
      <c r="N26" s="10">
        <v>375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20.765077331380983</v>
      </c>
      <c r="W26" s="19">
        <f>W7/$W$8*100</f>
        <v>31.1472781207408</v>
      </c>
      <c r="X26" s="19">
        <f>X7/$X$8*100</f>
        <v>26.299145299145298</v>
      </c>
      <c r="Z26" s="4" t="s">
        <v>25</v>
      </c>
      <c r="AA26" s="10">
        <v>116</v>
      </c>
      <c r="AB26" s="10">
        <v>104</v>
      </c>
      <c r="AC26" s="10">
        <v>220</v>
      </c>
    </row>
    <row r="27" spans="1:29" ht="15" customHeight="1" x14ac:dyDescent="0.15">
      <c r="A27" s="7"/>
      <c r="B27" s="11">
        <v>445</v>
      </c>
      <c r="C27" s="11">
        <v>417</v>
      </c>
      <c r="D27" s="11">
        <v>862</v>
      </c>
      <c r="E27" s="3"/>
      <c r="F27" s="7"/>
      <c r="G27" s="11">
        <v>464</v>
      </c>
      <c r="H27" s="11">
        <v>488</v>
      </c>
      <c r="I27" s="11">
        <v>952</v>
      </c>
      <c r="J27" s="3"/>
      <c r="K27" s="7"/>
      <c r="L27" s="11">
        <v>768</v>
      </c>
      <c r="M27" s="11">
        <v>1089</v>
      </c>
      <c r="N27" s="11">
        <v>1857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590</v>
      </c>
      <c r="AB27" s="10">
        <v>545</v>
      </c>
      <c r="AC27" s="10">
        <v>1135</v>
      </c>
    </row>
    <row r="28" spans="1:29" ht="15" customHeight="1" x14ac:dyDescent="0.15">
      <c r="A28" s="7">
        <v>20</v>
      </c>
      <c r="B28" s="10">
        <v>89</v>
      </c>
      <c r="C28" s="10">
        <v>80</v>
      </c>
      <c r="D28" s="10">
        <v>169</v>
      </c>
      <c r="E28" s="3"/>
      <c r="F28" s="7">
        <v>50</v>
      </c>
      <c r="G28" s="10">
        <v>105</v>
      </c>
      <c r="H28" s="10">
        <v>111</v>
      </c>
      <c r="I28" s="10">
        <v>216</v>
      </c>
      <c r="J28" s="3"/>
      <c r="K28" s="7">
        <v>80</v>
      </c>
      <c r="L28" s="10">
        <v>174</v>
      </c>
      <c r="M28" s="10">
        <v>239</v>
      </c>
      <c r="N28" s="10">
        <v>413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31.783655166102314</v>
      </c>
      <c r="W28" s="19">
        <f t="shared" ref="W28:W39" si="5">W9/$W$8*100</f>
        <v>27.323017718271466</v>
      </c>
      <c r="X28" s="19">
        <f t="shared" ref="X28:X39" si="6">X9/$X$8*100</f>
        <v>29.40598290598291</v>
      </c>
      <c r="Z28" s="4" t="s">
        <v>31</v>
      </c>
      <c r="AA28" s="10">
        <v>174</v>
      </c>
      <c r="AB28" s="10">
        <v>201</v>
      </c>
      <c r="AC28" s="10">
        <v>375</v>
      </c>
    </row>
    <row r="29" spans="1:29" ht="15" customHeight="1" x14ac:dyDescent="0.15">
      <c r="A29" s="7">
        <v>21</v>
      </c>
      <c r="B29" s="10">
        <v>105</v>
      </c>
      <c r="C29" s="10">
        <v>80</v>
      </c>
      <c r="D29" s="10">
        <v>185</v>
      </c>
      <c r="E29" s="3"/>
      <c r="F29" s="7">
        <v>51</v>
      </c>
      <c r="G29" s="10">
        <v>98</v>
      </c>
      <c r="H29" s="10">
        <v>122</v>
      </c>
      <c r="I29" s="10">
        <v>220</v>
      </c>
      <c r="J29" s="3"/>
      <c r="K29" s="7">
        <v>81</v>
      </c>
      <c r="L29" s="10">
        <v>144</v>
      </c>
      <c r="M29" s="10">
        <v>261</v>
      </c>
      <c r="N29" s="10">
        <v>405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69.579939599158052</v>
      </c>
      <c r="W29" s="19">
        <f t="shared" si="5"/>
        <v>74.873727250861862</v>
      </c>
      <c r="X29" s="19">
        <f t="shared" si="6"/>
        <v>72.401709401709397</v>
      </c>
      <c r="Z29" s="4" t="s">
        <v>7</v>
      </c>
      <c r="AA29" s="10">
        <v>234</v>
      </c>
      <c r="AB29" s="10">
        <v>399</v>
      </c>
      <c r="AC29" s="10">
        <v>633</v>
      </c>
    </row>
    <row r="30" spans="1:29" ht="15" customHeight="1" x14ac:dyDescent="0.15">
      <c r="A30" s="7">
        <v>22</v>
      </c>
      <c r="B30" s="10">
        <v>83</v>
      </c>
      <c r="C30" s="10">
        <v>78</v>
      </c>
      <c r="D30" s="10">
        <v>161</v>
      </c>
      <c r="E30" s="3"/>
      <c r="F30" s="7">
        <v>52</v>
      </c>
      <c r="G30" s="10">
        <v>128</v>
      </c>
      <c r="H30" s="10">
        <v>117</v>
      </c>
      <c r="I30" s="10">
        <v>245</v>
      </c>
      <c r="J30" s="3"/>
      <c r="K30" s="7">
        <v>82</v>
      </c>
      <c r="L30" s="10">
        <v>158</v>
      </c>
      <c r="M30" s="10">
        <v>227</v>
      </c>
      <c r="N30" s="10">
        <v>385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60.538116591928251</v>
      </c>
      <c r="W30" s="19">
        <f t="shared" si="5"/>
        <v>67.008738875972099</v>
      </c>
      <c r="X30" s="19">
        <f t="shared" si="6"/>
        <v>63.987179487179489</v>
      </c>
      <c r="Z30" s="9" t="s">
        <v>24</v>
      </c>
      <c r="AA30" s="11">
        <f t="shared" ref="AA30:AB30" si="7">SUM(AA26:AA29)</f>
        <v>1114</v>
      </c>
      <c r="AB30" s="11">
        <f t="shared" si="7"/>
        <v>1249</v>
      </c>
      <c r="AC30" s="11">
        <f>SUM(AC26:AC29)</f>
        <v>2363</v>
      </c>
    </row>
    <row r="31" spans="1:29" ht="15" customHeight="1" x14ac:dyDescent="0.15">
      <c r="A31" s="7">
        <v>23</v>
      </c>
      <c r="B31" s="10">
        <v>67</v>
      </c>
      <c r="C31" s="10">
        <v>75</v>
      </c>
      <c r="D31" s="10">
        <v>142</v>
      </c>
      <c r="E31" s="3"/>
      <c r="F31" s="7">
        <v>53</v>
      </c>
      <c r="G31" s="10">
        <v>116</v>
      </c>
      <c r="H31" s="10">
        <v>115</v>
      </c>
      <c r="I31" s="10">
        <v>231</v>
      </c>
      <c r="J31" s="3"/>
      <c r="K31" s="7">
        <v>83</v>
      </c>
      <c r="L31" s="10">
        <v>154</v>
      </c>
      <c r="M31" s="10">
        <v>215</v>
      </c>
      <c r="N31" s="10">
        <v>369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47.606845428754461</v>
      </c>
      <c r="W31" s="19">
        <f t="shared" si="5"/>
        <v>55.319490098613002</v>
      </c>
      <c r="X31" s="19">
        <f t="shared" si="6"/>
        <v>51.717948717948715</v>
      </c>
      <c r="Z31" s="6"/>
    </row>
    <row r="32" spans="1:29" ht="15" customHeight="1" x14ac:dyDescent="0.15">
      <c r="A32" s="7">
        <v>24</v>
      </c>
      <c r="B32" s="10">
        <v>83</v>
      </c>
      <c r="C32" s="10">
        <v>64</v>
      </c>
      <c r="D32" s="10">
        <v>147</v>
      </c>
      <c r="E32" s="3"/>
      <c r="F32" s="7">
        <v>54</v>
      </c>
      <c r="G32" s="10">
        <v>136</v>
      </c>
      <c r="H32" s="10">
        <v>149</v>
      </c>
      <c r="I32" s="10">
        <v>285</v>
      </c>
      <c r="J32" s="3"/>
      <c r="K32" s="7">
        <v>84</v>
      </c>
      <c r="L32" s="10">
        <v>140</v>
      </c>
      <c r="M32" s="10">
        <v>256</v>
      </c>
      <c r="N32" s="10">
        <v>396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37.796284433055732</v>
      </c>
      <c r="W32" s="20">
        <f t="shared" si="5"/>
        <v>47.550709532590396</v>
      </c>
      <c r="X32" s="20">
        <f t="shared" si="6"/>
        <v>42.995726495726494</v>
      </c>
      <c r="Z32" s="6"/>
      <c r="AA32" s="28"/>
      <c r="AB32" s="27"/>
      <c r="AC32" s="27"/>
    </row>
    <row r="33" spans="1:29" ht="15" customHeight="1" x14ac:dyDescent="0.15">
      <c r="A33" s="7"/>
      <c r="B33" s="11">
        <v>427</v>
      </c>
      <c r="C33" s="11">
        <v>377</v>
      </c>
      <c r="D33" s="11">
        <v>804</v>
      </c>
      <c r="E33" s="3"/>
      <c r="F33" s="7"/>
      <c r="G33" s="11">
        <v>583</v>
      </c>
      <c r="H33" s="11">
        <v>614</v>
      </c>
      <c r="I33" s="11">
        <v>1197</v>
      </c>
      <c r="J33" s="3"/>
      <c r="K33" s="7"/>
      <c r="L33" s="11">
        <v>770</v>
      </c>
      <c r="M33" s="11">
        <v>1198</v>
      </c>
      <c r="N33" s="11">
        <v>1968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27.3542600896861</v>
      </c>
      <c r="W33" s="19">
        <f t="shared" si="5"/>
        <v>38.98019722600818</v>
      </c>
      <c r="X33" s="19">
        <f t="shared" si="6"/>
        <v>33.551282051282051</v>
      </c>
      <c r="Z33" s="6" t="s">
        <v>3</v>
      </c>
    </row>
    <row r="34" spans="1:29" ht="15" customHeight="1" x14ac:dyDescent="0.15">
      <c r="A34" s="7">
        <v>25</v>
      </c>
      <c r="B34" s="10">
        <v>63</v>
      </c>
      <c r="C34" s="10">
        <v>69</v>
      </c>
      <c r="D34" s="10">
        <v>132</v>
      </c>
      <c r="E34" s="3"/>
      <c r="F34" s="7">
        <v>55</v>
      </c>
      <c r="G34" s="10">
        <v>149</v>
      </c>
      <c r="H34" s="10">
        <v>148</v>
      </c>
      <c r="I34" s="10">
        <v>297</v>
      </c>
      <c r="J34" s="3"/>
      <c r="K34" s="7">
        <v>85</v>
      </c>
      <c r="L34" s="10">
        <v>151</v>
      </c>
      <c r="M34" s="10">
        <v>219</v>
      </c>
      <c r="N34" s="10">
        <v>370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20.765077331380983</v>
      </c>
      <c r="W34" s="19">
        <f t="shared" si="5"/>
        <v>31.1472781207408</v>
      </c>
      <c r="X34" s="19">
        <f t="shared" si="6"/>
        <v>26.299145299145298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67</v>
      </c>
      <c r="C35" s="10">
        <v>58</v>
      </c>
      <c r="D35" s="10">
        <v>125</v>
      </c>
      <c r="E35" s="3"/>
      <c r="F35" s="7">
        <v>56</v>
      </c>
      <c r="G35" s="10">
        <v>177</v>
      </c>
      <c r="H35" s="10">
        <v>166</v>
      </c>
      <c r="I35" s="10">
        <v>343</v>
      </c>
      <c r="J35" s="3"/>
      <c r="K35" s="7">
        <v>86</v>
      </c>
      <c r="L35" s="10">
        <v>116</v>
      </c>
      <c r="M35" s="10">
        <v>206</v>
      </c>
      <c r="N35" s="10">
        <v>322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13.736615722522194</v>
      </c>
      <c r="W35" s="19">
        <f t="shared" si="5"/>
        <v>22.416419466046662</v>
      </c>
      <c r="X35" s="19">
        <f t="shared" si="6"/>
        <v>18.363247863247864</v>
      </c>
      <c r="Z35" s="4" t="s">
        <v>25</v>
      </c>
      <c r="AA35" s="10">
        <f>SUM(AA5,AA12,AA19,AA26)</f>
        <v>1069</v>
      </c>
      <c r="AB35" s="10">
        <f t="shared" ref="AA35:AB38" si="8">SUM(AB5,AB12,AB19,AB26)</f>
        <v>1012</v>
      </c>
      <c r="AC35" s="10">
        <f>SUM(AA35:AB35)</f>
        <v>2081</v>
      </c>
    </row>
    <row r="36" spans="1:29" ht="15" customHeight="1" x14ac:dyDescent="0.15">
      <c r="A36" s="7">
        <v>27</v>
      </c>
      <c r="B36" s="10">
        <v>92</v>
      </c>
      <c r="C36" s="10">
        <v>85</v>
      </c>
      <c r="D36" s="10">
        <v>177</v>
      </c>
      <c r="E36" s="3"/>
      <c r="F36" s="7">
        <v>57</v>
      </c>
      <c r="G36" s="10">
        <v>168</v>
      </c>
      <c r="H36" s="10">
        <v>167</v>
      </c>
      <c r="I36" s="10">
        <v>335</v>
      </c>
      <c r="J36" s="3"/>
      <c r="K36" s="7">
        <v>87</v>
      </c>
      <c r="L36" s="10">
        <v>74</v>
      </c>
      <c r="M36" s="10">
        <v>176</v>
      </c>
      <c r="N36" s="10">
        <v>250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6.6898508282236664</v>
      </c>
      <c r="W36" s="19">
        <f t="shared" si="5"/>
        <v>12.811673214142546</v>
      </c>
      <c r="X36" s="19">
        <f t="shared" si="6"/>
        <v>9.9529914529914532</v>
      </c>
      <c r="Z36" s="26" t="s">
        <v>26</v>
      </c>
      <c r="AA36" s="10">
        <f t="shared" si="8"/>
        <v>5728</v>
      </c>
      <c r="AB36" s="10">
        <f t="shared" si="8"/>
        <v>5530</v>
      </c>
      <c r="AC36" s="13">
        <f>SUM(AA36:AB36)</f>
        <v>11258</v>
      </c>
    </row>
    <row r="37" spans="1:29" ht="15" customHeight="1" x14ac:dyDescent="0.15">
      <c r="A37" s="7">
        <v>28</v>
      </c>
      <c r="B37" s="10">
        <v>82</v>
      </c>
      <c r="C37" s="10">
        <v>88</v>
      </c>
      <c r="D37" s="10">
        <v>170</v>
      </c>
      <c r="E37" s="3"/>
      <c r="F37" s="7">
        <v>58</v>
      </c>
      <c r="G37" s="10">
        <v>168</v>
      </c>
      <c r="H37" s="10">
        <v>169</v>
      </c>
      <c r="I37" s="10">
        <v>337</v>
      </c>
      <c r="J37" s="3"/>
      <c r="K37" s="7">
        <v>88</v>
      </c>
      <c r="L37" s="10">
        <v>97</v>
      </c>
      <c r="M37" s="10">
        <v>171</v>
      </c>
      <c r="N37" s="10">
        <v>268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2.0682712546902167</v>
      </c>
      <c r="W37" s="19">
        <f t="shared" si="5"/>
        <v>5.4036719313717629</v>
      </c>
      <c r="X37" s="19">
        <f t="shared" si="6"/>
        <v>3.8461538461538463</v>
      </c>
      <c r="Z37" s="4" t="s">
        <v>31</v>
      </c>
      <c r="AA37" s="10">
        <f t="shared" si="8"/>
        <v>1861</v>
      </c>
      <c r="AB37" s="10">
        <f t="shared" si="8"/>
        <v>2046</v>
      </c>
      <c r="AC37" s="13">
        <f>SUM(AA37:AB37)</f>
        <v>3907</v>
      </c>
    </row>
    <row r="38" spans="1:29" ht="15" customHeight="1" x14ac:dyDescent="0.15">
      <c r="A38" s="7">
        <v>29</v>
      </c>
      <c r="B38" s="10">
        <v>77</v>
      </c>
      <c r="C38" s="10">
        <v>80</v>
      </c>
      <c r="D38" s="10">
        <v>157</v>
      </c>
      <c r="E38" s="3"/>
      <c r="F38" s="7">
        <v>59</v>
      </c>
      <c r="G38" s="10">
        <v>168</v>
      </c>
      <c r="H38" s="10">
        <v>194</v>
      </c>
      <c r="I38" s="10">
        <v>362</v>
      </c>
      <c r="J38" s="3"/>
      <c r="K38" s="7">
        <v>89</v>
      </c>
      <c r="L38" s="10">
        <v>67</v>
      </c>
      <c r="M38" s="10">
        <v>152</v>
      </c>
      <c r="N38" s="10">
        <v>219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0.57655349135169764</v>
      </c>
      <c r="W38" s="19">
        <f t="shared" si="5"/>
        <v>1.2988054197065662</v>
      </c>
      <c r="X38" s="19">
        <f t="shared" si="6"/>
        <v>0.96153846153846156</v>
      </c>
      <c r="Z38" s="4" t="s">
        <v>7</v>
      </c>
      <c r="AA38" s="10">
        <f t="shared" si="8"/>
        <v>2269</v>
      </c>
      <c r="AB38" s="10">
        <f t="shared" si="8"/>
        <v>3885</v>
      </c>
      <c r="AC38" s="13">
        <f>SUM(AA38:AB38)</f>
        <v>6154</v>
      </c>
    </row>
    <row r="39" spans="1:29" ht="15" customHeight="1" x14ac:dyDescent="0.15">
      <c r="A39" s="7"/>
      <c r="B39" s="11">
        <v>381</v>
      </c>
      <c r="C39" s="11">
        <v>380</v>
      </c>
      <c r="D39" s="11">
        <v>761</v>
      </c>
      <c r="E39" s="3"/>
      <c r="F39" s="7"/>
      <c r="G39" s="11">
        <v>830</v>
      </c>
      <c r="H39" s="11">
        <v>844</v>
      </c>
      <c r="I39" s="11">
        <v>1674</v>
      </c>
      <c r="J39" s="3"/>
      <c r="K39" s="7"/>
      <c r="L39" s="11">
        <v>505</v>
      </c>
      <c r="M39" s="11">
        <v>924</v>
      </c>
      <c r="N39" s="11">
        <v>1429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5.4909856319209291E-2</v>
      </c>
      <c r="W39" s="19">
        <f t="shared" si="5"/>
        <v>0.26457147438467088</v>
      </c>
      <c r="X39" s="19">
        <f t="shared" si="6"/>
        <v>0.16666666666666669</v>
      </c>
      <c r="Z39" s="9" t="s">
        <v>24</v>
      </c>
      <c r="AA39" s="11">
        <f>SUM(AA35:AA38)</f>
        <v>10927</v>
      </c>
      <c r="AB39" s="11">
        <f>SUM(AB35:AB38)</f>
        <v>12473</v>
      </c>
      <c r="AC39" s="11">
        <f>SUM(AC35:AC38)</f>
        <v>23400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65</v>
      </c>
      <c r="C4" s="10">
        <v>57</v>
      </c>
      <c r="D4" s="10">
        <v>122</v>
      </c>
      <c r="E4" s="3"/>
      <c r="F4" s="7">
        <v>30</v>
      </c>
      <c r="G4" s="10">
        <v>90</v>
      </c>
      <c r="H4" s="10">
        <v>91</v>
      </c>
      <c r="I4" s="10">
        <v>181</v>
      </c>
      <c r="J4" s="3"/>
      <c r="K4" s="7">
        <v>60</v>
      </c>
      <c r="L4" s="10">
        <v>196</v>
      </c>
      <c r="M4" s="10">
        <v>188</v>
      </c>
      <c r="N4" s="10">
        <v>384</v>
      </c>
      <c r="O4" s="3"/>
      <c r="P4" s="7">
        <v>90</v>
      </c>
      <c r="Q4" s="10">
        <v>70</v>
      </c>
      <c r="R4" s="10">
        <v>158</v>
      </c>
      <c r="S4" s="10">
        <v>228</v>
      </c>
      <c r="U4" s="4" t="s">
        <v>4</v>
      </c>
      <c r="V4" s="15">
        <f>SUM(B9,B15,B21)</f>
        <v>1066</v>
      </c>
      <c r="W4" s="15">
        <f>SUM(C9,C15,C21)</f>
        <v>1011</v>
      </c>
      <c r="X4" s="15">
        <f>SUM(V4:W4)</f>
        <v>2077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69</v>
      </c>
      <c r="C5" s="10">
        <v>52</v>
      </c>
      <c r="D5" s="10">
        <v>121</v>
      </c>
      <c r="E5" s="3"/>
      <c r="F5" s="7">
        <v>31</v>
      </c>
      <c r="G5" s="10">
        <v>110</v>
      </c>
      <c r="H5" s="10">
        <v>83</v>
      </c>
      <c r="I5" s="10">
        <v>193</v>
      </c>
      <c r="J5" s="3"/>
      <c r="K5" s="7">
        <v>61</v>
      </c>
      <c r="L5" s="10">
        <v>187</v>
      </c>
      <c r="M5" s="10">
        <v>166</v>
      </c>
      <c r="N5" s="10">
        <v>353</v>
      </c>
      <c r="O5" s="3"/>
      <c r="P5" s="7">
        <v>91</v>
      </c>
      <c r="Q5" s="10">
        <v>29</v>
      </c>
      <c r="R5" s="10">
        <v>106</v>
      </c>
      <c r="S5" s="10">
        <v>135</v>
      </c>
      <c r="U5" s="4" t="s">
        <v>5</v>
      </c>
      <c r="V5" s="15">
        <f>SUM(B27,B33,B39,G9,G15,G21,G27,G33,G39,L9)</f>
        <v>5712</v>
      </c>
      <c r="W5" s="15">
        <f>SUM(C27,C33,C39,H9,H15,H21,H27,H33,H39,M9)</f>
        <v>5504</v>
      </c>
      <c r="X5" s="15">
        <f>SUM(V5:W5)</f>
        <v>11216</v>
      </c>
      <c r="Y5" s="2"/>
      <c r="Z5" s="4" t="s">
        <v>25</v>
      </c>
      <c r="AA5" s="10">
        <v>613</v>
      </c>
      <c r="AB5" s="10">
        <v>572</v>
      </c>
      <c r="AC5" s="10">
        <v>1185</v>
      </c>
    </row>
    <row r="6" spans="1:29" ht="15" customHeight="1" x14ac:dyDescent="0.15">
      <c r="A6" s="7">
        <v>2</v>
      </c>
      <c r="B6" s="10">
        <v>66</v>
      </c>
      <c r="C6" s="10">
        <v>58</v>
      </c>
      <c r="D6" s="10">
        <v>124</v>
      </c>
      <c r="E6" s="3"/>
      <c r="F6" s="7">
        <v>32</v>
      </c>
      <c r="G6" s="10">
        <v>85</v>
      </c>
      <c r="H6" s="10">
        <v>101</v>
      </c>
      <c r="I6" s="10">
        <v>186</v>
      </c>
      <c r="J6" s="3"/>
      <c r="K6" s="7">
        <v>62</v>
      </c>
      <c r="L6" s="10">
        <v>233</v>
      </c>
      <c r="M6" s="10">
        <v>195</v>
      </c>
      <c r="N6" s="10">
        <v>428</v>
      </c>
      <c r="O6" s="3"/>
      <c r="P6" s="7">
        <v>92</v>
      </c>
      <c r="Q6" s="10">
        <v>29</v>
      </c>
      <c r="R6" s="10">
        <v>94</v>
      </c>
      <c r="S6" s="10">
        <v>123</v>
      </c>
      <c r="U6" s="8" t="s">
        <v>6</v>
      </c>
      <c r="V6" s="15">
        <f>SUM(L15,L21)</f>
        <v>1869</v>
      </c>
      <c r="W6" s="15">
        <f>SUM(M15,M21)</f>
        <v>2052</v>
      </c>
      <c r="X6" s="15">
        <f>SUM(V6:W6)</f>
        <v>3921</v>
      </c>
      <c r="Z6" s="26" t="s">
        <v>26</v>
      </c>
      <c r="AA6" s="10">
        <v>3302</v>
      </c>
      <c r="AB6" s="10">
        <v>3244</v>
      </c>
      <c r="AC6" s="10">
        <v>6546</v>
      </c>
    </row>
    <row r="7" spans="1:29" ht="15" customHeight="1" x14ac:dyDescent="0.15">
      <c r="A7" s="7">
        <v>3</v>
      </c>
      <c r="B7" s="10">
        <v>63</v>
      </c>
      <c r="C7" s="10">
        <v>54</v>
      </c>
      <c r="D7" s="10">
        <v>117</v>
      </c>
      <c r="E7" s="3"/>
      <c r="F7" s="7">
        <v>33</v>
      </c>
      <c r="G7" s="10">
        <v>89</v>
      </c>
      <c r="H7" s="10">
        <v>92</v>
      </c>
      <c r="I7" s="10">
        <v>181</v>
      </c>
      <c r="J7" s="3"/>
      <c r="K7" s="7">
        <v>63</v>
      </c>
      <c r="L7" s="10">
        <v>212</v>
      </c>
      <c r="M7" s="10">
        <v>215</v>
      </c>
      <c r="N7" s="10">
        <v>427</v>
      </c>
      <c r="O7" s="3"/>
      <c r="P7" s="7">
        <v>93</v>
      </c>
      <c r="Q7" s="10">
        <v>20</v>
      </c>
      <c r="R7" s="10">
        <v>82</v>
      </c>
      <c r="S7" s="10">
        <v>102</v>
      </c>
      <c r="U7" s="4" t="s">
        <v>7</v>
      </c>
      <c r="V7" s="15">
        <f>SUM(L27,L33,L39,Q9,Q15,Q21,Q27,Q33,Q39)</f>
        <v>2245</v>
      </c>
      <c r="W7" s="15">
        <f>SUM(M27,M33,M39,R9,R15,R21,R27,R33,R39)</f>
        <v>3884</v>
      </c>
      <c r="X7" s="15">
        <f>SUM(V7:W7)</f>
        <v>6129</v>
      </c>
      <c r="Z7" s="4" t="s">
        <v>31</v>
      </c>
      <c r="AA7" s="10">
        <v>1150</v>
      </c>
      <c r="AB7" s="10">
        <v>1288</v>
      </c>
      <c r="AC7" s="10">
        <v>2438</v>
      </c>
    </row>
    <row r="8" spans="1:29" ht="15" customHeight="1" x14ac:dyDescent="0.15">
      <c r="A8" s="7">
        <v>4</v>
      </c>
      <c r="B8" s="10">
        <v>76</v>
      </c>
      <c r="C8" s="10">
        <v>65</v>
      </c>
      <c r="D8" s="10">
        <v>141</v>
      </c>
      <c r="E8" s="3"/>
      <c r="F8" s="7">
        <v>34</v>
      </c>
      <c r="G8" s="10">
        <v>94</v>
      </c>
      <c r="H8" s="10">
        <v>82</v>
      </c>
      <c r="I8" s="10">
        <v>176</v>
      </c>
      <c r="J8" s="3"/>
      <c r="K8" s="7">
        <v>64</v>
      </c>
      <c r="L8" s="10">
        <v>245</v>
      </c>
      <c r="M8" s="10">
        <v>197</v>
      </c>
      <c r="N8" s="10">
        <v>442</v>
      </c>
      <c r="O8" s="3"/>
      <c r="P8" s="7">
        <v>94</v>
      </c>
      <c r="Q8" s="10">
        <v>17</v>
      </c>
      <c r="R8" s="10">
        <v>74</v>
      </c>
      <c r="S8" s="10">
        <v>91</v>
      </c>
      <c r="U8" s="17" t="s">
        <v>3</v>
      </c>
      <c r="V8" s="12">
        <f>SUM(V4:V7)</f>
        <v>10892</v>
      </c>
      <c r="W8" s="12">
        <f>SUM(W4:W7)</f>
        <v>12451</v>
      </c>
      <c r="X8" s="12">
        <f>SUM(X4:X7)</f>
        <v>23343</v>
      </c>
      <c r="Z8" s="4" t="s">
        <v>7</v>
      </c>
      <c r="AA8" s="10">
        <v>1363</v>
      </c>
      <c r="AB8" s="10">
        <v>2362</v>
      </c>
      <c r="AC8" s="10">
        <v>3726</v>
      </c>
    </row>
    <row r="9" spans="1:29" ht="15" customHeight="1" x14ac:dyDescent="0.15">
      <c r="A9" s="7"/>
      <c r="B9" s="11">
        <v>339</v>
      </c>
      <c r="C9" s="11">
        <v>286</v>
      </c>
      <c r="D9" s="11">
        <v>625</v>
      </c>
      <c r="E9" s="3"/>
      <c r="F9" s="7"/>
      <c r="G9" s="11">
        <v>468</v>
      </c>
      <c r="H9" s="11">
        <v>449</v>
      </c>
      <c r="I9" s="11">
        <v>917</v>
      </c>
      <c r="J9" s="3"/>
      <c r="K9" s="7"/>
      <c r="L9" s="12">
        <v>1073</v>
      </c>
      <c r="M9" s="12">
        <v>961</v>
      </c>
      <c r="N9" s="12">
        <v>2034</v>
      </c>
      <c r="O9" s="3"/>
      <c r="P9" s="7"/>
      <c r="Q9" s="11">
        <v>165</v>
      </c>
      <c r="R9" s="11">
        <v>514</v>
      </c>
      <c r="S9" s="11">
        <v>679</v>
      </c>
      <c r="U9" s="4" t="s">
        <v>8</v>
      </c>
      <c r="V9" s="15">
        <f>SUM(G21,G27,G33,G39,L9)</f>
        <v>3462</v>
      </c>
      <c r="W9" s="15">
        <f>SUM(H21,H27,H33,H39,M9)</f>
        <v>3394</v>
      </c>
      <c r="X9" s="18">
        <f t="shared" ref="X9:X20" si="0">SUM(V9:W9)</f>
        <v>6856</v>
      </c>
      <c r="Z9" s="9" t="s">
        <v>24</v>
      </c>
      <c r="AA9" s="11">
        <f t="shared" ref="AA9:AB9" si="1">SUM(AA5:AA8)</f>
        <v>6428</v>
      </c>
      <c r="AB9" s="11">
        <f t="shared" si="1"/>
        <v>7466</v>
      </c>
      <c r="AC9" s="11">
        <f>SUM(AC5:AC8)</f>
        <v>13895</v>
      </c>
    </row>
    <row r="10" spans="1:29" ht="15" customHeight="1" x14ac:dyDescent="0.15">
      <c r="A10" s="7">
        <v>5</v>
      </c>
      <c r="B10" s="10">
        <v>79</v>
      </c>
      <c r="C10" s="10">
        <v>73</v>
      </c>
      <c r="D10" s="10">
        <v>152</v>
      </c>
      <c r="E10" s="3"/>
      <c r="F10" s="7">
        <v>35</v>
      </c>
      <c r="G10" s="10">
        <v>96</v>
      </c>
      <c r="H10" s="10">
        <v>98</v>
      </c>
      <c r="I10" s="10">
        <v>194</v>
      </c>
      <c r="J10" s="3"/>
      <c r="K10" s="7">
        <v>65</v>
      </c>
      <c r="L10" s="10">
        <v>249</v>
      </c>
      <c r="M10" s="10">
        <v>226</v>
      </c>
      <c r="N10" s="10">
        <v>475</v>
      </c>
      <c r="O10" s="3"/>
      <c r="P10" s="7">
        <v>95</v>
      </c>
      <c r="Q10" s="10">
        <v>23</v>
      </c>
      <c r="R10" s="10">
        <v>38</v>
      </c>
      <c r="S10" s="10">
        <v>61</v>
      </c>
      <c r="U10" s="4" t="s">
        <v>9</v>
      </c>
      <c r="V10" s="15">
        <f>SUM(G21,G27,G33,G39,L9,L15,L21,L27,L33,L39,Q9,Q15,Q21,Q27,Q33,Q39)</f>
        <v>7576</v>
      </c>
      <c r="W10" s="15">
        <f>SUM(H21,H27,H33,H39,M9,M15,M21,M27,M33,M39,R9,R15,R21,R27,R33,R39)</f>
        <v>9330</v>
      </c>
      <c r="X10" s="18">
        <f t="shared" si="0"/>
        <v>16906</v>
      </c>
      <c r="Z10" s="6" t="s">
        <v>28</v>
      </c>
    </row>
    <row r="11" spans="1:29" ht="15" customHeight="1" x14ac:dyDescent="0.15">
      <c r="A11" s="7">
        <v>6</v>
      </c>
      <c r="B11" s="10">
        <v>76</v>
      </c>
      <c r="C11" s="10">
        <v>58</v>
      </c>
      <c r="D11" s="10">
        <v>134</v>
      </c>
      <c r="E11" s="3"/>
      <c r="F11" s="7">
        <v>36</v>
      </c>
      <c r="G11" s="10">
        <v>93</v>
      </c>
      <c r="H11" s="10">
        <v>101</v>
      </c>
      <c r="I11" s="10">
        <v>194</v>
      </c>
      <c r="J11" s="3"/>
      <c r="K11" s="7">
        <v>66</v>
      </c>
      <c r="L11" s="10">
        <v>282</v>
      </c>
      <c r="M11" s="10">
        <v>272</v>
      </c>
      <c r="N11" s="10">
        <v>554</v>
      </c>
      <c r="O11" s="3"/>
      <c r="P11" s="7">
        <v>96</v>
      </c>
      <c r="Q11" s="10">
        <v>17</v>
      </c>
      <c r="R11" s="10">
        <v>31</v>
      </c>
      <c r="S11" s="10">
        <v>48</v>
      </c>
      <c r="U11" s="4" t="s">
        <v>10</v>
      </c>
      <c r="V11" s="15">
        <f>SUM(,G33,G39,L9,L15,L21,L27,L33,L39,Q9,Q15,Q21,Q27,Q33,Q39)</f>
        <v>6595</v>
      </c>
      <c r="W11" s="15">
        <f>SUM(,H33,H39,M9,M15,M21,M27,M33,M39,R9,R15,R21,R27,R33,R39)</f>
        <v>8347</v>
      </c>
      <c r="X11" s="18">
        <f t="shared" si="0"/>
        <v>14942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62</v>
      </c>
      <c r="C12" s="10">
        <v>74</v>
      </c>
      <c r="D12" s="10">
        <v>136</v>
      </c>
      <c r="E12" s="3"/>
      <c r="F12" s="7">
        <v>37</v>
      </c>
      <c r="G12" s="10">
        <v>108</v>
      </c>
      <c r="H12" s="10">
        <v>97</v>
      </c>
      <c r="I12" s="10">
        <v>205</v>
      </c>
      <c r="J12" s="3"/>
      <c r="K12" s="7">
        <v>67</v>
      </c>
      <c r="L12" s="10">
        <v>257</v>
      </c>
      <c r="M12" s="10">
        <v>232</v>
      </c>
      <c r="N12" s="10">
        <v>489</v>
      </c>
      <c r="O12" s="3"/>
      <c r="P12" s="7">
        <v>97</v>
      </c>
      <c r="Q12" s="10">
        <v>11</v>
      </c>
      <c r="R12" s="10">
        <v>29</v>
      </c>
      <c r="S12" s="10">
        <v>40</v>
      </c>
      <c r="U12" s="4" t="s">
        <v>11</v>
      </c>
      <c r="V12" s="15">
        <f>SUM(L9,L15,L21,L27,L33,L39,Q9,Q15,Q21,Q27,Q33,Q39)</f>
        <v>5187</v>
      </c>
      <c r="W12" s="15">
        <f>SUM(M9,M15,M21,M27,M33,M39,R9,R15,R21,R27,R33,R39)</f>
        <v>6897</v>
      </c>
      <c r="X12" s="18">
        <f t="shared" si="0"/>
        <v>12084</v>
      </c>
      <c r="Z12" s="4" t="s">
        <v>25</v>
      </c>
      <c r="AA12" s="10">
        <v>159</v>
      </c>
      <c r="AB12" s="10">
        <v>159</v>
      </c>
      <c r="AC12" s="10">
        <v>318</v>
      </c>
    </row>
    <row r="13" spans="1:29" ht="15" customHeight="1" x14ac:dyDescent="0.15">
      <c r="A13" s="7">
        <v>8</v>
      </c>
      <c r="B13" s="10">
        <v>80</v>
      </c>
      <c r="C13" s="10">
        <v>75</v>
      </c>
      <c r="D13" s="10">
        <v>155</v>
      </c>
      <c r="E13" s="3"/>
      <c r="F13" s="7">
        <v>38</v>
      </c>
      <c r="G13" s="10">
        <v>114</v>
      </c>
      <c r="H13" s="10">
        <v>99</v>
      </c>
      <c r="I13" s="10">
        <v>213</v>
      </c>
      <c r="J13" s="3"/>
      <c r="K13" s="7">
        <v>68</v>
      </c>
      <c r="L13" s="10">
        <v>242</v>
      </c>
      <c r="M13" s="10">
        <v>239</v>
      </c>
      <c r="N13" s="10">
        <v>481</v>
      </c>
      <c r="O13" s="3"/>
      <c r="P13" s="7">
        <v>98</v>
      </c>
      <c r="Q13" s="10">
        <v>4</v>
      </c>
      <c r="R13" s="10">
        <v>16</v>
      </c>
      <c r="S13" s="10">
        <v>20</v>
      </c>
      <c r="U13" s="9" t="s">
        <v>12</v>
      </c>
      <c r="V13" s="12">
        <f>SUM(L15,L21,L27,L33,L39,Q9,Q15,Q21,Q27,Q33,Q39)</f>
        <v>4114</v>
      </c>
      <c r="W13" s="12">
        <f>SUM(M15,M21,M27,M33,M39,R9,R15,R21,R27,R33,R39)</f>
        <v>5936</v>
      </c>
      <c r="X13" s="12">
        <f t="shared" si="0"/>
        <v>10050</v>
      </c>
      <c r="Z13" s="26" t="s">
        <v>26</v>
      </c>
      <c r="AA13" s="10">
        <v>734</v>
      </c>
      <c r="AB13" s="10">
        <v>735</v>
      </c>
      <c r="AC13" s="10">
        <v>1469</v>
      </c>
    </row>
    <row r="14" spans="1:29" ht="15" customHeight="1" x14ac:dyDescent="0.15">
      <c r="A14" s="7">
        <v>9</v>
      </c>
      <c r="B14" s="10">
        <v>70</v>
      </c>
      <c r="C14" s="10">
        <v>83</v>
      </c>
      <c r="D14" s="10">
        <v>153</v>
      </c>
      <c r="E14" s="3"/>
      <c r="F14" s="7">
        <v>39</v>
      </c>
      <c r="G14" s="10">
        <v>120</v>
      </c>
      <c r="H14" s="10">
        <v>94</v>
      </c>
      <c r="I14" s="10">
        <v>214</v>
      </c>
      <c r="J14" s="3"/>
      <c r="K14" s="7">
        <v>69</v>
      </c>
      <c r="L14" s="10">
        <v>120</v>
      </c>
      <c r="M14" s="10">
        <v>114</v>
      </c>
      <c r="N14" s="10">
        <v>234</v>
      </c>
      <c r="O14" s="3"/>
      <c r="P14" s="7">
        <v>99</v>
      </c>
      <c r="Q14" s="10">
        <v>2</v>
      </c>
      <c r="R14" s="10">
        <v>15</v>
      </c>
      <c r="S14" s="10">
        <v>17</v>
      </c>
      <c r="U14" s="4" t="s">
        <v>13</v>
      </c>
      <c r="V14" s="15">
        <f>SUM(L21,L27,L33,L39,Q9,Q15,Q21,Q27,Q33,Q39)</f>
        <v>2964</v>
      </c>
      <c r="W14" s="15">
        <f>SUM(M21,M27,M33,M39,R9,R15,R21,R27,R33,R39)</f>
        <v>4853</v>
      </c>
      <c r="X14" s="18">
        <f t="shared" si="0"/>
        <v>7817</v>
      </c>
      <c r="Z14" s="4" t="s">
        <v>31</v>
      </c>
      <c r="AA14" s="10">
        <v>242</v>
      </c>
      <c r="AB14" s="10">
        <v>272</v>
      </c>
      <c r="AC14" s="10">
        <v>514</v>
      </c>
    </row>
    <row r="15" spans="1:29" ht="15" customHeight="1" x14ac:dyDescent="0.15">
      <c r="A15" s="7"/>
      <c r="B15" s="11">
        <v>367</v>
      </c>
      <c r="C15" s="11">
        <v>363</v>
      </c>
      <c r="D15" s="11">
        <v>730</v>
      </c>
      <c r="E15" s="3"/>
      <c r="F15" s="7"/>
      <c r="G15" s="11">
        <v>531</v>
      </c>
      <c r="H15" s="11">
        <v>489</v>
      </c>
      <c r="I15" s="11">
        <v>1020</v>
      </c>
      <c r="J15" s="3"/>
      <c r="K15" s="7"/>
      <c r="L15" s="11">
        <v>1150</v>
      </c>
      <c r="M15" s="11">
        <v>1083</v>
      </c>
      <c r="N15" s="11">
        <v>2233</v>
      </c>
      <c r="O15" s="3"/>
      <c r="P15" s="7"/>
      <c r="Q15" s="11">
        <v>57</v>
      </c>
      <c r="R15" s="11">
        <v>129</v>
      </c>
      <c r="S15" s="11">
        <v>186</v>
      </c>
      <c r="U15" s="4" t="s">
        <v>14</v>
      </c>
      <c r="V15" s="15">
        <f>SUM(L27,L33,L39,Q9,Q15,Q21,Q27,Q33,Q39)</f>
        <v>2245</v>
      </c>
      <c r="W15" s="15">
        <f>SUM(M27,M33,M39,R9,R15,R21,R27,R33,R39)</f>
        <v>3884</v>
      </c>
      <c r="X15" s="18">
        <f t="shared" si="0"/>
        <v>6129</v>
      </c>
      <c r="Z15" s="4" t="s">
        <v>7</v>
      </c>
      <c r="AA15" s="10">
        <v>275</v>
      </c>
      <c r="AB15" s="10">
        <v>447</v>
      </c>
      <c r="AC15" s="10">
        <v>722</v>
      </c>
    </row>
    <row r="16" spans="1:29" ht="15" customHeight="1" x14ac:dyDescent="0.15">
      <c r="A16" s="7">
        <v>10</v>
      </c>
      <c r="B16" s="10">
        <v>72</v>
      </c>
      <c r="C16" s="10">
        <v>55</v>
      </c>
      <c r="D16" s="10">
        <v>127</v>
      </c>
      <c r="E16" s="3"/>
      <c r="F16" s="7">
        <v>40</v>
      </c>
      <c r="G16" s="10">
        <v>110</v>
      </c>
      <c r="H16" s="10">
        <v>97</v>
      </c>
      <c r="I16" s="10">
        <v>207</v>
      </c>
      <c r="J16" s="3"/>
      <c r="K16" s="7">
        <v>70</v>
      </c>
      <c r="L16" s="10">
        <v>117</v>
      </c>
      <c r="M16" s="10">
        <v>147</v>
      </c>
      <c r="N16" s="10">
        <v>264</v>
      </c>
      <c r="O16" s="3"/>
      <c r="P16" s="7">
        <v>100</v>
      </c>
      <c r="Q16" s="10">
        <v>3</v>
      </c>
      <c r="R16" s="10">
        <v>17</v>
      </c>
      <c r="S16" s="10">
        <v>20</v>
      </c>
      <c r="U16" s="4" t="s">
        <v>15</v>
      </c>
      <c r="V16" s="15">
        <f>SUM(L33,L39,Q9,Q15,Q21,Q27,Q33,Q39)</f>
        <v>1493</v>
      </c>
      <c r="W16" s="15">
        <f>SUM(M33,M39,R9,R15,R21,R27,R33,R39)</f>
        <v>2800</v>
      </c>
      <c r="X16" s="18">
        <f t="shared" si="0"/>
        <v>4293</v>
      </c>
      <c r="Z16" s="9" t="s">
        <v>24</v>
      </c>
      <c r="AA16" s="11">
        <f t="shared" ref="AA16:AB16" si="2">SUM(AA12:AA15)</f>
        <v>1410</v>
      </c>
      <c r="AB16" s="11">
        <f t="shared" si="2"/>
        <v>1613</v>
      </c>
      <c r="AC16" s="11">
        <f>SUM(AC12:AC15)</f>
        <v>3023</v>
      </c>
    </row>
    <row r="17" spans="1:29" ht="15" customHeight="1" x14ac:dyDescent="0.15">
      <c r="A17" s="7">
        <v>11</v>
      </c>
      <c r="B17" s="10">
        <v>75</v>
      </c>
      <c r="C17" s="10">
        <v>65</v>
      </c>
      <c r="D17" s="10">
        <v>140</v>
      </c>
      <c r="E17" s="3"/>
      <c r="F17" s="7">
        <v>41</v>
      </c>
      <c r="G17" s="10">
        <v>107</v>
      </c>
      <c r="H17" s="10">
        <v>107</v>
      </c>
      <c r="I17" s="10">
        <v>214</v>
      </c>
      <c r="J17" s="3"/>
      <c r="K17" s="7">
        <v>71</v>
      </c>
      <c r="L17" s="10">
        <v>144</v>
      </c>
      <c r="M17" s="10">
        <v>202</v>
      </c>
      <c r="N17" s="10">
        <v>346</v>
      </c>
      <c r="O17" s="3"/>
      <c r="P17" s="7">
        <v>101</v>
      </c>
      <c r="Q17" s="10">
        <v>1</v>
      </c>
      <c r="R17" s="10">
        <v>1</v>
      </c>
      <c r="S17" s="10">
        <v>2</v>
      </c>
      <c r="U17" s="4" t="s">
        <v>16</v>
      </c>
      <c r="V17" s="15">
        <f>SUM(L39,Q9,Q15,Q21,Q27,Q33,Q39)</f>
        <v>731</v>
      </c>
      <c r="W17" s="15">
        <f>SUM(M39,R9,R15,R21,R27,R33,R39)</f>
        <v>1608</v>
      </c>
      <c r="X17" s="18">
        <f t="shared" si="0"/>
        <v>2339</v>
      </c>
      <c r="Z17" s="6" t="s">
        <v>29</v>
      </c>
    </row>
    <row r="18" spans="1:29" ht="15" customHeight="1" x14ac:dyDescent="0.15">
      <c r="A18" s="7">
        <v>12</v>
      </c>
      <c r="B18" s="10">
        <v>71</v>
      </c>
      <c r="C18" s="10">
        <v>77</v>
      </c>
      <c r="D18" s="10">
        <v>148</v>
      </c>
      <c r="E18" s="3"/>
      <c r="F18" s="7">
        <v>42</v>
      </c>
      <c r="G18" s="10">
        <v>101</v>
      </c>
      <c r="H18" s="10">
        <v>99</v>
      </c>
      <c r="I18" s="10">
        <v>200</v>
      </c>
      <c r="J18" s="3"/>
      <c r="K18" s="7">
        <v>72</v>
      </c>
      <c r="L18" s="10">
        <v>156</v>
      </c>
      <c r="M18" s="10">
        <v>186</v>
      </c>
      <c r="N18" s="13">
        <v>342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227</v>
      </c>
      <c r="W18" s="15">
        <f>SUM(R9,R15,R21,R27,R33,R39)</f>
        <v>676</v>
      </c>
      <c r="X18" s="18">
        <f t="shared" si="0"/>
        <v>903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69</v>
      </c>
      <c r="C19" s="10">
        <v>79</v>
      </c>
      <c r="D19" s="10">
        <v>148</v>
      </c>
      <c r="E19" s="3"/>
      <c r="F19" s="7">
        <v>43</v>
      </c>
      <c r="G19" s="10">
        <v>100</v>
      </c>
      <c r="H19" s="10">
        <v>98</v>
      </c>
      <c r="I19" s="10">
        <v>198</v>
      </c>
      <c r="J19" s="3"/>
      <c r="K19" s="7">
        <v>73</v>
      </c>
      <c r="L19" s="10">
        <v>153</v>
      </c>
      <c r="M19" s="10">
        <v>217</v>
      </c>
      <c r="N19" s="10">
        <v>370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62</v>
      </c>
      <c r="W19" s="15">
        <f>SUM(R15,R21,R27,R33,R39)</f>
        <v>162</v>
      </c>
      <c r="X19" s="18">
        <f t="shared" si="0"/>
        <v>224</v>
      </c>
      <c r="Z19" s="4" t="s">
        <v>25</v>
      </c>
      <c r="AA19" s="10">
        <v>178</v>
      </c>
      <c r="AB19" s="10">
        <v>178</v>
      </c>
      <c r="AC19" s="10">
        <v>356</v>
      </c>
    </row>
    <row r="20" spans="1:29" ht="15" customHeight="1" x14ac:dyDescent="0.15">
      <c r="A20" s="7">
        <v>14</v>
      </c>
      <c r="B20" s="10">
        <v>73</v>
      </c>
      <c r="C20" s="10">
        <v>86</v>
      </c>
      <c r="D20" s="10">
        <v>159</v>
      </c>
      <c r="E20" s="3"/>
      <c r="F20" s="7">
        <v>44</v>
      </c>
      <c r="G20" s="10">
        <v>99</v>
      </c>
      <c r="H20" s="10">
        <v>95</v>
      </c>
      <c r="I20" s="10">
        <v>194</v>
      </c>
      <c r="J20" s="3"/>
      <c r="K20" s="7">
        <v>74</v>
      </c>
      <c r="L20" s="10">
        <v>149</v>
      </c>
      <c r="M20" s="10">
        <v>217</v>
      </c>
      <c r="N20" s="10">
        <v>366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33</v>
      </c>
      <c r="X20" s="18">
        <f t="shared" si="0"/>
        <v>38</v>
      </c>
      <c r="Z20" s="26" t="s">
        <v>26</v>
      </c>
      <c r="AA20" s="10">
        <v>1088</v>
      </c>
      <c r="AB20" s="10">
        <v>981</v>
      </c>
      <c r="AC20" s="10">
        <v>2069</v>
      </c>
    </row>
    <row r="21" spans="1:29" ht="15" customHeight="1" x14ac:dyDescent="0.15">
      <c r="A21" s="7"/>
      <c r="B21" s="11">
        <v>360</v>
      </c>
      <c r="C21" s="11">
        <v>362</v>
      </c>
      <c r="D21" s="11">
        <v>722</v>
      </c>
      <c r="E21" s="3"/>
      <c r="F21" s="7"/>
      <c r="G21" s="11">
        <v>517</v>
      </c>
      <c r="H21" s="11">
        <v>496</v>
      </c>
      <c r="I21" s="11">
        <v>1013</v>
      </c>
      <c r="J21" s="3"/>
      <c r="K21" s="7"/>
      <c r="L21" s="12">
        <v>719</v>
      </c>
      <c r="M21" s="12">
        <v>969</v>
      </c>
      <c r="N21" s="12">
        <v>1688</v>
      </c>
      <c r="O21" s="24"/>
      <c r="P21" s="7"/>
      <c r="Q21" s="11">
        <v>5</v>
      </c>
      <c r="R21" s="11">
        <v>30</v>
      </c>
      <c r="S21" s="11">
        <v>35</v>
      </c>
      <c r="Z21" s="4" t="s">
        <v>31</v>
      </c>
      <c r="AA21" s="10">
        <v>302</v>
      </c>
      <c r="AB21" s="10">
        <v>294</v>
      </c>
      <c r="AC21" s="10">
        <v>596</v>
      </c>
    </row>
    <row r="22" spans="1:29" ht="15" customHeight="1" x14ac:dyDescent="0.15">
      <c r="A22" s="7">
        <v>15</v>
      </c>
      <c r="B22" s="10">
        <v>92</v>
      </c>
      <c r="C22" s="10">
        <v>82</v>
      </c>
      <c r="D22" s="10">
        <v>174</v>
      </c>
      <c r="E22" s="3"/>
      <c r="F22" s="7">
        <v>45</v>
      </c>
      <c r="G22" s="10">
        <v>93</v>
      </c>
      <c r="H22" s="10">
        <v>90</v>
      </c>
      <c r="I22" s="10">
        <v>183</v>
      </c>
      <c r="J22" s="3"/>
      <c r="K22" s="7">
        <v>75</v>
      </c>
      <c r="L22" s="10">
        <v>132</v>
      </c>
      <c r="M22" s="10">
        <v>205</v>
      </c>
      <c r="N22" s="10">
        <v>337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377</v>
      </c>
      <c r="AB22" s="10">
        <v>673</v>
      </c>
      <c r="AC22" s="10">
        <v>1051</v>
      </c>
    </row>
    <row r="23" spans="1:29" ht="15" customHeight="1" x14ac:dyDescent="0.15">
      <c r="A23" s="7">
        <v>16</v>
      </c>
      <c r="B23" s="10">
        <v>90</v>
      </c>
      <c r="C23" s="10">
        <v>84</v>
      </c>
      <c r="D23" s="10">
        <v>174</v>
      </c>
      <c r="E23" s="3"/>
      <c r="F23" s="7">
        <v>46</v>
      </c>
      <c r="G23" s="10">
        <v>100</v>
      </c>
      <c r="H23" s="10">
        <v>101</v>
      </c>
      <c r="I23" s="10">
        <v>201</v>
      </c>
      <c r="J23" s="3"/>
      <c r="K23" s="7">
        <v>76</v>
      </c>
      <c r="L23" s="10">
        <v>146</v>
      </c>
      <c r="M23" s="10">
        <v>208</v>
      </c>
      <c r="N23" s="10">
        <v>354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9.786999632757988</v>
      </c>
      <c r="W23" s="19">
        <f>W4/$W$8*100</f>
        <v>8.1198297325516027</v>
      </c>
      <c r="X23" s="19">
        <f>X4/$X$8*100</f>
        <v>8.897742363877823</v>
      </c>
      <c r="Z23" s="9" t="s">
        <v>24</v>
      </c>
      <c r="AA23" s="11">
        <f t="shared" ref="AA23:AB23" si="3">SUM(AA19:AA22)</f>
        <v>1945</v>
      </c>
      <c r="AB23" s="11">
        <f t="shared" si="3"/>
        <v>2126</v>
      </c>
      <c r="AC23" s="11">
        <f>SUM(AC19:AC22)</f>
        <v>4072</v>
      </c>
    </row>
    <row r="24" spans="1:29" ht="15" customHeight="1" x14ac:dyDescent="0.15">
      <c r="A24" s="7">
        <v>17</v>
      </c>
      <c r="B24" s="10">
        <v>86</v>
      </c>
      <c r="C24" s="10">
        <v>80</v>
      </c>
      <c r="D24" s="10">
        <v>166</v>
      </c>
      <c r="E24" s="3"/>
      <c r="F24" s="7">
        <v>47</v>
      </c>
      <c r="G24" s="10">
        <v>89</v>
      </c>
      <c r="H24" s="10">
        <v>100</v>
      </c>
      <c r="I24" s="10">
        <v>189</v>
      </c>
      <c r="J24" s="3"/>
      <c r="K24" s="7">
        <v>77</v>
      </c>
      <c r="L24" s="10">
        <v>158</v>
      </c>
      <c r="M24" s="10">
        <v>201</v>
      </c>
      <c r="N24" s="10">
        <v>359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52.442159383033413</v>
      </c>
      <c r="W24" s="19">
        <f>W5/$W$8*100</f>
        <v>44.205284716087064</v>
      </c>
      <c r="X24" s="19">
        <f>X5/$X$8*100</f>
        <v>48.048665552842394</v>
      </c>
      <c r="Z24" s="6" t="s">
        <v>30</v>
      </c>
    </row>
    <row r="25" spans="1:29" ht="15" customHeight="1" x14ac:dyDescent="0.15">
      <c r="A25" s="7">
        <v>18</v>
      </c>
      <c r="B25" s="10">
        <v>107</v>
      </c>
      <c r="C25" s="10">
        <v>88</v>
      </c>
      <c r="D25" s="10">
        <v>195</v>
      </c>
      <c r="E25" s="3"/>
      <c r="F25" s="7">
        <v>48</v>
      </c>
      <c r="G25" s="10">
        <v>100</v>
      </c>
      <c r="H25" s="10">
        <v>134</v>
      </c>
      <c r="I25" s="10">
        <v>234</v>
      </c>
      <c r="J25" s="3"/>
      <c r="K25" s="7">
        <v>78</v>
      </c>
      <c r="L25" s="10">
        <v>175</v>
      </c>
      <c r="M25" s="10">
        <v>238</v>
      </c>
      <c r="N25" s="10">
        <v>413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17.159383033419022</v>
      </c>
      <c r="W25" s="19">
        <f>W6/$W$8*100</f>
        <v>16.480603967552806</v>
      </c>
      <c r="X25" s="19">
        <f>X6/$X$8*100</f>
        <v>16.797326821745276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74</v>
      </c>
      <c r="C26" s="10">
        <v>87</v>
      </c>
      <c r="D26" s="10">
        <v>161</v>
      </c>
      <c r="E26" s="3"/>
      <c r="F26" s="7">
        <v>49</v>
      </c>
      <c r="G26" s="10">
        <v>82</v>
      </c>
      <c r="H26" s="10">
        <v>62</v>
      </c>
      <c r="I26" s="10">
        <v>144</v>
      </c>
      <c r="J26" s="3"/>
      <c r="K26" s="7">
        <v>79</v>
      </c>
      <c r="L26" s="10">
        <v>141</v>
      </c>
      <c r="M26" s="10">
        <v>232</v>
      </c>
      <c r="N26" s="10">
        <v>373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20.611457950789568</v>
      </c>
      <c r="W26" s="19">
        <f>W7/$W$8*100</f>
        <v>31.194281583808532</v>
      </c>
      <c r="X26" s="19">
        <f>X7/$X$8*100</f>
        <v>26.256265261534505</v>
      </c>
      <c r="Z26" s="4" t="s">
        <v>25</v>
      </c>
      <c r="AA26" s="10">
        <v>116</v>
      </c>
      <c r="AB26" s="10">
        <v>102</v>
      </c>
      <c r="AC26" s="10">
        <v>218</v>
      </c>
    </row>
    <row r="27" spans="1:29" ht="15" customHeight="1" x14ac:dyDescent="0.15">
      <c r="A27" s="7"/>
      <c r="B27" s="11">
        <v>449</v>
      </c>
      <c r="C27" s="11">
        <v>421</v>
      </c>
      <c r="D27" s="11">
        <v>870</v>
      </c>
      <c r="E27" s="3"/>
      <c r="F27" s="7"/>
      <c r="G27" s="11">
        <v>464</v>
      </c>
      <c r="H27" s="11">
        <v>487</v>
      </c>
      <c r="I27" s="11">
        <v>951</v>
      </c>
      <c r="J27" s="3"/>
      <c r="K27" s="7"/>
      <c r="L27" s="11">
        <v>752</v>
      </c>
      <c r="M27" s="11">
        <v>1084</v>
      </c>
      <c r="N27" s="11">
        <v>1836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588</v>
      </c>
      <c r="AB27" s="10">
        <v>544</v>
      </c>
      <c r="AC27" s="10">
        <v>1132</v>
      </c>
    </row>
    <row r="28" spans="1:29" ht="15" customHeight="1" x14ac:dyDescent="0.15">
      <c r="A28" s="7">
        <v>20</v>
      </c>
      <c r="B28" s="10">
        <v>87</v>
      </c>
      <c r="C28" s="10">
        <v>75</v>
      </c>
      <c r="D28" s="10">
        <v>162</v>
      </c>
      <c r="E28" s="3"/>
      <c r="F28" s="7">
        <v>50</v>
      </c>
      <c r="G28" s="10">
        <v>104</v>
      </c>
      <c r="H28" s="10">
        <v>105</v>
      </c>
      <c r="I28" s="10">
        <v>209</v>
      </c>
      <c r="J28" s="3"/>
      <c r="K28" s="7">
        <v>80</v>
      </c>
      <c r="L28" s="10">
        <v>171</v>
      </c>
      <c r="M28" s="10">
        <v>243</v>
      </c>
      <c r="N28" s="10">
        <v>414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31.784796180683074</v>
      </c>
      <c r="W28" s="19">
        <f t="shared" ref="W28:W39" si="5">W9/$W$8*100</f>
        <v>27.258854710465023</v>
      </c>
      <c r="X28" s="19">
        <f t="shared" ref="X28:X39" si="6">X9/$X$8*100</f>
        <v>29.370689285867286</v>
      </c>
      <c r="Z28" s="4" t="s">
        <v>31</v>
      </c>
      <c r="AA28" s="10">
        <v>175</v>
      </c>
      <c r="AB28" s="10">
        <v>198</v>
      </c>
      <c r="AC28" s="10">
        <v>373</v>
      </c>
    </row>
    <row r="29" spans="1:29" ht="15" customHeight="1" x14ac:dyDescent="0.15">
      <c r="A29" s="7">
        <v>21</v>
      </c>
      <c r="B29" s="10">
        <v>101</v>
      </c>
      <c r="C29" s="10">
        <v>82</v>
      </c>
      <c r="D29" s="10">
        <v>183</v>
      </c>
      <c r="E29" s="3"/>
      <c r="F29" s="7">
        <v>51</v>
      </c>
      <c r="G29" s="10">
        <v>100</v>
      </c>
      <c r="H29" s="10">
        <v>126</v>
      </c>
      <c r="I29" s="10">
        <v>226</v>
      </c>
      <c r="J29" s="3"/>
      <c r="K29" s="7">
        <v>81</v>
      </c>
      <c r="L29" s="10">
        <v>144</v>
      </c>
      <c r="M29" s="10">
        <v>258</v>
      </c>
      <c r="N29" s="10">
        <v>402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69.555637164891664</v>
      </c>
      <c r="W29" s="19">
        <f t="shared" si="5"/>
        <v>74.933740261826358</v>
      </c>
      <c r="X29" s="19">
        <f t="shared" si="6"/>
        <v>72.424281369147067</v>
      </c>
      <c r="Z29" s="4" t="s">
        <v>7</v>
      </c>
      <c r="AA29" s="10">
        <v>230</v>
      </c>
      <c r="AB29" s="10">
        <v>402</v>
      </c>
      <c r="AC29" s="10">
        <v>632</v>
      </c>
    </row>
    <row r="30" spans="1:29" ht="15" customHeight="1" x14ac:dyDescent="0.15">
      <c r="A30" s="7">
        <v>22</v>
      </c>
      <c r="B30" s="10">
        <v>86</v>
      </c>
      <c r="C30" s="10">
        <v>78</v>
      </c>
      <c r="D30" s="10">
        <v>164</v>
      </c>
      <c r="E30" s="3"/>
      <c r="F30" s="7">
        <v>52</v>
      </c>
      <c r="G30" s="10">
        <v>129</v>
      </c>
      <c r="H30" s="10">
        <v>122</v>
      </c>
      <c r="I30" s="10">
        <v>251</v>
      </c>
      <c r="J30" s="3"/>
      <c r="K30" s="7">
        <v>82</v>
      </c>
      <c r="L30" s="10">
        <v>158</v>
      </c>
      <c r="M30" s="10">
        <v>229</v>
      </c>
      <c r="N30" s="10">
        <v>387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60.549026808666916</v>
      </c>
      <c r="W30" s="19">
        <f t="shared" si="5"/>
        <v>67.03879206489438</v>
      </c>
      <c r="X30" s="19">
        <f t="shared" si="6"/>
        <v>64.010624169986713</v>
      </c>
      <c r="Z30" s="9" t="s">
        <v>24</v>
      </c>
      <c r="AA30" s="11">
        <f t="shared" ref="AA30:AB30" si="7">SUM(AA26:AA29)</f>
        <v>1109</v>
      </c>
      <c r="AB30" s="11">
        <f t="shared" si="7"/>
        <v>1246</v>
      </c>
      <c r="AC30" s="11">
        <f>SUM(AC26:AC29)</f>
        <v>2355</v>
      </c>
    </row>
    <row r="31" spans="1:29" ht="15" customHeight="1" x14ac:dyDescent="0.15">
      <c r="A31" s="7">
        <v>23</v>
      </c>
      <c r="B31" s="10">
        <v>67</v>
      </c>
      <c r="C31" s="10">
        <v>74</v>
      </c>
      <c r="D31" s="10">
        <v>141</v>
      </c>
      <c r="E31" s="3"/>
      <c r="F31" s="7">
        <v>53</v>
      </c>
      <c r="G31" s="10">
        <v>113</v>
      </c>
      <c r="H31" s="10">
        <v>108</v>
      </c>
      <c r="I31" s="10">
        <v>221</v>
      </c>
      <c r="J31" s="3"/>
      <c r="K31" s="7">
        <v>83</v>
      </c>
      <c r="L31" s="10">
        <v>153</v>
      </c>
      <c r="M31" s="10">
        <v>213</v>
      </c>
      <c r="N31" s="10">
        <v>366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47.622107969151671</v>
      </c>
      <c r="W31" s="19">
        <f t="shared" si="5"/>
        <v>55.393141113163601</v>
      </c>
      <c r="X31" s="19">
        <f t="shared" si="6"/>
        <v>51.767125048194316</v>
      </c>
      <c r="Z31" s="6"/>
    </row>
    <row r="32" spans="1:29" ht="15" customHeight="1" x14ac:dyDescent="0.15">
      <c r="A32" s="7">
        <v>24</v>
      </c>
      <c r="B32" s="10">
        <v>77</v>
      </c>
      <c r="C32" s="10">
        <v>65</v>
      </c>
      <c r="D32" s="10">
        <v>142</v>
      </c>
      <c r="E32" s="3"/>
      <c r="F32" s="7">
        <v>54</v>
      </c>
      <c r="G32" s="10">
        <v>135</v>
      </c>
      <c r="H32" s="10">
        <v>157</v>
      </c>
      <c r="I32" s="10">
        <v>292</v>
      </c>
      <c r="J32" s="3"/>
      <c r="K32" s="7">
        <v>84</v>
      </c>
      <c r="L32" s="10">
        <v>136</v>
      </c>
      <c r="M32" s="10">
        <v>249</v>
      </c>
      <c r="N32" s="10">
        <v>385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37.77084098420859</v>
      </c>
      <c r="W32" s="20">
        <f t="shared" si="5"/>
        <v>47.674885551361335</v>
      </c>
      <c r="X32" s="20">
        <f t="shared" si="6"/>
        <v>43.053592083279781</v>
      </c>
      <c r="Z32" s="6"/>
      <c r="AA32" s="28"/>
      <c r="AB32" s="27"/>
      <c r="AC32" s="27"/>
    </row>
    <row r="33" spans="1:29" ht="15" customHeight="1" x14ac:dyDescent="0.15">
      <c r="A33" s="7"/>
      <c r="B33" s="11">
        <v>418</v>
      </c>
      <c r="C33" s="11">
        <v>374</v>
      </c>
      <c r="D33" s="11">
        <v>792</v>
      </c>
      <c r="E33" s="3"/>
      <c r="F33" s="7"/>
      <c r="G33" s="11">
        <v>581</v>
      </c>
      <c r="H33" s="11">
        <v>618</v>
      </c>
      <c r="I33" s="11">
        <v>1199</v>
      </c>
      <c r="J33" s="3"/>
      <c r="K33" s="7"/>
      <c r="L33" s="11">
        <v>762</v>
      </c>
      <c r="M33" s="11">
        <v>1192</v>
      </c>
      <c r="N33" s="11">
        <v>1954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27.212633125229523</v>
      </c>
      <c r="W33" s="19">
        <f t="shared" si="5"/>
        <v>38.976789012930688</v>
      </c>
      <c r="X33" s="19">
        <f t="shared" si="6"/>
        <v>33.487555155721196</v>
      </c>
      <c r="Z33" s="6" t="s">
        <v>3</v>
      </c>
    </row>
    <row r="34" spans="1:29" ht="15" customHeight="1" x14ac:dyDescent="0.15">
      <c r="A34" s="7">
        <v>25</v>
      </c>
      <c r="B34" s="10">
        <v>64</v>
      </c>
      <c r="C34" s="10">
        <v>70</v>
      </c>
      <c r="D34" s="10">
        <v>134</v>
      </c>
      <c r="E34" s="3"/>
      <c r="F34" s="7">
        <v>55</v>
      </c>
      <c r="G34" s="10">
        <v>147</v>
      </c>
      <c r="H34" s="10">
        <v>138</v>
      </c>
      <c r="I34" s="10">
        <v>285</v>
      </c>
      <c r="J34" s="3"/>
      <c r="K34" s="7">
        <v>85</v>
      </c>
      <c r="L34" s="10">
        <v>154</v>
      </c>
      <c r="M34" s="10">
        <v>221</v>
      </c>
      <c r="N34" s="10">
        <v>375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20.611457950789568</v>
      </c>
      <c r="W34" s="19">
        <f t="shared" si="5"/>
        <v>31.194281583808532</v>
      </c>
      <c r="X34" s="19">
        <f t="shared" si="6"/>
        <v>26.256265261534505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65</v>
      </c>
      <c r="C35" s="10">
        <v>52</v>
      </c>
      <c r="D35" s="10">
        <v>117</v>
      </c>
      <c r="E35" s="3"/>
      <c r="F35" s="7">
        <v>56</v>
      </c>
      <c r="G35" s="10">
        <v>180</v>
      </c>
      <c r="H35" s="10">
        <v>170</v>
      </c>
      <c r="I35" s="10">
        <v>350</v>
      </c>
      <c r="J35" s="3"/>
      <c r="K35" s="7">
        <v>86</v>
      </c>
      <c r="L35" s="10">
        <v>113</v>
      </c>
      <c r="M35" s="10">
        <v>211</v>
      </c>
      <c r="N35" s="10">
        <v>324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13.707308116048475</v>
      </c>
      <c r="W35" s="19">
        <f t="shared" si="5"/>
        <v>22.488153561962896</v>
      </c>
      <c r="X35" s="19">
        <f t="shared" si="6"/>
        <v>18.390952319753247</v>
      </c>
      <c r="Z35" s="4" t="s">
        <v>25</v>
      </c>
      <c r="AA35" s="10">
        <f>SUM(AA5,AA12,AA19,AA26)</f>
        <v>1066</v>
      </c>
      <c r="AB35" s="10">
        <f t="shared" ref="AA35:AB38" si="8">SUM(AB5,AB12,AB19,AB26)</f>
        <v>1011</v>
      </c>
      <c r="AC35" s="10">
        <f>SUM(AA35:AB35)</f>
        <v>2077</v>
      </c>
    </row>
    <row r="36" spans="1:29" ht="15" customHeight="1" x14ac:dyDescent="0.15">
      <c r="A36" s="7">
        <v>27</v>
      </c>
      <c r="B36" s="10">
        <v>96</v>
      </c>
      <c r="C36" s="10">
        <v>83</v>
      </c>
      <c r="D36" s="10">
        <v>179</v>
      </c>
      <c r="E36" s="3"/>
      <c r="F36" s="7">
        <v>57</v>
      </c>
      <c r="G36" s="10">
        <v>165</v>
      </c>
      <c r="H36" s="10">
        <v>163</v>
      </c>
      <c r="I36" s="10">
        <v>328</v>
      </c>
      <c r="J36" s="3"/>
      <c r="K36" s="7">
        <v>87</v>
      </c>
      <c r="L36" s="10">
        <v>77</v>
      </c>
      <c r="M36" s="10">
        <v>176</v>
      </c>
      <c r="N36" s="10">
        <v>253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6.7113477781858251</v>
      </c>
      <c r="W36" s="19">
        <f t="shared" si="5"/>
        <v>12.914625331298691</v>
      </c>
      <c r="X36" s="19">
        <f t="shared" si="6"/>
        <v>10.020134515700638</v>
      </c>
      <c r="Z36" s="26" t="s">
        <v>26</v>
      </c>
      <c r="AA36" s="10">
        <f t="shared" si="8"/>
        <v>5712</v>
      </c>
      <c r="AB36" s="10">
        <f t="shared" si="8"/>
        <v>5504</v>
      </c>
      <c r="AC36" s="13">
        <f>SUM(AA36:AB36)</f>
        <v>11216</v>
      </c>
    </row>
    <row r="37" spans="1:29" ht="15" customHeight="1" x14ac:dyDescent="0.15">
      <c r="A37" s="7">
        <v>28</v>
      </c>
      <c r="B37" s="10">
        <v>83</v>
      </c>
      <c r="C37" s="10">
        <v>82</v>
      </c>
      <c r="D37" s="10">
        <v>165</v>
      </c>
      <c r="E37" s="3"/>
      <c r="F37" s="7">
        <v>58</v>
      </c>
      <c r="G37" s="10">
        <v>168</v>
      </c>
      <c r="H37" s="10">
        <v>169</v>
      </c>
      <c r="I37" s="10">
        <v>337</v>
      </c>
      <c r="J37" s="3"/>
      <c r="K37" s="7">
        <v>88</v>
      </c>
      <c r="L37" s="10">
        <v>94</v>
      </c>
      <c r="M37" s="10">
        <v>172</v>
      </c>
      <c r="N37" s="10">
        <v>266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2.084098420859346</v>
      </c>
      <c r="W37" s="19">
        <f t="shared" si="5"/>
        <v>5.429282788531042</v>
      </c>
      <c r="X37" s="19">
        <f t="shared" si="6"/>
        <v>3.8683973782290195</v>
      </c>
      <c r="Z37" s="4" t="s">
        <v>31</v>
      </c>
      <c r="AA37" s="10">
        <f t="shared" si="8"/>
        <v>1869</v>
      </c>
      <c r="AB37" s="10">
        <f t="shared" si="8"/>
        <v>2052</v>
      </c>
      <c r="AC37" s="13">
        <f>SUM(AA37:AB37)</f>
        <v>3921</v>
      </c>
    </row>
    <row r="38" spans="1:29" ht="15" customHeight="1" x14ac:dyDescent="0.15">
      <c r="A38" s="7">
        <v>29</v>
      </c>
      <c r="B38" s="10">
        <v>76</v>
      </c>
      <c r="C38" s="10">
        <v>90</v>
      </c>
      <c r="D38" s="10">
        <v>166</v>
      </c>
      <c r="E38" s="3"/>
      <c r="F38" s="7">
        <v>59</v>
      </c>
      <c r="G38" s="10">
        <v>167</v>
      </c>
      <c r="H38" s="10">
        <v>192</v>
      </c>
      <c r="I38" s="10">
        <v>359</v>
      </c>
      <c r="J38" s="3"/>
      <c r="K38" s="7">
        <v>89</v>
      </c>
      <c r="L38" s="10">
        <v>66</v>
      </c>
      <c r="M38" s="10">
        <v>152</v>
      </c>
      <c r="N38" s="10">
        <v>218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0.56922511935365405</v>
      </c>
      <c r="W38" s="19">
        <f t="shared" si="5"/>
        <v>1.3011003132278531</v>
      </c>
      <c r="X38" s="19">
        <f t="shared" si="6"/>
        <v>0.9596024504134002</v>
      </c>
      <c r="Z38" s="4" t="s">
        <v>7</v>
      </c>
      <c r="AA38" s="10">
        <f t="shared" si="8"/>
        <v>2245</v>
      </c>
      <c r="AB38" s="10">
        <f t="shared" si="8"/>
        <v>3884</v>
      </c>
      <c r="AC38" s="13">
        <f>SUM(AA38:AB38)</f>
        <v>6129</v>
      </c>
    </row>
    <row r="39" spans="1:29" ht="15" customHeight="1" x14ac:dyDescent="0.15">
      <c r="A39" s="7"/>
      <c r="B39" s="11">
        <v>384</v>
      </c>
      <c r="C39" s="11">
        <v>377</v>
      </c>
      <c r="D39" s="11">
        <v>761</v>
      </c>
      <c r="E39" s="3"/>
      <c r="F39" s="7"/>
      <c r="G39" s="11">
        <v>827</v>
      </c>
      <c r="H39" s="11">
        <v>832</v>
      </c>
      <c r="I39" s="11">
        <v>1659</v>
      </c>
      <c r="J39" s="3"/>
      <c r="K39" s="7"/>
      <c r="L39" s="11">
        <v>504</v>
      </c>
      <c r="M39" s="11">
        <v>932</v>
      </c>
      <c r="N39" s="11">
        <v>1436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4.590525156077855E-2</v>
      </c>
      <c r="W39" s="19">
        <f t="shared" si="5"/>
        <v>0.26503895269456268</v>
      </c>
      <c r="X39" s="19">
        <f t="shared" si="6"/>
        <v>0.16278970140941609</v>
      </c>
      <c r="Z39" s="9" t="s">
        <v>24</v>
      </c>
      <c r="AA39" s="11">
        <f>SUM(AA35:AA38)</f>
        <v>10892</v>
      </c>
      <c r="AB39" s="11">
        <f>SUM(AB35:AB38)</f>
        <v>12451</v>
      </c>
      <c r="AC39" s="11">
        <f>SUM(AC35:AC38)</f>
        <v>23343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41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62</v>
      </c>
      <c r="C4" s="10">
        <v>57</v>
      </c>
      <c r="D4" s="10">
        <v>119</v>
      </c>
      <c r="E4" s="3"/>
      <c r="F4" s="7">
        <v>30</v>
      </c>
      <c r="G4" s="10">
        <v>87</v>
      </c>
      <c r="H4" s="10">
        <v>94</v>
      </c>
      <c r="I4" s="10">
        <v>181</v>
      </c>
      <c r="J4" s="3"/>
      <c r="K4" s="7">
        <v>60</v>
      </c>
      <c r="L4" s="10">
        <v>188</v>
      </c>
      <c r="M4" s="10">
        <v>192</v>
      </c>
      <c r="N4" s="10">
        <v>380</v>
      </c>
      <c r="O4" s="3"/>
      <c r="P4" s="7">
        <v>90</v>
      </c>
      <c r="Q4" s="10">
        <v>67</v>
      </c>
      <c r="R4" s="10">
        <v>160</v>
      </c>
      <c r="S4" s="10">
        <v>227</v>
      </c>
      <c r="U4" s="4" t="s">
        <v>4</v>
      </c>
      <c r="V4" s="15">
        <f>SUM(B9,B15,B21)</f>
        <v>1063</v>
      </c>
      <c r="W4" s="15">
        <f>SUM(C9,C15,C21)</f>
        <v>1011</v>
      </c>
      <c r="X4" s="15">
        <f>SUM(V4:W4)</f>
        <v>2074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70</v>
      </c>
      <c r="C5" s="10">
        <v>57</v>
      </c>
      <c r="D5" s="10">
        <v>127</v>
      </c>
      <c r="E5" s="3"/>
      <c r="F5" s="7">
        <v>31</v>
      </c>
      <c r="G5" s="10">
        <v>112</v>
      </c>
      <c r="H5" s="10">
        <v>77</v>
      </c>
      <c r="I5" s="10">
        <v>189</v>
      </c>
      <c r="J5" s="3"/>
      <c r="K5" s="7">
        <v>61</v>
      </c>
      <c r="L5" s="10">
        <v>194</v>
      </c>
      <c r="M5" s="10">
        <v>164</v>
      </c>
      <c r="N5" s="10">
        <v>358</v>
      </c>
      <c r="O5" s="3"/>
      <c r="P5" s="7">
        <v>91</v>
      </c>
      <c r="Q5" s="10">
        <v>34</v>
      </c>
      <c r="R5" s="10">
        <v>102</v>
      </c>
      <c r="S5" s="10">
        <v>136</v>
      </c>
      <c r="U5" s="4" t="s">
        <v>5</v>
      </c>
      <c r="V5" s="15">
        <f>SUM(B27,B33,B39,G9,G15,G21,G27,G33,G39,L9)</f>
        <v>5688</v>
      </c>
      <c r="W5" s="15">
        <f>SUM(C27,C33,C39,H9,H15,H21,H27,H33,H39,M9)</f>
        <v>5485</v>
      </c>
      <c r="X5" s="15">
        <f>SUM(V5:W5)</f>
        <v>11173</v>
      </c>
      <c r="Y5" s="2"/>
      <c r="Z5" s="4" t="s">
        <v>25</v>
      </c>
      <c r="AA5" s="10">
        <v>614</v>
      </c>
      <c r="AB5" s="10">
        <v>570</v>
      </c>
      <c r="AC5" s="10">
        <v>1184</v>
      </c>
    </row>
    <row r="6" spans="1:29" ht="15" customHeight="1" x14ac:dyDescent="0.15">
      <c r="A6" s="7">
        <v>2</v>
      </c>
      <c r="B6" s="10">
        <v>64</v>
      </c>
      <c r="C6" s="10">
        <v>56</v>
      </c>
      <c r="D6" s="10">
        <v>120</v>
      </c>
      <c r="E6" s="3"/>
      <c r="F6" s="7">
        <v>32</v>
      </c>
      <c r="G6" s="10">
        <v>89</v>
      </c>
      <c r="H6" s="10">
        <v>99</v>
      </c>
      <c r="I6" s="10">
        <v>188</v>
      </c>
      <c r="J6" s="3"/>
      <c r="K6" s="7">
        <v>62</v>
      </c>
      <c r="L6" s="10">
        <v>232</v>
      </c>
      <c r="M6" s="10">
        <v>200</v>
      </c>
      <c r="N6" s="10">
        <v>432</v>
      </c>
      <c r="O6" s="3"/>
      <c r="P6" s="7">
        <v>92</v>
      </c>
      <c r="Q6" s="10">
        <v>30</v>
      </c>
      <c r="R6" s="10">
        <v>91</v>
      </c>
      <c r="S6" s="10">
        <v>121</v>
      </c>
      <c r="U6" s="8" t="s">
        <v>6</v>
      </c>
      <c r="V6" s="15">
        <f>SUM(L15,L21)</f>
        <v>1873</v>
      </c>
      <c r="W6" s="15">
        <f>SUM(M15,M21)</f>
        <v>2045</v>
      </c>
      <c r="X6" s="15">
        <f>SUM(V6:W6)</f>
        <v>3918</v>
      </c>
      <c r="Z6" s="26" t="s">
        <v>26</v>
      </c>
      <c r="AA6" s="10">
        <v>3285</v>
      </c>
      <c r="AB6" s="10">
        <v>3236</v>
      </c>
      <c r="AC6" s="10">
        <v>6521</v>
      </c>
    </row>
    <row r="7" spans="1:29" ht="15" customHeight="1" x14ac:dyDescent="0.15">
      <c r="A7" s="7">
        <v>3</v>
      </c>
      <c r="B7" s="10">
        <v>61</v>
      </c>
      <c r="C7" s="10">
        <v>56</v>
      </c>
      <c r="D7" s="10">
        <v>117</v>
      </c>
      <c r="E7" s="3"/>
      <c r="F7" s="7">
        <v>33</v>
      </c>
      <c r="G7" s="10">
        <v>83</v>
      </c>
      <c r="H7" s="10">
        <v>91</v>
      </c>
      <c r="I7" s="10">
        <v>174</v>
      </c>
      <c r="J7" s="3"/>
      <c r="K7" s="7">
        <v>63</v>
      </c>
      <c r="L7" s="10">
        <v>211</v>
      </c>
      <c r="M7" s="10">
        <v>205</v>
      </c>
      <c r="N7" s="10">
        <v>416</v>
      </c>
      <c r="O7" s="3"/>
      <c r="P7" s="7">
        <v>93</v>
      </c>
      <c r="Q7" s="10">
        <v>22</v>
      </c>
      <c r="R7" s="10">
        <v>84</v>
      </c>
      <c r="S7" s="10">
        <v>106</v>
      </c>
      <c r="U7" s="4" t="s">
        <v>7</v>
      </c>
      <c r="V7" s="15">
        <f>SUM(L27,L33,L39,Q9,Q15,Q21,Q27,Q33,Q39)</f>
        <v>2249</v>
      </c>
      <c r="W7" s="15">
        <f>SUM(M27,M33,M39,R9,R15,R21,R27,R33,R39)</f>
        <v>3888</v>
      </c>
      <c r="X7" s="15">
        <f>SUM(V7:W7)</f>
        <v>6137</v>
      </c>
      <c r="Z7" s="4" t="s">
        <v>31</v>
      </c>
      <c r="AA7" s="10">
        <v>1157</v>
      </c>
      <c r="AB7" s="10">
        <v>1274</v>
      </c>
      <c r="AC7" s="10">
        <v>2431</v>
      </c>
    </row>
    <row r="8" spans="1:29" ht="15" customHeight="1" x14ac:dyDescent="0.15">
      <c r="A8" s="7">
        <v>4</v>
      </c>
      <c r="B8" s="10">
        <v>71</v>
      </c>
      <c r="C8" s="10">
        <v>65</v>
      </c>
      <c r="D8" s="10">
        <v>136</v>
      </c>
      <c r="E8" s="3"/>
      <c r="F8" s="7">
        <v>34</v>
      </c>
      <c r="G8" s="10">
        <v>96</v>
      </c>
      <c r="H8" s="10">
        <v>84</v>
      </c>
      <c r="I8" s="10">
        <v>180</v>
      </c>
      <c r="J8" s="3"/>
      <c r="K8" s="7">
        <v>64</v>
      </c>
      <c r="L8" s="10">
        <v>240</v>
      </c>
      <c r="M8" s="10">
        <v>202</v>
      </c>
      <c r="N8" s="10">
        <v>442</v>
      </c>
      <c r="O8" s="3"/>
      <c r="P8" s="7">
        <v>94</v>
      </c>
      <c r="Q8" s="10">
        <v>14</v>
      </c>
      <c r="R8" s="10">
        <v>76</v>
      </c>
      <c r="S8" s="10">
        <v>90</v>
      </c>
      <c r="U8" s="17" t="s">
        <v>3</v>
      </c>
      <c r="V8" s="12">
        <f>SUM(V4:V7)</f>
        <v>10873</v>
      </c>
      <c r="W8" s="12">
        <f>SUM(W4:W7)</f>
        <v>12429</v>
      </c>
      <c r="X8" s="12">
        <f>SUM(X4:X7)</f>
        <v>23302</v>
      </c>
      <c r="Z8" s="4" t="s">
        <v>7</v>
      </c>
      <c r="AA8" s="10">
        <v>1362</v>
      </c>
      <c r="AB8" s="10">
        <v>2368</v>
      </c>
      <c r="AC8" s="10">
        <v>3730</v>
      </c>
    </row>
    <row r="9" spans="1:29" ht="15" customHeight="1" x14ac:dyDescent="0.15">
      <c r="A9" s="7"/>
      <c r="B9" s="11">
        <v>328</v>
      </c>
      <c r="C9" s="11">
        <v>291</v>
      </c>
      <c r="D9" s="11">
        <v>619</v>
      </c>
      <c r="E9" s="3"/>
      <c r="F9" s="7"/>
      <c r="G9" s="11">
        <v>467</v>
      </c>
      <c r="H9" s="11">
        <v>445</v>
      </c>
      <c r="I9" s="11">
        <v>912</v>
      </c>
      <c r="J9" s="3"/>
      <c r="K9" s="7"/>
      <c r="L9" s="12">
        <v>1065</v>
      </c>
      <c r="M9" s="12">
        <v>963</v>
      </c>
      <c r="N9" s="12">
        <v>2028</v>
      </c>
      <c r="O9" s="3"/>
      <c r="P9" s="7"/>
      <c r="Q9" s="11">
        <v>167</v>
      </c>
      <c r="R9" s="11">
        <v>513</v>
      </c>
      <c r="S9" s="11">
        <v>680</v>
      </c>
      <c r="U9" s="4" t="s">
        <v>8</v>
      </c>
      <c r="V9" s="15">
        <f>SUM(G21,G27,G33,G39,L9)</f>
        <v>3453</v>
      </c>
      <c r="W9" s="15">
        <f>SUM(H21,H27,H33,H39,M9)</f>
        <v>3386</v>
      </c>
      <c r="X9" s="18">
        <f t="shared" ref="X9:X20" si="0">SUM(V9:W9)</f>
        <v>6839</v>
      </c>
      <c r="Z9" s="9" t="s">
        <v>24</v>
      </c>
      <c r="AA9" s="11">
        <f t="shared" ref="AA9:AB9" si="1">SUM(AA5:AA8)</f>
        <v>6418</v>
      </c>
      <c r="AB9" s="11">
        <f t="shared" si="1"/>
        <v>7448</v>
      </c>
      <c r="AC9" s="11">
        <f>SUM(AC5:AC8)</f>
        <v>13866</v>
      </c>
    </row>
    <row r="10" spans="1:29" ht="15" customHeight="1" x14ac:dyDescent="0.15">
      <c r="A10" s="7">
        <v>5</v>
      </c>
      <c r="B10" s="10">
        <v>82</v>
      </c>
      <c r="C10" s="10">
        <v>70</v>
      </c>
      <c r="D10" s="10">
        <v>152</v>
      </c>
      <c r="E10" s="3"/>
      <c r="F10" s="7">
        <v>35</v>
      </c>
      <c r="G10" s="10">
        <v>94</v>
      </c>
      <c r="H10" s="10">
        <v>100</v>
      </c>
      <c r="I10" s="10">
        <v>194</v>
      </c>
      <c r="J10" s="3"/>
      <c r="K10" s="7">
        <v>65</v>
      </c>
      <c r="L10" s="10">
        <v>244</v>
      </c>
      <c r="M10" s="10">
        <v>224</v>
      </c>
      <c r="N10" s="10">
        <v>468</v>
      </c>
      <c r="O10" s="3"/>
      <c r="P10" s="7">
        <v>95</v>
      </c>
      <c r="Q10" s="10">
        <v>19</v>
      </c>
      <c r="R10" s="10">
        <v>41</v>
      </c>
      <c r="S10" s="10">
        <v>60</v>
      </c>
      <c r="U10" s="4" t="s">
        <v>9</v>
      </c>
      <c r="V10" s="15">
        <f>SUM(G21,G27,G33,G39,L9,L15,L21,L27,L33,L39,Q9,Q15,Q21,Q27,Q33,Q39)</f>
        <v>7575</v>
      </c>
      <c r="W10" s="15">
        <f>SUM(H21,H27,H33,H39,M9,M15,M21,M27,M33,M39,R9,R15,R21,R27,R33,R39)</f>
        <v>9319</v>
      </c>
      <c r="X10" s="18">
        <f t="shared" si="0"/>
        <v>16894</v>
      </c>
      <c r="Z10" s="6" t="s">
        <v>28</v>
      </c>
    </row>
    <row r="11" spans="1:29" ht="15" customHeight="1" x14ac:dyDescent="0.15">
      <c r="A11" s="7">
        <v>6</v>
      </c>
      <c r="B11" s="10">
        <v>77</v>
      </c>
      <c r="C11" s="10">
        <v>61</v>
      </c>
      <c r="D11" s="10">
        <v>138</v>
      </c>
      <c r="E11" s="3"/>
      <c r="F11" s="7">
        <v>36</v>
      </c>
      <c r="G11" s="10">
        <v>90</v>
      </c>
      <c r="H11" s="10">
        <v>101</v>
      </c>
      <c r="I11" s="10">
        <v>191</v>
      </c>
      <c r="J11" s="3"/>
      <c r="K11" s="7">
        <v>66</v>
      </c>
      <c r="L11" s="10">
        <v>274</v>
      </c>
      <c r="M11" s="10">
        <v>278</v>
      </c>
      <c r="N11" s="10">
        <v>552</v>
      </c>
      <c r="O11" s="3"/>
      <c r="P11" s="7">
        <v>96</v>
      </c>
      <c r="Q11" s="10">
        <v>17</v>
      </c>
      <c r="R11" s="10">
        <v>27</v>
      </c>
      <c r="S11" s="10">
        <v>44</v>
      </c>
      <c r="U11" s="4" t="s">
        <v>10</v>
      </c>
      <c r="V11" s="15">
        <f>SUM(,G33,G39,L9,L15,L21,L27,L33,L39,Q9,Q15,Q21,Q27,Q33,Q39)</f>
        <v>6592</v>
      </c>
      <c r="W11" s="15">
        <f>SUM(,H33,H39,M9,M15,M21,M27,M33,M39,R9,R15,R21,R27,R33,R39)</f>
        <v>8332</v>
      </c>
      <c r="X11" s="18">
        <f t="shared" si="0"/>
        <v>14924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65</v>
      </c>
      <c r="C12" s="10">
        <v>75</v>
      </c>
      <c r="D12" s="10">
        <v>140</v>
      </c>
      <c r="E12" s="3"/>
      <c r="F12" s="7">
        <v>37</v>
      </c>
      <c r="G12" s="10">
        <v>107</v>
      </c>
      <c r="H12" s="10">
        <v>100</v>
      </c>
      <c r="I12" s="10">
        <v>207</v>
      </c>
      <c r="J12" s="3"/>
      <c r="K12" s="7">
        <v>67</v>
      </c>
      <c r="L12" s="10">
        <v>266</v>
      </c>
      <c r="M12" s="10">
        <v>226</v>
      </c>
      <c r="N12" s="10">
        <v>492</v>
      </c>
      <c r="O12" s="3"/>
      <c r="P12" s="7">
        <v>97</v>
      </c>
      <c r="Q12" s="10">
        <v>13</v>
      </c>
      <c r="R12" s="10">
        <v>30</v>
      </c>
      <c r="S12" s="10">
        <v>43</v>
      </c>
      <c r="U12" s="4" t="s">
        <v>11</v>
      </c>
      <c r="V12" s="15">
        <f>SUM(L9,L15,L21,L27,L33,L39,Q9,Q15,Q21,Q27,Q33,Q39)</f>
        <v>5187</v>
      </c>
      <c r="W12" s="15">
        <f>SUM(M9,M15,M21,M27,M33,M39,R9,R15,R21,R27,R33,R39)</f>
        <v>6896</v>
      </c>
      <c r="X12" s="18">
        <f t="shared" si="0"/>
        <v>12083</v>
      </c>
      <c r="Z12" s="4" t="s">
        <v>25</v>
      </c>
      <c r="AA12" s="10">
        <v>159</v>
      </c>
      <c r="AB12" s="10">
        <v>159</v>
      </c>
      <c r="AC12" s="10">
        <v>318</v>
      </c>
    </row>
    <row r="13" spans="1:29" ht="15" customHeight="1" x14ac:dyDescent="0.15">
      <c r="A13" s="7">
        <v>8</v>
      </c>
      <c r="B13" s="10">
        <v>75</v>
      </c>
      <c r="C13" s="10">
        <v>74</v>
      </c>
      <c r="D13" s="10">
        <v>149</v>
      </c>
      <c r="E13" s="3"/>
      <c r="F13" s="7">
        <v>38</v>
      </c>
      <c r="G13" s="10">
        <v>114</v>
      </c>
      <c r="H13" s="10">
        <v>96</v>
      </c>
      <c r="I13" s="10">
        <v>210</v>
      </c>
      <c r="J13" s="3"/>
      <c r="K13" s="7">
        <v>68</v>
      </c>
      <c r="L13" s="10">
        <v>244</v>
      </c>
      <c r="M13" s="10">
        <v>240</v>
      </c>
      <c r="N13" s="10">
        <v>484</v>
      </c>
      <c r="O13" s="3"/>
      <c r="P13" s="7">
        <v>98</v>
      </c>
      <c r="Q13" s="10">
        <v>4</v>
      </c>
      <c r="R13" s="10">
        <v>16</v>
      </c>
      <c r="S13" s="10">
        <v>20</v>
      </c>
      <c r="U13" s="9" t="s">
        <v>12</v>
      </c>
      <c r="V13" s="12">
        <f>SUM(L15,L21,L27,L33,L39,Q9,Q15,Q21,Q27,Q33,Q39)</f>
        <v>4122</v>
      </c>
      <c r="W13" s="12">
        <f>SUM(M15,M21,M27,M33,M39,R9,R15,R21,R27,R33,R39)</f>
        <v>5933</v>
      </c>
      <c r="X13" s="12">
        <f t="shared" si="0"/>
        <v>10055</v>
      </c>
      <c r="Z13" s="26" t="s">
        <v>26</v>
      </c>
      <c r="AA13" s="10">
        <v>734</v>
      </c>
      <c r="AB13" s="10">
        <v>730</v>
      </c>
      <c r="AC13" s="10">
        <v>1464</v>
      </c>
    </row>
    <row r="14" spans="1:29" ht="15" customHeight="1" x14ac:dyDescent="0.15">
      <c r="A14" s="7">
        <v>9</v>
      </c>
      <c r="B14" s="10">
        <v>70</v>
      </c>
      <c r="C14" s="10">
        <v>83</v>
      </c>
      <c r="D14" s="10">
        <v>153</v>
      </c>
      <c r="E14" s="3"/>
      <c r="F14" s="7">
        <v>39</v>
      </c>
      <c r="G14" s="10">
        <v>121</v>
      </c>
      <c r="H14" s="10">
        <v>90</v>
      </c>
      <c r="I14" s="10">
        <v>211</v>
      </c>
      <c r="J14" s="3"/>
      <c r="K14" s="7">
        <v>69</v>
      </c>
      <c r="L14" s="10">
        <v>133</v>
      </c>
      <c r="M14" s="10">
        <v>126</v>
      </c>
      <c r="N14" s="10">
        <v>259</v>
      </c>
      <c r="O14" s="3"/>
      <c r="P14" s="7">
        <v>99</v>
      </c>
      <c r="Q14" s="10">
        <v>2</v>
      </c>
      <c r="R14" s="10">
        <v>15</v>
      </c>
      <c r="S14" s="10">
        <v>17</v>
      </c>
      <c r="U14" s="4" t="s">
        <v>13</v>
      </c>
      <c r="V14" s="15">
        <f>SUM(L21,L27,L33,L39,Q9,Q15,Q21,Q27,Q33,Q39)</f>
        <v>2961</v>
      </c>
      <c r="W14" s="15">
        <f>SUM(M21,M27,M33,M39,R9,R15,R21,R27,R33,R39)</f>
        <v>4839</v>
      </c>
      <c r="X14" s="18">
        <f t="shared" si="0"/>
        <v>7800</v>
      </c>
      <c r="Z14" s="4" t="s">
        <v>31</v>
      </c>
      <c r="AA14" s="10">
        <v>239</v>
      </c>
      <c r="AB14" s="10">
        <v>276</v>
      </c>
      <c r="AC14" s="10">
        <v>515</v>
      </c>
    </row>
    <row r="15" spans="1:29" ht="15" customHeight="1" x14ac:dyDescent="0.15">
      <c r="A15" s="7"/>
      <c r="B15" s="11">
        <v>369</v>
      </c>
      <c r="C15" s="11">
        <v>363</v>
      </c>
      <c r="D15" s="11">
        <v>732</v>
      </c>
      <c r="E15" s="3"/>
      <c r="F15" s="7"/>
      <c r="G15" s="11">
        <v>526</v>
      </c>
      <c r="H15" s="11">
        <v>487</v>
      </c>
      <c r="I15" s="11">
        <v>1013</v>
      </c>
      <c r="J15" s="3"/>
      <c r="K15" s="7"/>
      <c r="L15" s="11">
        <v>1161</v>
      </c>
      <c r="M15" s="11">
        <v>1094</v>
      </c>
      <c r="N15" s="11">
        <v>2255</v>
      </c>
      <c r="O15" s="3"/>
      <c r="P15" s="7"/>
      <c r="Q15" s="11">
        <v>55</v>
      </c>
      <c r="R15" s="11">
        <v>129</v>
      </c>
      <c r="S15" s="11">
        <v>184</v>
      </c>
      <c r="U15" s="4" t="s">
        <v>14</v>
      </c>
      <c r="V15" s="15">
        <f>SUM(L27,L33,L39,Q9,Q15,Q21,Q27,Q33,Q39)</f>
        <v>2249</v>
      </c>
      <c r="W15" s="15">
        <f>SUM(M27,M33,M39,R9,R15,R21,R27,R33,R39)</f>
        <v>3888</v>
      </c>
      <c r="X15" s="18">
        <f t="shared" si="0"/>
        <v>6137</v>
      </c>
      <c r="Z15" s="4" t="s">
        <v>7</v>
      </c>
      <c r="AA15" s="10">
        <v>276</v>
      </c>
      <c r="AB15" s="10">
        <v>446</v>
      </c>
      <c r="AC15" s="10">
        <v>722</v>
      </c>
    </row>
    <row r="16" spans="1:29" ht="15" customHeight="1" x14ac:dyDescent="0.15">
      <c r="A16" s="7">
        <v>10</v>
      </c>
      <c r="B16" s="10">
        <v>74</v>
      </c>
      <c r="C16" s="10">
        <v>51</v>
      </c>
      <c r="D16" s="10">
        <v>125</v>
      </c>
      <c r="E16" s="3"/>
      <c r="F16" s="7">
        <v>40</v>
      </c>
      <c r="G16" s="10">
        <v>109</v>
      </c>
      <c r="H16" s="10">
        <v>98</v>
      </c>
      <c r="I16" s="10">
        <v>207</v>
      </c>
      <c r="J16" s="3"/>
      <c r="K16" s="7">
        <v>70</v>
      </c>
      <c r="L16" s="10">
        <v>117</v>
      </c>
      <c r="M16" s="10">
        <v>141</v>
      </c>
      <c r="N16" s="10">
        <v>258</v>
      </c>
      <c r="O16" s="3"/>
      <c r="P16" s="7">
        <v>100</v>
      </c>
      <c r="Q16" s="10">
        <v>3</v>
      </c>
      <c r="R16" s="10">
        <v>19</v>
      </c>
      <c r="S16" s="10">
        <v>22</v>
      </c>
      <c r="U16" s="4" t="s">
        <v>15</v>
      </c>
      <c r="V16" s="15">
        <f>SUM(L33,L39,Q9,Q15,Q21,Q27,Q33,Q39)</f>
        <v>1502</v>
      </c>
      <c r="W16" s="15">
        <f>SUM(M33,M39,R9,R15,R21,R27,R33,R39)</f>
        <v>2807</v>
      </c>
      <c r="X16" s="18">
        <f t="shared" si="0"/>
        <v>4309</v>
      </c>
      <c r="Z16" s="9" t="s">
        <v>24</v>
      </c>
      <c r="AA16" s="11">
        <f t="shared" ref="AA16:AB16" si="2">SUM(AA12:AA15)</f>
        <v>1408</v>
      </c>
      <c r="AB16" s="11">
        <f t="shared" si="2"/>
        <v>1611</v>
      </c>
      <c r="AC16" s="11">
        <f>SUM(AC12:AC15)</f>
        <v>3019</v>
      </c>
    </row>
    <row r="17" spans="1:29" ht="15" customHeight="1" x14ac:dyDescent="0.15">
      <c r="A17" s="7">
        <v>11</v>
      </c>
      <c r="B17" s="10">
        <v>79</v>
      </c>
      <c r="C17" s="10">
        <v>68</v>
      </c>
      <c r="D17" s="10">
        <v>147</v>
      </c>
      <c r="E17" s="3"/>
      <c r="F17" s="7">
        <v>41</v>
      </c>
      <c r="G17" s="10">
        <v>109</v>
      </c>
      <c r="H17" s="10">
        <v>107</v>
      </c>
      <c r="I17" s="10">
        <v>216</v>
      </c>
      <c r="J17" s="3"/>
      <c r="K17" s="7">
        <v>71</v>
      </c>
      <c r="L17" s="10">
        <v>140</v>
      </c>
      <c r="M17" s="10">
        <v>190</v>
      </c>
      <c r="N17" s="10">
        <v>330</v>
      </c>
      <c r="O17" s="3"/>
      <c r="P17" s="7">
        <v>101</v>
      </c>
      <c r="Q17" s="10">
        <v>1</v>
      </c>
      <c r="R17" s="10">
        <v>0</v>
      </c>
      <c r="S17" s="10">
        <v>1</v>
      </c>
      <c r="U17" s="4" t="s">
        <v>16</v>
      </c>
      <c r="V17" s="15">
        <f>SUM(L39,Q9,Q15,Q21,Q27,Q33,Q39)</f>
        <v>731</v>
      </c>
      <c r="W17" s="15">
        <f>SUM(M39,R9,R15,R21,R27,R33,R39)</f>
        <v>1602</v>
      </c>
      <c r="X17" s="18">
        <f t="shared" si="0"/>
        <v>2333</v>
      </c>
      <c r="Z17" s="6" t="s">
        <v>29</v>
      </c>
    </row>
    <row r="18" spans="1:29" ht="15" customHeight="1" x14ac:dyDescent="0.15">
      <c r="A18" s="7">
        <v>12</v>
      </c>
      <c r="B18" s="10">
        <v>66</v>
      </c>
      <c r="C18" s="10">
        <v>76</v>
      </c>
      <c r="D18" s="10">
        <v>142</v>
      </c>
      <c r="E18" s="3"/>
      <c r="F18" s="7">
        <v>42</v>
      </c>
      <c r="G18" s="10">
        <v>104</v>
      </c>
      <c r="H18" s="10">
        <v>99</v>
      </c>
      <c r="I18" s="10">
        <v>203</v>
      </c>
      <c r="J18" s="3"/>
      <c r="K18" s="7">
        <v>72</v>
      </c>
      <c r="L18" s="10">
        <v>154</v>
      </c>
      <c r="M18" s="10">
        <v>196</v>
      </c>
      <c r="N18" s="13">
        <v>350</v>
      </c>
      <c r="O18" s="3"/>
      <c r="P18" s="7">
        <v>102</v>
      </c>
      <c r="Q18" s="10">
        <v>0</v>
      </c>
      <c r="R18" s="10">
        <v>7</v>
      </c>
      <c r="S18" s="10">
        <v>7</v>
      </c>
      <c r="U18" s="4" t="s">
        <v>17</v>
      </c>
      <c r="V18" s="15">
        <f>SUM(Q9,Q15,Q21,Q27,Q33,Q39)</f>
        <v>227</v>
      </c>
      <c r="W18" s="15">
        <f>SUM(R9,R15,R21,R27,R33,R39)</f>
        <v>676</v>
      </c>
      <c r="X18" s="18">
        <f t="shared" si="0"/>
        <v>903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70</v>
      </c>
      <c r="C19" s="10">
        <v>79</v>
      </c>
      <c r="D19" s="10">
        <v>149</v>
      </c>
      <c r="E19" s="3"/>
      <c r="F19" s="7">
        <v>43</v>
      </c>
      <c r="G19" s="10">
        <v>94</v>
      </c>
      <c r="H19" s="10">
        <v>97</v>
      </c>
      <c r="I19" s="10">
        <v>191</v>
      </c>
      <c r="J19" s="3"/>
      <c r="K19" s="7">
        <v>73</v>
      </c>
      <c r="L19" s="10">
        <v>157</v>
      </c>
      <c r="M19" s="10">
        <v>217</v>
      </c>
      <c r="N19" s="10">
        <v>374</v>
      </c>
      <c r="O19" s="3"/>
      <c r="P19" s="7">
        <v>103</v>
      </c>
      <c r="Q19" s="10">
        <v>0</v>
      </c>
      <c r="R19" s="10">
        <v>3</v>
      </c>
      <c r="S19" s="10">
        <v>3</v>
      </c>
      <c r="U19" s="4" t="s">
        <v>18</v>
      </c>
      <c r="V19" s="15">
        <f>SUM(Q15,Q21,Q27,Q33,Q39)</f>
        <v>60</v>
      </c>
      <c r="W19" s="15">
        <f>SUM(R15,R21,R27,R33,R39)</f>
        <v>163</v>
      </c>
      <c r="X19" s="18">
        <f t="shared" si="0"/>
        <v>223</v>
      </c>
      <c r="Z19" s="4" t="s">
        <v>25</v>
      </c>
      <c r="AA19" s="10">
        <v>175</v>
      </c>
      <c r="AB19" s="10">
        <v>177</v>
      </c>
      <c r="AC19" s="10">
        <v>352</v>
      </c>
    </row>
    <row r="20" spans="1:29" ht="15" customHeight="1" x14ac:dyDescent="0.15">
      <c r="A20" s="7">
        <v>14</v>
      </c>
      <c r="B20" s="10">
        <v>77</v>
      </c>
      <c r="C20" s="10">
        <v>83</v>
      </c>
      <c r="D20" s="10">
        <v>160</v>
      </c>
      <c r="E20" s="3"/>
      <c r="F20" s="7">
        <v>44</v>
      </c>
      <c r="G20" s="10">
        <v>99</v>
      </c>
      <c r="H20" s="10">
        <v>93</v>
      </c>
      <c r="I20" s="10">
        <v>192</v>
      </c>
      <c r="J20" s="3"/>
      <c r="K20" s="7">
        <v>74</v>
      </c>
      <c r="L20" s="10">
        <v>144</v>
      </c>
      <c r="M20" s="10">
        <v>207</v>
      </c>
      <c r="N20" s="10">
        <v>351</v>
      </c>
      <c r="O20" s="3"/>
      <c r="P20" s="7">
        <v>104</v>
      </c>
      <c r="Q20" s="10">
        <v>1</v>
      </c>
      <c r="R20" s="10">
        <v>2</v>
      </c>
      <c r="S20" s="10">
        <v>3</v>
      </c>
      <c r="U20" s="4" t="s">
        <v>19</v>
      </c>
      <c r="V20" s="15">
        <f>SUM(Q21,Q27,Q33,Q39)</f>
        <v>5</v>
      </c>
      <c r="W20" s="15">
        <f>SUM(R21,R27,R33,R39)</f>
        <v>34</v>
      </c>
      <c r="X20" s="18">
        <f t="shared" si="0"/>
        <v>39</v>
      </c>
      <c r="Z20" s="26" t="s">
        <v>26</v>
      </c>
      <c r="AA20" s="10">
        <v>1082</v>
      </c>
      <c r="AB20" s="10">
        <v>974</v>
      </c>
      <c r="AC20" s="10">
        <v>2056</v>
      </c>
    </row>
    <row r="21" spans="1:29" ht="15" customHeight="1" x14ac:dyDescent="0.15">
      <c r="A21" s="7"/>
      <c r="B21" s="11">
        <v>366</v>
      </c>
      <c r="C21" s="11">
        <v>357</v>
      </c>
      <c r="D21" s="11">
        <v>723</v>
      </c>
      <c r="E21" s="3"/>
      <c r="F21" s="7"/>
      <c r="G21" s="11">
        <v>515</v>
      </c>
      <c r="H21" s="11">
        <v>494</v>
      </c>
      <c r="I21" s="11">
        <v>1009</v>
      </c>
      <c r="J21" s="3"/>
      <c r="K21" s="7"/>
      <c r="L21" s="12">
        <v>712</v>
      </c>
      <c r="M21" s="12">
        <v>951</v>
      </c>
      <c r="N21" s="12">
        <v>1663</v>
      </c>
      <c r="O21" s="24"/>
      <c r="P21" s="7"/>
      <c r="Q21" s="11">
        <v>5</v>
      </c>
      <c r="R21" s="11">
        <v>31</v>
      </c>
      <c r="S21" s="11">
        <v>36</v>
      </c>
      <c r="Z21" s="4" t="s">
        <v>31</v>
      </c>
      <c r="AA21" s="10">
        <v>303</v>
      </c>
      <c r="AB21" s="10">
        <v>294</v>
      </c>
      <c r="AC21" s="10">
        <v>597</v>
      </c>
    </row>
    <row r="22" spans="1:29" ht="15" customHeight="1" x14ac:dyDescent="0.15">
      <c r="A22" s="7">
        <v>15</v>
      </c>
      <c r="B22" s="10">
        <v>88</v>
      </c>
      <c r="C22" s="10">
        <v>82</v>
      </c>
      <c r="D22" s="10">
        <v>170</v>
      </c>
      <c r="E22" s="3"/>
      <c r="F22" s="7">
        <v>45</v>
      </c>
      <c r="G22" s="10">
        <v>92</v>
      </c>
      <c r="H22" s="10">
        <v>91</v>
      </c>
      <c r="I22" s="10">
        <v>183</v>
      </c>
      <c r="J22" s="3"/>
      <c r="K22" s="7">
        <v>75</v>
      </c>
      <c r="L22" s="10">
        <v>134</v>
      </c>
      <c r="M22" s="10">
        <v>212</v>
      </c>
      <c r="N22" s="10">
        <v>346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378</v>
      </c>
      <c r="AB22" s="10">
        <v>676</v>
      </c>
      <c r="AC22" s="10">
        <v>1054</v>
      </c>
    </row>
    <row r="23" spans="1:29" ht="15" customHeight="1" x14ac:dyDescent="0.15">
      <c r="A23" s="7">
        <v>16</v>
      </c>
      <c r="B23" s="10">
        <v>86</v>
      </c>
      <c r="C23" s="10">
        <v>88</v>
      </c>
      <c r="D23" s="10">
        <v>174</v>
      </c>
      <c r="E23" s="3"/>
      <c r="F23" s="7">
        <v>46</v>
      </c>
      <c r="G23" s="10">
        <v>102</v>
      </c>
      <c r="H23" s="10">
        <v>104</v>
      </c>
      <c r="I23" s="10">
        <v>206</v>
      </c>
      <c r="J23" s="3"/>
      <c r="K23" s="7">
        <v>76</v>
      </c>
      <c r="L23" s="10">
        <v>152</v>
      </c>
      <c r="M23" s="10">
        <v>199</v>
      </c>
      <c r="N23" s="10">
        <v>351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9.7765106226432454</v>
      </c>
      <c r="W23" s="19">
        <f>W4/$W$8*100</f>
        <v>8.1342022688872788</v>
      </c>
      <c r="X23" s="19">
        <f>X4/$X$8*100</f>
        <v>8.9005235602094235</v>
      </c>
      <c r="Z23" s="9" t="s">
        <v>24</v>
      </c>
      <c r="AA23" s="11">
        <f t="shared" ref="AA23:AB23" si="3">SUM(AA19:AA22)</f>
        <v>1938</v>
      </c>
      <c r="AB23" s="11">
        <f t="shared" si="3"/>
        <v>2121</v>
      </c>
      <c r="AC23" s="11">
        <f>SUM(AC19:AC22)</f>
        <v>4059</v>
      </c>
    </row>
    <row r="24" spans="1:29" ht="15" customHeight="1" x14ac:dyDescent="0.15">
      <c r="A24" s="7">
        <v>17</v>
      </c>
      <c r="B24" s="10">
        <v>87</v>
      </c>
      <c r="C24" s="10">
        <v>79</v>
      </c>
      <c r="D24" s="10">
        <v>166</v>
      </c>
      <c r="E24" s="3"/>
      <c r="F24" s="7">
        <v>47</v>
      </c>
      <c r="G24" s="10">
        <v>91</v>
      </c>
      <c r="H24" s="10">
        <v>96</v>
      </c>
      <c r="I24" s="10">
        <v>187</v>
      </c>
      <c r="J24" s="3"/>
      <c r="K24" s="7">
        <v>77</v>
      </c>
      <c r="L24" s="10">
        <v>142</v>
      </c>
      <c r="M24" s="10">
        <v>207</v>
      </c>
      <c r="N24" s="10">
        <v>349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52.313069070173825</v>
      </c>
      <c r="W24" s="19">
        <f>W5/$W$8*100</f>
        <v>44.130662161074909</v>
      </c>
      <c r="X24" s="19">
        <f>X5/$X$8*100</f>
        <v>47.948673933567939</v>
      </c>
      <c r="Z24" s="6" t="s">
        <v>30</v>
      </c>
    </row>
    <row r="25" spans="1:29" ht="15" customHeight="1" x14ac:dyDescent="0.15">
      <c r="A25" s="7">
        <v>18</v>
      </c>
      <c r="B25" s="10">
        <v>107</v>
      </c>
      <c r="C25" s="10">
        <v>87</v>
      </c>
      <c r="D25" s="10">
        <v>194</v>
      </c>
      <c r="E25" s="3"/>
      <c r="F25" s="7">
        <v>48</v>
      </c>
      <c r="G25" s="10">
        <v>100</v>
      </c>
      <c r="H25" s="10">
        <v>133</v>
      </c>
      <c r="I25" s="10">
        <v>233</v>
      </c>
      <c r="J25" s="3"/>
      <c r="K25" s="7">
        <v>78</v>
      </c>
      <c r="L25" s="10">
        <v>184</v>
      </c>
      <c r="M25" s="10">
        <v>237</v>
      </c>
      <c r="N25" s="10">
        <v>421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17.226156534535086</v>
      </c>
      <c r="W25" s="19">
        <f>W6/$W$8*100</f>
        <v>16.45345562796685</v>
      </c>
      <c r="X25" s="19">
        <f>X6/$X$8*100</f>
        <v>16.814007381340655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74</v>
      </c>
      <c r="C26" s="10">
        <v>86</v>
      </c>
      <c r="D26" s="10">
        <v>160</v>
      </c>
      <c r="E26" s="3"/>
      <c r="F26" s="7">
        <v>49</v>
      </c>
      <c r="G26" s="10">
        <v>83</v>
      </c>
      <c r="H26" s="10">
        <v>69</v>
      </c>
      <c r="I26" s="10">
        <v>152</v>
      </c>
      <c r="J26" s="3"/>
      <c r="K26" s="7">
        <v>79</v>
      </c>
      <c r="L26" s="10">
        <v>135</v>
      </c>
      <c r="M26" s="10">
        <v>226</v>
      </c>
      <c r="N26" s="10">
        <v>361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20.684263772647842</v>
      </c>
      <c r="W26" s="19">
        <f>W7/$W$8*100</f>
        <v>31.281679942070962</v>
      </c>
      <c r="X26" s="19">
        <f>X7/$X$8*100</f>
        <v>26.336795124881984</v>
      </c>
      <c r="Z26" s="4" t="s">
        <v>25</v>
      </c>
      <c r="AA26" s="10">
        <v>115</v>
      </c>
      <c r="AB26" s="10">
        <v>105</v>
      </c>
      <c r="AC26" s="10">
        <v>220</v>
      </c>
    </row>
    <row r="27" spans="1:29" ht="15" customHeight="1" x14ac:dyDescent="0.15">
      <c r="A27" s="7"/>
      <c r="B27" s="11">
        <v>442</v>
      </c>
      <c r="C27" s="11">
        <v>422</v>
      </c>
      <c r="D27" s="11">
        <v>864</v>
      </c>
      <c r="E27" s="3"/>
      <c r="F27" s="7"/>
      <c r="G27" s="11">
        <v>468</v>
      </c>
      <c r="H27" s="11">
        <v>493</v>
      </c>
      <c r="I27" s="11">
        <v>961</v>
      </c>
      <c r="J27" s="3"/>
      <c r="K27" s="7"/>
      <c r="L27" s="11">
        <v>747</v>
      </c>
      <c r="M27" s="11">
        <v>1081</v>
      </c>
      <c r="N27" s="11">
        <v>1828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587</v>
      </c>
      <c r="AB27" s="10">
        <v>545</v>
      </c>
      <c r="AC27" s="10">
        <v>1132</v>
      </c>
    </row>
    <row r="28" spans="1:29" ht="15" customHeight="1" x14ac:dyDescent="0.15">
      <c r="A28" s="7">
        <v>20</v>
      </c>
      <c r="B28" s="10">
        <v>85</v>
      </c>
      <c r="C28" s="10">
        <v>76</v>
      </c>
      <c r="D28" s="10">
        <v>161</v>
      </c>
      <c r="E28" s="3"/>
      <c r="F28" s="7">
        <v>50</v>
      </c>
      <c r="G28" s="10">
        <v>103</v>
      </c>
      <c r="H28" s="10">
        <v>100</v>
      </c>
      <c r="I28" s="10">
        <v>203</v>
      </c>
      <c r="J28" s="3"/>
      <c r="K28" s="7">
        <v>80</v>
      </c>
      <c r="L28" s="10">
        <v>176</v>
      </c>
      <c r="M28" s="10">
        <v>244</v>
      </c>
      <c r="N28" s="10">
        <v>420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31.757564609583373</v>
      </c>
      <c r="W28" s="19">
        <f t="shared" ref="W28:W39" si="5">W9/$W$8*100</f>
        <v>27.242738756134845</v>
      </c>
      <c r="X28" s="19">
        <f t="shared" ref="X28:X39" si="6">X9/$X$8*100</f>
        <v>29.349412067633679</v>
      </c>
      <c r="Z28" s="4" t="s">
        <v>31</v>
      </c>
      <c r="AA28" s="10">
        <v>174</v>
      </c>
      <c r="AB28" s="10">
        <v>201</v>
      </c>
      <c r="AC28" s="10">
        <v>375</v>
      </c>
    </row>
    <row r="29" spans="1:29" ht="15" customHeight="1" x14ac:dyDescent="0.15">
      <c r="A29" s="7">
        <v>21</v>
      </c>
      <c r="B29" s="10">
        <v>102</v>
      </c>
      <c r="C29" s="10">
        <v>84</v>
      </c>
      <c r="D29" s="10">
        <v>186</v>
      </c>
      <c r="E29" s="3"/>
      <c r="F29" s="7">
        <v>51</v>
      </c>
      <c r="G29" s="10">
        <v>105</v>
      </c>
      <c r="H29" s="10">
        <v>122</v>
      </c>
      <c r="I29" s="10">
        <v>227</v>
      </c>
      <c r="J29" s="3"/>
      <c r="K29" s="7">
        <v>81</v>
      </c>
      <c r="L29" s="10">
        <v>150</v>
      </c>
      <c r="M29" s="10">
        <v>263</v>
      </c>
      <c r="N29" s="10">
        <v>413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69.667984916766301</v>
      </c>
      <c r="W29" s="19">
        <f t="shared" si="5"/>
        <v>74.977874326172653</v>
      </c>
      <c r="X29" s="19">
        <f t="shared" si="6"/>
        <v>72.500214573856326</v>
      </c>
      <c r="Z29" s="4" t="s">
        <v>7</v>
      </c>
      <c r="AA29" s="10">
        <v>233</v>
      </c>
      <c r="AB29" s="10">
        <v>398</v>
      </c>
      <c r="AC29" s="10">
        <v>631</v>
      </c>
    </row>
    <row r="30" spans="1:29" ht="15" customHeight="1" x14ac:dyDescent="0.15">
      <c r="A30" s="7">
        <v>22</v>
      </c>
      <c r="B30" s="10">
        <v>92</v>
      </c>
      <c r="C30" s="10">
        <v>75</v>
      </c>
      <c r="D30" s="10">
        <v>167</v>
      </c>
      <c r="E30" s="3"/>
      <c r="F30" s="7">
        <v>52</v>
      </c>
      <c r="G30" s="10">
        <v>124</v>
      </c>
      <c r="H30" s="10">
        <v>129</v>
      </c>
      <c r="I30" s="10">
        <v>253</v>
      </c>
      <c r="J30" s="3"/>
      <c r="K30" s="7">
        <v>82</v>
      </c>
      <c r="L30" s="10">
        <v>161</v>
      </c>
      <c r="M30" s="10">
        <v>223</v>
      </c>
      <c r="N30" s="10">
        <v>384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60.627241791593853</v>
      </c>
      <c r="W30" s="19">
        <f t="shared" si="5"/>
        <v>67.036768847051249</v>
      </c>
      <c r="X30" s="19">
        <f t="shared" si="6"/>
        <v>64.046004634795295</v>
      </c>
      <c r="Z30" s="9" t="s">
        <v>24</v>
      </c>
      <c r="AA30" s="11">
        <f t="shared" ref="AA30:AB30" si="7">SUM(AA26:AA29)</f>
        <v>1109</v>
      </c>
      <c r="AB30" s="11">
        <f t="shared" si="7"/>
        <v>1249</v>
      </c>
      <c r="AC30" s="11">
        <f>SUM(AC26:AC29)</f>
        <v>2358</v>
      </c>
    </row>
    <row r="31" spans="1:29" ht="15" customHeight="1" x14ac:dyDescent="0.15">
      <c r="A31" s="7">
        <v>23</v>
      </c>
      <c r="B31" s="10">
        <v>66</v>
      </c>
      <c r="C31" s="10">
        <v>74</v>
      </c>
      <c r="D31" s="10">
        <v>140</v>
      </c>
      <c r="E31" s="3"/>
      <c r="F31" s="7">
        <v>53</v>
      </c>
      <c r="G31" s="10">
        <v>114</v>
      </c>
      <c r="H31" s="10">
        <v>104</v>
      </c>
      <c r="I31" s="10">
        <v>218</v>
      </c>
      <c r="J31" s="3"/>
      <c r="K31" s="7">
        <v>83</v>
      </c>
      <c r="L31" s="10">
        <v>146</v>
      </c>
      <c r="M31" s="10">
        <v>213</v>
      </c>
      <c r="N31" s="10">
        <v>359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47.705325117262944</v>
      </c>
      <c r="W31" s="19">
        <f t="shared" si="5"/>
        <v>55.483144259393356</v>
      </c>
      <c r="X31" s="19">
        <f t="shared" si="6"/>
        <v>51.853918118616427</v>
      </c>
      <c r="Z31" s="6"/>
    </row>
    <row r="32" spans="1:29" ht="15" customHeight="1" x14ac:dyDescent="0.15">
      <c r="A32" s="7">
        <v>24</v>
      </c>
      <c r="B32" s="10">
        <v>67</v>
      </c>
      <c r="C32" s="10">
        <v>63</v>
      </c>
      <c r="D32" s="10">
        <v>130</v>
      </c>
      <c r="E32" s="3"/>
      <c r="F32" s="7">
        <v>54</v>
      </c>
      <c r="G32" s="10">
        <v>133</v>
      </c>
      <c r="H32" s="10">
        <v>153</v>
      </c>
      <c r="I32" s="10">
        <v>286</v>
      </c>
      <c r="J32" s="3"/>
      <c r="K32" s="7">
        <v>84</v>
      </c>
      <c r="L32" s="10">
        <v>138</v>
      </c>
      <c r="M32" s="10">
        <v>262</v>
      </c>
      <c r="N32" s="10">
        <v>400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37.910420307182932</v>
      </c>
      <c r="W32" s="20">
        <f t="shared" si="5"/>
        <v>47.735135570037812</v>
      </c>
      <c r="X32" s="20">
        <f t="shared" si="6"/>
        <v>43.150802506222639</v>
      </c>
      <c r="Z32" s="6"/>
      <c r="AA32" s="28"/>
      <c r="AB32" s="27"/>
      <c r="AC32" s="27"/>
    </row>
    <row r="33" spans="1:29" ht="15" customHeight="1" x14ac:dyDescent="0.15">
      <c r="A33" s="7"/>
      <c r="B33" s="11">
        <v>412</v>
      </c>
      <c r="C33" s="11">
        <v>372</v>
      </c>
      <c r="D33" s="11">
        <v>784</v>
      </c>
      <c r="E33" s="3"/>
      <c r="F33" s="7"/>
      <c r="G33" s="11">
        <v>579</v>
      </c>
      <c r="H33" s="11">
        <v>608</v>
      </c>
      <c r="I33" s="11">
        <v>1187</v>
      </c>
      <c r="J33" s="3"/>
      <c r="K33" s="7"/>
      <c r="L33" s="11">
        <v>771</v>
      </c>
      <c r="M33" s="11">
        <v>1205</v>
      </c>
      <c r="N33" s="11">
        <v>1976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27.232594500137957</v>
      </c>
      <c r="W33" s="19">
        <f t="shared" si="5"/>
        <v>38.933140236543565</v>
      </c>
      <c r="X33" s="19">
        <f t="shared" si="6"/>
        <v>33.473521586129948</v>
      </c>
      <c r="Z33" s="6" t="s">
        <v>3</v>
      </c>
    </row>
    <row r="34" spans="1:29" ht="15" customHeight="1" x14ac:dyDescent="0.15">
      <c r="A34" s="7">
        <v>25</v>
      </c>
      <c r="B34" s="10">
        <v>72</v>
      </c>
      <c r="C34" s="10">
        <v>71</v>
      </c>
      <c r="D34" s="10">
        <v>143</v>
      </c>
      <c r="E34" s="3"/>
      <c r="F34" s="7">
        <v>55</v>
      </c>
      <c r="G34" s="10">
        <v>148</v>
      </c>
      <c r="H34" s="10">
        <v>141</v>
      </c>
      <c r="I34" s="10">
        <v>289</v>
      </c>
      <c r="J34" s="3"/>
      <c r="K34" s="7">
        <v>85</v>
      </c>
      <c r="L34" s="10">
        <v>148</v>
      </c>
      <c r="M34" s="10">
        <v>220</v>
      </c>
      <c r="N34" s="10">
        <v>368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20.684263772647842</v>
      </c>
      <c r="W34" s="19">
        <f t="shared" si="5"/>
        <v>31.281679942070962</v>
      </c>
      <c r="X34" s="19">
        <f t="shared" si="6"/>
        <v>26.336795124881984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63</v>
      </c>
      <c r="C35" s="10">
        <v>50</v>
      </c>
      <c r="D35" s="10">
        <v>113</v>
      </c>
      <c r="E35" s="3"/>
      <c r="F35" s="7">
        <v>56</v>
      </c>
      <c r="G35" s="10">
        <v>170</v>
      </c>
      <c r="H35" s="10">
        <v>168</v>
      </c>
      <c r="I35" s="10">
        <v>338</v>
      </c>
      <c r="J35" s="3"/>
      <c r="K35" s="7">
        <v>86</v>
      </c>
      <c r="L35" s="10">
        <v>121</v>
      </c>
      <c r="M35" s="10">
        <v>207</v>
      </c>
      <c r="N35" s="10">
        <v>328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13.814034765014254</v>
      </c>
      <c r="W35" s="19">
        <f t="shared" si="5"/>
        <v>22.584278703033227</v>
      </c>
      <c r="X35" s="19">
        <f t="shared" si="6"/>
        <v>18.49197493777358</v>
      </c>
      <c r="Z35" s="4" t="s">
        <v>25</v>
      </c>
      <c r="AA35" s="10">
        <f>SUM(AA5,AA12,AA19,AA26)</f>
        <v>1063</v>
      </c>
      <c r="AB35" s="10">
        <f t="shared" ref="AA35:AB38" si="8">SUM(AB5,AB12,AB19,AB26)</f>
        <v>1011</v>
      </c>
      <c r="AC35" s="10">
        <f>SUM(AA35:AB35)</f>
        <v>2074</v>
      </c>
    </row>
    <row r="36" spans="1:29" ht="15" customHeight="1" x14ac:dyDescent="0.15">
      <c r="A36" s="7">
        <v>27</v>
      </c>
      <c r="B36" s="10">
        <v>88</v>
      </c>
      <c r="C36" s="10">
        <v>80</v>
      </c>
      <c r="D36" s="10">
        <v>168</v>
      </c>
      <c r="E36" s="3"/>
      <c r="F36" s="7">
        <v>57</v>
      </c>
      <c r="G36" s="10">
        <v>175</v>
      </c>
      <c r="H36" s="10">
        <v>170</v>
      </c>
      <c r="I36" s="10">
        <v>345</v>
      </c>
      <c r="J36" s="3"/>
      <c r="K36" s="7">
        <v>87</v>
      </c>
      <c r="L36" s="10">
        <v>78</v>
      </c>
      <c r="M36" s="10">
        <v>176</v>
      </c>
      <c r="N36" s="10">
        <v>254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6.723075508139428</v>
      </c>
      <c r="W36" s="19">
        <f t="shared" si="5"/>
        <v>12.889210716871832</v>
      </c>
      <c r="X36" s="19">
        <f t="shared" si="6"/>
        <v>10.012016135953996</v>
      </c>
      <c r="Z36" s="26" t="s">
        <v>26</v>
      </c>
      <c r="AA36" s="10">
        <f t="shared" si="8"/>
        <v>5688</v>
      </c>
      <c r="AB36" s="10">
        <f t="shared" si="8"/>
        <v>5485</v>
      </c>
      <c r="AC36" s="13">
        <f>SUM(AA36:AB36)</f>
        <v>11173</v>
      </c>
    </row>
    <row r="37" spans="1:29" ht="15" customHeight="1" x14ac:dyDescent="0.15">
      <c r="A37" s="7">
        <v>28</v>
      </c>
      <c r="B37" s="10">
        <v>89</v>
      </c>
      <c r="C37" s="10">
        <v>82</v>
      </c>
      <c r="D37" s="10">
        <v>171</v>
      </c>
      <c r="E37" s="3"/>
      <c r="F37" s="7">
        <v>58</v>
      </c>
      <c r="G37" s="10">
        <v>168</v>
      </c>
      <c r="H37" s="10">
        <v>162</v>
      </c>
      <c r="I37" s="10">
        <v>330</v>
      </c>
      <c r="J37" s="3"/>
      <c r="K37" s="7">
        <v>88</v>
      </c>
      <c r="L37" s="10">
        <v>91</v>
      </c>
      <c r="M37" s="10">
        <v>166</v>
      </c>
      <c r="N37" s="10">
        <v>257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2.087740274073393</v>
      </c>
      <c r="W37" s="19">
        <f t="shared" si="5"/>
        <v>5.4388929117386757</v>
      </c>
      <c r="X37" s="19">
        <f t="shared" si="6"/>
        <v>3.8752038451635054</v>
      </c>
      <c r="Z37" s="4" t="s">
        <v>31</v>
      </c>
      <c r="AA37" s="10">
        <f t="shared" si="8"/>
        <v>1873</v>
      </c>
      <c r="AB37" s="10">
        <f t="shared" si="8"/>
        <v>2045</v>
      </c>
      <c r="AC37" s="13">
        <f>SUM(AA37:AB37)</f>
        <v>3918</v>
      </c>
    </row>
    <row r="38" spans="1:29" ht="15" customHeight="1" x14ac:dyDescent="0.15">
      <c r="A38" s="7">
        <v>29</v>
      </c>
      <c r="B38" s="10">
        <v>76</v>
      </c>
      <c r="C38" s="10">
        <v>90</v>
      </c>
      <c r="D38" s="10">
        <v>166</v>
      </c>
      <c r="E38" s="3"/>
      <c r="F38" s="7">
        <v>59</v>
      </c>
      <c r="G38" s="10">
        <v>165</v>
      </c>
      <c r="H38" s="10">
        <v>187</v>
      </c>
      <c r="I38" s="10">
        <v>352</v>
      </c>
      <c r="J38" s="3"/>
      <c r="K38" s="7">
        <v>89</v>
      </c>
      <c r="L38" s="10">
        <v>66</v>
      </c>
      <c r="M38" s="10">
        <v>157</v>
      </c>
      <c r="N38" s="10">
        <v>223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0.55182562310309935</v>
      </c>
      <c r="W38" s="19">
        <f t="shared" si="5"/>
        <v>1.3114490304932014</v>
      </c>
      <c r="X38" s="19">
        <f t="shared" si="6"/>
        <v>0.95699939919320232</v>
      </c>
      <c r="Z38" s="4" t="s">
        <v>7</v>
      </c>
      <c r="AA38" s="10">
        <f t="shared" si="8"/>
        <v>2249</v>
      </c>
      <c r="AB38" s="10">
        <f t="shared" si="8"/>
        <v>3888</v>
      </c>
      <c r="AC38" s="13">
        <f>SUM(AA38:AB38)</f>
        <v>6137</v>
      </c>
    </row>
    <row r="39" spans="1:29" ht="15" customHeight="1" x14ac:dyDescent="0.15">
      <c r="A39" s="7"/>
      <c r="B39" s="11">
        <v>388</v>
      </c>
      <c r="C39" s="11">
        <v>373</v>
      </c>
      <c r="D39" s="11">
        <v>761</v>
      </c>
      <c r="E39" s="3"/>
      <c r="F39" s="7"/>
      <c r="G39" s="11">
        <v>826</v>
      </c>
      <c r="H39" s="11">
        <v>828</v>
      </c>
      <c r="I39" s="11">
        <v>1654</v>
      </c>
      <c r="J39" s="3"/>
      <c r="K39" s="7"/>
      <c r="L39" s="11">
        <v>504</v>
      </c>
      <c r="M39" s="11">
        <v>926</v>
      </c>
      <c r="N39" s="11">
        <v>1430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4.5985468591924948E-2</v>
      </c>
      <c r="W39" s="19">
        <f t="shared" si="5"/>
        <v>0.27355378550164933</v>
      </c>
      <c r="X39" s="19">
        <f t="shared" si="6"/>
        <v>0.16736760793064973</v>
      </c>
      <c r="Z39" s="9" t="s">
        <v>24</v>
      </c>
      <c r="AA39" s="11">
        <f>SUM(AA35:AA38)</f>
        <v>10873</v>
      </c>
      <c r="AB39" s="11">
        <f>SUM(AB35:AB38)</f>
        <v>12429</v>
      </c>
      <c r="AC39" s="11">
        <f>SUM(AC35:AC38)</f>
        <v>23302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:H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  <c r="F1" s="30" t="s">
        <v>33</v>
      </c>
      <c r="G1" s="31"/>
      <c r="H1" s="32"/>
      <c r="U1" s="29" t="s">
        <v>32</v>
      </c>
      <c r="X1" s="29"/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60</v>
      </c>
      <c r="C4" s="10">
        <v>58</v>
      </c>
      <c r="D4" s="10">
        <v>118</v>
      </c>
      <c r="E4" s="3"/>
      <c r="F4" s="7">
        <v>30</v>
      </c>
      <c r="G4" s="10">
        <v>82</v>
      </c>
      <c r="H4" s="10">
        <v>95</v>
      </c>
      <c r="I4" s="10">
        <v>177</v>
      </c>
      <c r="J4" s="3"/>
      <c r="K4" s="7">
        <v>60</v>
      </c>
      <c r="L4" s="10">
        <v>183</v>
      </c>
      <c r="M4" s="10">
        <v>196</v>
      </c>
      <c r="N4" s="10">
        <v>379</v>
      </c>
      <c r="O4" s="3"/>
      <c r="P4" s="7">
        <v>90</v>
      </c>
      <c r="Q4" s="10">
        <v>67</v>
      </c>
      <c r="R4" s="10">
        <v>165</v>
      </c>
      <c r="S4" s="10">
        <v>232</v>
      </c>
      <c r="U4" s="4" t="s">
        <v>4</v>
      </c>
      <c r="V4" s="15">
        <f>SUM(B9,B15,B21)</f>
        <v>1060</v>
      </c>
      <c r="W4" s="15">
        <f>SUM(C9,C15,C21)</f>
        <v>1011</v>
      </c>
      <c r="X4" s="15">
        <f>SUM(V4:W4)</f>
        <v>2071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71</v>
      </c>
      <c r="C5" s="10">
        <v>54</v>
      </c>
      <c r="D5" s="10">
        <v>125</v>
      </c>
      <c r="E5" s="3"/>
      <c r="F5" s="7">
        <v>31</v>
      </c>
      <c r="G5" s="10">
        <v>114</v>
      </c>
      <c r="H5" s="10">
        <v>73</v>
      </c>
      <c r="I5" s="10">
        <v>187</v>
      </c>
      <c r="J5" s="3"/>
      <c r="K5" s="7">
        <v>61</v>
      </c>
      <c r="L5" s="10">
        <v>204</v>
      </c>
      <c r="M5" s="10">
        <v>166</v>
      </c>
      <c r="N5" s="10">
        <v>370</v>
      </c>
      <c r="O5" s="3"/>
      <c r="P5" s="7">
        <v>91</v>
      </c>
      <c r="Q5" s="10">
        <v>39</v>
      </c>
      <c r="R5" s="10">
        <v>99</v>
      </c>
      <c r="S5" s="10">
        <v>138</v>
      </c>
      <c r="U5" s="4" t="s">
        <v>5</v>
      </c>
      <c r="V5" s="15">
        <f>SUM(B27,B33,B39,G9,G15,G21,G27,G33,G39,L9)</f>
        <v>5674</v>
      </c>
      <c r="W5" s="15">
        <f>SUM(C27,C33,C39,H9,H15,H21,H27,H33,H39,M9)</f>
        <v>5472</v>
      </c>
      <c r="X5" s="15">
        <f>SUM(V5:W5)</f>
        <v>11146</v>
      </c>
      <c r="Y5" s="2"/>
      <c r="Z5" s="4" t="s">
        <v>25</v>
      </c>
      <c r="AA5" s="10">
        <v>611</v>
      </c>
      <c r="AB5" s="10">
        <v>575</v>
      </c>
      <c r="AC5" s="10">
        <v>1186</v>
      </c>
    </row>
    <row r="6" spans="1:29" ht="15" customHeight="1" x14ac:dyDescent="0.15">
      <c r="A6" s="7">
        <v>2</v>
      </c>
      <c r="B6" s="10">
        <v>65</v>
      </c>
      <c r="C6" s="10">
        <v>63</v>
      </c>
      <c r="D6" s="10">
        <v>128</v>
      </c>
      <c r="E6" s="3"/>
      <c r="F6" s="7">
        <v>32</v>
      </c>
      <c r="G6" s="10">
        <v>91</v>
      </c>
      <c r="H6" s="10">
        <v>102</v>
      </c>
      <c r="I6" s="10">
        <v>193</v>
      </c>
      <c r="J6" s="3"/>
      <c r="K6" s="7">
        <v>62</v>
      </c>
      <c r="L6" s="10">
        <v>224</v>
      </c>
      <c r="M6" s="10">
        <v>194</v>
      </c>
      <c r="N6" s="10">
        <v>418</v>
      </c>
      <c r="O6" s="3"/>
      <c r="P6" s="7">
        <v>92</v>
      </c>
      <c r="Q6" s="10">
        <v>29</v>
      </c>
      <c r="R6" s="10">
        <v>93</v>
      </c>
      <c r="S6" s="10">
        <v>122</v>
      </c>
      <c r="U6" s="8" t="s">
        <v>6</v>
      </c>
      <c r="V6" s="15">
        <f>SUM(L15,L21)</f>
        <v>1878</v>
      </c>
      <c r="W6" s="15">
        <f>SUM(M15,M21)</f>
        <v>2049</v>
      </c>
      <c r="X6" s="15">
        <f>SUM(V6:W6)</f>
        <v>3927</v>
      </c>
      <c r="Z6" s="26" t="s">
        <v>26</v>
      </c>
      <c r="AA6" s="10">
        <v>3278</v>
      </c>
      <c r="AB6" s="10">
        <v>3227</v>
      </c>
      <c r="AC6" s="10">
        <v>6505</v>
      </c>
    </row>
    <row r="7" spans="1:29" ht="15" customHeight="1" x14ac:dyDescent="0.15">
      <c r="A7" s="7">
        <v>3</v>
      </c>
      <c r="B7" s="10">
        <v>64</v>
      </c>
      <c r="C7" s="10">
        <v>56</v>
      </c>
      <c r="D7" s="10">
        <v>120</v>
      </c>
      <c r="E7" s="3"/>
      <c r="F7" s="7">
        <v>33</v>
      </c>
      <c r="G7" s="10">
        <v>82</v>
      </c>
      <c r="H7" s="10">
        <v>87</v>
      </c>
      <c r="I7" s="10">
        <v>169</v>
      </c>
      <c r="J7" s="3"/>
      <c r="K7" s="7">
        <v>63</v>
      </c>
      <c r="L7" s="10">
        <v>217</v>
      </c>
      <c r="M7" s="10">
        <v>206</v>
      </c>
      <c r="N7" s="10">
        <v>423</v>
      </c>
      <c r="O7" s="3"/>
      <c r="P7" s="7">
        <v>93</v>
      </c>
      <c r="Q7" s="10">
        <v>23</v>
      </c>
      <c r="R7" s="10">
        <v>81</v>
      </c>
      <c r="S7" s="10">
        <v>104</v>
      </c>
      <c r="U7" s="4" t="s">
        <v>7</v>
      </c>
      <c r="V7" s="15">
        <f>SUM(L27,L33,L39,Q9,Q15,Q21,Q27,Q33,Q39)</f>
        <v>2250</v>
      </c>
      <c r="W7" s="15">
        <f>SUM(M27,M33,M39,R9,R15,R21,R27,R33,R39)</f>
        <v>3884</v>
      </c>
      <c r="X7" s="15">
        <f>SUM(V7:W7)</f>
        <v>6134</v>
      </c>
      <c r="Z7" s="4" t="s">
        <v>31</v>
      </c>
      <c r="AA7" s="10">
        <v>1159</v>
      </c>
      <c r="AB7" s="10">
        <v>1278</v>
      </c>
      <c r="AC7" s="10">
        <v>2437</v>
      </c>
    </row>
    <row r="8" spans="1:29" ht="15" customHeight="1" x14ac:dyDescent="0.15">
      <c r="A8" s="7">
        <v>4</v>
      </c>
      <c r="B8" s="10">
        <v>67</v>
      </c>
      <c r="C8" s="10">
        <v>62</v>
      </c>
      <c r="D8" s="10">
        <v>129</v>
      </c>
      <c r="E8" s="3"/>
      <c r="F8" s="7">
        <v>34</v>
      </c>
      <c r="G8" s="10">
        <v>99</v>
      </c>
      <c r="H8" s="10">
        <v>82</v>
      </c>
      <c r="I8" s="10">
        <v>181</v>
      </c>
      <c r="J8" s="3"/>
      <c r="K8" s="7">
        <v>64</v>
      </c>
      <c r="L8" s="10">
        <v>228</v>
      </c>
      <c r="M8" s="10">
        <v>198</v>
      </c>
      <c r="N8" s="10">
        <v>426</v>
      </c>
      <c r="O8" s="3"/>
      <c r="P8" s="7">
        <v>94</v>
      </c>
      <c r="Q8" s="10">
        <v>14</v>
      </c>
      <c r="R8" s="10">
        <v>80</v>
      </c>
      <c r="S8" s="10">
        <v>94</v>
      </c>
      <c r="U8" s="17" t="s">
        <v>3</v>
      </c>
      <c r="V8" s="12">
        <f>SUM(V4:V7)</f>
        <v>10862</v>
      </c>
      <c r="W8" s="12">
        <f>SUM(W4:W7)</f>
        <v>12416</v>
      </c>
      <c r="X8" s="12">
        <f>SUM(X4:X7)</f>
        <v>23278</v>
      </c>
      <c r="Z8" s="4" t="s">
        <v>7</v>
      </c>
      <c r="AA8" s="10">
        <v>1361</v>
      </c>
      <c r="AB8" s="10">
        <v>2363</v>
      </c>
      <c r="AC8" s="10">
        <v>3724</v>
      </c>
    </row>
    <row r="9" spans="1:29" ht="15" customHeight="1" x14ac:dyDescent="0.15">
      <c r="A9" s="7"/>
      <c r="B9" s="11">
        <v>327</v>
      </c>
      <c r="C9" s="11">
        <v>293</v>
      </c>
      <c r="D9" s="11">
        <v>620</v>
      </c>
      <c r="E9" s="3"/>
      <c r="F9" s="7"/>
      <c r="G9" s="11">
        <v>468</v>
      </c>
      <c r="H9" s="11">
        <v>439</v>
      </c>
      <c r="I9" s="11">
        <v>907</v>
      </c>
      <c r="J9" s="3"/>
      <c r="K9" s="7"/>
      <c r="L9" s="12">
        <v>1056</v>
      </c>
      <c r="M9" s="12">
        <v>960</v>
      </c>
      <c r="N9" s="12">
        <v>2016</v>
      </c>
      <c r="O9" s="3"/>
      <c r="P9" s="7"/>
      <c r="Q9" s="11">
        <v>172</v>
      </c>
      <c r="R9" s="11">
        <v>518</v>
      </c>
      <c r="S9" s="11">
        <v>690</v>
      </c>
      <c r="U9" s="4" t="s">
        <v>8</v>
      </c>
      <c r="V9" s="15">
        <f>SUM(G21,G27,G33,G39,L9)</f>
        <v>3443</v>
      </c>
      <c r="W9" s="15">
        <f>SUM(H21,H27,H33,H39,M9)</f>
        <v>3370</v>
      </c>
      <c r="X9" s="18">
        <f t="shared" ref="X9:X20" si="0">SUM(V9:W9)</f>
        <v>6813</v>
      </c>
      <c r="Z9" s="9" t="s">
        <v>24</v>
      </c>
      <c r="AA9" s="11">
        <f t="shared" ref="AA9:AB9" si="1">SUM(AA5:AA8)</f>
        <v>6409</v>
      </c>
      <c r="AB9" s="11">
        <f t="shared" si="1"/>
        <v>7443</v>
      </c>
      <c r="AC9" s="11">
        <f>SUM(AC5:AC8)</f>
        <v>13852</v>
      </c>
    </row>
    <row r="10" spans="1:29" ht="15" customHeight="1" x14ac:dyDescent="0.15">
      <c r="A10" s="7">
        <v>5</v>
      </c>
      <c r="B10" s="10">
        <v>80</v>
      </c>
      <c r="C10" s="10">
        <v>68</v>
      </c>
      <c r="D10" s="10">
        <v>148</v>
      </c>
      <c r="E10" s="3"/>
      <c r="F10" s="7">
        <v>35</v>
      </c>
      <c r="G10" s="10">
        <v>94</v>
      </c>
      <c r="H10" s="10">
        <v>105</v>
      </c>
      <c r="I10" s="10">
        <v>199</v>
      </c>
      <c r="J10" s="3"/>
      <c r="K10" s="7">
        <v>65</v>
      </c>
      <c r="L10" s="10">
        <v>249</v>
      </c>
      <c r="M10" s="10">
        <v>225</v>
      </c>
      <c r="N10" s="10">
        <v>474</v>
      </c>
      <c r="O10" s="3"/>
      <c r="P10" s="7">
        <v>95</v>
      </c>
      <c r="Q10" s="10">
        <v>18</v>
      </c>
      <c r="R10" s="10">
        <v>39</v>
      </c>
      <c r="S10" s="10">
        <v>57</v>
      </c>
      <c r="U10" s="4" t="s">
        <v>9</v>
      </c>
      <c r="V10" s="15">
        <f>SUM(G21,G27,G33,G39,L9,L15,L21,L27,L33,L39,Q9,Q15,Q21,Q27,Q33,Q39)</f>
        <v>7571</v>
      </c>
      <c r="W10" s="15">
        <f>SUM(H21,H27,H33,H39,M9,M15,M21,M27,M33,M39,R9,R15,R21,R27,R33,R39)</f>
        <v>9303</v>
      </c>
      <c r="X10" s="18">
        <f t="shared" si="0"/>
        <v>16874</v>
      </c>
      <c r="Z10" s="6" t="s">
        <v>28</v>
      </c>
    </row>
    <row r="11" spans="1:29" ht="15" customHeight="1" x14ac:dyDescent="0.15">
      <c r="A11" s="7">
        <v>6</v>
      </c>
      <c r="B11" s="10">
        <v>79</v>
      </c>
      <c r="C11" s="10">
        <v>63</v>
      </c>
      <c r="D11" s="10">
        <v>142</v>
      </c>
      <c r="E11" s="3"/>
      <c r="F11" s="7">
        <v>36</v>
      </c>
      <c r="G11" s="10">
        <v>92</v>
      </c>
      <c r="H11" s="10">
        <v>95</v>
      </c>
      <c r="I11" s="10">
        <v>187</v>
      </c>
      <c r="J11" s="3"/>
      <c r="K11" s="7">
        <v>66</v>
      </c>
      <c r="L11" s="10">
        <v>269</v>
      </c>
      <c r="M11" s="10">
        <v>287</v>
      </c>
      <c r="N11" s="10">
        <v>556</v>
      </c>
      <c r="O11" s="3"/>
      <c r="P11" s="7">
        <v>96</v>
      </c>
      <c r="Q11" s="10">
        <v>17</v>
      </c>
      <c r="R11" s="10">
        <v>31</v>
      </c>
      <c r="S11" s="10">
        <v>48</v>
      </c>
      <c r="U11" s="4" t="s">
        <v>10</v>
      </c>
      <c r="V11" s="15">
        <f>SUM(,G33,G39,L9,L15,L21,L27,L33,L39,Q9,Q15,Q21,Q27,Q33,Q39)</f>
        <v>6583</v>
      </c>
      <c r="W11" s="15">
        <f>SUM(,H33,H39,M9,M15,M21,M27,M33,M39,R9,R15,R21,R27,R33,R39)</f>
        <v>8315</v>
      </c>
      <c r="X11" s="18">
        <f t="shared" si="0"/>
        <v>14898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66</v>
      </c>
      <c r="C12" s="10">
        <v>77</v>
      </c>
      <c r="D12" s="10">
        <v>143</v>
      </c>
      <c r="E12" s="3"/>
      <c r="F12" s="7">
        <v>37</v>
      </c>
      <c r="G12" s="10">
        <v>100</v>
      </c>
      <c r="H12" s="10">
        <v>104</v>
      </c>
      <c r="I12" s="10">
        <v>204</v>
      </c>
      <c r="J12" s="3"/>
      <c r="K12" s="7">
        <v>67</v>
      </c>
      <c r="L12" s="10">
        <v>273</v>
      </c>
      <c r="M12" s="10">
        <v>218</v>
      </c>
      <c r="N12" s="10">
        <v>491</v>
      </c>
      <c r="O12" s="3"/>
      <c r="P12" s="7">
        <v>97</v>
      </c>
      <c r="Q12" s="10">
        <v>13</v>
      </c>
      <c r="R12" s="10">
        <v>27</v>
      </c>
      <c r="S12" s="10">
        <v>40</v>
      </c>
      <c r="U12" s="4" t="s">
        <v>11</v>
      </c>
      <c r="V12" s="15">
        <f>SUM(L9,L15,L21,L27,L33,L39,Q9,Q15,Q21,Q27,Q33,Q39)</f>
        <v>5184</v>
      </c>
      <c r="W12" s="15">
        <f>SUM(M9,M15,M21,M27,M33,M39,R9,R15,R21,R27,R33,R39)</f>
        <v>6893</v>
      </c>
      <c r="X12" s="18">
        <f t="shared" si="0"/>
        <v>12077</v>
      </c>
      <c r="Z12" s="4" t="s">
        <v>25</v>
      </c>
      <c r="AA12" s="10">
        <v>158</v>
      </c>
      <c r="AB12" s="10">
        <v>158</v>
      </c>
      <c r="AC12" s="10">
        <v>316</v>
      </c>
    </row>
    <row r="13" spans="1:29" ht="15" customHeight="1" x14ac:dyDescent="0.15">
      <c r="A13" s="7">
        <v>8</v>
      </c>
      <c r="B13" s="10">
        <v>78</v>
      </c>
      <c r="C13" s="10">
        <v>75</v>
      </c>
      <c r="D13" s="10">
        <v>153</v>
      </c>
      <c r="E13" s="3"/>
      <c r="F13" s="7">
        <v>38</v>
      </c>
      <c r="G13" s="10">
        <v>119</v>
      </c>
      <c r="H13" s="10">
        <v>95</v>
      </c>
      <c r="I13" s="10">
        <v>214</v>
      </c>
      <c r="J13" s="3"/>
      <c r="K13" s="7">
        <v>68</v>
      </c>
      <c r="L13" s="10">
        <v>250</v>
      </c>
      <c r="M13" s="10">
        <v>248</v>
      </c>
      <c r="N13" s="10">
        <v>498</v>
      </c>
      <c r="O13" s="3"/>
      <c r="P13" s="7">
        <v>98</v>
      </c>
      <c r="Q13" s="10">
        <v>4</v>
      </c>
      <c r="R13" s="10">
        <v>14</v>
      </c>
      <c r="S13" s="10">
        <v>18</v>
      </c>
      <c r="U13" s="9" t="s">
        <v>12</v>
      </c>
      <c r="V13" s="12">
        <f>SUM(L15,L21,L27,L33,L39,Q9,Q15,Q21,Q27,Q33,Q39)</f>
        <v>4128</v>
      </c>
      <c r="W13" s="12">
        <f>SUM(M15,M21,M27,M33,M39,R9,R15,R21,R27,R33,R39)</f>
        <v>5933</v>
      </c>
      <c r="X13" s="12">
        <f t="shared" si="0"/>
        <v>10061</v>
      </c>
      <c r="Z13" s="26" t="s">
        <v>26</v>
      </c>
      <c r="AA13" s="10">
        <v>735</v>
      </c>
      <c r="AB13" s="10">
        <v>729</v>
      </c>
      <c r="AC13" s="10">
        <v>1464</v>
      </c>
    </row>
    <row r="14" spans="1:29" ht="15" customHeight="1" x14ac:dyDescent="0.15">
      <c r="A14" s="7">
        <v>9</v>
      </c>
      <c r="B14" s="10">
        <v>70</v>
      </c>
      <c r="C14" s="10">
        <v>83</v>
      </c>
      <c r="D14" s="10">
        <v>153</v>
      </c>
      <c r="E14" s="3"/>
      <c r="F14" s="7">
        <v>39</v>
      </c>
      <c r="G14" s="10">
        <v>117</v>
      </c>
      <c r="H14" s="10">
        <v>93</v>
      </c>
      <c r="I14" s="10">
        <v>210</v>
      </c>
      <c r="J14" s="3"/>
      <c r="K14" s="7">
        <v>69</v>
      </c>
      <c r="L14" s="10">
        <v>136</v>
      </c>
      <c r="M14" s="10">
        <v>128</v>
      </c>
      <c r="N14" s="10">
        <v>264</v>
      </c>
      <c r="O14" s="3"/>
      <c r="P14" s="7">
        <v>99</v>
      </c>
      <c r="Q14" s="10">
        <v>2</v>
      </c>
      <c r="R14" s="10">
        <v>15</v>
      </c>
      <c r="S14" s="10">
        <v>17</v>
      </c>
      <c r="U14" s="4" t="s">
        <v>13</v>
      </c>
      <c r="V14" s="15">
        <f>SUM(L21,L27,L33,L39,Q9,Q15,Q21,Q27,Q33,Q39)</f>
        <v>2951</v>
      </c>
      <c r="W14" s="15">
        <f>SUM(M21,M27,M33,M39,R9,R15,R21,R27,R33,R39)</f>
        <v>4827</v>
      </c>
      <c r="X14" s="18">
        <f t="shared" si="0"/>
        <v>7778</v>
      </c>
      <c r="Z14" s="4" t="s">
        <v>31</v>
      </c>
      <c r="AA14" s="10">
        <v>236</v>
      </c>
      <c r="AB14" s="10">
        <v>278</v>
      </c>
      <c r="AC14" s="10">
        <v>514</v>
      </c>
    </row>
    <row r="15" spans="1:29" ht="15" customHeight="1" x14ac:dyDescent="0.15">
      <c r="A15" s="7"/>
      <c r="B15" s="11">
        <v>373</v>
      </c>
      <c r="C15" s="11">
        <v>366</v>
      </c>
      <c r="D15" s="11">
        <v>739</v>
      </c>
      <c r="E15" s="3"/>
      <c r="F15" s="7"/>
      <c r="G15" s="11">
        <v>522</v>
      </c>
      <c r="H15" s="11">
        <v>492</v>
      </c>
      <c r="I15" s="11">
        <v>1014</v>
      </c>
      <c r="J15" s="3"/>
      <c r="K15" s="7"/>
      <c r="L15" s="11">
        <v>1177</v>
      </c>
      <c r="M15" s="11">
        <v>1106</v>
      </c>
      <c r="N15" s="11">
        <v>2283</v>
      </c>
      <c r="O15" s="3"/>
      <c r="P15" s="7"/>
      <c r="Q15" s="11">
        <v>54</v>
      </c>
      <c r="R15" s="11">
        <v>126</v>
      </c>
      <c r="S15" s="11">
        <v>180</v>
      </c>
      <c r="U15" s="4" t="s">
        <v>14</v>
      </c>
      <c r="V15" s="15">
        <f>SUM(L27,L33,L39,Q9,Q15,Q21,Q27,Q33,Q39)</f>
        <v>2250</v>
      </c>
      <c r="W15" s="15">
        <f>SUM(M27,M33,M39,R9,R15,R21,R27,R33,R39)</f>
        <v>3884</v>
      </c>
      <c r="X15" s="18">
        <f t="shared" si="0"/>
        <v>6134</v>
      </c>
      <c r="Z15" s="4" t="s">
        <v>7</v>
      </c>
      <c r="AA15" s="10">
        <v>280</v>
      </c>
      <c r="AB15" s="10">
        <v>444</v>
      </c>
      <c r="AC15" s="10">
        <v>724</v>
      </c>
    </row>
    <row r="16" spans="1:29" ht="15" customHeight="1" x14ac:dyDescent="0.15">
      <c r="A16" s="7">
        <v>10</v>
      </c>
      <c r="B16" s="10">
        <v>73</v>
      </c>
      <c r="C16" s="10">
        <v>54</v>
      </c>
      <c r="D16" s="10">
        <v>127</v>
      </c>
      <c r="E16" s="3"/>
      <c r="F16" s="7">
        <v>40</v>
      </c>
      <c r="G16" s="10">
        <v>113</v>
      </c>
      <c r="H16" s="10">
        <v>96</v>
      </c>
      <c r="I16" s="10">
        <v>209</v>
      </c>
      <c r="J16" s="3"/>
      <c r="K16" s="7">
        <v>70</v>
      </c>
      <c r="L16" s="10">
        <v>111</v>
      </c>
      <c r="M16" s="10">
        <v>134</v>
      </c>
      <c r="N16" s="10">
        <v>245</v>
      </c>
      <c r="O16" s="3"/>
      <c r="P16" s="7">
        <v>100</v>
      </c>
      <c r="Q16" s="10">
        <v>3</v>
      </c>
      <c r="R16" s="10">
        <v>21</v>
      </c>
      <c r="S16" s="10">
        <v>24</v>
      </c>
      <c r="U16" s="4" t="s">
        <v>15</v>
      </c>
      <c r="V16" s="15">
        <f>SUM(L33,L39,Q9,Q15,Q21,Q27,Q33,Q39)</f>
        <v>1501</v>
      </c>
      <c r="W16" s="15">
        <f>SUM(M33,M39,R9,R15,R21,R27,R33,R39)</f>
        <v>2808</v>
      </c>
      <c r="X16" s="18">
        <f t="shared" si="0"/>
        <v>4309</v>
      </c>
      <c r="Z16" s="9" t="s">
        <v>24</v>
      </c>
      <c r="AA16" s="11">
        <f t="shared" ref="AA16:AB16" si="2">SUM(AA12:AA15)</f>
        <v>1409</v>
      </c>
      <c r="AB16" s="11">
        <f t="shared" si="2"/>
        <v>1609</v>
      </c>
      <c r="AC16" s="11">
        <f>SUM(AC12:AC15)</f>
        <v>3018</v>
      </c>
    </row>
    <row r="17" spans="1:29" ht="15" customHeight="1" x14ac:dyDescent="0.15">
      <c r="A17" s="7">
        <v>11</v>
      </c>
      <c r="B17" s="10">
        <v>80</v>
      </c>
      <c r="C17" s="10">
        <v>64</v>
      </c>
      <c r="D17" s="10">
        <v>144</v>
      </c>
      <c r="E17" s="3"/>
      <c r="F17" s="7">
        <v>41</v>
      </c>
      <c r="G17" s="10">
        <v>108</v>
      </c>
      <c r="H17" s="10">
        <v>106</v>
      </c>
      <c r="I17" s="10">
        <v>214</v>
      </c>
      <c r="J17" s="3"/>
      <c r="K17" s="7">
        <v>71</v>
      </c>
      <c r="L17" s="10">
        <v>137</v>
      </c>
      <c r="M17" s="10">
        <v>194</v>
      </c>
      <c r="N17" s="10">
        <v>331</v>
      </c>
      <c r="O17" s="3"/>
      <c r="P17" s="7">
        <v>101</v>
      </c>
      <c r="Q17" s="10">
        <v>1</v>
      </c>
      <c r="R17" s="10">
        <v>0</v>
      </c>
      <c r="S17" s="10">
        <v>1</v>
      </c>
      <c r="U17" s="4" t="s">
        <v>16</v>
      </c>
      <c r="V17" s="15">
        <f>SUM(L39,Q9,Q15,Q21,Q27,Q33,Q39)</f>
        <v>730</v>
      </c>
      <c r="W17" s="15">
        <f>SUM(M39,R9,R15,R21,R27,R33,R39)</f>
        <v>1608</v>
      </c>
      <c r="X17" s="18">
        <f t="shared" si="0"/>
        <v>2338</v>
      </c>
      <c r="Z17" s="6" t="s">
        <v>29</v>
      </c>
    </row>
    <row r="18" spans="1:29" ht="15" customHeight="1" x14ac:dyDescent="0.15">
      <c r="A18" s="7">
        <v>12</v>
      </c>
      <c r="B18" s="10">
        <v>65</v>
      </c>
      <c r="C18" s="10">
        <v>72</v>
      </c>
      <c r="D18" s="10">
        <v>137</v>
      </c>
      <c r="E18" s="3"/>
      <c r="F18" s="7">
        <v>42</v>
      </c>
      <c r="G18" s="10">
        <v>105</v>
      </c>
      <c r="H18" s="10">
        <v>101</v>
      </c>
      <c r="I18" s="10">
        <v>206</v>
      </c>
      <c r="J18" s="3"/>
      <c r="K18" s="7">
        <v>72</v>
      </c>
      <c r="L18" s="10">
        <v>155</v>
      </c>
      <c r="M18" s="10">
        <v>194</v>
      </c>
      <c r="N18" s="13">
        <v>349</v>
      </c>
      <c r="O18" s="3"/>
      <c r="P18" s="7">
        <v>102</v>
      </c>
      <c r="Q18" s="10">
        <v>0</v>
      </c>
      <c r="R18" s="10">
        <v>6</v>
      </c>
      <c r="S18" s="10">
        <v>6</v>
      </c>
      <c r="U18" s="4" t="s">
        <v>17</v>
      </c>
      <c r="V18" s="15">
        <f>SUM(Q9,Q15,Q21,Q27,Q33,Q39)</f>
        <v>231</v>
      </c>
      <c r="W18" s="15">
        <f>SUM(R9,R15,R21,R27,R33,R39)</f>
        <v>679</v>
      </c>
      <c r="X18" s="18">
        <f t="shared" si="0"/>
        <v>910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68</v>
      </c>
      <c r="C19" s="10">
        <v>82</v>
      </c>
      <c r="D19" s="10">
        <v>150</v>
      </c>
      <c r="E19" s="3"/>
      <c r="F19" s="7">
        <v>43</v>
      </c>
      <c r="G19" s="10">
        <v>90</v>
      </c>
      <c r="H19" s="10">
        <v>98</v>
      </c>
      <c r="I19" s="10">
        <v>188</v>
      </c>
      <c r="J19" s="3"/>
      <c r="K19" s="7">
        <v>73</v>
      </c>
      <c r="L19" s="10">
        <v>159</v>
      </c>
      <c r="M19" s="10">
        <v>208</v>
      </c>
      <c r="N19" s="10">
        <v>367</v>
      </c>
      <c r="O19" s="3"/>
      <c r="P19" s="7">
        <v>103</v>
      </c>
      <c r="Q19" s="10">
        <v>0</v>
      </c>
      <c r="R19" s="10">
        <v>4</v>
      </c>
      <c r="S19" s="10">
        <v>4</v>
      </c>
      <c r="U19" s="4" t="s">
        <v>18</v>
      </c>
      <c r="V19" s="15">
        <f>SUM(Q15,Q21,Q27,Q33,Q39)</f>
        <v>59</v>
      </c>
      <c r="W19" s="15">
        <f>SUM(R15,R21,R27,R33,R39)</f>
        <v>161</v>
      </c>
      <c r="X19" s="18">
        <f t="shared" si="0"/>
        <v>220</v>
      </c>
      <c r="Z19" s="4" t="s">
        <v>25</v>
      </c>
      <c r="AA19" s="10">
        <v>176</v>
      </c>
      <c r="AB19" s="10">
        <v>173</v>
      </c>
      <c r="AC19" s="10">
        <v>349</v>
      </c>
    </row>
    <row r="20" spans="1:29" ht="15" customHeight="1" x14ac:dyDescent="0.15">
      <c r="A20" s="7">
        <v>14</v>
      </c>
      <c r="B20" s="10">
        <v>74</v>
      </c>
      <c r="C20" s="10">
        <v>80</v>
      </c>
      <c r="D20" s="10">
        <v>154</v>
      </c>
      <c r="E20" s="3"/>
      <c r="F20" s="7">
        <v>44</v>
      </c>
      <c r="G20" s="10">
        <v>102</v>
      </c>
      <c r="H20" s="10">
        <v>89</v>
      </c>
      <c r="I20" s="10">
        <v>191</v>
      </c>
      <c r="J20" s="3"/>
      <c r="K20" s="7">
        <v>74</v>
      </c>
      <c r="L20" s="10">
        <v>139</v>
      </c>
      <c r="M20" s="10">
        <v>213</v>
      </c>
      <c r="N20" s="10">
        <v>352</v>
      </c>
      <c r="O20" s="3"/>
      <c r="P20" s="7">
        <v>104</v>
      </c>
      <c r="Q20" s="10">
        <v>1</v>
      </c>
      <c r="R20" s="10">
        <v>1</v>
      </c>
      <c r="S20" s="10">
        <v>2</v>
      </c>
      <c r="U20" s="4" t="s">
        <v>19</v>
      </c>
      <c r="V20" s="15">
        <f>SUM(Q21,Q27,Q33,Q39)</f>
        <v>5</v>
      </c>
      <c r="W20" s="15">
        <f>SUM(R21,R27,R33,R39)</f>
        <v>35</v>
      </c>
      <c r="X20" s="18">
        <f t="shared" si="0"/>
        <v>40</v>
      </c>
      <c r="Z20" s="26" t="s">
        <v>26</v>
      </c>
      <c r="AA20" s="10">
        <v>1076</v>
      </c>
      <c r="AB20" s="10">
        <v>972</v>
      </c>
      <c r="AC20" s="10">
        <v>2048</v>
      </c>
    </row>
    <row r="21" spans="1:29" ht="15" customHeight="1" x14ac:dyDescent="0.15">
      <c r="A21" s="7"/>
      <c r="B21" s="11">
        <v>360</v>
      </c>
      <c r="C21" s="11">
        <v>352</v>
      </c>
      <c r="D21" s="11">
        <v>712</v>
      </c>
      <c r="E21" s="3"/>
      <c r="F21" s="7"/>
      <c r="G21" s="11">
        <v>518</v>
      </c>
      <c r="H21" s="11">
        <v>490</v>
      </c>
      <c r="I21" s="11">
        <v>1008</v>
      </c>
      <c r="J21" s="3"/>
      <c r="K21" s="7"/>
      <c r="L21" s="12">
        <v>701</v>
      </c>
      <c r="M21" s="12">
        <v>943</v>
      </c>
      <c r="N21" s="12">
        <v>1644</v>
      </c>
      <c r="O21" s="24"/>
      <c r="P21" s="7"/>
      <c r="Q21" s="11">
        <v>5</v>
      </c>
      <c r="R21" s="11">
        <v>32</v>
      </c>
      <c r="S21" s="11">
        <v>37</v>
      </c>
      <c r="Z21" s="4" t="s">
        <v>31</v>
      </c>
      <c r="AA21" s="10">
        <v>306</v>
      </c>
      <c r="AB21" s="10">
        <v>295</v>
      </c>
      <c r="AC21" s="10">
        <v>601</v>
      </c>
    </row>
    <row r="22" spans="1:29" ht="15" customHeight="1" x14ac:dyDescent="0.15">
      <c r="A22" s="7">
        <v>15</v>
      </c>
      <c r="B22" s="10">
        <v>92</v>
      </c>
      <c r="C22" s="10">
        <v>85</v>
      </c>
      <c r="D22" s="10">
        <v>177</v>
      </c>
      <c r="E22" s="3"/>
      <c r="F22" s="7">
        <v>45</v>
      </c>
      <c r="G22" s="10">
        <v>94</v>
      </c>
      <c r="H22" s="10">
        <v>94</v>
      </c>
      <c r="I22" s="10">
        <v>188</v>
      </c>
      <c r="J22" s="3"/>
      <c r="K22" s="7">
        <v>75</v>
      </c>
      <c r="L22" s="10">
        <v>141</v>
      </c>
      <c r="M22" s="10">
        <v>215</v>
      </c>
      <c r="N22" s="10">
        <v>356</v>
      </c>
      <c r="O22" s="3"/>
      <c r="P22" s="7">
        <v>105</v>
      </c>
      <c r="Q22" s="10">
        <v>0</v>
      </c>
      <c r="R22" s="10">
        <v>1</v>
      </c>
      <c r="S22" s="10"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376</v>
      </c>
      <c r="AB22" s="10">
        <v>676</v>
      </c>
      <c r="AC22" s="10">
        <v>1052</v>
      </c>
    </row>
    <row r="23" spans="1:29" ht="15" customHeight="1" x14ac:dyDescent="0.15">
      <c r="A23" s="7">
        <v>16</v>
      </c>
      <c r="B23" s="10">
        <v>86</v>
      </c>
      <c r="C23" s="10">
        <v>85</v>
      </c>
      <c r="D23" s="10">
        <v>171</v>
      </c>
      <c r="E23" s="3"/>
      <c r="F23" s="7">
        <v>46</v>
      </c>
      <c r="G23" s="10">
        <v>102</v>
      </c>
      <c r="H23" s="10">
        <v>102</v>
      </c>
      <c r="I23" s="10">
        <v>204</v>
      </c>
      <c r="J23" s="3"/>
      <c r="K23" s="7">
        <v>76</v>
      </c>
      <c r="L23" s="10">
        <v>149</v>
      </c>
      <c r="M23" s="10">
        <v>199</v>
      </c>
      <c r="N23" s="10">
        <v>348</v>
      </c>
      <c r="O23" s="3"/>
      <c r="P23" s="7">
        <v>106</v>
      </c>
      <c r="Q23" s="10">
        <v>0</v>
      </c>
      <c r="R23" s="10">
        <v>0</v>
      </c>
      <c r="S23" s="10">
        <v>0</v>
      </c>
      <c r="U23" s="4" t="s">
        <v>4</v>
      </c>
      <c r="V23" s="19">
        <f>V4/$V$8*100</f>
        <v>9.7587921193150429</v>
      </c>
      <c r="W23" s="19">
        <f>W4/$W$8*100</f>
        <v>8.1427190721649492</v>
      </c>
      <c r="X23" s="19">
        <f>X4/$X$8*100</f>
        <v>8.8968124409313507</v>
      </c>
      <c r="Z23" s="9" t="s">
        <v>24</v>
      </c>
      <c r="AA23" s="11">
        <f t="shared" ref="AA23:AB23" si="3">SUM(AA19:AA22)</f>
        <v>1934</v>
      </c>
      <c r="AB23" s="11">
        <f t="shared" si="3"/>
        <v>2116</v>
      </c>
      <c r="AC23" s="11">
        <f>SUM(AC19:AC22)</f>
        <v>4050</v>
      </c>
    </row>
    <row r="24" spans="1:29" ht="15" customHeight="1" x14ac:dyDescent="0.15">
      <c r="A24" s="7">
        <v>17</v>
      </c>
      <c r="B24" s="10">
        <v>88</v>
      </c>
      <c r="C24" s="10">
        <v>80</v>
      </c>
      <c r="D24" s="10">
        <v>168</v>
      </c>
      <c r="E24" s="3"/>
      <c r="F24" s="7">
        <v>47</v>
      </c>
      <c r="G24" s="10">
        <v>91</v>
      </c>
      <c r="H24" s="10">
        <v>93</v>
      </c>
      <c r="I24" s="10">
        <v>184</v>
      </c>
      <c r="J24" s="3"/>
      <c r="K24" s="7">
        <v>77</v>
      </c>
      <c r="L24" s="10">
        <v>143</v>
      </c>
      <c r="M24" s="10">
        <v>202</v>
      </c>
      <c r="N24" s="10">
        <v>345</v>
      </c>
      <c r="O24" s="3"/>
      <c r="P24" s="7">
        <v>107</v>
      </c>
      <c r="Q24" s="10">
        <v>0</v>
      </c>
      <c r="R24" s="10">
        <v>1</v>
      </c>
      <c r="S24" s="10">
        <v>1</v>
      </c>
      <c r="U24" s="4" t="s">
        <v>5</v>
      </c>
      <c r="V24" s="19">
        <f>V5/$V$8*100</f>
        <v>52.237157061314676</v>
      </c>
      <c r="W24" s="19">
        <f>W5/$W$8*100</f>
        <v>44.072164948453604</v>
      </c>
      <c r="X24" s="19">
        <f>X5/$X$8*100</f>
        <v>47.882120457083943</v>
      </c>
      <c r="Z24" s="6" t="s">
        <v>30</v>
      </c>
    </row>
    <row r="25" spans="1:29" ht="15" customHeight="1" x14ac:dyDescent="0.15">
      <c r="A25" s="7">
        <v>18</v>
      </c>
      <c r="B25" s="10">
        <v>102</v>
      </c>
      <c r="C25" s="10">
        <v>87</v>
      </c>
      <c r="D25" s="10">
        <v>189</v>
      </c>
      <c r="E25" s="3"/>
      <c r="F25" s="7">
        <v>48</v>
      </c>
      <c r="G25" s="10">
        <v>101</v>
      </c>
      <c r="H25" s="10">
        <v>136</v>
      </c>
      <c r="I25" s="10">
        <v>237</v>
      </c>
      <c r="J25" s="3"/>
      <c r="K25" s="7">
        <v>78</v>
      </c>
      <c r="L25" s="10">
        <v>186</v>
      </c>
      <c r="M25" s="10">
        <v>239</v>
      </c>
      <c r="N25" s="10">
        <v>425</v>
      </c>
      <c r="O25" s="3"/>
      <c r="P25" s="7">
        <v>108</v>
      </c>
      <c r="Q25" s="10">
        <v>0</v>
      </c>
      <c r="R25" s="10">
        <v>1</v>
      </c>
      <c r="S25" s="10">
        <v>1</v>
      </c>
      <c r="U25" s="8" t="s">
        <v>6</v>
      </c>
      <c r="V25" s="19">
        <f>V6/$V$8*100</f>
        <v>17.289633584975142</v>
      </c>
      <c r="W25" s="19">
        <f>W6/$W$8*100</f>
        <v>16.502899484536083</v>
      </c>
      <c r="X25" s="19">
        <f>X6/$X$8*100</f>
        <v>16.870006014262394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77</v>
      </c>
      <c r="C26" s="10">
        <v>81</v>
      </c>
      <c r="D26" s="10">
        <v>158</v>
      </c>
      <c r="E26" s="3"/>
      <c r="F26" s="7">
        <v>49</v>
      </c>
      <c r="G26" s="10">
        <v>82</v>
      </c>
      <c r="H26" s="10">
        <v>73</v>
      </c>
      <c r="I26" s="10">
        <v>155</v>
      </c>
      <c r="J26" s="3"/>
      <c r="K26" s="7">
        <v>79</v>
      </c>
      <c r="L26" s="10">
        <v>130</v>
      </c>
      <c r="M26" s="10">
        <v>221</v>
      </c>
      <c r="N26" s="10">
        <v>351</v>
      </c>
      <c r="O26" s="3"/>
      <c r="P26" s="7">
        <v>109</v>
      </c>
      <c r="Q26" s="10">
        <v>0</v>
      </c>
      <c r="R26" s="10">
        <v>0</v>
      </c>
      <c r="S26" s="10">
        <v>0</v>
      </c>
      <c r="U26" s="4" t="s">
        <v>7</v>
      </c>
      <c r="V26" s="19">
        <f>V7/$V$8*100</f>
        <v>20.714417234395139</v>
      </c>
      <c r="W26" s="19">
        <f>W7/$W$8*100</f>
        <v>31.282216494845361</v>
      </c>
      <c r="X26" s="19">
        <f>X7/$X$8*100</f>
        <v>26.351061087722311</v>
      </c>
      <c r="Z26" s="4" t="s">
        <v>25</v>
      </c>
      <c r="AA26" s="10">
        <v>115</v>
      </c>
      <c r="AB26" s="10">
        <v>105</v>
      </c>
      <c r="AC26" s="10">
        <v>220</v>
      </c>
    </row>
    <row r="27" spans="1:29" ht="15" customHeight="1" x14ac:dyDescent="0.15">
      <c r="A27" s="7"/>
      <c r="B27" s="11">
        <v>445</v>
      </c>
      <c r="C27" s="11">
        <v>418</v>
      </c>
      <c r="D27" s="11">
        <v>863</v>
      </c>
      <c r="E27" s="3"/>
      <c r="F27" s="7"/>
      <c r="G27" s="11">
        <v>470</v>
      </c>
      <c r="H27" s="11">
        <v>498</v>
      </c>
      <c r="I27" s="11">
        <v>968</v>
      </c>
      <c r="J27" s="3"/>
      <c r="K27" s="7"/>
      <c r="L27" s="11">
        <v>749</v>
      </c>
      <c r="M27" s="11">
        <v>1076</v>
      </c>
      <c r="N27" s="11">
        <v>1825</v>
      </c>
      <c r="O27" s="3"/>
      <c r="P27" s="7"/>
      <c r="Q27" s="12">
        <v>0</v>
      </c>
      <c r="R27" s="12">
        <v>3</v>
      </c>
      <c r="S27" s="12"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585</v>
      </c>
      <c r="AB27" s="10">
        <v>544</v>
      </c>
      <c r="AC27" s="10">
        <v>1129</v>
      </c>
    </row>
    <row r="28" spans="1:29" ht="15" customHeight="1" x14ac:dyDescent="0.15">
      <c r="A28" s="7">
        <v>20</v>
      </c>
      <c r="B28" s="10">
        <v>85</v>
      </c>
      <c r="C28" s="10">
        <v>81</v>
      </c>
      <c r="D28" s="10">
        <v>166</v>
      </c>
      <c r="E28" s="3"/>
      <c r="F28" s="7">
        <v>50</v>
      </c>
      <c r="G28" s="10">
        <v>102</v>
      </c>
      <c r="H28" s="10">
        <v>89</v>
      </c>
      <c r="I28" s="10">
        <v>191</v>
      </c>
      <c r="J28" s="3"/>
      <c r="K28" s="7">
        <v>80</v>
      </c>
      <c r="L28" s="10">
        <v>178</v>
      </c>
      <c r="M28" s="10">
        <v>253</v>
      </c>
      <c r="N28" s="10">
        <v>431</v>
      </c>
      <c r="O28" s="3"/>
      <c r="P28" s="7">
        <v>110</v>
      </c>
      <c r="Q28" s="14">
        <v>0</v>
      </c>
      <c r="R28" s="14">
        <v>0</v>
      </c>
      <c r="S28" s="15">
        <v>0</v>
      </c>
      <c r="U28" s="4" t="s">
        <v>8</v>
      </c>
      <c r="V28" s="19">
        <f t="shared" ref="V28:V39" si="4">V9/$V$8*100</f>
        <v>31.697661572454429</v>
      </c>
      <c r="W28" s="19">
        <f t="shared" ref="W28:W39" si="5">W9/$W$8*100</f>
        <v>27.142396907216494</v>
      </c>
      <c r="X28" s="19">
        <f t="shared" ref="X28:X39" si="6">X9/$X$8*100</f>
        <v>29.267978348655383</v>
      </c>
      <c r="Z28" s="4" t="s">
        <v>31</v>
      </c>
      <c r="AA28" s="10">
        <v>177</v>
      </c>
      <c r="AB28" s="10">
        <v>198</v>
      </c>
      <c r="AC28" s="10">
        <v>375</v>
      </c>
    </row>
    <row r="29" spans="1:29" ht="15" customHeight="1" x14ac:dyDescent="0.15">
      <c r="A29" s="7">
        <v>21</v>
      </c>
      <c r="B29" s="10">
        <v>97</v>
      </c>
      <c r="C29" s="10">
        <v>86</v>
      </c>
      <c r="D29" s="10">
        <v>183</v>
      </c>
      <c r="E29" s="3"/>
      <c r="F29" s="7">
        <v>51</v>
      </c>
      <c r="G29" s="10">
        <v>103</v>
      </c>
      <c r="H29" s="10">
        <v>127</v>
      </c>
      <c r="I29" s="10">
        <v>230</v>
      </c>
      <c r="J29" s="3"/>
      <c r="K29" s="7">
        <v>81</v>
      </c>
      <c r="L29" s="10">
        <v>151</v>
      </c>
      <c r="M29" s="10">
        <v>250</v>
      </c>
      <c r="N29" s="10">
        <v>401</v>
      </c>
      <c r="O29" s="3"/>
      <c r="P29" s="7">
        <v>111</v>
      </c>
      <c r="Q29" s="14">
        <v>0</v>
      </c>
      <c r="R29" s="14">
        <v>0</v>
      </c>
      <c r="S29" s="15">
        <v>0</v>
      </c>
      <c r="U29" s="4" t="s">
        <v>9</v>
      </c>
      <c r="V29" s="19">
        <f t="shared" si="4"/>
        <v>69.701712391824714</v>
      </c>
      <c r="W29" s="19">
        <f t="shared" si="5"/>
        <v>74.927512886597938</v>
      </c>
      <c r="X29" s="19">
        <f t="shared" si="6"/>
        <v>72.489045450640091</v>
      </c>
      <c r="Z29" s="4" t="s">
        <v>7</v>
      </c>
      <c r="AA29" s="10">
        <v>233</v>
      </c>
      <c r="AB29" s="10">
        <v>401</v>
      </c>
      <c r="AC29" s="10">
        <v>634</v>
      </c>
    </row>
    <row r="30" spans="1:29" ht="15" customHeight="1" x14ac:dyDescent="0.15">
      <c r="A30" s="7">
        <v>22</v>
      </c>
      <c r="B30" s="10">
        <v>98</v>
      </c>
      <c r="C30" s="10">
        <v>74</v>
      </c>
      <c r="D30" s="10">
        <v>172</v>
      </c>
      <c r="E30" s="3"/>
      <c r="F30" s="7">
        <v>52</v>
      </c>
      <c r="G30" s="10">
        <v>121</v>
      </c>
      <c r="H30" s="10">
        <v>127</v>
      </c>
      <c r="I30" s="10">
        <v>248</v>
      </c>
      <c r="J30" s="3"/>
      <c r="K30" s="7">
        <v>82</v>
      </c>
      <c r="L30" s="10">
        <v>159</v>
      </c>
      <c r="M30" s="10">
        <v>225</v>
      </c>
      <c r="N30" s="10">
        <v>384</v>
      </c>
      <c r="O30" s="3"/>
      <c r="P30" s="7">
        <v>112</v>
      </c>
      <c r="Q30" s="14">
        <v>0</v>
      </c>
      <c r="R30" s="14">
        <v>0</v>
      </c>
      <c r="S30" s="15">
        <v>0</v>
      </c>
      <c r="U30" s="4" t="s">
        <v>10</v>
      </c>
      <c r="V30" s="19">
        <f t="shared" si="4"/>
        <v>60.605781624010312</v>
      </c>
      <c r="W30" s="19">
        <f t="shared" si="5"/>
        <v>66.970038659793815</v>
      </c>
      <c r="X30" s="19">
        <f t="shared" si="6"/>
        <v>64.000343672136779</v>
      </c>
      <c r="Z30" s="9" t="s">
        <v>24</v>
      </c>
      <c r="AA30" s="11">
        <f t="shared" ref="AA30:AB30" si="7">SUM(AA26:AA29)</f>
        <v>1110</v>
      </c>
      <c r="AB30" s="11">
        <f t="shared" si="7"/>
        <v>1248</v>
      </c>
      <c r="AC30" s="11">
        <f>SUM(AC26:AC29)</f>
        <v>2358</v>
      </c>
    </row>
    <row r="31" spans="1:29" ht="15" customHeight="1" x14ac:dyDescent="0.15">
      <c r="A31" s="7">
        <v>23</v>
      </c>
      <c r="B31" s="10">
        <v>62</v>
      </c>
      <c r="C31" s="10">
        <v>71</v>
      </c>
      <c r="D31" s="10">
        <v>133</v>
      </c>
      <c r="E31" s="3"/>
      <c r="F31" s="7">
        <v>53</v>
      </c>
      <c r="G31" s="10">
        <v>116</v>
      </c>
      <c r="H31" s="10">
        <v>104</v>
      </c>
      <c r="I31" s="10">
        <v>220</v>
      </c>
      <c r="J31" s="3"/>
      <c r="K31" s="7">
        <v>83</v>
      </c>
      <c r="L31" s="10">
        <v>139</v>
      </c>
      <c r="M31" s="10">
        <v>219</v>
      </c>
      <c r="N31" s="10">
        <v>358</v>
      </c>
      <c r="O31" s="3"/>
      <c r="P31" s="7">
        <v>113</v>
      </c>
      <c r="Q31" s="14">
        <v>0</v>
      </c>
      <c r="R31" s="14">
        <v>0</v>
      </c>
      <c r="S31" s="15">
        <v>0</v>
      </c>
      <c r="U31" s="4" t="s">
        <v>11</v>
      </c>
      <c r="V31" s="19">
        <f t="shared" si="4"/>
        <v>47.726017308046394</v>
      </c>
      <c r="W31" s="19">
        <f t="shared" si="5"/>
        <v>55.517074742268044</v>
      </c>
      <c r="X31" s="19">
        <f t="shared" si="6"/>
        <v>51.881604948878767</v>
      </c>
      <c r="Z31" s="6"/>
    </row>
    <row r="32" spans="1:29" ht="15" customHeight="1" x14ac:dyDescent="0.15">
      <c r="A32" s="7">
        <v>24</v>
      </c>
      <c r="B32" s="10">
        <v>67</v>
      </c>
      <c r="C32" s="10">
        <v>67</v>
      </c>
      <c r="D32" s="10">
        <v>134</v>
      </c>
      <c r="E32" s="3"/>
      <c r="F32" s="7">
        <v>54</v>
      </c>
      <c r="G32" s="10">
        <v>134</v>
      </c>
      <c r="H32" s="10">
        <v>155</v>
      </c>
      <c r="I32" s="10">
        <v>289</v>
      </c>
      <c r="J32" s="3"/>
      <c r="K32" s="7">
        <v>84</v>
      </c>
      <c r="L32" s="10">
        <v>144</v>
      </c>
      <c r="M32" s="10">
        <v>253</v>
      </c>
      <c r="N32" s="10">
        <v>397</v>
      </c>
      <c r="O32" s="3"/>
      <c r="P32" s="7">
        <v>114</v>
      </c>
      <c r="Q32" s="14">
        <v>0</v>
      </c>
      <c r="R32" s="14">
        <v>0</v>
      </c>
      <c r="S32" s="15">
        <v>0</v>
      </c>
      <c r="U32" s="9" t="s">
        <v>12</v>
      </c>
      <c r="V32" s="20">
        <f t="shared" si="4"/>
        <v>38.004050819370285</v>
      </c>
      <c r="W32" s="20">
        <f t="shared" si="5"/>
        <v>47.785115979381445</v>
      </c>
      <c r="X32" s="20">
        <f t="shared" si="6"/>
        <v>43.221067101984708</v>
      </c>
      <c r="Z32" s="6"/>
      <c r="AA32" s="28"/>
      <c r="AB32" s="27"/>
      <c r="AC32" s="27"/>
    </row>
    <row r="33" spans="1:29" ht="15" customHeight="1" x14ac:dyDescent="0.15">
      <c r="A33" s="7"/>
      <c r="B33" s="11">
        <v>409</v>
      </c>
      <c r="C33" s="11">
        <v>379</v>
      </c>
      <c r="D33" s="11">
        <v>788</v>
      </c>
      <c r="E33" s="3"/>
      <c r="F33" s="7"/>
      <c r="G33" s="11">
        <v>576</v>
      </c>
      <c r="H33" s="11">
        <v>602</v>
      </c>
      <c r="I33" s="11">
        <v>1178</v>
      </c>
      <c r="J33" s="3"/>
      <c r="K33" s="7"/>
      <c r="L33" s="11">
        <v>771</v>
      </c>
      <c r="M33" s="11">
        <v>1200</v>
      </c>
      <c r="N33" s="11">
        <v>1971</v>
      </c>
      <c r="O33" s="3"/>
      <c r="P33" s="7"/>
      <c r="Q33" s="16">
        <v>0</v>
      </c>
      <c r="R33" s="16">
        <v>0</v>
      </c>
      <c r="S33" s="16">
        <v>0</v>
      </c>
      <c r="U33" s="4" t="s">
        <v>13</v>
      </c>
      <c r="V33" s="19">
        <f t="shared" si="4"/>
        <v>27.168109003866693</v>
      </c>
      <c r="W33" s="19">
        <f t="shared" si="5"/>
        <v>38.877255154639172</v>
      </c>
      <c r="X33" s="19">
        <f t="shared" si="6"/>
        <v>33.41352349858235</v>
      </c>
      <c r="Z33" s="6" t="s">
        <v>3</v>
      </c>
    </row>
    <row r="34" spans="1:29" ht="15" customHeight="1" x14ac:dyDescent="0.15">
      <c r="A34" s="7">
        <v>25</v>
      </c>
      <c r="B34" s="10">
        <v>71</v>
      </c>
      <c r="C34" s="10">
        <v>63</v>
      </c>
      <c r="D34" s="10">
        <v>134</v>
      </c>
      <c r="E34" s="3"/>
      <c r="F34" s="7">
        <v>55</v>
      </c>
      <c r="G34" s="10">
        <v>143</v>
      </c>
      <c r="H34" s="10">
        <v>135</v>
      </c>
      <c r="I34" s="10">
        <v>278</v>
      </c>
      <c r="J34" s="3"/>
      <c r="K34" s="7">
        <v>85</v>
      </c>
      <c r="L34" s="10">
        <v>144</v>
      </c>
      <c r="M34" s="10">
        <v>226</v>
      </c>
      <c r="N34" s="10">
        <v>370</v>
      </c>
      <c r="O34" s="3"/>
      <c r="P34" s="7">
        <v>115</v>
      </c>
      <c r="Q34" s="14">
        <v>0</v>
      </c>
      <c r="R34" s="14">
        <v>0</v>
      </c>
      <c r="S34" s="14">
        <v>0</v>
      </c>
      <c r="U34" s="4" t="s">
        <v>14</v>
      </c>
      <c r="V34" s="19">
        <f t="shared" si="4"/>
        <v>20.714417234395139</v>
      </c>
      <c r="W34" s="19">
        <f t="shared" si="5"/>
        <v>31.282216494845361</v>
      </c>
      <c r="X34" s="19">
        <f t="shared" si="6"/>
        <v>26.351061087722311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66</v>
      </c>
      <c r="C35" s="10">
        <v>55</v>
      </c>
      <c r="D35" s="10">
        <v>121</v>
      </c>
      <c r="E35" s="3"/>
      <c r="F35" s="7">
        <v>56</v>
      </c>
      <c r="G35" s="10">
        <v>176</v>
      </c>
      <c r="H35" s="10">
        <v>171</v>
      </c>
      <c r="I35" s="10">
        <v>347</v>
      </c>
      <c r="J35" s="3"/>
      <c r="K35" s="7">
        <v>86</v>
      </c>
      <c r="L35" s="10">
        <v>128</v>
      </c>
      <c r="M35" s="10">
        <v>211</v>
      </c>
      <c r="N35" s="10">
        <v>339</v>
      </c>
      <c r="O35" s="3"/>
      <c r="P35" s="7">
        <v>116</v>
      </c>
      <c r="Q35" s="14">
        <v>0</v>
      </c>
      <c r="R35" s="14">
        <v>0</v>
      </c>
      <c r="S35" s="14">
        <v>0</v>
      </c>
      <c r="U35" s="4" t="s">
        <v>15</v>
      </c>
      <c r="V35" s="19">
        <f t="shared" si="4"/>
        <v>13.818817897256491</v>
      </c>
      <c r="W35" s="19">
        <f t="shared" si="5"/>
        <v>22.615979381443299</v>
      </c>
      <c r="X35" s="19">
        <f t="shared" si="6"/>
        <v>18.511040467394103</v>
      </c>
      <c r="Z35" s="4" t="s">
        <v>25</v>
      </c>
      <c r="AA35" s="10">
        <f>SUM(AA5,AA12,AA19,AA26)</f>
        <v>1060</v>
      </c>
      <c r="AB35" s="10">
        <f t="shared" ref="AA35:AB38" si="8">SUM(AB5,AB12,AB19,AB26)</f>
        <v>1011</v>
      </c>
      <c r="AC35" s="10">
        <f>SUM(AA35:AB35)</f>
        <v>2071</v>
      </c>
    </row>
    <row r="36" spans="1:29" ht="15" customHeight="1" x14ac:dyDescent="0.15">
      <c r="A36" s="7">
        <v>27</v>
      </c>
      <c r="B36" s="10">
        <v>84</v>
      </c>
      <c r="C36" s="10">
        <v>77</v>
      </c>
      <c r="D36" s="10">
        <v>161</v>
      </c>
      <c r="E36" s="3"/>
      <c r="F36" s="7">
        <v>57</v>
      </c>
      <c r="G36" s="10">
        <v>166</v>
      </c>
      <c r="H36" s="10">
        <v>167</v>
      </c>
      <c r="I36" s="10">
        <v>333</v>
      </c>
      <c r="J36" s="3"/>
      <c r="K36" s="7">
        <v>87</v>
      </c>
      <c r="L36" s="10">
        <v>73</v>
      </c>
      <c r="M36" s="10">
        <v>172</v>
      </c>
      <c r="N36" s="10">
        <v>245</v>
      </c>
      <c r="O36" s="3"/>
      <c r="P36" s="7">
        <v>117</v>
      </c>
      <c r="Q36" s="14">
        <v>0</v>
      </c>
      <c r="R36" s="14">
        <v>0</v>
      </c>
      <c r="S36" s="14">
        <v>0</v>
      </c>
      <c r="U36" s="4" t="s">
        <v>16</v>
      </c>
      <c r="V36" s="19">
        <f t="shared" si="4"/>
        <v>6.7206775916037564</v>
      </c>
      <c r="W36" s="19">
        <f t="shared" si="5"/>
        <v>12.951030927835053</v>
      </c>
      <c r="X36" s="19">
        <f t="shared" si="6"/>
        <v>10.043818197439643</v>
      </c>
      <c r="Z36" s="26" t="s">
        <v>26</v>
      </c>
      <c r="AA36" s="10">
        <f t="shared" si="8"/>
        <v>5674</v>
      </c>
      <c r="AB36" s="10">
        <f t="shared" si="8"/>
        <v>5472</v>
      </c>
      <c r="AC36" s="13">
        <f>SUM(AA36:AB36)</f>
        <v>11146</v>
      </c>
    </row>
    <row r="37" spans="1:29" ht="15" customHeight="1" x14ac:dyDescent="0.15">
      <c r="A37" s="7">
        <v>28</v>
      </c>
      <c r="B37" s="10">
        <v>90</v>
      </c>
      <c r="C37" s="10">
        <v>85</v>
      </c>
      <c r="D37" s="10">
        <v>175</v>
      </c>
      <c r="E37" s="3"/>
      <c r="F37" s="7">
        <v>58</v>
      </c>
      <c r="G37" s="10">
        <v>168</v>
      </c>
      <c r="H37" s="10">
        <v>162</v>
      </c>
      <c r="I37" s="10">
        <v>330</v>
      </c>
      <c r="J37" s="3"/>
      <c r="K37" s="7">
        <v>88</v>
      </c>
      <c r="L37" s="10">
        <v>91</v>
      </c>
      <c r="M37" s="10">
        <v>170</v>
      </c>
      <c r="N37" s="10">
        <v>261</v>
      </c>
      <c r="O37" s="3"/>
      <c r="P37" s="7">
        <v>118</v>
      </c>
      <c r="Q37" s="14">
        <v>0</v>
      </c>
      <c r="R37" s="14">
        <v>0</v>
      </c>
      <c r="S37" s="14">
        <v>0</v>
      </c>
      <c r="U37" s="4" t="s">
        <v>17</v>
      </c>
      <c r="V37" s="19">
        <f t="shared" si="4"/>
        <v>2.1266801693979009</v>
      </c>
      <c r="W37" s="19">
        <f t="shared" si="5"/>
        <v>5.46875</v>
      </c>
      <c r="X37" s="19">
        <f t="shared" si="6"/>
        <v>3.9092705558896808</v>
      </c>
      <c r="Z37" s="4" t="s">
        <v>31</v>
      </c>
      <c r="AA37" s="10">
        <f t="shared" si="8"/>
        <v>1878</v>
      </c>
      <c r="AB37" s="10">
        <f t="shared" si="8"/>
        <v>2049</v>
      </c>
      <c r="AC37" s="13">
        <f>SUM(AA37:AB37)</f>
        <v>3927</v>
      </c>
    </row>
    <row r="38" spans="1:29" ht="15" customHeight="1" x14ac:dyDescent="0.15">
      <c r="A38" s="7">
        <v>29</v>
      </c>
      <c r="B38" s="10">
        <v>76</v>
      </c>
      <c r="C38" s="10">
        <v>94</v>
      </c>
      <c r="D38" s="10">
        <v>170</v>
      </c>
      <c r="E38" s="3"/>
      <c r="F38" s="7">
        <v>59</v>
      </c>
      <c r="G38" s="10">
        <v>170</v>
      </c>
      <c r="H38" s="10">
        <v>185</v>
      </c>
      <c r="I38" s="10">
        <v>355</v>
      </c>
      <c r="J38" s="3"/>
      <c r="K38" s="7">
        <v>89</v>
      </c>
      <c r="L38" s="10">
        <v>63</v>
      </c>
      <c r="M38" s="10">
        <v>150</v>
      </c>
      <c r="N38" s="10">
        <v>213</v>
      </c>
      <c r="O38" s="3"/>
      <c r="P38" s="7">
        <v>119</v>
      </c>
      <c r="Q38" s="14">
        <v>0</v>
      </c>
      <c r="R38" s="14">
        <v>0</v>
      </c>
      <c r="S38" s="14">
        <v>0</v>
      </c>
      <c r="U38" s="4" t="s">
        <v>18</v>
      </c>
      <c r="V38" s="19">
        <f t="shared" si="4"/>
        <v>0.54317805192413915</v>
      </c>
      <c r="W38" s="19">
        <f t="shared" si="5"/>
        <v>1.2967139175257734</v>
      </c>
      <c r="X38" s="19">
        <f t="shared" si="6"/>
        <v>0.94509837614915382</v>
      </c>
      <c r="Z38" s="4" t="s">
        <v>7</v>
      </c>
      <c r="AA38" s="10">
        <f t="shared" si="8"/>
        <v>2250</v>
      </c>
      <c r="AB38" s="10">
        <f t="shared" si="8"/>
        <v>3884</v>
      </c>
      <c r="AC38" s="13">
        <f>SUM(AA38:AB38)</f>
        <v>6134</v>
      </c>
    </row>
    <row r="39" spans="1:29" ht="15" customHeight="1" x14ac:dyDescent="0.15">
      <c r="A39" s="7"/>
      <c r="B39" s="11">
        <v>387</v>
      </c>
      <c r="C39" s="11">
        <v>374</v>
      </c>
      <c r="D39" s="11">
        <v>761</v>
      </c>
      <c r="E39" s="3"/>
      <c r="F39" s="7"/>
      <c r="G39" s="11">
        <v>823</v>
      </c>
      <c r="H39" s="11">
        <v>820</v>
      </c>
      <c r="I39" s="11">
        <v>1643</v>
      </c>
      <c r="J39" s="3"/>
      <c r="K39" s="7"/>
      <c r="L39" s="11">
        <v>499</v>
      </c>
      <c r="M39" s="11">
        <v>929</v>
      </c>
      <c r="N39" s="11">
        <v>1428</v>
      </c>
      <c r="O39" s="3"/>
      <c r="P39" s="7"/>
      <c r="Q39" s="16">
        <v>0</v>
      </c>
      <c r="R39" s="16">
        <v>0</v>
      </c>
      <c r="S39" s="16">
        <v>0</v>
      </c>
      <c r="U39" s="4" t="s">
        <v>19</v>
      </c>
      <c r="V39" s="19">
        <f t="shared" si="4"/>
        <v>4.6032038298655868E-2</v>
      </c>
      <c r="W39" s="19">
        <f t="shared" si="5"/>
        <v>0.28189432989690721</v>
      </c>
      <c r="X39" s="19">
        <f t="shared" si="6"/>
        <v>0.17183606839075521</v>
      </c>
      <c r="Z39" s="9" t="s">
        <v>24</v>
      </c>
      <c r="AA39" s="11">
        <f>SUM(AA35:AA38)</f>
        <v>10862</v>
      </c>
      <c r="AB39" s="11">
        <f>SUM(AB35:AB38)</f>
        <v>12416</v>
      </c>
      <c r="AC39" s="11">
        <f>SUM(AC35:AC38)</f>
        <v>23278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mergeCells count="1">
    <mergeCell ref="F1:H1"/>
  </mergeCells>
  <phoneticPr fontId="2"/>
  <printOptions horizontalCentered="1" verticalCentered="1"/>
  <pageMargins left="0.19685039370078741" right="0.19685039370078741" top="0.74803149606299213" bottom="0.74803149606299213" header="0.78740157480314965" footer="0.31496062992125984"/>
  <pageSetup paperSize="9" scale="83" orientation="landscape" r:id="rId1"/>
  <headerFooter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2015_H27年度_年齢別人口集計表</dc:title>
  <dc:creator>竹田市役所</dc:creator>
  <cp:lastModifiedBy>2081386</cp:lastModifiedBy>
  <cp:lastPrinted>2022-10-16T08:57:26Z</cp:lastPrinted>
  <dcterms:created xsi:type="dcterms:W3CDTF">2005-05-02T01:20:17Z</dcterms:created>
  <dcterms:modified xsi:type="dcterms:W3CDTF">2024-04-22T00:35:55Z</dcterms:modified>
</cp:coreProperties>
</file>