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  <definedName name="_xlnm.Print_Area" localSheetId="8">'12月'!$A$1:$AC$39</definedName>
  </definedNames>
  <calcPr calcId="152511"/>
</workbook>
</file>

<file path=xl/calcChain.xml><?xml version="1.0" encoding="utf-8"?>
<calcChain xmlns="http://schemas.openxmlformats.org/spreadsheetml/2006/main">
  <c r="AB38" i="45" l="1"/>
  <c r="AA38" i="45"/>
  <c r="AB37" i="45"/>
  <c r="AA37" i="45"/>
  <c r="AB36" i="45"/>
  <c r="AA36" i="45"/>
  <c r="AB35" i="45"/>
  <c r="AA35" i="45"/>
  <c r="AC30" i="45"/>
  <c r="AB30" i="45"/>
  <c r="AA30" i="45"/>
  <c r="AC23" i="45"/>
  <c r="AB23" i="45"/>
  <c r="AA23" i="45"/>
  <c r="W20" i="45"/>
  <c r="V20" i="45"/>
  <c r="W19" i="45"/>
  <c r="V19" i="45"/>
  <c r="W18" i="45"/>
  <c r="V18" i="45"/>
  <c r="W17" i="45"/>
  <c r="V17" i="45"/>
  <c r="AC16" i="45"/>
  <c r="AB16" i="45"/>
  <c r="AA16" i="45"/>
  <c r="W16" i="45"/>
  <c r="V16" i="45"/>
  <c r="W15" i="45"/>
  <c r="V15" i="45"/>
  <c r="W14" i="45"/>
  <c r="V14" i="45"/>
  <c r="X14" i="45" s="1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W4" i="45"/>
  <c r="V4" i="45"/>
  <c r="X20" i="45" l="1"/>
  <c r="X16" i="45"/>
  <c r="AC35" i="45"/>
  <c r="AC37" i="45"/>
  <c r="X13" i="45"/>
  <c r="X5" i="45"/>
  <c r="X17" i="45"/>
  <c r="X19" i="45"/>
  <c r="X12" i="45"/>
  <c r="V8" i="45"/>
  <c r="V24" i="45" s="1"/>
  <c r="X6" i="45"/>
  <c r="AC36" i="45"/>
  <c r="AC38" i="45"/>
  <c r="AB39" i="45"/>
  <c r="X7" i="45"/>
  <c r="X9" i="45"/>
  <c r="X10" i="45"/>
  <c r="X15" i="45"/>
  <c r="W8" i="45"/>
  <c r="W38" i="45" s="1"/>
  <c r="X4" i="45"/>
  <c r="X11" i="45"/>
  <c r="X18" i="45"/>
  <c r="AA39" i="45"/>
  <c r="V33" i="45" l="1"/>
  <c r="V23" i="45"/>
  <c r="V32" i="45"/>
  <c r="V26" i="45"/>
  <c r="V30" i="45"/>
  <c r="V31" i="45"/>
  <c r="V28" i="45"/>
  <c r="V29" i="45"/>
  <c r="V38" i="45"/>
  <c r="V34" i="45"/>
  <c r="V39" i="45"/>
  <c r="V25" i="45"/>
  <c r="V36" i="45"/>
  <c r="V35" i="45"/>
  <c r="V37" i="45"/>
  <c r="W30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W36" i="45"/>
  <c r="W28" i="45"/>
  <c r="W35" i="45"/>
  <c r="W23" i="45"/>
  <c r="V27" i="45" l="1"/>
  <c r="W27" i="45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B38" i="44" l="1"/>
  <c r="AA38" i="44"/>
  <c r="AB37" i="44"/>
  <c r="AA37" i="44"/>
  <c r="AC37" i="44" s="1"/>
  <c r="AB36" i="44"/>
  <c r="AA36" i="44"/>
  <c r="AB35" i="44"/>
  <c r="AA35" i="44"/>
  <c r="AC35" i="44" s="1"/>
  <c r="AC30" i="44"/>
  <c r="AB30" i="44"/>
  <c r="AA30" i="44"/>
  <c r="AC23" i="44"/>
  <c r="AB23" i="44"/>
  <c r="AA23" i="44"/>
  <c r="W20" i="44"/>
  <c r="V20" i="44"/>
  <c r="X20" i="44" s="1"/>
  <c r="W19" i="44"/>
  <c r="V19" i="44"/>
  <c r="W18" i="44"/>
  <c r="V18" i="44"/>
  <c r="W17" i="44"/>
  <c r="V17" i="44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W11" i="44"/>
  <c r="V11" i="44"/>
  <c r="W10" i="44"/>
  <c r="V10" i="44"/>
  <c r="AC9" i="44"/>
  <c r="AB9" i="44"/>
  <c r="AA9" i="44"/>
  <c r="W9" i="44"/>
  <c r="V9" i="44"/>
  <c r="W7" i="44"/>
  <c r="V7" i="44"/>
  <c r="W6" i="44"/>
  <c r="V6" i="44"/>
  <c r="W5" i="44"/>
  <c r="V5" i="44"/>
  <c r="W4" i="44"/>
  <c r="V4" i="44"/>
  <c r="X12" i="44" l="1"/>
  <c r="X10" i="44"/>
  <c r="X7" i="44"/>
  <c r="X17" i="44"/>
  <c r="X19" i="44"/>
  <c r="X16" i="44"/>
  <c r="X6" i="44"/>
  <c r="X13" i="44"/>
  <c r="AB39" i="44"/>
  <c r="AC36" i="44"/>
  <c r="AC38" i="44"/>
  <c r="X9" i="44"/>
  <c r="X15" i="44"/>
  <c r="V8" i="44"/>
  <c r="V28" i="44" s="1"/>
  <c r="X5" i="44"/>
  <c r="X14" i="44"/>
  <c r="W8" i="44"/>
  <c r="W38" i="44" s="1"/>
  <c r="X4" i="44"/>
  <c r="X11" i="44"/>
  <c r="X18" i="44"/>
  <c r="AA39" i="44"/>
  <c r="V23" i="44" l="1"/>
  <c r="V30" i="44"/>
  <c r="V25" i="44"/>
  <c r="V36" i="44"/>
  <c r="V39" i="44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A36" i="43"/>
  <c r="AB35" i="43"/>
  <c r="AA35" i="43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X10" i="43" s="1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X13" i="43" l="1"/>
  <c r="X20" i="43"/>
  <c r="AC36" i="43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4" i="43" s="1"/>
  <c r="X19" i="43"/>
  <c r="X18" i="43"/>
  <c r="X8" i="43" l="1"/>
  <c r="X35" i="43"/>
  <c r="X26" i="43"/>
  <c r="X25" i="43"/>
  <c r="X23" i="43"/>
  <c r="X24" i="43"/>
  <c r="X28" i="43"/>
  <c r="X29" i="43"/>
  <c r="X39" i="43"/>
  <c r="X32" i="43"/>
  <c r="X31" i="43"/>
  <c r="X37" i="43"/>
  <c r="X30" i="43"/>
  <c r="X38" i="43"/>
  <c r="X36" i="43"/>
  <c r="X33" i="43"/>
  <c r="X34" i="43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27" i="43" l="1"/>
  <c r="V27" i="43"/>
  <c r="W27" i="43"/>
  <c r="AB38" i="42" l="1"/>
  <c r="AA38" i="42"/>
  <c r="AB37" i="42"/>
  <c r="AA37" i="42"/>
  <c r="AB36" i="42"/>
  <c r="AA36" i="42"/>
  <c r="AB35" i="42"/>
  <c r="AA35" i="42"/>
  <c r="AC35" i="42" s="1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W6" i="42"/>
  <c r="V6" i="42"/>
  <c r="W5" i="42"/>
  <c r="V5" i="42"/>
  <c r="W4" i="42"/>
  <c r="V4" i="42"/>
  <c r="X13" i="42" l="1"/>
  <c r="X7" i="42"/>
  <c r="X10" i="42"/>
  <c r="X14" i="42"/>
  <c r="X6" i="42"/>
  <c r="X15" i="42"/>
  <c r="AC37" i="42"/>
  <c r="AC36" i="42"/>
  <c r="AC38" i="42"/>
  <c r="AA39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B37" i="41"/>
  <c r="AA37" i="41"/>
  <c r="AB36" i="41"/>
  <c r="AA36" i="41"/>
  <c r="AB35" i="41"/>
  <c r="AA35" i="4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X17" i="41" s="1"/>
  <c r="AC16" i="41"/>
  <c r="AB16" i="41"/>
  <c r="AA16" i="41"/>
  <c r="W16" i="41"/>
  <c r="V16" i="41"/>
  <c r="W15" i="41"/>
  <c r="V15" i="41"/>
  <c r="W14" i="41"/>
  <c r="V14" i="41"/>
  <c r="W13" i="41"/>
  <c r="V13" i="41"/>
  <c r="X13" i="41" s="1"/>
  <c r="W12" i="41"/>
  <c r="V12" i="4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X11" i="41" l="1"/>
  <c r="V23" i="42"/>
  <c r="AC36" i="41"/>
  <c r="AC38" i="41"/>
  <c r="X20" i="41"/>
  <c r="W34" i="42"/>
  <c r="X8" i="42"/>
  <c r="X39" i="42" s="1"/>
  <c r="V36" i="42"/>
  <c r="W31" i="42"/>
  <c r="X16" i="41"/>
  <c r="X4" i="41"/>
  <c r="V33" i="42"/>
  <c r="V26" i="42"/>
  <c r="V34" i="42"/>
  <c r="V39" i="42"/>
  <c r="X6" i="41"/>
  <c r="X10" i="41"/>
  <c r="AC39" i="42"/>
  <c r="V28" i="42"/>
  <c r="V29" i="42"/>
  <c r="V30" i="42"/>
  <c r="V35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31" i="42" l="1"/>
  <c r="X29" i="42"/>
  <c r="X33" i="42"/>
  <c r="X37" i="42"/>
  <c r="X25" i="42"/>
  <c r="X32" i="42"/>
  <c r="X28" i="42"/>
  <c r="X38" i="42"/>
  <c r="X30" i="42"/>
  <c r="X36" i="42"/>
  <c r="X24" i="42"/>
  <c r="X23" i="42"/>
  <c r="X10" i="40"/>
  <c r="X35" i="42"/>
  <c r="X26" i="42"/>
  <c r="X34" i="42"/>
  <c r="V27" i="42"/>
  <c r="X8" i="41"/>
  <c r="X25" i="41" s="1"/>
  <c r="X6" i="40"/>
  <c r="AC39" i="41"/>
  <c r="X38" i="41"/>
  <c r="W38" i="41"/>
  <c r="X34" i="41"/>
  <c r="V26" i="41"/>
  <c r="W29" i="41"/>
  <c r="X16" i="40"/>
  <c r="X20" i="40"/>
  <c r="W27" i="42"/>
  <c r="V37" i="41"/>
  <c r="V33" i="41"/>
  <c r="X29" i="41"/>
  <c r="W30" i="41"/>
  <c r="V29" i="41"/>
  <c r="V30" i="41"/>
  <c r="V35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27" i="42" l="1"/>
  <c r="X35" i="41"/>
  <c r="X39" i="41"/>
  <c r="X26" i="41"/>
  <c r="X32" i="41"/>
  <c r="X28" i="41"/>
  <c r="X33" i="41"/>
  <c r="X31" i="41"/>
  <c r="X24" i="41"/>
  <c r="X23" i="41"/>
  <c r="X27" i="41" s="1"/>
  <c r="X30" i="41"/>
  <c r="X36" i="41"/>
  <c r="X37" i="41"/>
  <c r="X8" i="40"/>
  <c r="X35" i="40" s="1"/>
  <c r="AC39" i="40"/>
  <c r="AC36" i="39"/>
  <c r="W27" i="41"/>
  <c r="V27" i="41"/>
  <c r="V33" i="40"/>
  <c r="V28" i="40"/>
  <c r="V29" i="40"/>
  <c r="V30" i="40"/>
  <c r="V35" i="40"/>
  <c r="V31" i="40"/>
  <c r="V39" i="40"/>
  <c r="W36" i="40"/>
  <c r="V24" i="40"/>
  <c r="V25" i="40"/>
  <c r="V26" i="40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29" i="40" l="1"/>
  <c r="V27" i="40"/>
  <c r="X23" i="40"/>
  <c r="X25" i="40"/>
  <c r="X32" i="40"/>
  <c r="X30" i="40"/>
  <c r="X28" i="40"/>
  <c r="X31" i="40"/>
  <c r="X37" i="40"/>
  <c r="X39" i="40"/>
  <c r="X24" i="40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W12" i="38"/>
  <c r="V12" i="38"/>
  <c r="W11" i="38"/>
  <c r="V11" i="38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23" i="39" l="1"/>
  <c r="V30" i="39"/>
  <c r="V34" i="39"/>
  <c r="V29" i="39"/>
  <c r="X11" i="38"/>
  <c r="X13" i="38"/>
  <c r="X18" i="38"/>
  <c r="X20" i="38"/>
  <c r="X27" i="40"/>
  <c r="V36" i="39"/>
  <c r="V33" i="39"/>
  <c r="V28" i="39"/>
  <c r="V31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W5" i="37"/>
  <c r="V5" i="37"/>
  <c r="W4" i="37"/>
  <c r="V4" i="37"/>
  <c r="X6" i="37" l="1"/>
  <c r="V31" i="38"/>
  <c r="V34" i="38"/>
  <c r="X9" i="37"/>
  <c r="X20" i="37"/>
  <c r="X12" i="37"/>
  <c r="X35" i="39"/>
  <c r="V32" i="38"/>
  <c r="V26" i="38"/>
  <c r="V36" i="38"/>
  <c r="V23" i="38"/>
  <c r="V29" i="38"/>
  <c r="V35" i="38"/>
  <c r="V30" i="38"/>
  <c r="V33" i="38"/>
  <c r="X5" i="37"/>
  <c r="X24" i="39"/>
  <c r="X23" i="39"/>
  <c r="X31" i="39"/>
  <c r="V27" i="39"/>
  <c r="AC35" i="37"/>
  <c r="AC37" i="37"/>
  <c r="X13" i="37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W13" i="36"/>
  <c r="V13" i="36"/>
  <c r="W12" i="36"/>
  <c r="V12" i="36"/>
  <c r="W11" i="36"/>
  <c r="V11" i="36"/>
  <c r="W10" i="36"/>
  <c r="V10" i="36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X18" i="36" l="1"/>
  <c r="X20" i="36"/>
  <c r="X10" i="36"/>
  <c r="X14" i="36"/>
  <c r="W34" i="37"/>
  <c r="X27" i="39"/>
  <c r="V27" i="38"/>
  <c r="W29" i="37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W20" i="35"/>
  <c r="V20" i="35"/>
  <c r="W19" i="35"/>
  <c r="V19" i="35"/>
  <c r="W18" i="35"/>
  <c r="V18" i="35"/>
  <c r="W17" i="35"/>
  <c r="V17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W9" i="35"/>
  <c r="V9" i="35"/>
  <c r="W7" i="35"/>
  <c r="V7" i="35"/>
  <c r="W6" i="35"/>
  <c r="V6" i="35"/>
  <c r="W5" i="35"/>
  <c r="V5" i="35"/>
  <c r="W4" i="35"/>
  <c r="V4" i="35"/>
  <c r="V31" i="36" l="1"/>
  <c r="V38" i="36"/>
  <c r="AC36" i="35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AB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W25" i="35" l="1"/>
  <c r="V32" i="35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V20" i="34"/>
  <c r="V17" i="34"/>
  <c r="V13" i="34"/>
  <c r="X13" i="34" s="1"/>
  <c r="V4" i="34"/>
  <c r="V12" i="34"/>
  <c r="X12" i="34" s="1"/>
  <c r="W39" i="34"/>
  <c r="X27" i="35" l="1"/>
  <c r="W23" i="34"/>
  <c r="W30" i="34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W27" i="34" l="1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<sst xmlns="http://schemas.openxmlformats.org/spreadsheetml/2006/main" count="1344" uniqueCount="40">
  <si>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</si>
  <si>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</si>
  <si>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</si>
  <si>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</si>
  <si>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</si>
  <si>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</si>
  <si>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</si>
  <si>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</si>
  <si>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</si>
  <si>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</si>
  <si>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</si>
  <si>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</si>
  <si>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</si>
  <si>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</si>
  <si>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</si>
  <si>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</si>
  <si>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</si>
  <si>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</si>
  <si>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</si>
  <si>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</si>
  <si>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</si>
  <si>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</si>
  <si>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</si>
  <si>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</si>
  <si>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</si>
  <si>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</si>
  <si>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</si>
  <si>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</si>
  <si>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</si>
  <si>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</si>
  <si>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</si>
  <si>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</si>
  <si>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</si>
  <si>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</si>
  <si>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平成31年4月30日現在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</si>
  <si>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現在</t>
    <rPh sb="0" eb="2">
      <t>ゲンザイ</t>
    </rPh>
    <phoneticPr fontId="2"/>
  </si>
  <si>
    <t>令和元年6月30日現在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</si>
  <si>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令和元年7月31日現在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</si>
  <si>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令和元年8月31日現在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</si>
  <si>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令和元年9月30日現在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</si>
</sst>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38" fontId="4" fillId="0" borderId="1" xfId="1" applyFont="1" applyBorder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shrinkToFit="1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177" fontId="11" fillId="0" borderId="6" xfId="0" applyNumberFormat="1" applyFont="1" applyBorder="1" applyAlignment="1">
      <alignment horizontal="right" shrinkToFit="1"/>
    </xf>
    <xf numFmtId="177" fontId="5" fillId="0" borderId="6" xfId="0" applyNumberFormat="1" applyFont="1" applyBorder="1" applyAlignment="1">
      <alignment horizontal="right" shrinkToFit="1"/>
    </xf>
    <xf numFmtId="177" fontId="0" fillId="0" borderId="6" xfId="0" applyNumberFormat="1" applyBorder="1" applyAlignment="1">
      <alignment horizontal="right" shrinkToFit="1"/>
    </xf>
    <xf numFmtId="58" fontId="5" fillId="0" borderId="6" xfId="0" applyNumberFormat="1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32</v>
      </c>
      <c r="D4" s="10">
        <v>81</v>
      </c>
      <c r="E4" s="3"/>
      <c r="F4" s="7">
        <v>30</v>
      </c>
      <c r="G4" s="10">
        <v>66</v>
      </c>
      <c r="H4" s="10">
        <v>65</v>
      </c>
      <c r="I4" s="10">
        <v>131</v>
      </c>
      <c r="J4" s="3"/>
      <c r="K4" s="7">
        <v>60</v>
      </c>
      <c r="L4" s="10">
        <v>180</v>
      </c>
      <c r="M4" s="10">
        <v>169</v>
      </c>
      <c r="N4" s="10">
        <v>349</v>
      </c>
      <c r="O4" s="3"/>
      <c r="P4" s="7">
        <v>90</v>
      </c>
      <c r="Q4" s="10">
        <v>61</v>
      </c>
      <c r="R4" s="10">
        <v>163</v>
      </c>
      <c r="S4" s="10">
        <v>224</v>
      </c>
      <c r="U4" s="4" t="s">
        <v>4</v>
      </c>
      <c r="V4" s="15">
        <f>SUM(B9,B15,B21)</f>
        <v>995</v>
      </c>
      <c r="W4" s="15">
        <f>SUM(C9,C15,C21)</f>
        <v>905</v>
      </c>
      <c r="X4" s="15">
        <f>SUM(V4:W4)</f>
        <v>1900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56</v>
      </c>
      <c r="C5" s="10">
        <v>49</v>
      </c>
      <c r="D5" s="10">
        <v>105</v>
      </c>
      <c r="E5" s="3"/>
      <c r="F5" s="7">
        <v>31</v>
      </c>
      <c r="G5" s="10">
        <v>78</v>
      </c>
      <c r="H5" s="10">
        <v>96</v>
      </c>
      <c r="I5" s="10">
        <v>174</v>
      </c>
      <c r="J5" s="3"/>
      <c r="K5" s="7">
        <v>61</v>
      </c>
      <c r="L5" s="10">
        <v>148</v>
      </c>
      <c r="M5" s="10">
        <v>172</v>
      </c>
      <c r="N5" s="10">
        <v>320</v>
      </c>
      <c r="O5" s="3"/>
      <c r="P5" s="7">
        <v>91</v>
      </c>
      <c r="Q5" s="10">
        <v>46</v>
      </c>
      <c r="R5" s="10">
        <v>126</v>
      </c>
      <c r="S5" s="10">
        <v>172</v>
      </c>
      <c r="U5" s="4" t="s">
        <v>5</v>
      </c>
      <c r="V5" s="15">
        <f>SUM(B27,B33,B39,G9,G15,G21,G27,G33,G39,L9)</f>
        <v>4934</v>
      </c>
      <c r="W5" s="15">
        <f>SUM(C27,C33,C39,H9,H15,H21,H27,H33,H39,M9)</f>
        <v>4825</v>
      </c>
      <c r="X5" s="15">
        <f>SUM(V5:W5)</f>
        <v>9759</v>
      </c>
      <c r="Y5" s="2"/>
      <c r="Z5" s="4" t="s">
        <v>25</v>
      </c>
      <c r="AA5" s="10">
        <v>562</v>
      </c>
      <c r="AB5" s="10">
        <v>539</v>
      </c>
      <c r="AC5" s="10">
        <v>1101</v>
      </c>
    </row>
    <row r="6" spans="1:29" ht="15" customHeight="1" x14ac:dyDescent="0.15">
      <c r="A6" s="7">
        <v>2</v>
      </c>
      <c r="B6" s="10">
        <v>58</v>
      </c>
      <c r="C6" s="10">
        <v>60</v>
      </c>
      <c r="D6" s="10">
        <v>118</v>
      </c>
      <c r="E6" s="3"/>
      <c r="F6" s="7">
        <v>32</v>
      </c>
      <c r="G6" s="10">
        <v>71</v>
      </c>
      <c r="H6" s="10">
        <v>82</v>
      </c>
      <c r="I6" s="10">
        <v>153</v>
      </c>
      <c r="J6" s="3"/>
      <c r="K6" s="7">
        <v>62</v>
      </c>
      <c r="L6" s="10">
        <v>178</v>
      </c>
      <c r="M6" s="10">
        <v>171</v>
      </c>
      <c r="N6" s="10">
        <v>349</v>
      </c>
      <c r="O6" s="3"/>
      <c r="P6" s="7">
        <v>92</v>
      </c>
      <c r="Q6" s="10">
        <v>48</v>
      </c>
      <c r="R6" s="10">
        <v>104</v>
      </c>
      <c r="S6" s="10">
        <v>152</v>
      </c>
      <c r="U6" s="8" t="s">
        <v>6</v>
      </c>
      <c r="V6" s="15">
        <f>SUM(L15,L21)</f>
        <v>2055</v>
      </c>
      <c r="W6" s="15">
        <f>SUM(M15,M21)</f>
        <v>1975</v>
      </c>
      <c r="X6" s="15">
        <f>SUM(V6:W6)</f>
        <v>4030</v>
      </c>
      <c r="Z6" s="26" t="s">
        <v>26</v>
      </c>
      <c r="AA6" s="10">
        <v>2875</v>
      </c>
      <c r="AB6" s="10">
        <v>2831</v>
      </c>
      <c r="AC6" s="10">
        <v>5706</v>
      </c>
    </row>
    <row r="7" spans="1:29" ht="15" customHeight="1" x14ac:dyDescent="0.15">
      <c r="A7" s="7">
        <v>3</v>
      </c>
      <c r="B7" s="10">
        <v>62</v>
      </c>
      <c r="C7" s="10">
        <v>46</v>
      </c>
      <c r="D7" s="10">
        <v>108</v>
      </c>
      <c r="E7" s="3"/>
      <c r="F7" s="7">
        <v>33</v>
      </c>
      <c r="G7" s="10">
        <v>80</v>
      </c>
      <c r="H7" s="10">
        <v>88</v>
      </c>
      <c r="I7" s="10">
        <v>168</v>
      </c>
      <c r="J7" s="3"/>
      <c r="K7" s="7">
        <v>63</v>
      </c>
      <c r="L7" s="10">
        <v>168</v>
      </c>
      <c r="M7" s="10">
        <v>188</v>
      </c>
      <c r="N7" s="10">
        <v>356</v>
      </c>
      <c r="O7" s="3"/>
      <c r="P7" s="7">
        <v>93</v>
      </c>
      <c r="Q7" s="10">
        <v>39</v>
      </c>
      <c r="R7" s="10">
        <v>105</v>
      </c>
      <c r="S7" s="10">
        <v>144</v>
      </c>
      <c r="U7" s="4" t="s">
        <v>7</v>
      </c>
      <c r="V7" s="15">
        <f>SUM(L27,L33,L39,Q9,Q15,Q21,Q27,Q33,Q39)</f>
        <v>2146</v>
      </c>
      <c r="W7" s="15">
        <f>SUM(M27,M33,M39,R9,R15,R21,R27,R33,R39)</f>
        <v>3785</v>
      </c>
      <c r="X7" s="15">
        <f>SUM(V7:W7)</f>
        <v>5931</v>
      </c>
      <c r="Z7" s="4" t="s">
        <v>31</v>
      </c>
      <c r="AA7" s="10">
        <v>1198</v>
      </c>
      <c r="AB7" s="10">
        <v>1198</v>
      </c>
      <c r="AC7" s="10">
        <v>2396</v>
      </c>
    </row>
    <row r="8" spans="1:29" ht="15" customHeight="1" x14ac:dyDescent="0.15">
      <c r="A8" s="7">
        <v>4</v>
      </c>
      <c r="B8" s="10">
        <v>68</v>
      </c>
      <c r="C8" s="10">
        <v>64</v>
      </c>
      <c r="D8" s="10">
        <v>132</v>
      </c>
      <c r="E8" s="3"/>
      <c r="F8" s="7">
        <v>34</v>
      </c>
      <c r="G8" s="10">
        <v>103</v>
      </c>
      <c r="H8" s="10">
        <v>80</v>
      </c>
      <c r="I8" s="10">
        <v>183</v>
      </c>
      <c r="J8" s="3"/>
      <c r="K8" s="7">
        <v>64</v>
      </c>
      <c r="L8" s="10">
        <v>190</v>
      </c>
      <c r="M8" s="10">
        <v>192</v>
      </c>
      <c r="N8" s="10">
        <v>382</v>
      </c>
      <c r="O8" s="3"/>
      <c r="P8" s="7">
        <v>94</v>
      </c>
      <c r="Q8" s="10">
        <v>18</v>
      </c>
      <c r="R8" s="10">
        <v>92</v>
      </c>
      <c r="S8" s="10">
        <v>110</v>
      </c>
      <c r="U8" s="17" t="s">
        <v>3</v>
      </c>
      <c r="V8" s="12">
        <f>SUM(V4:V7)</f>
        <v>10130</v>
      </c>
      <c r="W8" s="12">
        <f>SUM(W4:W7)</f>
        <v>11490</v>
      </c>
      <c r="X8" s="12">
        <f>SUM(X4:X7)</f>
        <v>21620</v>
      </c>
      <c r="Z8" s="4" t="s">
        <v>7</v>
      </c>
      <c r="AA8" s="10">
        <v>1293</v>
      </c>
      <c r="AB8" s="10">
        <v>2277</v>
      </c>
      <c r="AC8" s="10">
        <v>3570</v>
      </c>
    </row>
    <row r="9" spans="1:29" ht="15" customHeight="1" x14ac:dyDescent="0.15">
      <c r="A9" s="7"/>
      <c r="B9" s="11">
        <v>293</v>
      </c>
      <c r="C9" s="11">
        <v>251</v>
      </c>
      <c r="D9" s="11">
        <v>544</v>
      </c>
      <c r="E9" s="3"/>
      <c r="F9" s="7"/>
      <c r="G9" s="11">
        <v>398</v>
      </c>
      <c r="H9" s="11">
        <v>411</v>
      </c>
      <c r="I9" s="11">
        <v>809</v>
      </c>
      <c r="J9" s="3"/>
      <c r="K9" s="7"/>
      <c r="L9" s="12">
        <v>864</v>
      </c>
      <c r="M9" s="12">
        <v>892</v>
      </c>
      <c r="N9" s="12">
        <v>1756</v>
      </c>
      <c r="O9" s="3"/>
      <c r="P9" s="7"/>
      <c r="Q9" s="11">
        <v>212</v>
      </c>
      <c r="R9" s="11">
        <v>590</v>
      </c>
      <c r="S9" s="11">
        <v>802</v>
      </c>
      <c r="U9" s="4" t="s">
        <v>8</v>
      </c>
      <c r="V9" s="15">
        <f>SUM(G21,G27,G33,G39,L9)</f>
        <v>3044</v>
      </c>
      <c r="W9" s="15">
        <f>SUM(H21,H27,H33,H39,M9)</f>
        <v>3005</v>
      </c>
      <c r="X9" s="18">
        <f t="shared" ref="X9:X20" si="0">SUM(V9:W9)</f>
        <v>6049</v>
      </c>
      <c r="Z9" s="9" t="s">
        <v>24</v>
      </c>
      <c r="AA9" s="11">
        <f t="shared" ref="AA9:AB9" si="1">SUM(AA5:AA8)</f>
        <v>5928</v>
      </c>
      <c r="AB9" s="11">
        <f t="shared" si="1"/>
        <v>6845</v>
      </c>
      <c r="AC9" s="11">
        <f>SUM(AC5:AC8)</f>
        <v>12773</v>
      </c>
    </row>
    <row r="10" spans="1:29" ht="15" customHeight="1" x14ac:dyDescent="0.15">
      <c r="A10" s="7">
        <v>5</v>
      </c>
      <c r="B10" s="10">
        <v>62</v>
      </c>
      <c r="C10" s="10">
        <v>61</v>
      </c>
      <c r="D10" s="10">
        <v>123</v>
      </c>
      <c r="E10" s="3"/>
      <c r="F10" s="7">
        <v>35</v>
      </c>
      <c r="G10" s="10">
        <v>87</v>
      </c>
      <c r="H10" s="10">
        <v>99</v>
      </c>
      <c r="I10" s="10">
        <v>186</v>
      </c>
      <c r="J10" s="3"/>
      <c r="K10" s="7">
        <v>65</v>
      </c>
      <c r="L10" s="10">
        <v>225</v>
      </c>
      <c r="M10" s="10">
        <v>165</v>
      </c>
      <c r="N10" s="10">
        <v>390</v>
      </c>
      <c r="O10" s="3"/>
      <c r="P10" s="7">
        <v>95</v>
      </c>
      <c r="Q10" s="10">
        <v>19</v>
      </c>
      <c r="R10" s="10">
        <v>46</v>
      </c>
      <c r="S10" s="10">
        <v>65</v>
      </c>
      <c r="U10" s="4" t="s">
        <v>9</v>
      </c>
      <c r="V10" s="15">
        <f>SUM(G21,G27,G33,G39,L9,L15,L21,L27,L33,L39,Q9,Q15,Q21,Q27,Q33,Q39)</f>
        <v>7245</v>
      </c>
      <c r="W10" s="15">
        <f>SUM(H21,H27,H33,H39,M9,M15,M21,M27,M33,M39,R9,R15,R21,R27,R33,R39)</f>
        <v>8765</v>
      </c>
      <c r="X10" s="18">
        <f t="shared" si="0"/>
        <v>16010</v>
      </c>
      <c r="Z10" s="6" t="s">
        <v>28</v>
      </c>
    </row>
    <row r="11" spans="1:29" ht="15" customHeight="1" x14ac:dyDescent="0.15">
      <c r="A11" s="7">
        <v>6</v>
      </c>
      <c r="B11" s="10">
        <v>64</v>
      </c>
      <c r="C11" s="10">
        <v>62</v>
      </c>
      <c r="D11" s="10">
        <v>126</v>
      </c>
      <c r="E11" s="3"/>
      <c r="F11" s="7">
        <v>36</v>
      </c>
      <c r="G11" s="10">
        <v>74</v>
      </c>
      <c r="H11" s="10">
        <v>81</v>
      </c>
      <c r="I11" s="10">
        <v>155</v>
      </c>
      <c r="J11" s="3"/>
      <c r="K11" s="7">
        <v>66</v>
      </c>
      <c r="L11" s="10">
        <v>203</v>
      </c>
      <c r="M11" s="10">
        <v>215</v>
      </c>
      <c r="N11" s="10">
        <v>418</v>
      </c>
      <c r="O11" s="3"/>
      <c r="P11" s="7">
        <v>96</v>
      </c>
      <c r="Q11" s="10">
        <v>8</v>
      </c>
      <c r="R11" s="10">
        <v>54</v>
      </c>
      <c r="S11" s="10">
        <v>62</v>
      </c>
      <c r="U11" s="4" t="s">
        <v>10</v>
      </c>
      <c r="V11" s="15">
        <f>SUM(,G33,G39,L9,L15,L21,L27,L33,L39,Q9,Q15,Q21,Q27,Q33,Q39)</f>
        <v>6189</v>
      </c>
      <c r="W11" s="15">
        <f>SUM(,H33,H39,M9,M15,M21,M27,M33,M39,R9,R15,R21,R27,R33,R39)</f>
        <v>7825</v>
      </c>
      <c r="X11" s="18">
        <f t="shared" si="0"/>
        <v>14014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51</v>
      </c>
      <c r="D12" s="10">
        <v>124</v>
      </c>
      <c r="E12" s="3"/>
      <c r="F12" s="7">
        <v>37</v>
      </c>
      <c r="G12" s="10">
        <v>98</v>
      </c>
      <c r="H12" s="10">
        <v>79</v>
      </c>
      <c r="I12" s="10">
        <v>177</v>
      </c>
      <c r="J12" s="3"/>
      <c r="K12" s="7">
        <v>67</v>
      </c>
      <c r="L12" s="10">
        <v>223</v>
      </c>
      <c r="M12" s="10">
        <v>202</v>
      </c>
      <c r="N12" s="10">
        <v>425</v>
      </c>
      <c r="O12" s="3"/>
      <c r="P12" s="7">
        <v>97</v>
      </c>
      <c r="Q12" s="10">
        <v>1</v>
      </c>
      <c r="R12" s="10">
        <v>41</v>
      </c>
      <c r="S12" s="10">
        <v>42</v>
      </c>
      <c r="U12" s="4" t="s">
        <v>11</v>
      </c>
      <c r="V12" s="15">
        <f>SUM(L9,L15,L21,L27,L33,L39,Q9,Q15,Q21,Q27,Q33,Q39)</f>
        <v>5065</v>
      </c>
      <c r="W12" s="15">
        <f>SUM(M9,M15,M21,M27,M33,M39,R9,R15,R21,R27,R33,R39)</f>
        <v>6652</v>
      </c>
      <c r="X12" s="18">
        <f t="shared" si="0"/>
        <v>11717</v>
      </c>
      <c r="Z12" s="4" t="s">
        <v>25</v>
      </c>
      <c r="AA12" s="10">
        <v>170</v>
      </c>
      <c r="AB12" s="10">
        <v>124</v>
      </c>
      <c r="AC12" s="10">
        <v>294</v>
      </c>
    </row>
    <row r="13" spans="1:29" ht="15" customHeight="1" x14ac:dyDescent="0.15">
      <c r="A13" s="7">
        <v>8</v>
      </c>
      <c r="B13" s="10">
        <v>68</v>
      </c>
      <c r="C13" s="10">
        <v>67</v>
      </c>
      <c r="D13" s="10">
        <v>135</v>
      </c>
      <c r="E13" s="3"/>
      <c r="F13" s="7">
        <v>38</v>
      </c>
      <c r="G13" s="10">
        <v>77</v>
      </c>
      <c r="H13" s="10">
        <v>102</v>
      </c>
      <c r="I13" s="10">
        <v>179</v>
      </c>
      <c r="J13" s="3"/>
      <c r="K13" s="7">
        <v>68</v>
      </c>
      <c r="L13" s="10">
        <v>242</v>
      </c>
      <c r="M13" s="10">
        <v>197</v>
      </c>
      <c r="N13" s="10">
        <v>439</v>
      </c>
      <c r="O13" s="3"/>
      <c r="P13" s="7">
        <v>98</v>
      </c>
      <c r="Q13" s="10">
        <v>5</v>
      </c>
      <c r="R13" s="10">
        <v>23</v>
      </c>
      <c r="S13" s="10">
        <v>28</v>
      </c>
      <c r="U13" s="9" t="s">
        <v>12</v>
      </c>
      <c r="V13" s="12">
        <f>SUM(L15,L21,L27,L33,L39,Q9,Q15,Q21,Q27,Q33,Q39)</f>
        <v>4201</v>
      </c>
      <c r="W13" s="12">
        <f>SUM(M15,M21,M27,M33,M39,R9,R15,R21,R27,R33,R39)</f>
        <v>5760</v>
      </c>
      <c r="X13" s="12">
        <f t="shared" si="0"/>
        <v>9961</v>
      </c>
      <c r="Z13" s="26" t="s">
        <v>26</v>
      </c>
      <c r="AA13" s="10">
        <v>618</v>
      </c>
      <c r="AB13" s="10">
        <v>652</v>
      </c>
      <c r="AC13" s="10">
        <v>1270</v>
      </c>
    </row>
    <row r="14" spans="1:29" ht="15" customHeight="1" x14ac:dyDescent="0.15">
      <c r="A14" s="7">
        <v>9</v>
      </c>
      <c r="B14" s="10">
        <v>82</v>
      </c>
      <c r="C14" s="10">
        <v>60</v>
      </c>
      <c r="D14" s="10">
        <v>142</v>
      </c>
      <c r="E14" s="3"/>
      <c r="F14" s="7">
        <v>39</v>
      </c>
      <c r="G14" s="10">
        <v>87</v>
      </c>
      <c r="H14" s="10">
        <v>78</v>
      </c>
      <c r="I14" s="10">
        <v>165</v>
      </c>
      <c r="J14" s="3"/>
      <c r="K14" s="7">
        <v>69</v>
      </c>
      <c r="L14" s="10">
        <v>248</v>
      </c>
      <c r="M14" s="10">
        <v>254</v>
      </c>
      <c r="N14" s="10">
        <v>502</v>
      </c>
      <c r="O14" s="3"/>
      <c r="P14" s="7">
        <v>99</v>
      </c>
      <c r="Q14" s="10">
        <v>4</v>
      </c>
      <c r="R14" s="10">
        <v>12</v>
      </c>
      <c r="S14" s="10">
        <v>16</v>
      </c>
      <c r="U14" s="4" t="s">
        <v>13</v>
      </c>
      <c r="V14" s="15">
        <f>SUM(L21,L27,L33,L39,Q9,Q15,Q21,Q27,Q33,Q39)</f>
        <v>3060</v>
      </c>
      <c r="W14" s="15">
        <f>SUM(M21,M27,M33,M39,R9,R15,R21,R27,R33,R39)</f>
        <v>4727</v>
      </c>
      <c r="X14" s="18">
        <f t="shared" si="0"/>
        <v>7787</v>
      </c>
      <c r="Z14" s="4" t="s">
        <v>31</v>
      </c>
      <c r="AA14" s="10">
        <v>271</v>
      </c>
      <c r="AB14" s="10">
        <v>273</v>
      </c>
      <c r="AC14" s="10">
        <v>544</v>
      </c>
    </row>
    <row r="15" spans="1:29" ht="15" customHeight="1" x14ac:dyDescent="0.15">
      <c r="A15" s="7"/>
      <c r="B15" s="11">
        <v>349</v>
      </c>
      <c r="C15" s="11">
        <v>301</v>
      </c>
      <c r="D15" s="11">
        <v>650</v>
      </c>
      <c r="E15" s="3"/>
      <c r="F15" s="7"/>
      <c r="G15" s="11">
        <v>423</v>
      </c>
      <c r="H15" s="11">
        <v>439</v>
      </c>
      <c r="I15" s="11">
        <v>862</v>
      </c>
      <c r="J15" s="3"/>
      <c r="K15" s="7"/>
      <c r="L15" s="11">
        <v>1141</v>
      </c>
      <c r="M15" s="11">
        <v>1033</v>
      </c>
      <c r="N15" s="11">
        <v>2174</v>
      </c>
      <c r="O15" s="3"/>
      <c r="P15" s="7"/>
      <c r="Q15" s="11">
        <v>37</v>
      </c>
      <c r="R15" s="11">
        <v>176</v>
      </c>
      <c r="S15" s="11">
        <v>213</v>
      </c>
      <c r="U15" s="4" t="s">
        <v>14</v>
      </c>
      <c r="V15" s="15">
        <f>SUM(L27,L33,L39,Q9,Q15,Q21,Q27,Q33,Q39)</f>
        <v>2146</v>
      </c>
      <c r="W15" s="15">
        <f>SUM(M27,M33,M39,R9,R15,R21,R27,R33,R39)</f>
        <v>3785</v>
      </c>
      <c r="X15" s="18">
        <f t="shared" si="0"/>
        <v>5931</v>
      </c>
      <c r="Z15" s="4" t="s">
        <v>7</v>
      </c>
      <c r="AA15" s="10">
        <v>274</v>
      </c>
      <c r="AB15" s="10">
        <v>448</v>
      </c>
      <c r="AC15" s="10">
        <v>722</v>
      </c>
    </row>
    <row r="16" spans="1:29" ht="15" customHeight="1" x14ac:dyDescent="0.15">
      <c r="A16" s="7">
        <v>10</v>
      </c>
      <c r="B16" s="10">
        <v>68</v>
      </c>
      <c r="C16" s="10">
        <v>71</v>
      </c>
      <c r="D16" s="10">
        <v>139</v>
      </c>
      <c r="E16" s="3"/>
      <c r="F16" s="7">
        <v>40</v>
      </c>
      <c r="G16" s="10">
        <v>106</v>
      </c>
      <c r="H16" s="10">
        <v>95</v>
      </c>
      <c r="I16" s="10">
        <v>201</v>
      </c>
      <c r="J16" s="3"/>
      <c r="K16" s="7">
        <v>70</v>
      </c>
      <c r="L16" s="10">
        <v>270</v>
      </c>
      <c r="M16" s="10">
        <v>235</v>
      </c>
      <c r="N16" s="10">
        <v>505</v>
      </c>
      <c r="O16" s="3"/>
      <c r="P16" s="7">
        <v>100</v>
      </c>
      <c r="Q16" s="10">
        <v>4</v>
      </c>
      <c r="R16" s="10">
        <v>16</v>
      </c>
      <c r="S16" s="10">
        <v>20</v>
      </c>
      <c r="U16" s="4" t="s">
        <v>15</v>
      </c>
      <c r="V16" s="15">
        <f>SUM(L33,L39,Q9,Q15,Q21,Q27,Q33,Q39)</f>
        <v>1468</v>
      </c>
      <c r="W16" s="15">
        <f>SUM(M33,M39,R9,R15,R21,R27,R33,R39)</f>
        <v>2792</v>
      </c>
      <c r="X16" s="18">
        <f t="shared" si="0"/>
        <v>4260</v>
      </c>
      <c r="Z16" s="9" t="s">
        <v>24</v>
      </c>
      <c r="AA16" s="11">
        <f t="shared" ref="AA16:AB16" si="2">SUM(AA12:AA15)</f>
        <v>1333</v>
      </c>
      <c r="AB16" s="11">
        <f t="shared" si="2"/>
        <v>1497</v>
      </c>
      <c r="AC16" s="11">
        <f>SUM(AC12:AC15)</f>
        <v>2830</v>
      </c>
    </row>
    <row r="17" spans="1:29" ht="15" customHeight="1" x14ac:dyDescent="0.15">
      <c r="A17" s="7">
        <v>11</v>
      </c>
      <c r="B17" s="10">
        <v>67</v>
      </c>
      <c r="C17" s="10">
        <v>82</v>
      </c>
      <c r="D17" s="10">
        <v>149</v>
      </c>
      <c r="E17" s="3"/>
      <c r="F17" s="7">
        <v>41</v>
      </c>
      <c r="G17" s="10">
        <v>119</v>
      </c>
      <c r="H17" s="10">
        <v>91</v>
      </c>
      <c r="I17" s="10">
        <v>210</v>
      </c>
      <c r="J17" s="3"/>
      <c r="K17" s="7">
        <v>71</v>
      </c>
      <c r="L17" s="10">
        <v>249</v>
      </c>
      <c r="M17" s="10">
        <v>251</v>
      </c>
      <c r="N17" s="10">
        <v>500</v>
      </c>
      <c r="O17" s="3"/>
      <c r="P17" s="7">
        <v>101</v>
      </c>
      <c r="Q17" s="10">
        <v>3</v>
      </c>
      <c r="R17" s="10">
        <v>10</v>
      </c>
      <c r="S17" s="10">
        <v>13</v>
      </c>
      <c r="U17" s="4" t="s">
        <v>16</v>
      </c>
      <c r="V17" s="15">
        <f>SUM(L39,Q9,Q15,Q21,Q27,Q33,Q39)</f>
        <v>795</v>
      </c>
      <c r="W17" s="15">
        <f>SUM(M39,R9,R15,R21,R27,R33,R39)</f>
        <v>1762</v>
      </c>
      <c r="X17" s="18">
        <f t="shared" si="0"/>
        <v>2557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66</v>
      </c>
      <c r="D18" s="10">
        <v>144</v>
      </c>
      <c r="E18" s="3"/>
      <c r="F18" s="7">
        <v>42</v>
      </c>
      <c r="G18" s="10">
        <v>122</v>
      </c>
      <c r="H18" s="10">
        <v>92</v>
      </c>
      <c r="I18" s="10">
        <v>214</v>
      </c>
      <c r="J18" s="3"/>
      <c r="K18" s="7">
        <v>72</v>
      </c>
      <c r="L18" s="10">
        <v>194</v>
      </c>
      <c r="M18" s="10">
        <v>174</v>
      </c>
      <c r="N18" s="13">
        <v>368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257</v>
      </c>
      <c r="W18" s="15">
        <f>SUM(R9,R15,R21,R27,R33,R39)</f>
        <v>805</v>
      </c>
      <c r="X18" s="18">
        <f t="shared" si="0"/>
        <v>1062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77</v>
      </c>
      <c r="D19" s="10">
        <v>148</v>
      </c>
      <c r="E19" s="3"/>
      <c r="F19" s="7">
        <v>43</v>
      </c>
      <c r="G19" s="10">
        <v>102</v>
      </c>
      <c r="H19" s="10">
        <v>94</v>
      </c>
      <c r="I19" s="10">
        <v>196</v>
      </c>
      <c r="J19" s="3"/>
      <c r="K19" s="7">
        <v>73</v>
      </c>
      <c r="L19" s="10">
        <v>83</v>
      </c>
      <c r="M19" s="10">
        <v>118</v>
      </c>
      <c r="N19" s="10">
        <v>201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45</v>
      </c>
      <c r="W19" s="15">
        <f>SUM(R15,R21,R27,R33,R39)</f>
        <v>215</v>
      </c>
      <c r="X19" s="18">
        <f t="shared" si="0"/>
        <v>260</v>
      </c>
      <c r="Z19" s="4" t="s">
        <v>25</v>
      </c>
      <c r="AA19" s="10">
        <v>160</v>
      </c>
      <c r="AB19" s="10">
        <v>158</v>
      </c>
      <c r="AC19" s="10">
        <v>318</v>
      </c>
    </row>
    <row r="20" spans="1:29" ht="15" customHeight="1" x14ac:dyDescent="0.15">
      <c r="A20" s="7">
        <v>14</v>
      </c>
      <c r="B20" s="10">
        <v>69</v>
      </c>
      <c r="C20" s="10">
        <v>57</v>
      </c>
      <c r="D20" s="10">
        <v>126</v>
      </c>
      <c r="E20" s="3"/>
      <c r="F20" s="7">
        <v>44</v>
      </c>
      <c r="G20" s="10">
        <v>114</v>
      </c>
      <c r="H20" s="10">
        <v>86</v>
      </c>
      <c r="I20" s="10">
        <v>200</v>
      </c>
      <c r="J20" s="3"/>
      <c r="K20" s="7">
        <v>74</v>
      </c>
      <c r="L20" s="10">
        <v>118</v>
      </c>
      <c r="M20" s="10">
        <v>164</v>
      </c>
      <c r="N20" s="10">
        <v>282</v>
      </c>
      <c r="O20" s="3"/>
      <c r="P20" s="7">
        <v>104</v>
      </c>
      <c r="Q20" s="10">
        <v>1</v>
      </c>
      <c r="R20" s="10">
        <v>2</v>
      </c>
      <c r="S20" s="10">
        <v>3</v>
      </c>
      <c r="U20" s="4" t="s">
        <v>19</v>
      </c>
      <c r="V20" s="15">
        <f>SUM(Q21,Q27,Q33,Q39)</f>
        <v>8</v>
      </c>
      <c r="W20" s="15">
        <f>SUM(R21,R27,R33,R39)</f>
        <v>39</v>
      </c>
      <c r="X20" s="18">
        <f t="shared" si="0"/>
        <v>47</v>
      </c>
      <c r="Z20" s="26" t="s">
        <v>26</v>
      </c>
      <c r="AA20" s="10">
        <v>948</v>
      </c>
      <c r="AB20" s="10">
        <v>865</v>
      </c>
      <c r="AC20" s="10">
        <v>1813</v>
      </c>
    </row>
    <row r="21" spans="1:29" ht="15" customHeight="1" x14ac:dyDescent="0.15">
      <c r="A21" s="7"/>
      <c r="B21" s="11">
        <v>353</v>
      </c>
      <c r="C21" s="11">
        <v>353</v>
      </c>
      <c r="D21" s="11">
        <v>706</v>
      </c>
      <c r="E21" s="3"/>
      <c r="F21" s="7"/>
      <c r="G21" s="11">
        <v>563</v>
      </c>
      <c r="H21" s="11">
        <v>458</v>
      </c>
      <c r="I21" s="11">
        <v>1021</v>
      </c>
      <c r="J21" s="3"/>
      <c r="K21" s="7"/>
      <c r="L21" s="12">
        <v>914</v>
      </c>
      <c r="M21" s="12">
        <v>942</v>
      </c>
      <c r="N21" s="12">
        <v>1856</v>
      </c>
      <c r="O21" s="24"/>
      <c r="P21" s="7"/>
      <c r="Q21" s="11">
        <v>8</v>
      </c>
      <c r="R21" s="11">
        <v>37</v>
      </c>
      <c r="S21" s="11">
        <v>45</v>
      </c>
      <c r="Z21" s="4" t="s">
        <v>31</v>
      </c>
      <c r="AA21" s="10">
        <v>374</v>
      </c>
      <c r="AB21" s="10">
        <v>313</v>
      </c>
      <c r="AC21" s="10">
        <v>687</v>
      </c>
    </row>
    <row r="22" spans="1:29" ht="15" customHeight="1" x14ac:dyDescent="0.15">
      <c r="A22" s="7">
        <v>15</v>
      </c>
      <c r="B22" s="10">
        <v>92</v>
      </c>
      <c r="C22" s="10">
        <v>81</v>
      </c>
      <c r="D22" s="10">
        <v>173</v>
      </c>
      <c r="E22" s="3"/>
      <c r="F22" s="7">
        <v>45</v>
      </c>
      <c r="G22" s="10">
        <v>101</v>
      </c>
      <c r="H22" s="10">
        <v>104</v>
      </c>
      <c r="I22" s="10">
        <v>205</v>
      </c>
      <c r="J22" s="3"/>
      <c r="K22" s="7">
        <v>75</v>
      </c>
      <c r="L22" s="10">
        <v>137</v>
      </c>
      <c r="M22" s="10">
        <v>194</v>
      </c>
      <c r="N22" s="10">
        <v>331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351</v>
      </c>
      <c r="AB22" s="10">
        <v>675</v>
      </c>
      <c r="AC22" s="10">
        <v>1026</v>
      </c>
    </row>
    <row r="23" spans="1:29" ht="15" customHeight="1" x14ac:dyDescent="0.15">
      <c r="A23" s="7">
        <v>16</v>
      </c>
      <c r="B23" s="10">
        <v>72</v>
      </c>
      <c r="C23" s="10">
        <v>78</v>
      </c>
      <c r="D23" s="10">
        <v>150</v>
      </c>
      <c r="E23" s="3"/>
      <c r="F23" s="7">
        <v>46</v>
      </c>
      <c r="G23" s="10">
        <v>93</v>
      </c>
      <c r="H23" s="10">
        <v>100</v>
      </c>
      <c r="I23" s="10">
        <v>193</v>
      </c>
      <c r="J23" s="3"/>
      <c r="K23" s="7">
        <v>76</v>
      </c>
      <c r="L23" s="10">
        <v>141</v>
      </c>
      <c r="M23" s="10">
        <v>179</v>
      </c>
      <c r="N23" s="10">
        <v>320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9.8223099703849943</v>
      </c>
      <c r="W23" s="19">
        <f>W4/$W$8*100</f>
        <v>7.8764142732811138</v>
      </c>
      <c r="X23" s="19">
        <f>X4/$X$8*100</f>
        <v>8.7881591119333962</v>
      </c>
      <c r="Z23" s="9" t="s">
        <v>24</v>
      </c>
      <c r="AA23" s="11">
        <f t="shared" ref="AA23:AB23" si="3">SUM(AA19:AA22)</f>
        <v>1833</v>
      </c>
      <c r="AB23" s="11">
        <f t="shared" si="3"/>
        <v>2011</v>
      </c>
      <c r="AC23" s="11">
        <f>SUM(AC19:AC22)</f>
        <v>3844</v>
      </c>
    </row>
    <row r="24" spans="1:29" ht="15" customHeight="1" x14ac:dyDescent="0.15">
      <c r="A24" s="7">
        <v>17</v>
      </c>
      <c r="B24" s="10">
        <v>80</v>
      </c>
      <c r="C24" s="10">
        <v>75</v>
      </c>
      <c r="D24" s="10">
        <v>155</v>
      </c>
      <c r="E24" s="3"/>
      <c r="F24" s="7">
        <v>47</v>
      </c>
      <c r="G24" s="10">
        <v>101</v>
      </c>
      <c r="H24" s="10">
        <v>92</v>
      </c>
      <c r="I24" s="10">
        <v>193</v>
      </c>
      <c r="J24" s="3"/>
      <c r="K24" s="7">
        <v>77</v>
      </c>
      <c r="L24" s="10">
        <v>140</v>
      </c>
      <c r="M24" s="10">
        <v>214</v>
      </c>
      <c r="N24" s="10">
        <v>354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48.706811451135238</v>
      </c>
      <c r="W24" s="19">
        <f>W5/$W$8*100</f>
        <v>41.993037423846822</v>
      </c>
      <c r="X24" s="19">
        <f>X5/$X$8*100</f>
        <v>45.138760407030524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82</v>
      </c>
      <c r="D25" s="10">
        <v>150</v>
      </c>
      <c r="E25" s="3"/>
      <c r="F25" s="7">
        <v>48</v>
      </c>
      <c r="G25" s="10">
        <v>102</v>
      </c>
      <c r="H25" s="10">
        <v>93</v>
      </c>
      <c r="I25" s="10">
        <v>195</v>
      </c>
      <c r="J25" s="3"/>
      <c r="K25" s="7">
        <v>78</v>
      </c>
      <c r="L25" s="10">
        <v>137</v>
      </c>
      <c r="M25" s="10">
        <v>204</v>
      </c>
      <c r="N25" s="10">
        <v>341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20.286278381046397</v>
      </c>
      <c r="W25" s="19">
        <f>W6/$W$8*100</f>
        <v>17.188859878154915</v>
      </c>
      <c r="X25" s="19">
        <f>X6/$X$8*100</f>
        <v>18.640148011100834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68</v>
      </c>
      <c r="C26" s="10">
        <v>75</v>
      </c>
      <c r="D26" s="10">
        <v>143</v>
      </c>
      <c r="E26" s="3"/>
      <c r="F26" s="7">
        <v>49</v>
      </c>
      <c r="G26" s="10">
        <v>96</v>
      </c>
      <c r="H26" s="10">
        <v>93</v>
      </c>
      <c r="I26" s="10">
        <v>189</v>
      </c>
      <c r="J26" s="3"/>
      <c r="K26" s="7">
        <v>79</v>
      </c>
      <c r="L26" s="10">
        <v>123</v>
      </c>
      <c r="M26" s="10">
        <v>202</v>
      </c>
      <c r="N26" s="10">
        <v>325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21.184600197433369</v>
      </c>
      <c r="W26" s="19">
        <f>W7/$W$8*100</f>
        <v>32.94168842471715</v>
      </c>
      <c r="X26" s="19">
        <f>X7/$X$8*100</f>
        <v>27.432932469935245</v>
      </c>
      <c r="Z26" s="4" t="s">
        <v>25</v>
      </c>
      <c r="AA26" s="10">
        <v>103</v>
      </c>
      <c r="AB26" s="10">
        <v>84</v>
      </c>
      <c r="AC26" s="10">
        <v>187</v>
      </c>
    </row>
    <row r="27" spans="1:29" ht="15" customHeight="1" x14ac:dyDescent="0.15">
      <c r="A27" s="7"/>
      <c r="B27" s="11">
        <v>380</v>
      </c>
      <c r="C27" s="11">
        <v>391</v>
      </c>
      <c r="D27" s="11">
        <v>771</v>
      </c>
      <c r="E27" s="3"/>
      <c r="F27" s="7"/>
      <c r="G27" s="11">
        <v>493</v>
      </c>
      <c r="H27" s="11">
        <v>482</v>
      </c>
      <c r="I27" s="11">
        <v>975</v>
      </c>
      <c r="J27" s="3"/>
      <c r="K27" s="7"/>
      <c r="L27" s="11">
        <v>678</v>
      </c>
      <c r="M27" s="11">
        <v>993</v>
      </c>
      <c r="N27" s="11">
        <v>1671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493</v>
      </c>
      <c r="AB27" s="10">
        <v>477</v>
      </c>
      <c r="AC27" s="10">
        <v>970</v>
      </c>
    </row>
    <row r="28" spans="1:29" ht="15" customHeight="1" x14ac:dyDescent="0.15">
      <c r="A28" s="7">
        <v>20</v>
      </c>
      <c r="B28" s="10">
        <v>70</v>
      </c>
      <c r="C28" s="10">
        <v>52</v>
      </c>
      <c r="D28" s="10">
        <v>122</v>
      </c>
      <c r="E28" s="3"/>
      <c r="F28" s="7">
        <v>50</v>
      </c>
      <c r="G28" s="10">
        <v>89</v>
      </c>
      <c r="H28" s="10">
        <v>93</v>
      </c>
      <c r="I28" s="10">
        <v>182</v>
      </c>
      <c r="J28" s="3"/>
      <c r="K28" s="7">
        <v>80</v>
      </c>
      <c r="L28" s="10">
        <v>121</v>
      </c>
      <c r="M28" s="10">
        <v>181</v>
      </c>
      <c r="N28" s="10">
        <v>302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30.049358341559724</v>
      </c>
      <c r="W28" s="19">
        <f t="shared" ref="W28:W39" si="5">W9/$W$8*100</f>
        <v>26.153176675369888</v>
      </c>
      <c r="X28" s="19">
        <f t="shared" ref="X28:X39" si="6">X9/$X$8*100</f>
        <v>27.978723404255319</v>
      </c>
      <c r="Z28" s="4" t="s">
        <v>31</v>
      </c>
      <c r="AA28" s="10">
        <v>212</v>
      </c>
      <c r="AB28" s="10">
        <v>191</v>
      </c>
      <c r="AC28" s="10">
        <v>403</v>
      </c>
    </row>
    <row r="29" spans="1:29" ht="15" customHeight="1" x14ac:dyDescent="0.15">
      <c r="A29" s="7">
        <v>21</v>
      </c>
      <c r="B29" s="10">
        <v>74</v>
      </c>
      <c r="C29" s="10">
        <v>71</v>
      </c>
      <c r="D29" s="10">
        <v>145</v>
      </c>
      <c r="E29" s="3"/>
      <c r="F29" s="7">
        <v>51</v>
      </c>
      <c r="G29" s="10">
        <v>92</v>
      </c>
      <c r="H29" s="10">
        <v>118</v>
      </c>
      <c r="I29" s="10">
        <v>210</v>
      </c>
      <c r="J29" s="3"/>
      <c r="K29" s="7">
        <v>81</v>
      </c>
      <c r="L29" s="10">
        <v>152</v>
      </c>
      <c r="M29" s="10">
        <v>204</v>
      </c>
      <c r="N29" s="10">
        <v>356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71.52023692003948</v>
      </c>
      <c r="W29" s="19">
        <f t="shared" si="5"/>
        <v>76.283724978241949</v>
      </c>
      <c r="X29" s="19">
        <f t="shared" si="6"/>
        <v>74.051803885291406</v>
      </c>
      <c r="Z29" s="4" t="s">
        <v>7</v>
      </c>
      <c r="AA29" s="10">
        <v>228</v>
      </c>
      <c r="AB29" s="10">
        <v>385</v>
      </c>
      <c r="AC29" s="10">
        <v>613</v>
      </c>
    </row>
    <row r="30" spans="1:29" ht="15" customHeight="1" x14ac:dyDescent="0.15">
      <c r="A30" s="7">
        <v>22</v>
      </c>
      <c r="B30" s="10">
        <v>75</v>
      </c>
      <c r="C30" s="10">
        <v>64</v>
      </c>
      <c r="D30" s="10">
        <v>139</v>
      </c>
      <c r="E30" s="3"/>
      <c r="F30" s="7">
        <v>52</v>
      </c>
      <c r="G30" s="10">
        <v>94</v>
      </c>
      <c r="H30" s="10">
        <v>100</v>
      </c>
      <c r="I30" s="10">
        <v>194</v>
      </c>
      <c r="J30" s="3"/>
      <c r="K30" s="7">
        <v>82</v>
      </c>
      <c r="L30" s="10">
        <v>129</v>
      </c>
      <c r="M30" s="10">
        <v>214</v>
      </c>
      <c r="N30" s="10">
        <v>343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61.095755182625865</v>
      </c>
      <c r="W30" s="19">
        <f t="shared" si="5"/>
        <v>68.102697998259359</v>
      </c>
      <c r="X30" s="19">
        <f t="shared" si="6"/>
        <v>64.819611470860323</v>
      </c>
      <c r="Z30" s="9" t="s">
        <v>24</v>
      </c>
      <c r="AA30" s="11">
        <f t="shared" ref="AA30:AB30" si="7">SUM(AA26:AA29)</f>
        <v>1036</v>
      </c>
      <c r="AB30" s="11">
        <f t="shared" si="7"/>
        <v>1137</v>
      </c>
      <c r="AC30" s="11">
        <f>SUM(AC26:AC29)</f>
        <v>2173</v>
      </c>
    </row>
    <row r="31" spans="1:29" ht="15" customHeight="1" x14ac:dyDescent="0.15">
      <c r="A31" s="7">
        <v>23</v>
      </c>
      <c r="B31" s="10">
        <v>63</v>
      </c>
      <c r="C31" s="10">
        <v>67</v>
      </c>
      <c r="D31" s="10">
        <v>130</v>
      </c>
      <c r="E31" s="3"/>
      <c r="F31" s="7">
        <v>53</v>
      </c>
      <c r="G31" s="10">
        <v>97</v>
      </c>
      <c r="H31" s="10">
        <v>77</v>
      </c>
      <c r="I31" s="10">
        <v>174</v>
      </c>
      <c r="J31" s="3"/>
      <c r="K31" s="7">
        <v>83</v>
      </c>
      <c r="L31" s="10">
        <v>148</v>
      </c>
      <c r="M31" s="10">
        <v>212</v>
      </c>
      <c r="N31" s="10">
        <v>360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</v>
      </c>
      <c r="W31" s="19">
        <f t="shared" si="5"/>
        <v>57.893820713664056</v>
      </c>
      <c r="X31" s="19">
        <f t="shared" si="6"/>
        <v>54.195189639222939</v>
      </c>
      <c r="Z31" s="6"/>
    </row>
    <row r="32" spans="1:29" ht="15" customHeight="1" x14ac:dyDescent="0.15">
      <c r="A32" s="7">
        <v>24</v>
      </c>
      <c r="B32" s="10">
        <v>75</v>
      </c>
      <c r="C32" s="10">
        <v>70</v>
      </c>
      <c r="D32" s="10">
        <v>145</v>
      </c>
      <c r="E32" s="3"/>
      <c r="F32" s="7">
        <v>54</v>
      </c>
      <c r="G32" s="10">
        <v>100</v>
      </c>
      <c r="H32" s="10">
        <v>117</v>
      </c>
      <c r="I32" s="10">
        <v>217</v>
      </c>
      <c r="J32" s="3"/>
      <c r="K32" s="7">
        <v>84</v>
      </c>
      <c r="L32" s="10">
        <v>123</v>
      </c>
      <c r="M32" s="10">
        <v>219</v>
      </c>
      <c r="N32" s="10">
        <v>342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41.470878578479763</v>
      </c>
      <c r="W32" s="20">
        <f t="shared" si="5"/>
        <v>50.130548302872057</v>
      </c>
      <c r="X32" s="20">
        <f t="shared" si="6"/>
        <v>46.073080481036079</v>
      </c>
      <c r="Z32" s="6"/>
      <c r="AA32" s="28"/>
      <c r="AB32" s="27"/>
      <c r="AC32" s="27"/>
    </row>
    <row r="33" spans="1:29" ht="15" customHeight="1" x14ac:dyDescent="0.15">
      <c r="A33" s="7"/>
      <c r="B33" s="11">
        <v>357</v>
      </c>
      <c r="C33" s="11">
        <v>324</v>
      </c>
      <c r="D33" s="11">
        <v>681</v>
      </c>
      <c r="E33" s="3"/>
      <c r="F33" s="7"/>
      <c r="G33" s="11">
        <v>472</v>
      </c>
      <c r="H33" s="11">
        <v>505</v>
      </c>
      <c r="I33" s="11">
        <v>977</v>
      </c>
      <c r="J33" s="3"/>
      <c r="K33" s="7"/>
      <c r="L33" s="11">
        <v>673</v>
      </c>
      <c r="M33" s="11">
        <v>1030</v>
      </c>
      <c r="N33" s="11">
        <v>1703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30.207305034550842</v>
      </c>
      <c r="W33" s="19">
        <f t="shared" si="5"/>
        <v>41.140121845082682</v>
      </c>
      <c r="X33" s="19">
        <f t="shared" si="6"/>
        <v>36.017576318223867</v>
      </c>
      <c r="Z33" s="6" t="s">
        <v>3</v>
      </c>
    </row>
    <row r="34" spans="1:29" ht="15" customHeight="1" x14ac:dyDescent="0.15">
      <c r="A34" s="7">
        <v>25</v>
      </c>
      <c r="B34" s="10">
        <v>85</v>
      </c>
      <c r="C34" s="10">
        <v>60</v>
      </c>
      <c r="D34" s="10">
        <v>145</v>
      </c>
      <c r="E34" s="3"/>
      <c r="F34" s="7">
        <v>55</v>
      </c>
      <c r="G34" s="10">
        <v>111</v>
      </c>
      <c r="H34" s="10">
        <v>124</v>
      </c>
      <c r="I34" s="10">
        <v>235</v>
      </c>
      <c r="J34" s="3"/>
      <c r="K34" s="7">
        <v>85</v>
      </c>
      <c r="L34" s="10">
        <v>121</v>
      </c>
      <c r="M34" s="10">
        <v>212</v>
      </c>
      <c r="N34" s="10">
        <v>333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21.184600197433369</v>
      </c>
      <c r="W34" s="19">
        <f t="shared" si="5"/>
        <v>32.94168842471715</v>
      </c>
      <c r="X34" s="19">
        <f t="shared" si="6"/>
        <v>27.432932469935245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60</v>
      </c>
      <c r="C35" s="10">
        <v>57</v>
      </c>
      <c r="D35" s="10">
        <v>117</v>
      </c>
      <c r="E35" s="3"/>
      <c r="F35" s="7">
        <v>56</v>
      </c>
      <c r="G35" s="10">
        <v>125</v>
      </c>
      <c r="H35" s="10">
        <v>113</v>
      </c>
      <c r="I35" s="10">
        <v>238</v>
      </c>
      <c r="J35" s="3"/>
      <c r="K35" s="7">
        <v>86</v>
      </c>
      <c r="L35" s="10">
        <v>130</v>
      </c>
      <c r="M35" s="10">
        <v>185</v>
      </c>
      <c r="N35" s="10">
        <v>315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14.491609081934847</v>
      </c>
      <c r="W35" s="19">
        <f t="shared" si="5"/>
        <v>24.299390774586595</v>
      </c>
      <c r="X35" s="19">
        <f t="shared" si="6"/>
        <v>19.703977798334876</v>
      </c>
      <c r="Z35" s="4" t="s">
        <v>25</v>
      </c>
      <c r="AA35" s="10">
        <f>SUM(AA5,AA12,AA19,AA26)</f>
        <v>995</v>
      </c>
      <c r="AB35" s="10">
        <f t="shared" ref="AA35:AB38" si="8">SUM(AB5,AB12,AB19,AB26)</f>
        <v>905</v>
      </c>
      <c r="AC35" s="10">
        <f>SUM(AA35:AB35)</f>
        <v>1900</v>
      </c>
    </row>
    <row r="36" spans="1:29" ht="15" customHeight="1" x14ac:dyDescent="0.15">
      <c r="A36" s="7">
        <v>27</v>
      </c>
      <c r="B36" s="10">
        <v>71</v>
      </c>
      <c r="C36" s="10">
        <v>46</v>
      </c>
      <c r="D36" s="10">
        <v>117</v>
      </c>
      <c r="E36" s="3"/>
      <c r="F36" s="7">
        <v>57</v>
      </c>
      <c r="G36" s="10">
        <v>131</v>
      </c>
      <c r="H36" s="10">
        <v>135</v>
      </c>
      <c r="I36" s="10">
        <v>266</v>
      </c>
      <c r="J36" s="3"/>
      <c r="K36" s="7">
        <v>87</v>
      </c>
      <c r="L36" s="10">
        <v>101</v>
      </c>
      <c r="M36" s="10">
        <v>188</v>
      </c>
      <c r="N36" s="10">
        <v>289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7.8479763079960518</v>
      </c>
      <c r="W36" s="19">
        <f t="shared" si="5"/>
        <v>15.335073977371627</v>
      </c>
      <c r="X36" s="19">
        <f t="shared" si="6"/>
        <v>11.827012025901942</v>
      </c>
      <c r="Z36" s="26" t="s">
        <v>26</v>
      </c>
      <c r="AA36" s="10">
        <f t="shared" si="8"/>
        <v>4934</v>
      </c>
      <c r="AB36" s="10">
        <f t="shared" si="8"/>
        <v>4825</v>
      </c>
      <c r="AC36" s="13">
        <f>SUM(AA36:AB36)</f>
        <v>9759</v>
      </c>
    </row>
    <row r="37" spans="1:29" ht="15" customHeight="1" x14ac:dyDescent="0.15">
      <c r="A37" s="7">
        <v>28</v>
      </c>
      <c r="B37" s="10">
        <v>60</v>
      </c>
      <c r="C37" s="10">
        <v>49</v>
      </c>
      <c r="D37" s="10">
        <v>109</v>
      </c>
      <c r="E37" s="3"/>
      <c r="F37" s="7">
        <v>58</v>
      </c>
      <c r="G37" s="10">
        <v>135</v>
      </c>
      <c r="H37" s="10">
        <v>150</v>
      </c>
      <c r="I37" s="10">
        <v>285</v>
      </c>
      <c r="J37" s="3"/>
      <c r="K37" s="7">
        <v>88</v>
      </c>
      <c r="L37" s="10">
        <v>109</v>
      </c>
      <c r="M37" s="10">
        <v>213</v>
      </c>
      <c r="N37" s="10">
        <v>322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2.5370187561697928</v>
      </c>
      <c r="W37" s="19">
        <f t="shared" si="5"/>
        <v>7.0060922541340291</v>
      </c>
      <c r="X37" s="19">
        <f t="shared" si="6"/>
        <v>4.9121184088806658</v>
      </c>
      <c r="Z37" s="4" t="s">
        <v>31</v>
      </c>
      <c r="AA37" s="10">
        <f t="shared" si="8"/>
        <v>2055</v>
      </c>
      <c r="AB37" s="10">
        <f t="shared" si="8"/>
        <v>1975</v>
      </c>
      <c r="AC37" s="13">
        <f>SUM(AA37:AB37)</f>
        <v>4030</v>
      </c>
    </row>
    <row r="38" spans="1:29" ht="15" customHeight="1" x14ac:dyDescent="0.15">
      <c r="A38" s="7">
        <v>29</v>
      </c>
      <c r="B38" s="10">
        <v>56</v>
      </c>
      <c r="C38" s="10">
        <v>43</v>
      </c>
      <c r="D38" s="10">
        <v>99</v>
      </c>
      <c r="E38" s="3"/>
      <c r="F38" s="7">
        <v>59</v>
      </c>
      <c r="G38" s="10">
        <v>150</v>
      </c>
      <c r="H38" s="10">
        <v>146</v>
      </c>
      <c r="I38" s="10">
        <v>296</v>
      </c>
      <c r="J38" s="3"/>
      <c r="K38" s="7">
        <v>89</v>
      </c>
      <c r="L38" s="10">
        <v>77</v>
      </c>
      <c r="M38" s="10">
        <v>159</v>
      </c>
      <c r="N38" s="10">
        <v>236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0.44422507403751232</v>
      </c>
      <c r="W38" s="19">
        <f t="shared" si="5"/>
        <v>1.8711923411662315</v>
      </c>
      <c r="X38" s="19">
        <f t="shared" si="6"/>
        <v>1.2025901942645698</v>
      </c>
      <c r="Z38" s="4" t="s">
        <v>7</v>
      </c>
      <c r="AA38" s="10">
        <f t="shared" si="8"/>
        <v>2146</v>
      </c>
      <c r="AB38" s="10">
        <f t="shared" si="8"/>
        <v>3785</v>
      </c>
      <c r="AC38" s="13">
        <f>SUM(AA38:AB38)</f>
        <v>5931</v>
      </c>
    </row>
    <row r="39" spans="1:29" ht="15" customHeight="1" x14ac:dyDescent="0.15">
      <c r="A39" s="7"/>
      <c r="B39" s="11">
        <v>332</v>
      </c>
      <c r="C39" s="11">
        <v>255</v>
      </c>
      <c r="D39" s="11">
        <v>587</v>
      </c>
      <c r="E39" s="3"/>
      <c r="F39" s="7"/>
      <c r="G39" s="11">
        <v>652</v>
      </c>
      <c r="H39" s="11">
        <v>668</v>
      </c>
      <c r="I39" s="11">
        <v>1320</v>
      </c>
      <c r="J39" s="3"/>
      <c r="K39" s="7"/>
      <c r="L39" s="11">
        <v>538</v>
      </c>
      <c r="M39" s="11">
        <v>957</v>
      </c>
      <c r="N39" s="11">
        <v>1495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7.8973346495557747E-2</v>
      </c>
      <c r="W39" s="19">
        <f t="shared" si="5"/>
        <v>0.3394255874673629</v>
      </c>
      <c r="X39" s="19">
        <f t="shared" si="6"/>
        <v>0.21739130434782608</v>
      </c>
      <c r="Z39" s="9" t="s">
        <v>24</v>
      </c>
      <c r="AA39" s="11">
        <f>SUM(AA35:AA38)</f>
        <v>10130</v>
      </c>
      <c r="AB39" s="11">
        <f>SUM(AB35:AB38)</f>
        <v>11490</v>
      </c>
      <c r="AC39" s="11">
        <f>SUM(AC35:AC38)</f>
        <v>21620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43861</v>
      </c>
      <c r="W2" s="37"/>
      <c r="X2" s="31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45</v>
      </c>
      <c r="C4" s="10">
        <v>39</v>
      </c>
      <c r="D4" s="10">
        <v>84</v>
      </c>
      <c r="E4" s="3"/>
      <c r="F4" s="7">
        <v>30</v>
      </c>
      <c r="G4" s="10">
        <v>54</v>
      </c>
      <c r="H4" s="10">
        <v>57</v>
      </c>
      <c r="I4" s="10">
        <v>111</v>
      </c>
      <c r="J4" s="3"/>
      <c r="K4" s="7">
        <v>60</v>
      </c>
      <c r="L4" s="10">
        <v>158</v>
      </c>
      <c r="M4" s="10">
        <v>155</v>
      </c>
      <c r="N4" s="10">
        <v>313</v>
      </c>
      <c r="O4" s="3"/>
      <c r="P4" s="7">
        <v>90</v>
      </c>
      <c r="Q4" s="10">
        <v>60</v>
      </c>
      <c r="R4" s="10">
        <v>150</v>
      </c>
      <c r="S4" s="10">
        <v>210</v>
      </c>
      <c r="U4" s="4" t="s">
        <v>4</v>
      </c>
      <c r="V4" s="15">
        <f>SUM(B9,B15,B21)</f>
        <v>968</v>
      </c>
      <c r="W4" s="15">
        <f>SUM(C9,C15,C21)</f>
        <v>893</v>
      </c>
      <c r="X4" s="15">
        <f>SUM(V4:W4)</f>
        <v>1861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41</v>
      </c>
      <c r="C5" s="10">
        <v>31</v>
      </c>
      <c r="D5" s="10">
        <v>72</v>
      </c>
      <c r="E5" s="3"/>
      <c r="F5" s="7">
        <v>31</v>
      </c>
      <c r="G5" s="10">
        <v>68</v>
      </c>
      <c r="H5" s="10">
        <v>61</v>
      </c>
      <c r="I5" s="10">
        <v>129</v>
      </c>
      <c r="J5" s="3"/>
      <c r="K5" s="7">
        <v>61</v>
      </c>
      <c r="L5" s="10">
        <v>164</v>
      </c>
      <c r="M5" s="10">
        <v>182</v>
      </c>
      <c r="N5" s="10">
        <v>346</v>
      </c>
      <c r="O5" s="3"/>
      <c r="P5" s="7">
        <v>91</v>
      </c>
      <c r="Q5" s="10">
        <v>49</v>
      </c>
      <c r="R5" s="10">
        <v>137</v>
      </c>
      <c r="S5" s="10">
        <v>186</v>
      </c>
      <c r="U5" s="4" t="s">
        <v>5</v>
      </c>
      <c r="V5" s="15">
        <f>SUM(B27,B33,B39,G9,G15,G21,G27,G33,G39,L9)</f>
        <v>4824</v>
      </c>
      <c r="W5" s="15">
        <f>SUM(C27,C33,C39,H9,H15,H21,H27,H33,H39,M9)</f>
        <v>4709</v>
      </c>
      <c r="X5" s="15">
        <f>SUM(V5:W5)</f>
        <v>9533</v>
      </c>
      <c r="Y5" s="2"/>
      <c r="Z5" s="4" t="s">
        <v>25</v>
      </c>
      <c r="AA5" s="10">
        <v>546</v>
      </c>
      <c r="AB5" s="10">
        <v>526</v>
      </c>
      <c r="AC5" s="10">
        <v>1072</v>
      </c>
    </row>
    <row r="6" spans="1:29" ht="15" customHeight="1" x14ac:dyDescent="0.15">
      <c r="A6" s="7">
        <v>2</v>
      </c>
      <c r="B6" s="10">
        <v>65</v>
      </c>
      <c r="C6" s="10">
        <v>54</v>
      </c>
      <c r="D6" s="10">
        <v>119</v>
      </c>
      <c r="E6" s="3"/>
      <c r="F6" s="7">
        <v>32</v>
      </c>
      <c r="G6" s="10">
        <v>81</v>
      </c>
      <c r="H6" s="10">
        <v>95</v>
      </c>
      <c r="I6" s="10">
        <v>176</v>
      </c>
      <c r="J6" s="3"/>
      <c r="K6" s="7">
        <v>62</v>
      </c>
      <c r="L6" s="10">
        <v>160</v>
      </c>
      <c r="M6" s="10">
        <v>158</v>
      </c>
      <c r="N6" s="10">
        <v>318</v>
      </c>
      <c r="O6" s="3"/>
      <c r="P6" s="7">
        <v>92</v>
      </c>
      <c r="Q6" s="10">
        <v>45</v>
      </c>
      <c r="R6" s="10">
        <v>107</v>
      </c>
      <c r="S6" s="10">
        <v>152</v>
      </c>
      <c r="U6" s="8" t="s">
        <v>6</v>
      </c>
      <c r="V6" s="15">
        <f>SUM(L15,L21)</f>
        <v>2087</v>
      </c>
      <c r="W6" s="15">
        <f>SUM(M15,M21)</f>
        <v>1989</v>
      </c>
      <c r="X6" s="15">
        <f>SUM(V6:W6)</f>
        <v>4076</v>
      </c>
      <c r="Z6" s="26" t="s">
        <v>26</v>
      </c>
      <c r="AA6" s="10">
        <v>2823</v>
      </c>
      <c r="AB6" s="10">
        <v>2745</v>
      </c>
      <c r="AC6" s="10">
        <v>5568</v>
      </c>
    </row>
    <row r="7" spans="1:29" ht="15" customHeight="1" x14ac:dyDescent="0.15">
      <c r="A7" s="7">
        <v>3</v>
      </c>
      <c r="B7" s="10">
        <v>57</v>
      </c>
      <c r="C7" s="10">
        <v>51</v>
      </c>
      <c r="D7" s="10">
        <v>108</v>
      </c>
      <c r="E7" s="3"/>
      <c r="F7" s="7">
        <v>33</v>
      </c>
      <c r="G7" s="10">
        <v>73</v>
      </c>
      <c r="H7" s="10">
        <v>76</v>
      </c>
      <c r="I7" s="10">
        <v>149</v>
      </c>
      <c r="J7" s="3"/>
      <c r="K7" s="7">
        <v>63</v>
      </c>
      <c r="L7" s="10">
        <v>181</v>
      </c>
      <c r="M7" s="10">
        <v>178</v>
      </c>
      <c r="N7" s="10">
        <v>359</v>
      </c>
      <c r="O7" s="3"/>
      <c r="P7" s="7">
        <v>93</v>
      </c>
      <c r="Q7" s="10">
        <v>37</v>
      </c>
      <c r="R7" s="10">
        <v>99</v>
      </c>
      <c r="S7" s="10">
        <v>136</v>
      </c>
      <c r="U7" s="4" t="s">
        <v>7</v>
      </c>
      <c r="V7" s="15">
        <f>SUM(L27,L33,L39,Q9,Q15,Q21,Q27,Q33,Q39)</f>
        <v>2121</v>
      </c>
      <c r="W7" s="15">
        <f>SUM(M27,M33,M39,R9,R15,R21,R27,R33,R39)</f>
        <v>3732</v>
      </c>
      <c r="X7" s="15">
        <f>SUM(V7:W7)</f>
        <v>5853</v>
      </c>
      <c r="Z7" s="4" t="s">
        <v>31</v>
      </c>
      <c r="AA7" s="10">
        <v>1208</v>
      </c>
      <c r="AB7" s="10">
        <v>1201</v>
      </c>
      <c r="AC7" s="10">
        <v>2409</v>
      </c>
    </row>
    <row r="8" spans="1:29" ht="15" customHeight="1" x14ac:dyDescent="0.15">
      <c r="A8" s="7">
        <v>4</v>
      </c>
      <c r="B8" s="10">
        <v>60</v>
      </c>
      <c r="C8" s="10">
        <v>55</v>
      </c>
      <c r="D8" s="10">
        <v>115</v>
      </c>
      <c r="E8" s="3"/>
      <c r="F8" s="7">
        <v>34</v>
      </c>
      <c r="G8" s="10">
        <v>82</v>
      </c>
      <c r="H8" s="10">
        <v>95</v>
      </c>
      <c r="I8" s="10">
        <v>177</v>
      </c>
      <c r="J8" s="3"/>
      <c r="K8" s="7">
        <v>64</v>
      </c>
      <c r="L8" s="10">
        <v>171</v>
      </c>
      <c r="M8" s="10">
        <v>185</v>
      </c>
      <c r="N8" s="10">
        <v>356</v>
      </c>
      <c r="O8" s="3"/>
      <c r="P8" s="7">
        <v>94</v>
      </c>
      <c r="Q8" s="10">
        <v>32</v>
      </c>
      <c r="R8" s="10">
        <v>96</v>
      </c>
      <c r="S8" s="10">
        <v>128</v>
      </c>
      <c r="U8" s="17" t="s">
        <v>3</v>
      </c>
      <c r="V8" s="12">
        <f>SUM(V4:V7)</f>
        <v>10000</v>
      </c>
      <c r="W8" s="12">
        <f>SUM(W4:W7)</f>
        <v>11323</v>
      </c>
      <c r="X8" s="12">
        <f>SUM(X4:X7)</f>
        <v>21323</v>
      </c>
      <c r="Z8" s="4" t="s">
        <v>7</v>
      </c>
      <c r="AA8" s="10">
        <v>1279</v>
      </c>
      <c r="AB8" s="10">
        <v>2250</v>
      </c>
      <c r="AC8" s="10">
        <v>3529</v>
      </c>
    </row>
    <row r="9" spans="1:29" ht="15" customHeight="1" x14ac:dyDescent="0.15">
      <c r="A9" s="7"/>
      <c r="B9" s="11">
        <v>268</v>
      </c>
      <c r="C9" s="11">
        <v>230</v>
      </c>
      <c r="D9" s="11">
        <v>498</v>
      </c>
      <c r="E9" s="3"/>
      <c r="F9" s="7"/>
      <c r="G9" s="11">
        <v>358</v>
      </c>
      <c r="H9" s="11">
        <v>384</v>
      </c>
      <c r="I9" s="11">
        <v>742</v>
      </c>
      <c r="J9" s="3"/>
      <c r="K9" s="7"/>
      <c r="L9" s="12">
        <v>834</v>
      </c>
      <c r="M9" s="12">
        <v>858</v>
      </c>
      <c r="N9" s="12">
        <v>1692</v>
      </c>
      <c r="O9" s="3"/>
      <c r="P9" s="7"/>
      <c r="Q9" s="11">
        <v>223</v>
      </c>
      <c r="R9" s="11">
        <v>589</v>
      </c>
      <c r="S9" s="11">
        <v>812</v>
      </c>
      <c r="U9" s="4" t="s">
        <v>8</v>
      </c>
      <c r="V9" s="15">
        <f>SUM(G21,G27,G33,G39,L9)</f>
        <v>2966</v>
      </c>
      <c r="W9" s="15">
        <f>SUM(H21,H27,H33,H39,M9)</f>
        <v>2906</v>
      </c>
      <c r="X9" s="18">
        <f t="shared" ref="X9:X20" si="0">SUM(V9:W9)</f>
        <v>5872</v>
      </c>
      <c r="Z9" s="9" t="s">
        <v>24</v>
      </c>
      <c r="AA9" s="11">
        <f t="shared" ref="AA9:AB9" si="1">SUM(AA5:AA8)</f>
        <v>5856</v>
      </c>
      <c r="AB9" s="11">
        <f t="shared" si="1"/>
        <v>6722</v>
      </c>
      <c r="AC9" s="11">
        <f>SUM(AC5:AC8)</f>
        <v>12578</v>
      </c>
    </row>
    <row r="10" spans="1:29" ht="15" customHeight="1" x14ac:dyDescent="0.15">
      <c r="A10" s="7">
        <v>5</v>
      </c>
      <c r="B10" s="10">
        <v>68</v>
      </c>
      <c r="C10" s="10">
        <v>61</v>
      </c>
      <c r="D10" s="10">
        <v>129</v>
      </c>
      <c r="E10" s="3"/>
      <c r="F10" s="7">
        <v>35</v>
      </c>
      <c r="G10" s="10">
        <v>98</v>
      </c>
      <c r="H10" s="10">
        <v>73</v>
      </c>
      <c r="I10" s="10">
        <v>171</v>
      </c>
      <c r="J10" s="3"/>
      <c r="K10" s="7">
        <v>65</v>
      </c>
      <c r="L10" s="10">
        <v>202</v>
      </c>
      <c r="M10" s="10">
        <v>180</v>
      </c>
      <c r="N10" s="10">
        <v>382</v>
      </c>
      <c r="O10" s="3"/>
      <c r="P10" s="7">
        <v>95</v>
      </c>
      <c r="Q10" s="10">
        <v>16</v>
      </c>
      <c r="R10" s="10">
        <v>62</v>
      </c>
      <c r="S10" s="10">
        <v>78</v>
      </c>
      <c r="U10" s="4" t="s">
        <v>9</v>
      </c>
      <c r="V10" s="15">
        <f>SUM(G21,G27,G33,G39,L9,L15,L21,L27,L33,L39,Q9,Q15,Q21,Q27,Q33,Q39)</f>
        <v>7174</v>
      </c>
      <c r="W10" s="15">
        <f>SUM(H21,H27,H33,H39,M9,M15,M21,M27,M33,M39,R9,R15,R21,R27,R33,R39)</f>
        <v>8627</v>
      </c>
      <c r="X10" s="18">
        <f t="shared" si="0"/>
        <v>15801</v>
      </c>
      <c r="Z10" s="6" t="s">
        <v>28</v>
      </c>
    </row>
    <row r="11" spans="1:29" ht="15" customHeight="1" x14ac:dyDescent="0.15">
      <c r="A11" s="7">
        <v>6</v>
      </c>
      <c r="B11" s="10">
        <v>62</v>
      </c>
      <c r="C11" s="10">
        <v>66</v>
      </c>
      <c r="D11" s="10">
        <v>128</v>
      </c>
      <c r="E11" s="3"/>
      <c r="F11" s="7">
        <v>36</v>
      </c>
      <c r="G11" s="10">
        <v>87</v>
      </c>
      <c r="H11" s="10">
        <v>100</v>
      </c>
      <c r="I11" s="10">
        <v>187</v>
      </c>
      <c r="J11" s="3"/>
      <c r="K11" s="7">
        <v>66</v>
      </c>
      <c r="L11" s="10">
        <v>215</v>
      </c>
      <c r="M11" s="10">
        <v>183</v>
      </c>
      <c r="N11" s="10">
        <v>398</v>
      </c>
      <c r="O11" s="3"/>
      <c r="P11" s="7">
        <v>96</v>
      </c>
      <c r="Q11" s="10">
        <v>11</v>
      </c>
      <c r="R11" s="10">
        <v>43</v>
      </c>
      <c r="S11" s="10">
        <v>54</v>
      </c>
      <c r="U11" s="4" t="s">
        <v>10</v>
      </c>
      <c r="V11" s="15">
        <f>SUM(,G33,G39,L9,L15,L21,L27,L33,L39,Q9,Q15,Q21,Q27,Q33,Q39)</f>
        <v>6133</v>
      </c>
      <c r="W11" s="15">
        <f>SUM(,H33,H39,M9,M15,M21,M27,M33,M39,R9,R15,R21,R27,R33,R39)</f>
        <v>7705</v>
      </c>
      <c r="X11" s="18">
        <f t="shared" si="0"/>
        <v>13838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57</v>
      </c>
      <c r="D12" s="10">
        <v>126</v>
      </c>
      <c r="E12" s="3"/>
      <c r="F12" s="7">
        <v>37</v>
      </c>
      <c r="G12" s="10">
        <v>83</v>
      </c>
      <c r="H12" s="10">
        <v>85</v>
      </c>
      <c r="I12" s="10">
        <v>168</v>
      </c>
      <c r="J12" s="3"/>
      <c r="K12" s="7">
        <v>67</v>
      </c>
      <c r="L12" s="10">
        <v>223</v>
      </c>
      <c r="M12" s="10">
        <v>217</v>
      </c>
      <c r="N12" s="10">
        <v>440</v>
      </c>
      <c r="O12" s="3"/>
      <c r="P12" s="7">
        <v>97</v>
      </c>
      <c r="Q12" s="10">
        <v>5</v>
      </c>
      <c r="R12" s="10">
        <v>36</v>
      </c>
      <c r="S12" s="10">
        <v>41</v>
      </c>
      <c r="U12" s="4" t="s">
        <v>11</v>
      </c>
      <c r="V12" s="15">
        <f>SUM(L9,L15,L21,L27,L33,L39,Q9,Q15,Q21,Q27,Q33,Q39)</f>
        <v>5042</v>
      </c>
      <c r="W12" s="15">
        <f>SUM(M9,M15,M21,M27,M33,M39,R9,R15,R21,R27,R33,R39)</f>
        <v>6579</v>
      </c>
      <c r="X12" s="18">
        <f t="shared" si="0"/>
        <v>11621</v>
      </c>
      <c r="Z12" s="4" t="s">
        <v>25</v>
      </c>
      <c r="AA12" s="10">
        <v>162</v>
      </c>
      <c r="AB12" s="10">
        <v>114</v>
      </c>
      <c r="AC12" s="10">
        <v>276</v>
      </c>
    </row>
    <row r="13" spans="1:29" ht="15" customHeight="1" x14ac:dyDescent="0.15">
      <c r="A13" s="7">
        <v>8</v>
      </c>
      <c r="B13" s="10">
        <v>63</v>
      </c>
      <c r="C13" s="10">
        <v>57</v>
      </c>
      <c r="D13" s="10">
        <v>120</v>
      </c>
      <c r="E13" s="3"/>
      <c r="F13" s="7">
        <v>38</v>
      </c>
      <c r="G13" s="10">
        <v>88</v>
      </c>
      <c r="H13" s="10">
        <v>74</v>
      </c>
      <c r="I13" s="10">
        <v>162</v>
      </c>
      <c r="J13" s="3"/>
      <c r="K13" s="7">
        <v>68</v>
      </c>
      <c r="L13" s="10">
        <v>220</v>
      </c>
      <c r="M13" s="10">
        <v>186</v>
      </c>
      <c r="N13" s="10">
        <v>406</v>
      </c>
      <c r="O13" s="3"/>
      <c r="P13" s="7">
        <v>98</v>
      </c>
      <c r="Q13" s="10">
        <v>1</v>
      </c>
      <c r="R13" s="10">
        <v>33</v>
      </c>
      <c r="S13" s="10">
        <v>34</v>
      </c>
      <c r="U13" s="9" t="s">
        <v>12</v>
      </c>
      <c r="V13" s="12">
        <f>SUM(L15,L21,L27,L33,L39,Q9,Q15,Q21,Q27,Q33,Q39)</f>
        <v>4208</v>
      </c>
      <c r="W13" s="12">
        <f>SUM(M15,M21,M27,M33,M39,R9,R15,R21,R27,R33,R39)</f>
        <v>5721</v>
      </c>
      <c r="X13" s="12">
        <f t="shared" si="0"/>
        <v>9929</v>
      </c>
      <c r="Z13" s="26" t="s">
        <v>26</v>
      </c>
      <c r="AA13" s="10">
        <v>593</v>
      </c>
      <c r="AB13" s="10">
        <v>658</v>
      </c>
      <c r="AC13" s="10">
        <v>1251</v>
      </c>
    </row>
    <row r="14" spans="1:29" ht="15" customHeight="1" x14ac:dyDescent="0.15">
      <c r="A14" s="7">
        <v>9</v>
      </c>
      <c r="B14" s="10">
        <v>76</v>
      </c>
      <c r="C14" s="10">
        <v>68</v>
      </c>
      <c r="D14" s="10">
        <v>144</v>
      </c>
      <c r="E14" s="3"/>
      <c r="F14" s="7">
        <v>39</v>
      </c>
      <c r="G14" s="10">
        <v>81</v>
      </c>
      <c r="H14" s="10">
        <v>110</v>
      </c>
      <c r="I14" s="10">
        <v>191</v>
      </c>
      <c r="J14" s="3"/>
      <c r="K14" s="7">
        <v>69</v>
      </c>
      <c r="L14" s="10">
        <v>234</v>
      </c>
      <c r="M14" s="10">
        <v>218</v>
      </c>
      <c r="N14" s="10">
        <v>452</v>
      </c>
      <c r="O14" s="3"/>
      <c r="P14" s="7">
        <v>99</v>
      </c>
      <c r="Q14" s="10">
        <v>5</v>
      </c>
      <c r="R14" s="10">
        <v>14</v>
      </c>
      <c r="S14" s="10">
        <v>19</v>
      </c>
      <c r="U14" s="4" t="s">
        <v>13</v>
      </c>
      <c r="V14" s="15">
        <f>SUM(L21,L27,L33,L39,Q9,Q15,Q21,Q27,Q33,Q39)</f>
        <v>3114</v>
      </c>
      <c r="W14" s="15">
        <f>SUM(M21,M27,M33,M39,R9,R15,R21,R27,R33,R39)</f>
        <v>4737</v>
      </c>
      <c r="X14" s="18">
        <f t="shared" si="0"/>
        <v>7851</v>
      </c>
      <c r="Z14" s="4" t="s">
        <v>31</v>
      </c>
      <c r="AA14" s="10">
        <v>281</v>
      </c>
      <c r="AB14" s="10">
        <v>265</v>
      </c>
      <c r="AC14" s="10">
        <v>546</v>
      </c>
    </row>
    <row r="15" spans="1:29" ht="15" customHeight="1" x14ac:dyDescent="0.15">
      <c r="A15" s="7"/>
      <c r="B15" s="11">
        <v>338</v>
      </c>
      <c r="C15" s="11">
        <v>309</v>
      </c>
      <c r="D15" s="11">
        <v>647</v>
      </c>
      <c r="E15" s="3"/>
      <c r="F15" s="7"/>
      <c r="G15" s="11">
        <v>437</v>
      </c>
      <c r="H15" s="11">
        <v>442</v>
      </c>
      <c r="I15" s="11">
        <v>879</v>
      </c>
      <c r="J15" s="3"/>
      <c r="K15" s="7"/>
      <c r="L15" s="11">
        <v>1094</v>
      </c>
      <c r="M15" s="11">
        <v>984</v>
      </c>
      <c r="N15" s="11">
        <v>2078</v>
      </c>
      <c r="O15" s="3"/>
      <c r="P15" s="7"/>
      <c r="Q15" s="11">
        <v>38</v>
      </c>
      <c r="R15" s="11">
        <v>188</v>
      </c>
      <c r="S15" s="11">
        <v>226</v>
      </c>
      <c r="U15" s="4" t="s">
        <v>14</v>
      </c>
      <c r="V15" s="15">
        <f>SUM(L27,L33,L39,Q9,Q15,Q21,Q27,Q33,Q39)</f>
        <v>2121</v>
      </c>
      <c r="W15" s="15">
        <f>SUM(M27,M33,M39,R9,R15,R21,R27,R33,R39)</f>
        <v>3732</v>
      </c>
      <c r="X15" s="18">
        <f t="shared" si="0"/>
        <v>5853</v>
      </c>
      <c r="Z15" s="4" t="s">
        <v>7</v>
      </c>
      <c r="AA15" s="10">
        <v>265</v>
      </c>
      <c r="AB15" s="10">
        <v>448</v>
      </c>
      <c r="AC15" s="10">
        <v>713</v>
      </c>
    </row>
    <row r="16" spans="1:29" ht="15" customHeight="1" x14ac:dyDescent="0.15">
      <c r="A16" s="7">
        <v>10</v>
      </c>
      <c r="B16" s="10">
        <v>82</v>
      </c>
      <c r="C16" s="10">
        <v>68</v>
      </c>
      <c r="D16" s="10">
        <v>150</v>
      </c>
      <c r="E16" s="3"/>
      <c r="F16" s="7">
        <v>40</v>
      </c>
      <c r="G16" s="10">
        <v>97</v>
      </c>
      <c r="H16" s="10">
        <v>77</v>
      </c>
      <c r="I16" s="10">
        <v>174</v>
      </c>
      <c r="J16" s="3"/>
      <c r="K16" s="7">
        <v>70</v>
      </c>
      <c r="L16" s="10">
        <v>252</v>
      </c>
      <c r="M16" s="10">
        <v>272</v>
      </c>
      <c r="N16" s="10">
        <v>524</v>
      </c>
      <c r="O16" s="3"/>
      <c r="P16" s="7">
        <v>100</v>
      </c>
      <c r="Q16" s="10">
        <v>4</v>
      </c>
      <c r="R16" s="10">
        <v>13</v>
      </c>
      <c r="S16" s="10">
        <v>17</v>
      </c>
      <c r="U16" s="4" t="s">
        <v>15</v>
      </c>
      <c r="V16" s="15">
        <f>SUM(L33,L39,Q9,Q15,Q21,Q27,Q33,Q39)</f>
        <v>1454</v>
      </c>
      <c r="W16" s="15">
        <f>SUM(M33,M39,R9,R15,R21,R27,R33,R39)</f>
        <v>2771</v>
      </c>
      <c r="X16" s="18">
        <f t="shared" si="0"/>
        <v>4225</v>
      </c>
      <c r="Z16" s="9" t="s">
        <v>24</v>
      </c>
      <c r="AA16" s="11">
        <f t="shared" ref="AA16:AB16" si="2">SUM(AA12:AA15)</f>
        <v>1301</v>
      </c>
      <c r="AB16" s="11">
        <f t="shared" si="2"/>
        <v>1485</v>
      </c>
      <c r="AC16" s="11">
        <f>SUM(AC12:AC15)</f>
        <v>2786</v>
      </c>
    </row>
    <row r="17" spans="1:29" ht="15" customHeight="1" x14ac:dyDescent="0.15">
      <c r="A17" s="7">
        <v>11</v>
      </c>
      <c r="B17" s="10">
        <v>65</v>
      </c>
      <c r="C17" s="10">
        <v>76</v>
      </c>
      <c r="D17" s="10">
        <v>141</v>
      </c>
      <c r="E17" s="3"/>
      <c r="F17" s="7">
        <v>41</v>
      </c>
      <c r="G17" s="10">
        <v>93</v>
      </c>
      <c r="H17" s="10">
        <v>96</v>
      </c>
      <c r="I17" s="10">
        <v>189</v>
      </c>
      <c r="J17" s="3"/>
      <c r="K17" s="7">
        <v>71</v>
      </c>
      <c r="L17" s="10">
        <v>261</v>
      </c>
      <c r="M17" s="10">
        <v>220</v>
      </c>
      <c r="N17" s="10">
        <v>481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798</v>
      </c>
      <c r="W17" s="15">
        <f>SUM(M39,R9,R15,R21,R27,R33,R39)</f>
        <v>1765</v>
      </c>
      <c r="X17" s="18">
        <f t="shared" si="0"/>
        <v>2563</v>
      </c>
      <c r="Z17" s="6" t="s">
        <v>29</v>
      </c>
    </row>
    <row r="18" spans="1:29" ht="15" customHeight="1" x14ac:dyDescent="0.15">
      <c r="A18" s="7">
        <v>12</v>
      </c>
      <c r="B18" s="10">
        <v>75</v>
      </c>
      <c r="C18" s="10">
        <v>73</v>
      </c>
      <c r="D18" s="10">
        <v>148</v>
      </c>
      <c r="E18" s="3"/>
      <c r="F18" s="7">
        <v>42</v>
      </c>
      <c r="G18" s="10">
        <v>122</v>
      </c>
      <c r="H18" s="10">
        <v>87</v>
      </c>
      <c r="I18" s="10">
        <v>209</v>
      </c>
      <c r="J18" s="3"/>
      <c r="K18" s="7">
        <v>72</v>
      </c>
      <c r="L18" s="10">
        <v>245</v>
      </c>
      <c r="M18" s="10">
        <v>243</v>
      </c>
      <c r="N18" s="13">
        <v>488</v>
      </c>
      <c r="O18" s="3"/>
      <c r="P18" s="7">
        <v>102</v>
      </c>
      <c r="Q18" s="10">
        <v>2</v>
      </c>
      <c r="R18" s="10">
        <v>3</v>
      </c>
      <c r="S18" s="10">
        <v>5</v>
      </c>
      <c r="U18" s="4" t="s">
        <v>17</v>
      </c>
      <c r="V18" s="15">
        <f>SUM(Q9,Q15,Q21,Q27,Q33,Q39)</f>
        <v>268</v>
      </c>
      <c r="W18" s="15">
        <f>SUM(R9,R15,R21,R27,R33,R39)</f>
        <v>815</v>
      </c>
      <c r="X18" s="18">
        <f t="shared" si="0"/>
        <v>1083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67</v>
      </c>
      <c r="C19" s="10">
        <v>78</v>
      </c>
      <c r="D19" s="10">
        <v>145</v>
      </c>
      <c r="E19" s="3"/>
      <c r="F19" s="7">
        <v>43</v>
      </c>
      <c r="G19" s="10">
        <v>125</v>
      </c>
      <c r="H19" s="10">
        <v>91</v>
      </c>
      <c r="I19" s="10">
        <v>216</v>
      </c>
      <c r="J19" s="3"/>
      <c r="K19" s="7">
        <v>73</v>
      </c>
      <c r="L19" s="10">
        <v>145</v>
      </c>
      <c r="M19" s="10">
        <v>135</v>
      </c>
      <c r="N19" s="10">
        <v>280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45</v>
      </c>
      <c r="W19" s="15">
        <f>SUM(R15,R21,R27,R33,R39)</f>
        <v>226</v>
      </c>
      <c r="X19" s="18">
        <f t="shared" si="0"/>
        <v>271</v>
      </c>
      <c r="Z19" s="4" t="s">
        <v>25</v>
      </c>
      <c r="AA19" s="10">
        <v>158</v>
      </c>
      <c r="AB19" s="10">
        <v>164</v>
      </c>
      <c r="AC19" s="10">
        <v>322</v>
      </c>
    </row>
    <row r="20" spans="1:29" ht="15" customHeight="1" x14ac:dyDescent="0.15">
      <c r="A20" s="7">
        <v>14</v>
      </c>
      <c r="B20" s="10">
        <v>73</v>
      </c>
      <c r="C20" s="10">
        <v>59</v>
      </c>
      <c r="D20" s="10">
        <v>132</v>
      </c>
      <c r="E20" s="3"/>
      <c r="F20" s="7">
        <v>44</v>
      </c>
      <c r="G20" s="10">
        <v>105</v>
      </c>
      <c r="H20" s="10">
        <v>91</v>
      </c>
      <c r="I20" s="10">
        <v>196</v>
      </c>
      <c r="J20" s="3"/>
      <c r="K20" s="7">
        <v>74</v>
      </c>
      <c r="L20" s="10">
        <v>90</v>
      </c>
      <c r="M20" s="10">
        <v>135</v>
      </c>
      <c r="N20" s="10">
        <v>225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7</v>
      </c>
      <c r="W20" s="15">
        <f>SUM(R21,R27,R33,R39)</f>
        <v>38</v>
      </c>
      <c r="X20" s="18">
        <f t="shared" si="0"/>
        <v>45</v>
      </c>
      <c r="Z20" s="26" t="s">
        <v>26</v>
      </c>
      <c r="AA20" s="10">
        <v>935</v>
      </c>
      <c r="AB20" s="10">
        <v>837</v>
      </c>
      <c r="AC20" s="10">
        <v>1772</v>
      </c>
    </row>
    <row r="21" spans="1:29" ht="15" customHeight="1" x14ac:dyDescent="0.15">
      <c r="A21" s="7"/>
      <c r="B21" s="11">
        <v>362</v>
      </c>
      <c r="C21" s="11">
        <v>354</v>
      </c>
      <c r="D21" s="11">
        <v>716</v>
      </c>
      <c r="E21" s="3"/>
      <c r="F21" s="7"/>
      <c r="G21" s="11">
        <v>542</v>
      </c>
      <c r="H21" s="11">
        <v>442</v>
      </c>
      <c r="I21" s="11">
        <v>984</v>
      </c>
      <c r="J21" s="3"/>
      <c r="K21" s="7"/>
      <c r="L21" s="12">
        <v>993</v>
      </c>
      <c r="M21" s="12">
        <v>1005</v>
      </c>
      <c r="N21" s="12">
        <v>1998</v>
      </c>
      <c r="O21" s="24"/>
      <c r="P21" s="7"/>
      <c r="Q21" s="11">
        <v>7</v>
      </c>
      <c r="R21" s="11">
        <v>35</v>
      </c>
      <c r="S21" s="11">
        <v>42</v>
      </c>
      <c r="Z21" s="4" t="s">
        <v>31</v>
      </c>
      <c r="AA21" s="10">
        <v>373</v>
      </c>
      <c r="AB21" s="10">
        <v>333</v>
      </c>
      <c r="AC21" s="10">
        <v>706</v>
      </c>
    </row>
    <row r="22" spans="1:29" ht="15" customHeight="1" x14ac:dyDescent="0.15">
      <c r="A22" s="7">
        <v>15</v>
      </c>
      <c r="B22" s="10">
        <v>83</v>
      </c>
      <c r="C22" s="10">
        <v>67</v>
      </c>
      <c r="D22" s="10">
        <v>150</v>
      </c>
      <c r="E22" s="3"/>
      <c r="F22" s="7">
        <v>45</v>
      </c>
      <c r="G22" s="10">
        <v>115</v>
      </c>
      <c r="H22" s="10">
        <v>95</v>
      </c>
      <c r="I22" s="10">
        <v>210</v>
      </c>
      <c r="J22" s="3"/>
      <c r="K22" s="7">
        <v>75</v>
      </c>
      <c r="L22" s="10">
        <v>129</v>
      </c>
      <c r="M22" s="10">
        <v>179</v>
      </c>
      <c r="N22" s="10">
        <v>308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347</v>
      </c>
      <c r="AB22" s="10">
        <v>657</v>
      </c>
      <c r="AC22" s="10">
        <v>1004</v>
      </c>
    </row>
    <row r="23" spans="1:29" ht="15" customHeight="1" x14ac:dyDescent="0.15">
      <c r="A23" s="7">
        <v>16</v>
      </c>
      <c r="B23" s="10">
        <v>79</v>
      </c>
      <c r="C23" s="10">
        <v>81</v>
      </c>
      <c r="D23" s="10">
        <v>160</v>
      </c>
      <c r="E23" s="3"/>
      <c r="F23" s="7">
        <v>46</v>
      </c>
      <c r="G23" s="10">
        <v>90</v>
      </c>
      <c r="H23" s="10">
        <v>104</v>
      </c>
      <c r="I23" s="10">
        <v>194</v>
      </c>
      <c r="J23" s="3"/>
      <c r="K23" s="7">
        <v>76</v>
      </c>
      <c r="L23" s="10">
        <v>136</v>
      </c>
      <c r="M23" s="10">
        <v>194</v>
      </c>
      <c r="N23" s="10">
        <v>330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9.68</v>
      </c>
      <c r="W23" s="19">
        <f>W4/$W$8*100</f>
        <v>7.886602490506049</v>
      </c>
      <c r="X23" s="19">
        <f>X4/$X$8*100</f>
        <v>8.7276649627163145</v>
      </c>
      <c r="Z23" s="9" t="s">
        <v>24</v>
      </c>
      <c r="AA23" s="11">
        <f t="shared" ref="AA23:AB23" si="3">SUM(AA19:AA22)</f>
        <v>1813</v>
      </c>
      <c r="AB23" s="11">
        <f t="shared" si="3"/>
        <v>1991</v>
      </c>
      <c r="AC23" s="11">
        <f>SUM(AC19:AC22)</f>
        <v>3804</v>
      </c>
    </row>
    <row r="24" spans="1:29" ht="15" customHeight="1" x14ac:dyDescent="0.15">
      <c r="A24" s="7">
        <v>17</v>
      </c>
      <c r="B24" s="10">
        <v>70</v>
      </c>
      <c r="C24" s="10">
        <v>76</v>
      </c>
      <c r="D24" s="10">
        <v>146</v>
      </c>
      <c r="E24" s="3"/>
      <c r="F24" s="7">
        <v>47</v>
      </c>
      <c r="G24" s="10">
        <v>96</v>
      </c>
      <c r="H24" s="10">
        <v>102</v>
      </c>
      <c r="I24" s="10">
        <v>198</v>
      </c>
      <c r="J24" s="3"/>
      <c r="K24" s="7">
        <v>77</v>
      </c>
      <c r="L24" s="10">
        <v>136</v>
      </c>
      <c r="M24" s="10">
        <v>181</v>
      </c>
      <c r="N24" s="10">
        <v>317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48.24</v>
      </c>
      <c r="W24" s="19">
        <f>W5/$W$8*100</f>
        <v>41.587918396184762</v>
      </c>
      <c r="X24" s="19">
        <f>X5/$X$8*100</f>
        <v>44.707592740233551</v>
      </c>
      <c r="Z24" s="6" t="s">
        <v>30</v>
      </c>
    </row>
    <row r="25" spans="1:29" ht="15" customHeight="1" x14ac:dyDescent="0.15">
      <c r="A25" s="7">
        <v>18</v>
      </c>
      <c r="B25" s="10">
        <v>87</v>
      </c>
      <c r="C25" s="10">
        <v>76</v>
      </c>
      <c r="D25" s="10">
        <v>163</v>
      </c>
      <c r="E25" s="3"/>
      <c r="F25" s="7">
        <v>48</v>
      </c>
      <c r="G25" s="10">
        <v>105</v>
      </c>
      <c r="H25" s="10">
        <v>84</v>
      </c>
      <c r="I25" s="10">
        <v>189</v>
      </c>
      <c r="J25" s="3"/>
      <c r="K25" s="7">
        <v>78</v>
      </c>
      <c r="L25" s="10">
        <v>123</v>
      </c>
      <c r="M25" s="10">
        <v>202</v>
      </c>
      <c r="N25" s="10">
        <v>325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20.87</v>
      </c>
      <c r="W25" s="19">
        <f>W6/$W$8*100</f>
        <v>17.56601607347876</v>
      </c>
      <c r="X25" s="19">
        <f>X6/$X$8*100</f>
        <v>19.115509074708061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68</v>
      </c>
      <c r="C26" s="10">
        <v>77</v>
      </c>
      <c r="D26" s="10">
        <v>145</v>
      </c>
      <c r="E26" s="3"/>
      <c r="F26" s="7">
        <v>49</v>
      </c>
      <c r="G26" s="10">
        <v>93</v>
      </c>
      <c r="H26" s="10">
        <v>95</v>
      </c>
      <c r="I26" s="10">
        <v>188</v>
      </c>
      <c r="J26" s="3"/>
      <c r="K26" s="7">
        <v>79</v>
      </c>
      <c r="L26" s="10">
        <v>143</v>
      </c>
      <c r="M26" s="10">
        <v>205</v>
      </c>
      <c r="N26" s="10">
        <v>348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21.21</v>
      </c>
      <c r="W26" s="19">
        <f>W7/$W$8*100</f>
        <v>32.959463039830432</v>
      </c>
      <c r="X26" s="19">
        <f>X7/$X$8*100</f>
        <v>27.449233222342073</v>
      </c>
      <c r="Z26" s="4" t="s">
        <v>25</v>
      </c>
      <c r="AA26" s="10">
        <v>102</v>
      </c>
      <c r="AB26" s="10">
        <v>89</v>
      </c>
      <c r="AC26" s="10">
        <v>191</v>
      </c>
    </row>
    <row r="27" spans="1:29" ht="15" customHeight="1" x14ac:dyDescent="0.15">
      <c r="A27" s="7"/>
      <c r="B27" s="11">
        <v>387</v>
      </c>
      <c r="C27" s="11">
        <v>377</v>
      </c>
      <c r="D27" s="11">
        <v>764</v>
      </c>
      <c r="E27" s="3"/>
      <c r="F27" s="7"/>
      <c r="G27" s="11">
        <v>499</v>
      </c>
      <c r="H27" s="11">
        <v>480</v>
      </c>
      <c r="I27" s="11">
        <v>979</v>
      </c>
      <c r="J27" s="3"/>
      <c r="K27" s="7"/>
      <c r="L27" s="11">
        <v>667</v>
      </c>
      <c r="M27" s="11">
        <v>961</v>
      </c>
      <c r="N27" s="11">
        <v>1628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473</v>
      </c>
      <c r="AB27" s="10">
        <v>469</v>
      </c>
      <c r="AC27" s="10">
        <v>942</v>
      </c>
    </row>
    <row r="28" spans="1:29" ht="15" customHeight="1" x14ac:dyDescent="0.15">
      <c r="A28" s="7">
        <v>20</v>
      </c>
      <c r="B28" s="10">
        <v>63</v>
      </c>
      <c r="C28" s="10">
        <v>72</v>
      </c>
      <c r="D28" s="10">
        <v>135</v>
      </c>
      <c r="E28" s="3"/>
      <c r="F28" s="7">
        <v>50</v>
      </c>
      <c r="G28" s="10">
        <v>95</v>
      </c>
      <c r="H28" s="10">
        <v>94</v>
      </c>
      <c r="I28" s="10">
        <v>189</v>
      </c>
      <c r="J28" s="3"/>
      <c r="K28" s="7">
        <v>80</v>
      </c>
      <c r="L28" s="10">
        <v>123</v>
      </c>
      <c r="M28" s="10">
        <v>192</v>
      </c>
      <c r="N28" s="10">
        <v>315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29.659999999999997</v>
      </c>
      <c r="W28" s="19">
        <f t="shared" ref="W28:W39" si="5">W9/$W$8*100</f>
        <v>25.664576525655747</v>
      </c>
      <c r="X28" s="19">
        <f t="shared" ref="X28:X39" si="6">X9/$X$8*100</f>
        <v>27.538338882896401</v>
      </c>
      <c r="Z28" s="4" t="s">
        <v>31</v>
      </c>
      <c r="AA28" s="10">
        <v>225</v>
      </c>
      <c r="AB28" s="10">
        <v>190</v>
      </c>
      <c r="AC28" s="10">
        <v>415</v>
      </c>
    </row>
    <row r="29" spans="1:29" ht="15" customHeight="1" x14ac:dyDescent="0.15">
      <c r="A29" s="7">
        <v>21</v>
      </c>
      <c r="B29" s="10">
        <v>65</v>
      </c>
      <c r="C29" s="10">
        <v>67</v>
      </c>
      <c r="D29" s="10">
        <v>132</v>
      </c>
      <c r="E29" s="3"/>
      <c r="F29" s="7">
        <v>51</v>
      </c>
      <c r="G29" s="10">
        <v>96</v>
      </c>
      <c r="H29" s="10">
        <v>93</v>
      </c>
      <c r="I29" s="10">
        <v>189</v>
      </c>
      <c r="J29" s="3"/>
      <c r="K29" s="7">
        <v>81</v>
      </c>
      <c r="L29" s="10">
        <v>116</v>
      </c>
      <c r="M29" s="10">
        <v>181</v>
      </c>
      <c r="N29" s="10">
        <v>297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71.740000000000009</v>
      </c>
      <c r="W29" s="19">
        <f t="shared" si="5"/>
        <v>76.190055638964935</v>
      </c>
      <c r="X29" s="19">
        <f t="shared" si="6"/>
        <v>74.103081179946543</v>
      </c>
      <c r="Z29" s="4" t="s">
        <v>7</v>
      </c>
      <c r="AA29" s="10">
        <v>230</v>
      </c>
      <c r="AB29" s="10">
        <v>377</v>
      </c>
      <c r="AC29" s="10">
        <v>607</v>
      </c>
    </row>
    <row r="30" spans="1:29" ht="15" customHeight="1" x14ac:dyDescent="0.15">
      <c r="A30" s="7">
        <v>22</v>
      </c>
      <c r="B30" s="10">
        <v>84</v>
      </c>
      <c r="C30" s="10">
        <v>67</v>
      </c>
      <c r="D30" s="10">
        <v>151</v>
      </c>
      <c r="E30" s="3"/>
      <c r="F30" s="7">
        <v>52</v>
      </c>
      <c r="G30" s="10">
        <v>92</v>
      </c>
      <c r="H30" s="10">
        <v>120</v>
      </c>
      <c r="I30" s="10">
        <v>212</v>
      </c>
      <c r="J30" s="3"/>
      <c r="K30" s="7">
        <v>82</v>
      </c>
      <c r="L30" s="10">
        <v>161</v>
      </c>
      <c r="M30" s="10">
        <v>218</v>
      </c>
      <c r="N30" s="10">
        <v>379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61.33</v>
      </c>
      <c r="W30" s="19">
        <f t="shared" si="5"/>
        <v>68.047337278106511</v>
      </c>
      <c r="X30" s="19">
        <f t="shared" si="6"/>
        <v>64.897059513201711</v>
      </c>
      <c r="Z30" s="9" t="s">
        <v>24</v>
      </c>
      <c r="AA30" s="11">
        <f t="shared" ref="AA30:AB30" si="7">SUM(AA26:AA29)</f>
        <v>1030</v>
      </c>
      <c r="AB30" s="11">
        <f t="shared" si="7"/>
        <v>1125</v>
      </c>
      <c r="AC30" s="11">
        <f>SUM(AC26:AC29)</f>
        <v>2155</v>
      </c>
    </row>
    <row r="31" spans="1:29" ht="15" customHeight="1" x14ac:dyDescent="0.15">
      <c r="A31" s="7">
        <v>23</v>
      </c>
      <c r="B31" s="10">
        <v>68</v>
      </c>
      <c r="C31" s="10">
        <v>59</v>
      </c>
      <c r="D31" s="10">
        <v>127</v>
      </c>
      <c r="E31" s="3"/>
      <c r="F31" s="7">
        <v>53</v>
      </c>
      <c r="G31" s="10">
        <v>92</v>
      </c>
      <c r="H31" s="10">
        <v>92</v>
      </c>
      <c r="I31" s="10">
        <v>184</v>
      </c>
      <c r="J31" s="3"/>
      <c r="K31" s="7">
        <v>83</v>
      </c>
      <c r="L31" s="10">
        <v>115</v>
      </c>
      <c r="M31" s="10">
        <v>196</v>
      </c>
      <c r="N31" s="10">
        <v>311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50.42</v>
      </c>
      <c r="W31" s="19">
        <f t="shared" si="5"/>
        <v>58.102976243045134</v>
      </c>
      <c r="X31" s="19">
        <f t="shared" si="6"/>
        <v>54.499835857993716</v>
      </c>
      <c r="Z31" s="6"/>
    </row>
    <row r="32" spans="1:29" ht="15" customHeight="1" x14ac:dyDescent="0.15">
      <c r="A32" s="7">
        <v>24</v>
      </c>
      <c r="B32" s="10">
        <v>60</v>
      </c>
      <c r="C32" s="10">
        <v>62</v>
      </c>
      <c r="D32" s="10">
        <v>122</v>
      </c>
      <c r="E32" s="3"/>
      <c r="F32" s="7">
        <v>54</v>
      </c>
      <c r="G32" s="10">
        <v>102</v>
      </c>
      <c r="H32" s="10">
        <v>81</v>
      </c>
      <c r="I32" s="10">
        <v>183</v>
      </c>
      <c r="J32" s="3"/>
      <c r="K32" s="7">
        <v>84</v>
      </c>
      <c r="L32" s="10">
        <v>141</v>
      </c>
      <c r="M32" s="10">
        <v>219</v>
      </c>
      <c r="N32" s="10">
        <v>360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42.08</v>
      </c>
      <c r="W32" s="20">
        <f t="shared" si="5"/>
        <v>50.525479113309189</v>
      </c>
      <c r="X32" s="20">
        <f t="shared" si="6"/>
        <v>46.564742297050131</v>
      </c>
      <c r="Z32" s="6"/>
      <c r="AA32" s="28"/>
      <c r="AB32" s="27"/>
      <c r="AC32" s="27"/>
    </row>
    <row r="33" spans="1:29" ht="15" customHeight="1" x14ac:dyDescent="0.15">
      <c r="A33" s="7"/>
      <c r="B33" s="11">
        <v>340</v>
      </c>
      <c r="C33" s="11">
        <v>327</v>
      </c>
      <c r="D33" s="11">
        <v>667</v>
      </c>
      <c r="E33" s="3"/>
      <c r="F33" s="7"/>
      <c r="G33" s="11">
        <v>477</v>
      </c>
      <c r="H33" s="11">
        <v>480</v>
      </c>
      <c r="I33" s="11">
        <v>957</v>
      </c>
      <c r="J33" s="3"/>
      <c r="K33" s="7"/>
      <c r="L33" s="11">
        <v>656</v>
      </c>
      <c r="M33" s="11">
        <v>1006</v>
      </c>
      <c r="N33" s="11">
        <v>1662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31.14</v>
      </c>
      <c r="W33" s="19">
        <f t="shared" si="5"/>
        <v>41.835202684800848</v>
      </c>
      <c r="X33" s="19">
        <f t="shared" si="6"/>
        <v>36.819396895371199</v>
      </c>
      <c r="Z33" s="6" t="s">
        <v>3</v>
      </c>
    </row>
    <row r="34" spans="1:29" ht="15" customHeight="1" x14ac:dyDescent="0.15">
      <c r="A34" s="7">
        <v>25</v>
      </c>
      <c r="B34" s="10">
        <v>77</v>
      </c>
      <c r="C34" s="10">
        <v>69</v>
      </c>
      <c r="D34" s="10">
        <v>146</v>
      </c>
      <c r="E34" s="3"/>
      <c r="F34" s="7">
        <v>55</v>
      </c>
      <c r="G34" s="10">
        <v>102</v>
      </c>
      <c r="H34" s="10">
        <v>130</v>
      </c>
      <c r="I34" s="10">
        <v>232</v>
      </c>
      <c r="J34" s="3"/>
      <c r="K34" s="7">
        <v>85</v>
      </c>
      <c r="L34" s="10">
        <v>111</v>
      </c>
      <c r="M34" s="10">
        <v>203</v>
      </c>
      <c r="N34" s="10">
        <v>314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21.21</v>
      </c>
      <c r="W34" s="19">
        <f t="shared" si="5"/>
        <v>32.959463039830432</v>
      </c>
      <c r="X34" s="19">
        <f t="shared" si="6"/>
        <v>27.449233222342073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59</v>
      </c>
      <c r="D35" s="10">
        <v>140</v>
      </c>
      <c r="E35" s="3"/>
      <c r="F35" s="7">
        <v>56</v>
      </c>
      <c r="G35" s="10">
        <v>115</v>
      </c>
      <c r="H35" s="10">
        <v>119</v>
      </c>
      <c r="I35" s="10">
        <v>234</v>
      </c>
      <c r="J35" s="3"/>
      <c r="K35" s="7">
        <v>86</v>
      </c>
      <c r="L35" s="10">
        <v>126</v>
      </c>
      <c r="M35" s="10">
        <v>189</v>
      </c>
      <c r="N35" s="10">
        <v>315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14.540000000000001</v>
      </c>
      <c r="W35" s="19">
        <f t="shared" si="5"/>
        <v>24.472312991256732</v>
      </c>
      <c r="X35" s="19">
        <f t="shared" si="6"/>
        <v>19.814285044318343</v>
      </c>
      <c r="Z35" s="4" t="s">
        <v>25</v>
      </c>
      <c r="AA35" s="10">
        <f>SUM(AA5,AA12,AA19,AA26)</f>
        <v>968</v>
      </c>
      <c r="AB35" s="10">
        <f t="shared" ref="AA35:AB38" si="8">SUM(AB5,AB12,AB19,AB26)</f>
        <v>893</v>
      </c>
      <c r="AC35" s="10">
        <f>SUM(AA35:AB35)</f>
        <v>1861</v>
      </c>
    </row>
    <row r="36" spans="1:29" ht="15" customHeight="1" x14ac:dyDescent="0.15">
      <c r="A36" s="7">
        <v>27</v>
      </c>
      <c r="B36" s="10">
        <v>49</v>
      </c>
      <c r="C36" s="10">
        <v>50</v>
      </c>
      <c r="D36" s="10">
        <v>99</v>
      </c>
      <c r="E36" s="3"/>
      <c r="F36" s="7">
        <v>57</v>
      </c>
      <c r="G36" s="10">
        <v>121</v>
      </c>
      <c r="H36" s="10">
        <v>102</v>
      </c>
      <c r="I36" s="10">
        <v>223</v>
      </c>
      <c r="J36" s="3"/>
      <c r="K36" s="7">
        <v>87</v>
      </c>
      <c r="L36" s="10">
        <v>100</v>
      </c>
      <c r="M36" s="10">
        <v>183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7.9799999999999995</v>
      </c>
      <c r="W36" s="19">
        <f t="shared" si="5"/>
        <v>15.587741764550032</v>
      </c>
      <c r="X36" s="19">
        <f t="shared" si="6"/>
        <v>12.01988463161844</v>
      </c>
      <c r="Z36" s="26" t="s">
        <v>26</v>
      </c>
      <c r="AA36" s="10">
        <f t="shared" si="8"/>
        <v>4824</v>
      </c>
      <c r="AB36" s="10">
        <f t="shared" si="8"/>
        <v>4709</v>
      </c>
      <c r="AC36" s="13">
        <f>SUM(AA36:AB36)</f>
        <v>9533</v>
      </c>
    </row>
    <row r="37" spans="1:29" ht="15" customHeight="1" x14ac:dyDescent="0.15">
      <c r="A37" s="7">
        <v>28</v>
      </c>
      <c r="B37" s="10">
        <v>67</v>
      </c>
      <c r="C37" s="10">
        <v>48</v>
      </c>
      <c r="D37" s="10">
        <v>115</v>
      </c>
      <c r="E37" s="3"/>
      <c r="F37" s="7">
        <v>58</v>
      </c>
      <c r="G37" s="10">
        <v>134</v>
      </c>
      <c r="H37" s="10">
        <v>155</v>
      </c>
      <c r="I37" s="10">
        <v>289</v>
      </c>
      <c r="J37" s="3"/>
      <c r="K37" s="7">
        <v>88</v>
      </c>
      <c r="L37" s="10">
        <v>95</v>
      </c>
      <c r="M37" s="10">
        <v>177</v>
      </c>
      <c r="N37" s="10">
        <v>272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2.68</v>
      </c>
      <c r="W37" s="19">
        <f t="shared" si="5"/>
        <v>7.1977391150755103</v>
      </c>
      <c r="X37" s="19">
        <f t="shared" si="6"/>
        <v>5.0790226515968673</v>
      </c>
      <c r="Z37" s="4" t="s">
        <v>31</v>
      </c>
      <c r="AA37" s="10">
        <f t="shared" si="8"/>
        <v>2087</v>
      </c>
      <c r="AB37" s="10">
        <f t="shared" si="8"/>
        <v>1989</v>
      </c>
      <c r="AC37" s="13">
        <f>SUM(AA37:AB37)</f>
        <v>4076</v>
      </c>
    </row>
    <row r="38" spans="1:29" ht="15" customHeight="1" x14ac:dyDescent="0.15">
      <c r="A38" s="7">
        <v>29</v>
      </c>
      <c r="B38" s="10">
        <v>62</v>
      </c>
      <c r="C38" s="10">
        <v>47</v>
      </c>
      <c r="D38" s="10">
        <v>109</v>
      </c>
      <c r="E38" s="3"/>
      <c r="F38" s="7">
        <v>59</v>
      </c>
      <c r="G38" s="10">
        <v>142</v>
      </c>
      <c r="H38" s="10">
        <v>140</v>
      </c>
      <c r="I38" s="10">
        <v>282</v>
      </c>
      <c r="J38" s="3"/>
      <c r="K38" s="7">
        <v>89</v>
      </c>
      <c r="L38" s="10">
        <v>98</v>
      </c>
      <c r="M38" s="10">
        <v>198</v>
      </c>
      <c r="N38" s="10">
        <v>296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0.44999999999999996</v>
      </c>
      <c r="W38" s="19">
        <f t="shared" si="5"/>
        <v>1.995937472401307</v>
      </c>
      <c r="X38" s="19">
        <f t="shared" si="6"/>
        <v>1.2709281058012474</v>
      </c>
      <c r="Z38" s="4" t="s">
        <v>7</v>
      </c>
      <c r="AA38" s="10">
        <f t="shared" si="8"/>
        <v>2121</v>
      </c>
      <c r="AB38" s="10">
        <f t="shared" si="8"/>
        <v>3732</v>
      </c>
      <c r="AC38" s="13">
        <f>SUM(AA38:AB38)</f>
        <v>5853</v>
      </c>
    </row>
    <row r="39" spans="1:29" ht="15" customHeight="1" x14ac:dyDescent="0.15">
      <c r="A39" s="7"/>
      <c r="B39" s="11">
        <v>336</v>
      </c>
      <c r="C39" s="11">
        <v>273</v>
      </c>
      <c r="D39" s="11">
        <v>609</v>
      </c>
      <c r="E39" s="3"/>
      <c r="F39" s="7"/>
      <c r="G39" s="11">
        <v>614</v>
      </c>
      <c r="H39" s="11">
        <v>646</v>
      </c>
      <c r="I39" s="11">
        <v>1260</v>
      </c>
      <c r="J39" s="3"/>
      <c r="K39" s="7"/>
      <c r="L39" s="11">
        <v>530</v>
      </c>
      <c r="M39" s="11">
        <v>950</v>
      </c>
      <c r="N39" s="11">
        <v>1480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6.9999999999999993E-2</v>
      </c>
      <c r="W39" s="19">
        <f t="shared" si="5"/>
        <v>0.33560010597898082</v>
      </c>
      <c r="X39" s="19">
        <f t="shared" si="6"/>
        <v>0.21103972236552079</v>
      </c>
      <c r="Z39" s="9" t="s">
        <v>24</v>
      </c>
      <c r="AA39" s="11">
        <f>SUM(AA35:AA38)</f>
        <v>10000</v>
      </c>
      <c r="AB39" s="11">
        <f>SUM(AB35:AB38)</f>
        <v>11323</v>
      </c>
      <c r="AC39" s="11">
        <f>SUM(AC35:AC38)</f>
        <v>21323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9">
        <v>43890</v>
      </c>
      <c r="W2" s="40"/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35</v>
      </c>
      <c r="C4" s="10">
        <v>40</v>
      </c>
      <c r="D4" s="10">
        <v>75</v>
      </c>
      <c r="E4" s="3"/>
      <c r="F4" s="7">
        <v>30</v>
      </c>
      <c r="G4" s="10">
        <v>52</v>
      </c>
      <c r="H4" s="10">
        <v>47</v>
      </c>
      <c r="I4" s="10">
        <v>99</v>
      </c>
      <c r="J4" s="3"/>
      <c r="K4" s="7">
        <v>60</v>
      </c>
      <c r="L4" s="10">
        <v>164</v>
      </c>
      <c r="M4" s="10">
        <v>149</v>
      </c>
      <c r="N4" s="10">
        <v>313</v>
      </c>
      <c r="O4" s="3"/>
      <c r="P4" s="7">
        <v>90</v>
      </c>
      <c r="Q4" s="10">
        <v>62</v>
      </c>
      <c r="R4" s="10">
        <v>142</v>
      </c>
      <c r="S4" s="10">
        <v>204</v>
      </c>
      <c r="U4" s="4" t="s">
        <v>4</v>
      </c>
      <c r="V4" s="15">
        <f>SUM(B9,B15,B21)</f>
        <v>961</v>
      </c>
      <c r="W4" s="15">
        <f>SUM(C9,C15,C21)</f>
        <v>884</v>
      </c>
      <c r="X4" s="15">
        <f>SUM(V4:W4)</f>
        <v>1845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48</v>
      </c>
      <c r="C5" s="10">
        <v>30</v>
      </c>
      <c r="D5" s="10">
        <v>78</v>
      </c>
      <c r="E5" s="3"/>
      <c r="F5" s="7">
        <v>31</v>
      </c>
      <c r="G5" s="10">
        <v>71</v>
      </c>
      <c r="H5" s="10">
        <v>61</v>
      </c>
      <c r="I5" s="10">
        <v>132</v>
      </c>
      <c r="J5" s="3"/>
      <c r="K5" s="7">
        <v>61</v>
      </c>
      <c r="L5" s="10">
        <v>163</v>
      </c>
      <c r="M5" s="10">
        <v>177</v>
      </c>
      <c r="N5" s="10">
        <v>340</v>
      </c>
      <c r="O5" s="3"/>
      <c r="P5" s="7">
        <v>91</v>
      </c>
      <c r="Q5" s="10">
        <v>46</v>
      </c>
      <c r="R5" s="10">
        <v>139</v>
      </c>
      <c r="S5" s="10">
        <v>185</v>
      </c>
      <c r="U5" s="4" t="s">
        <v>5</v>
      </c>
      <c r="V5" s="15">
        <f>SUM(B27,B33,B39,G9,G15,G21,G27,G33,G39,L9)</f>
        <v>4812</v>
      </c>
      <c r="W5" s="15">
        <f>SUM(C27,C33,C39,H9,H15,H21,H27,H33,H39,M9)</f>
        <v>4699</v>
      </c>
      <c r="X5" s="15">
        <f>SUM(V5:W5)</f>
        <v>9511</v>
      </c>
      <c r="Y5" s="2"/>
      <c r="Z5" s="4" t="s">
        <v>25</v>
      </c>
      <c r="AA5" s="10">
        <v>541</v>
      </c>
      <c r="AB5" s="10">
        <v>520</v>
      </c>
      <c r="AC5" s="10">
        <v>1061</v>
      </c>
    </row>
    <row r="6" spans="1:29" ht="15" customHeight="1" x14ac:dyDescent="0.15">
      <c r="A6" s="7">
        <v>2</v>
      </c>
      <c r="B6" s="10">
        <v>61</v>
      </c>
      <c r="C6" s="10">
        <v>51</v>
      </c>
      <c r="D6" s="10">
        <v>112</v>
      </c>
      <c r="E6" s="3"/>
      <c r="F6" s="7">
        <v>32</v>
      </c>
      <c r="G6" s="10">
        <v>78</v>
      </c>
      <c r="H6" s="10">
        <v>100</v>
      </c>
      <c r="I6" s="10">
        <v>178</v>
      </c>
      <c r="J6" s="3"/>
      <c r="K6" s="7">
        <v>62</v>
      </c>
      <c r="L6" s="10">
        <v>158</v>
      </c>
      <c r="M6" s="10">
        <v>167</v>
      </c>
      <c r="N6" s="10">
        <v>325</v>
      </c>
      <c r="O6" s="3"/>
      <c r="P6" s="7">
        <v>92</v>
      </c>
      <c r="Q6" s="10">
        <v>48</v>
      </c>
      <c r="R6" s="10">
        <v>110</v>
      </c>
      <c r="S6" s="10">
        <v>158</v>
      </c>
      <c r="U6" s="8" t="s">
        <v>6</v>
      </c>
      <c r="V6" s="15">
        <f>SUM(L15,L21)</f>
        <v>2092</v>
      </c>
      <c r="W6" s="15">
        <f>SUM(M15,M21)</f>
        <v>1998</v>
      </c>
      <c r="X6" s="15">
        <f>SUM(V6:W6)</f>
        <v>4090</v>
      </c>
      <c r="Z6" s="26" t="s">
        <v>26</v>
      </c>
      <c r="AA6" s="10">
        <v>2821</v>
      </c>
      <c r="AB6" s="10">
        <v>2745</v>
      </c>
      <c r="AC6" s="10">
        <v>5566</v>
      </c>
    </row>
    <row r="7" spans="1:29" ht="15" customHeight="1" x14ac:dyDescent="0.15">
      <c r="A7" s="7">
        <v>3</v>
      </c>
      <c r="B7" s="10">
        <v>57</v>
      </c>
      <c r="C7" s="10">
        <v>54</v>
      </c>
      <c r="D7" s="10">
        <v>111</v>
      </c>
      <c r="E7" s="3"/>
      <c r="F7" s="7">
        <v>33</v>
      </c>
      <c r="G7" s="10">
        <v>75</v>
      </c>
      <c r="H7" s="10">
        <v>76</v>
      </c>
      <c r="I7" s="10">
        <v>151</v>
      </c>
      <c r="J7" s="3"/>
      <c r="K7" s="7">
        <v>63</v>
      </c>
      <c r="L7" s="10">
        <v>187</v>
      </c>
      <c r="M7" s="10">
        <v>174</v>
      </c>
      <c r="N7" s="10">
        <v>361</v>
      </c>
      <c r="O7" s="3"/>
      <c r="P7" s="7">
        <v>93</v>
      </c>
      <c r="Q7" s="10">
        <v>38</v>
      </c>
      <c r="R7" s="10">
        <v>94</v>
      </c>
      <c r="S7" s="10">
        <v>132</v>
      </c>
      <c r="U7" s="4" t="s">
        <v>7</v>
      </c>
      <c r="V7" s="15">
        <f>SUM(L27,L33,L39,Q9,Q15,Q21,Q27,Q33,Q39)</f>
        <v>2123</v>
      </c>
      <c r="W7" s="15">
        <f>SUM(M27,M33,M39,R9,R15,R21,R27,R33,R39)</f>
        <v>3727</v>
      </c>
      <c r="X7" s="15">
        <f>SUM(V7:W7)</f>
        <v>5850</v>
      </c>
      <c r="Z7" s="4" t="s">
        <v>31</v>
      </c>
      <c r="AA7" s="10">
        <v>1204</v>
      </c>
      <c r="AB7" s="10">
        <v>1204</v>
      </c>
      <c r="AC7" s="10">
        <v>2408</v>
      </c>
    </row>
    <row r="8" spans="1:29" ht="15" customHeight="1" x14ac:dyDescent="0.15">
      <c r="A8" s="7">
        <v>4</v>
      </c>
      <c r="B8" s="10">
        <v>61</v>
      </c>
      <c r="C8" s="10">
        <v>51</v>
      </c>
      <c r="D8" s="10">
        <v>112</v>
      </c>
      <c r="E8" s="3"/>
      <c r="F8" s="7">
        <v>34</v>
      </c>
      <c r="G8" s="10">
        <v>81</v>
      </c>
      <c r="H8" s="10">
        <v>88</v>
      </c>
      <c r="I8" s="10">
        <v>169</v>
      </c>
      <c r="J8" s="3"/>
      <c r="K8" s="7">
        <v>64</v>
      </c>
      <c r="L8" s="10">
        <v>163</v>
      </c>
      <c r="M8" s="10">
        <v>186</v>
      </c>
      <c r="N8" s="10">
        <v>349</v>
      </c>
      <c r="O8" s="3"/>
      <c r="P8" s="7">
        <v>94</v>
      </c>
      <c r="Q8" s="10">
        <v>33</v>
      </c>
      <c r="R8" s="10">
        <v>96</v>
      </c>
      <c r="S8" s="10">
        <v>129</v>
      </c>
      <c r="U8" s="17" t="s">
        <v>3</v>
      </c>
      <c r="V8" s="12">
        <f>SUM(V4:V7)</f>
        <v>9988</v>
      </c>
      <c r="W8" s="12">
        <f>SUM(W4:W7)</f>
        <v>11308</v>
      </c>
      <c r="X8" s="12">
        <f>SUM(X4:X7)</f>
        <v>21296</v>
      </c>
      <c r="Z8" s="4" t="s">
        <v>7</v>
      </c>
      <c r="AA8" s="10">
        <v>1282</v>
      </c>
      <c r="AB8" s="10">
        <v>2243</v>
      </c>
      <c r="AC8" s="10">
        <v>3525</v>
      </c>
    </row>
    <row r="9" spans="1:29" ht="15" customHeight="1" x14ac:dyDescent="0.15">
      <c r="A9" s="7"/>
      <c r="B9" s="11">
        <v>262</v>
      </c>
      <c r="C9" s="11">
        <v>226</v>
      </c>
      <c r="D9" s="11">
        <v>488</v>
      </c>
      <c r="E9" s="3"/>
      <c r="F9" s="7"/>
      <c r="G9" s="11">
        <v>357</v>
      </c>
      <c r="H9" s="11">
        <v>372</v>
      </c>
      <c r="I9" s="11">
        <v>729</v>
      </c>
      <c r="J9" s="3"/>
      <c r="K9" s="7"/>
      <c r="L9" s="12">
        <v>835</v>
      </c>
      <c r="M9" s="12">
        <v>853</v>
      </c>
      <c r="N9" s="12">
        <v>1688</v>
      </c>
      <c r="O9" s="3"/>
      <c r="P9" s="7"/>
      <c r="Q9" s="11">
        <v>227</v>
      </c>
      <c r="R9" s="11">
        <v>581</v>
      </c>
      <c r="S9" s="11">
        <v>808</v>
      </c>
      <c r="U9" s="4" t="s">
        <v>8</v>
      </c>
      <c r="V9" s="15">
        <f>SUM(G21,G27,G33,G39,L9)</f>
        <v>2956</v>
      </c>
      <c r="W9" s="15">
        <f>SUM(H21,H27,H33,H39,M9)</f>
        <v>2896</v>
      </c>
      <c r="X9" s="18">
        <f t="shared" ref="X9:X20" si="0">SUM(V9:W9)</f>
        <v>5852</v>
      </c>
      <c r="Z9" s="9" t="s">
        <v>24</v>
      </c>
      <c r="AA9" s="11">
        <f t="shared" ref="AA9:AB9" si="1">SUM(AA5:AA8)</f>
        <v>5848</v>
      </c>
      <c r="AB9" s="11">
        <f t="shared" si="1"/>
        <v>6712</v>
      </c>
      <c r="AC9" s="11">
        <f>SUM(AC5:AC8)</f>
        <v>12560</v>
      </c>
    </row>
    <row r="10" spans="1:29" ht="15" customHeight="1" x14ac:dyDescent="0.15">
      <c r="A10" s="7">
        <v>5</v>
      </c>
      <c r="B10" s="10">
        <v>72</v>
      </c>
      <c r="C10" s="10">
        <v>58</v>
      </c>
      <c r="D10" s="10">
        <v>130</v>
      </c>
      <c r="E10" s="3"/>
      <c r="F10" s="7">
        <v>35</v>
      </c>
      <c r="G10" s="10">
        <v>100</v>
      </c>
      <c r="H10" s="10">
        <v>73</v>
      </c>
      <c r="I10" s="10">
        <v>173</v>
      </c>
      <c r="J10" s="3"/>
      <c r="K10" s="7">
        <v>65</v>
      </c>
      <c r="L10" s="10">
        <v>200</v>
      </c>
      <c r="M10" s="10">
        <v>187</v>
      </c>
      <c r="N10" s="10">
        <v>387</v>
      </c>
      <c r="O10" s="3"/>
      <c r="P10" s="7">
        <v>95</v>
      </c>
      <c r="Q10" s="10">
        <v>15</v>
      </c>
      <c r="R10" s="10">
        <v>67</v>
      </c>
      <c r="S10" s="10">
        <v>82</v>
      </c>
      <c r="U10" s="4" t="s">
        <v>9</v>
      </c>
      <c r="V10" s="15">
        <f>SUM(G21,G27,G33,G39,L9,L15,L21,L27,L33,L39,Q9,Q15,Q21,Q27,Q33,Q39)</f>
        <v>7171</v>
      </c>
      <c r="W10" s="15">
        <f>SUM(H21,H27,H33,H39,M9,M15,M21,M27,M33,M39,R9,R15,R21,R27,R33,R39)</f>
        <v>8621</v>
      </c>
      <c r="X10" s="18">
        <f t="shared" si="0"/>
        <v>15792</v>
      </c>
      <c r="Z10" s="6" t="s">
        <v>28</v>
      </c>
    </row>
    <row r="11" spans="1:29" ht="15" customHeight="1" x14ac:dyDescent="0.15">
      <c r="A11" s="7">
        <v>6</v>
      </c>
      <c r="B11" s="10">
        <v>56</v>
      </c>
      <c r="C11" s="10">
        <v>68</v>
      </c>
      <c r="D11" s="10">
        <v>124</v>
      </c>
      <c r="E11" s="3"/>
      <c r="F11" s="7">
        <v>36</v>
      </c>
      <c r="G11" s="10">
        <v>87</v>
      </c>
      <c r="H11" s="10">
        <v>104</v>
      </c>
      <c r="I11" s="10">
        <v>191</v>
      </c>
      <c r="J11" s="3"/>
      <c r="K11" s="7">
        <v>66</v>
      </c>
      <c r="L11" s="10">
        <v>222</v>
      </c>
      <c r="M11" s="10">
        <v>172</v>
      </c>
      <c r="N11" s="10">
        <v>394</v>
      </c>
      <c r="O11" s="3"/>
      <c r="P11" s="7">
        <v>96</v>
      </c>
      <c r="Q11" s="10">
        <v>13</v>
      </c>
      <c r="R11" s="10">
        <v>41</v>
      </c>
      <c r="S11" s="10">
        <v>54</v>
      </c>
      <c r="U11" s="4" t="s">
        <v>10</v>
      </c>
      <c r="V11" s="15">
        <f>SUM(,G33,G39,L9,L15,L21,L27,L33,L39,Q9,Q15,Q21,Q27,Q33,Q39)</f>
        <v>6129</v>
      </c>
      <c r="W11" s="15">
        <f>SUM(,H33,H39,M9,M15,M21,M27,M33,M39,R9,R15,R21,R27,R33,R39)</f>
        <v>7701</v>
      </c>
      <c r="X11" s="18">
        <f t="shared" si="0"/>
        <v>13830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58</v>
      </c>
      <c r="D12" s="10">
        <v>129</v>
      </c>
      <c r="E12" s="3"/>
      <c r="F12" s="7">
        <v>37</v>
      </c>
      <c r="G12" s="10">
        <v>81</v>
      </c>
      <c r="H12" s="10">
        <v>78</v>
      </c>
      <c r="I12" s="10">
        <v>159</v>
      </c>
      <c r="J12" s="3"/>
      <c r="K12" s="7">
        <v>67</v>
      </c>
      <c r="L12" s="10">
        <v>205</v>
      </c>
      <c r="M12" s="10">
        <v>214</v>
      </c>
      <c r="N12" s="10">
        <v>419</v>
      </c>
      <c r="O12" s="3"/>
      <c r="P12" s="7">
        <v>97</v>
      </c>
      <c r="Q12" s="10">
        <v>5</v>
      </c>
      <c r="R12" s="10">
        <v>43</v>
      </c>
      <c r="S12" s="10">
        <v>48</v>
      </c>
      <c r="U12" s="4" t="s">
        <v>11</v>
      </c>
      <c r="V12" s="15">
        <f>SUM(L9,L15,L21,L27,L33,L39,Q9,Q15,Q21,Q27,Q33,Q39)</f>
        <v>5050</v>
      </c>
      <c r="W12" s="15">
        <f>SUM(M9,M15,M21,M27,M33,M39,R9,R15,R21,R27,R33,R39)</f>
        <v>6578</v>
      </c>
      <c r="X12" s="18">
        <f t="shared" si="0"/>
        <v>11628</v>
      </c>
      <c r="Z12" s="4" t="s">
        <v>25</v>
      </c>
      <c r="AA12" s="10">
        <v>163</v>
      </c>
      <c r="AB12" s="10">
        <v>113</v>
      </c>
      <c r="AC12" s="10">
        <v>276</v>
      </c>
    </row>
    <row r="13" spans="1:29" ht="15" customHeight="1" x14ac:dyDescent="0.15">
      <c r="A13" s="7">
        <v>8</v>
      </c>
      <c r="B13" s="10">
        <v>62</v>
      </c>
      <c r="C13" s="10">
        <v>56</v>
      </c>
      <c r="D13" s="10">
        <v>118</v>
      </c>
      <c r="E13" s="3"/>
      <c r="F13" s="7">
        <v>38</v>
      </c>
      <c r="G13" s="10">
        <v>89</v>
      </c>
      <c r="H13" s="10">
        <v>81</v>
      </c>
      <c r="I13" s="10">
        <v>170</v>
      </c>
      <c r="J13" s="3"/>
      <c r="K13" s="7">
        <v>68</v>
      </c>
      <c r="L13" s="10">
        <v>223</v>
      </c>
      <c r="M13" s="10">
        <v>196</v>
      </c>
      <c r="N13" s="10">
        <v>419</v>
      </c>
      <c r="O13" s="3"/>
      <c r="P13" s="7">
        <v>98</v>
      </c>
      <c r="Q13" s="10">
        <v>1</v>
      </c>
      <c r="R13" s="10">
        <v>30</v>
      </c>
      <c r="S13" s="10">
        <v>31</v>
      </c>
      <c r="U13" s="9" t="s">
        <v>12</v>
      </c>
      <c r="V13" s="12">
        <f>SUM(L15,L21,L27,L33,L39,Q9,Q15,Q21,Q27,Q33,Q39)</f>
        <v>4215</v>
      </c>
      <c r="W13" s="12">
        <f>SUM(M15,M21,M27,M33,M39,R9,R15,R21,R27,R33,R39)</f>
        <v>5725</v>
      </c>
      <c r="X13" s="12">
        <f t="shared" si="0"/>
        <v>9940</v>
      </c>
      <c r="Z13" s="26" t="s">
        <v>26</v>
      </c>
      <c r="AA13" s="10">
        <v>590</v>
      </c>
      <c r="AB13" s="10">
        <v>659</v>
      </c>
      <c r="AC13" s="10">
        <v>1249</v>
      </c>
    </row>
    <row r="14" spans="1:29" ht="15" customHeight="1" x14ac:dyDescent="0.15">
      <c r="A14" s="7">
        <v>9</v>
      </c>
      <c r="B14" s="10">
        <v>76</v>
      </c>
      <c r="C14" s="10">
        <v>67</v>
      </c>
      <c r="D14" s="10">
        <v>143</v>
      </c>
      <c r="E14" s="3"/>
      <c r="F14" s="7">
        <v>39</v>
      </c>
      <c r="G14" s="10">
        <v>77</v>
      </c>
      <c r="H14" s="10">
        <v>109</v>
      </c>
      <c r="I14" s="10">
        <v>186</v>
      </c>
      <c r="J14" s="3"/>
      <c r="K14" s="7">
        <v>69</v>
      </c>
      <c r="L14" s="10">
        <v>233</v>
      </c>
      <c r="M14" s="10">
        <v>209</v>
      </c>
      <c r="N14" s="10">
        <v>442</v>
      </c>
      <c r="O14" s="3"/>
      <c r="P14" s="7">
        <v>99</v>
      </c>
      <c r="Q14" s="10">
        <v>4</v>
      </c>
      <c r="R14" s="10">
        <v>17</v>
      </c>
      <c r="S14" s="10">
        <v>21</v>
      </c>
      <c r="U14" s="4" t="s">
        <v>13</v>
      </c>
      <c r="V14" s="15">
        <f>SUM(L21,L27,L33,L39,Q9,Q15,Q21,Q27,Q33,Q39)</f>
        <v>3132</v>
      </c>
      <c r="W14" s="15">
        <f>SUM(M21,M27,M33,M39,R9,R15,R21,R27,R33,R39)</f>
        <v>4747</v>
      </c>
      <c r="X14" s="18">
        <f t="shared" si="0"/>
        <v>7879</v>
      </c>
      <c r="Z14" s="4" t="s">
        <v>31</v>
      </c>
      <c r="AA14" s="10">
        <v>283</v>
      </c>
      <c r="AB14" s="10">
        <v>266</v>
      </c>
      <c r="AC14" s="10">
        <v>549</v>
      </c>
    </row>
    <row r="15" spans="1:29" ht="15" customHeight="1" x14ac:dyDescent="0.15">
      <c r="A15" s="7"/>
      <c r="B15" s="11">
        <v>337</v>
      </c>
      <c r="C15" s="11">
        <v>307</v>
      </c>
      <c r="D15" s="11">
        <v>644</v>
      </c>
      <c r="E15" s="3"/>
      <c r="F15" s="7"/>
      <c r="G15" s="11">
        <v>434</v>
      </c>
      <c r="H15" s="11">
        <v>445</v>
      </c>
      <c r="I15" s="11">
        <v>879</v>
      </c>
      <c r="J15" s="3"/>
      <c r="K15" s="7"/>
      <c r="L15" s="11">
        <v>1083</v>
      </c>
      <c r="M15" s="11">
        <v>978</v>
      </c>
      <c r="N15" s="11">
        <v>2061</v>
      </c>
      <c r="O15" s="3"/>
      <c r="P15" s="7"/>
      <c r="Q15" s="11">
        <v>38</v>
      </c>
      <c r="R15" s="11">
        <v>198</v>
      </c>
      <c r="S15" s="11">
        <v>236</v>
      </c>
      <c r="U15" s="4" t="s">
        <v>14</v>
      </c>
      <c r="V15" s="15">
        <f>SUM(L27,L33,L39,Q9,Q15,Q21,Q27,Q33,Q39)</f>
        <v>2123</v>
      </c>
      <c r="W15" s="15">
        <f>SUM(M27,M33,M39,R9,R15,R21,R27,R33,R39)</f>
        <v>3727</v>
      </c>
      <c r="X15" s="18">
        <f t="shared" si="0"/>
        <v>5850</v>
      </c>
      <c r="Z15" s="4" t="s">
        <v>7</v>
      </c>
      <c r="AA15" s="10">
        <v>267</v>
      </c>
      <c r="AB15" s="10">
        <v>450</v>
      </c>
      <c r="AC15" s="10">
        <v>717</v>
      </c>
    </row>
    <row r="16" spans="1:29" ht="15" customHeight="1" x14ac:dyDescent="0.15">
      <c r="A16" s="7">
        <v>10</v>
      </c>
      <c r="B16" s="10">
        <v>84</v>
      </c>
      <c r="C16" s="10">
        <v>66</v>
      </c>
      <c r="D16" s="10">
        <v>150</v>
      </c>
      <c r="E16" s="3"/>
      <c r="F16" s="7">
        <v>40</v>
      </c>
      <c r="G16" s="10">
        <v>88</v>
      </c>
      <c r="H16" s="10">
        <v>76</v>
      </c>
      <c r="I16" s="10">
        <v>164</v>
      </c>
      <c r="J16" s="3"/>
      <c r="K16" s="7">
        <v>70</v>
      </c>
      <c r="L16" s="10">
        <v>255</v>
      </c>
      <c r="M16" s="10">
        <v>275</v>
      </c>
      <c r="N16" s="10">
        <v>530</v>
      </c>
      <c r="O16" s="3"/>
      <c r="P16" s="7">
        <v>100</v>
      </c>
      <c r="Q16" s="10">
        <v>5</v>
      </c>
      <c r="R16" s="10">
        <v>11</v>
      </c>
      <c r="S16" s="10">
        <v>16</v>
      </c>
      <c r="U16" s="4" t="s">
        <v>15</v>
      </c>
      <c r="V16" s="15">
        <f>SUM(L33,L39,Q9,Q15,Q21,Q27,Q33,Q39)</f>
        <v>1460</v>
      </c>
      <c r="W16" s="15">
        <f>SUM(M33,M39,R9,R15,R21,R27,R33,R39)</f>
        <v>2775</v>
      </c>
      <c r="X16" s="18">
        <f t="shared" si="0"/>
        <v>4235</v>
      </c>
      <c r="Z16" s="9" t="s">
        <v>24</v>
      </c>
      <c r="AA16" s="11">
        <f t="shared" ref="AA16:AB16" si="2">SUM(AA12:AA15)</f>
        <v>1303</v>
      </c>
      <c r="AB16" s="11">
        <f t="shared" si="2"/>
        <v>1488</v>
      </c>
      <c r="AC16" s="11">
        <f>SUM(AC12:AC15)</f>
        <v>2791</v>
      </c>
    </row>
    <row r="17" spans="1:29" ht="15" customHeight="1" x14ac:dyDescent="0.15">
      <c r="A17" s="7">
        <v>11</v>
      </c>
      <c r="B17" s="10">
        <v>63</v>
      </c>
      <c r="C17" s="10">
        <v>70</v>
      </c>
      <c r="D17" s="10">
        <v>133</v>
      </c>
      <c r="E17" s="3"/>
      <c r="F17" s="7">
        <v>41</v>
      </c>
      <c r="G17" s="10">
        <v>104</v>
      </c>
      <c r="H17" s="10">
        <v>98</v>
      </c>
      <c r="I17" s="10">
        <v>202</v>
      </c>
      <c r="J17" s="3"/>
      <c r="K17" s="7">
        <v>71</v>
      </c>
      <c r="L17" s="10">
        <v>260</v>
      </c>
      <c r="M17" s="10">
        <v>219</v>
      </c>
      <c r="N17" s="10">
        <v>479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803</v>
      </c>
      <c r="W17" s="15">
        <f>SUM(M39,R9,R15,R21,R27,R33,R39)</f>
        <v>1776</v>
      </c>
      <c r="X17" s="18">
        <f t="shared" si="0"/>
        <v>2579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81</v>
      </c>
      <c r="D18" s="10">
        <v>154</v>
      </c>
      <c r="E18" s="3"/>
      <c r="F18" s="7">
        <v>42</v>
      </c>
      <c r="G18" s="10">
        <v>124</v>
      </c>
      <c r="H18" s="10">
        <v>81</v>
      </c>
      <c r="I18" s="10">
        <v>205</v>
      </c>
      <c r="J18" s="3"/>
      <c r="K18" s="7">
        <v>72</v>
      </c>
      <c r="L18" s="10">
        <v>251</v>
      </c>
      <c r="M18" s="10">
        <v>251</v>
      </c>
      <c r="N18" s="13">
        <v>502</v>
      </c>
      <c r="O18" s="3"/>
      <c r="P18" s="7">
        <v>102</v>
      </c>
      <c r="Q18" s="10">
        <v>2</v>
      </c>
      <c r="R18" s="10">
        <v>6</v>
      </c>
      <c r="S18" s="10">
        <v>8</v>
      </c>
      <c r="U18" s="4" t="s">
        <v>17</v>
      </c>
      <c r="V18" s="15">
        <f>SUM(Q9,Q15,Q21,Q27,Q33,Q39)</f>
        <v>273</v>
      </c>
      <c r="W18" s="15">
        <f>SUM(R9,R15,R21,R27,R33,R39)</f>
        <v>818</v>
      </c>
      <c r="X18" s="18">
        <f t="shared" si="0"/>
        <v>1091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71</v>
      </c>
      <c r="D19" s="10">
        <v>142</v>
      </c>
      <c r="E19" s="3"/>
      <c r="F19" s="7">
        <v>43</v>
      </c>
      <c r="G19" s="10">
        <v>126</v>
      </c>
      <c r="H19" s="10">
        <v>94</v>
      </c>
      <c r="I19" s="10">
        <v>220</v>
      </c>
      <c r="J19" s="3"/>
      <c r="K19" s="7">
        <v>73</v>
      </c>
      <c r="L19" s="10">
        <v>159</v>
      </c>
      <c r="M19" s="10">
        <v>137</v>
      </c>
      <c r="N19" s="10">
        <v>296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46</v>
      </c>
      <c r="W19" s="15">
        <f>SUM(R15,R21,R27,R33,R39)</f>
        <v>237</v>
      </c>
      <c r="X19" s="18">
        <f t="shared" si="0"/>
        <v>283</v>
      </c>
      <c r="Z19" s="4" t="s">
        <v>25</v>
      </c>
      <c r="AA19" s="10">
        <v>156</v>
      </c>
      <c r="AB19" s="10">
        <v>165</v>
      </c>
      <c r="AC19" s="10">
        <v>321</v>
      </c>
    </row>
    <row r="20" spans="1:29" ht="15" customHeight="1" x14ac:dyDescent="0.15">
      <c r="A20" s="7">
        <v>14</v>
      </c>
      <c r="B20" s="10">
        <v>71</v>
      </c>
      <c r="C20" s="10">
        <v>63</v>
      </c>
      <c r="D20" s="10">
        <v>134</v>
      </c>
      <c r="E20" s="3"/>
      <c r="F20" s="7">
        <v>44</v>
      </c>
      <c r="G20" s="10">
        <v>98</v>
      </c>
      <c r="H20" s="10">
        <v>94</v>
      </c>
      <c r="I20" s="10">
        <v>192</v>
      </c>
      <c r="J20" s="3"/>
      <c r="K20" s="7">
        <v>74</v>
      </c>
      <c r="L20" s="10">
        <v>84</v>
      </c>
      <c r="M20" s="10">
        <v>138</v>
      </c>
      <c r="N20" s="10">
        <v>222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8</v>
      </c>
      <c r="W20" s="15">
        <f>SUM(R21,R27,R33,R39)</f>
        <v>39</v>
      </c>
      <c r="X20" s="18">
        <f t="shared" si="0"/>
        <v>47</v>
      </c>
      <c r="Z20" s="26" t="s">
        <v>26</v>
      </c>
      <c r="AA20" s="10">
        <v>931</v>
      </c>
      <c r="AB20" s="10">
        <v>828</v>
      </c>
      <c r="AC20" s="10">
        <v>1759</v>
      </c>
    </row>
    <row r="21" spans="1:29" ht="15" customHeight="1" x14ac:dyDescent="0.15">
      <c r="A21" s="7"/>
      <c r="B21" s="11">
        <v>362</v>
      </c>
      <c r="C21" s="11">
        <v>351</v>
      </c>
      <c r="D21" s="11">
        <v>713</v>
      </c>
      <c r="E21" s="3"/>
      <c r="F21" s="7"/>
      <c r="G21" s="11">
        <v>540</v>
      </c>
      <c r="H21" s="11">
        <v>443</v>
      </c>
      <c r="I21" s="11">
        <v>983</v>
      </c>
      <c r="J21" s="3"/>
      <c r="K21" s="7"/>
      <c r="L21" s="12">
        <v>1009</v>
      </c>
      <c r="M21" s="12">
        <v>1020</v>
      </c>
      <c r="N21" s="12">
        <v>2029</v>
      </c>
      <c r="O21" s="24"/>
      <c r="P21" s="7"/>
      <c r="Q21" s="11">
        <v>8</v>
      </c>
      <c r="R21" s="11">
        <v>36</v>
      </c>
      <c r="S21" s="11">
        <v>44</v>
      </c>
      <c r="Z21" s="4" t="s">
        <v>31</v>
      </c>
      <c r="AA21" s="10">
        <v>378</v>
      </c>
      <c r="AB21" s="10">
        <v>338</v>
      </c>
      <c r="AC21" s="10">
        <v>716</v>
      </c>
    </row>
    <row r="22" spans="1:29" ht="15" customHeight="1" x14ac:dyDescent="0.15">
      <c r="A22" s="7">
        <v>15</v>
      </c>
      <c r="B22" s="10">
        <v>82</v>
      </c>
      <c r="C22" s="10">
        <v>68</v>
      </c>
      <c r="D22" s="10">
        <v>150</v>
      </c>
      <c r="E22" s="3"/>
      <c r="F22" s="7">
        <v>45</v>
      </c>
      <c r="G22" s="10">
        <v>115</v>
      </c>
      <c r="H22" s="10">
        <v>93</v>
      </c>
      <c r="I22" s="10">
        <v>208</v>
      </c>
      <c r="J22" s="3"/>
      <c r="K22" s="7">
        <v>75</v>
      </c>
      <c r="L22" s="10">
        <v>124</v>
      </c>
      <c r="M22" s="10">
        <v>170</v>
      </c>
      <c r="N22" s="10">
        <v>294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343</v>
      </c>
      <c r="AB22" s="10">
        <v>658</v>
      </c>
      <c r="AC22" s="10">
        <v>1001</v>
      </c>
    </row>
    <row r="23" spans="1:29" ht="15" customHeight="1" x14ac:dyDescent="0.15">
      <c r="A23" s="7">
        <v>16</v>
      </c>
      <c r="B23" s="10">
        <v>79</v>
      </c>
      <c r="C23" s="10">
        <v>82</v>
      </c>
      <c r="D23" s="10">
        <v>161</v>
      </c>
      <c r="E23" s="3"/>
      <c r="F23" s="7">
        <v>46</v>
      </c>
      <c r="G23" s="10">
        <v>90</v>
      </c>
      <c r="H23" s="10">
        <v>100</v>
      </c>
      <c r="I23" s="10">
        <v>190</v>
      </c>
      <c r="J23" s="3"/>
      <c r="K23" s="7">
        <v>76</v>
      </c>
      <c r="L23" s="10">
        <v>143</v>
      </c>
      <c r="M23" s="10">
        <v>193</v>
      </c>
      <c r="N23" s="10">
        <v>336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9.6215458550260315</v>
      </c>
      <c r="W23" s="19">
        <f>W4/$W$8*100</f>
        <v>7.8174743544393355</v>
      </c>
      <c r="X23" s="19">
        <f>X4/$X$8*100</f>
        <v>8.6635987978963183</v>
      </c>
      <c r="Z23" s="9" t="s">
        <v>24</v>
      </c>
      <c r="AA23" s="11">
        <f t="shared" ref="AA23:AB23" si="3">SUM(AA19:AA22)</f>
        <v>1808</v>
      </c>
      <c r="AB23" s="11">
        <f t="shared" si="3"/>
        <v>1989</v>
      </c>
      <c r="AC23" s="11">
        <f>SUM(AC19:AC22)</f>
        <v>3797</v>
      </c>
    </row>
    <row r="24" spans="1:29" ht="15" customHeight="1" x14ac:dyDescent="0.15">
      <c r="A24" s="7">
        <v>17</v>
      </c>
      <c r="B24" s="10">
        <v>71</v>
      </c>
      <c r="C24" s="10">
        <v>72</v>
      </c>
      <c r="D24" s="10">
        <v>143</v>
      </c>
      <c r="E24" s="3"/>
      <c r="F24" s="7">
        <v>47</v>
      </c>
      <c r="G24" s="10">
        <v>96</v>
      </c>
      <c r="H24" s="10">
        <v>106</v>
      </c>
      <c r="I24" s="10">
        <v>202</v>
      </c>
      <c r="J24" s="3"/>
      <c r="K24" s="7">
        <v>77</v>
      </c>
      <c r="L24" s="10">
        <v>136</v>
      </c>
      <c r="M24" s="10">
        <v>173</v>
      </c>
      <c r="N24" s="10">
        <v>309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48.177813376051262</v>
      </c>
      <c r="W24" s="19">
        <f>W5/$W$8*100</f>
        <v>41.554651574106828</v>
      </c>
      <c r="X24" s="19">
        <f>X5/$X$8*100</f>
        <v>44.660969196093163</v>
      </c>
      <c r="Z24" s="6" t="s">
        <v>30</v>
      </c>
    </row>
    <row r="25" spans="1:29" ht="15" customHeight="1" x14ac:dyDescent="0.15">
      <c r="A25" s="7">
        <v>18</v>
      </c>
      <c r="B25" s="10">
        <v>87</v>
      </c>
      <c r="C25" s="10">
        <v>79</v>
      </c>
      <c r="D25" s="10">
        <v>166</v>
      </c>
      <c r="E25" s="3"/>
      <c r="F25" s="7">
        <v>48</v>
      </c>
      <c r="G25" s="10">
        <v>103</v>
      </c>
      <c r="H25" s="10">
        <v>84</v>
      </c>
      <c r="I25" s="10">
        <v>187</v>
      </c>
      <c r="J25" s="3"/>
      <c r="K25" s="7">
        <v>78</v>
      </c>
      <c r="L25" s="10">
        <v>129</v>
      </c>
      <c r="M25" s="10">
        <v>212</v>
      </c>
      <c r="N25" s="10">
        <v>341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20.945134160993192</v>
      </c>
      <c r="W25" s="19">
        <f>W6/$W$8*100</f>
        <v>17.668906968517863</v>
      </c>
      <c r="X25" s="19">
        <f>X6/$X$8*100</f>
        <v>19.205484598046581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65</v>
      </c>
      <c r="C26" s="10">
        <v>80</v>
      </c>
      <c r="D26" s="10">
        <v>145</v>
      </c>
      <c r="E26" s="3"/>
      <c r="F26" s="7">
        <v>49</v>
      </c>
      <c r="G26" s="10">
        <v>98</v>
      </c>
      <c r="H26" s="10">
        <v>94</v>
      </c>
      <c r="I26" s="10">
        <v>192</v>
      </c>
      <c r="J26" s="3"/>
      <c r="K26" s="7">
        <v>79</v>
      </c>
      <c r="L26" s="10">
        <v>131</v>
      </c>
      <c r="M26" s="10">
        <v>204</v>
      </c>
      <c r="N26" s="10">
        <v>335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21.255506607929515</v>
      </c>
      <c r="W26" s="19">
        <f>W7/$W$8*100</f>
        <v>32.958967102935979</v>
      </c>
      <c r="X26" s="19">
        <f>X7/$X$8*100</f>
        <v>27.469947407963936</v>
      </c>
      <c r="Z26" s="4" t="s">
        <v>25</v>
      </c>
      <c r="AA26" s="10">
        <v>101</v>
      </c>
      <c r="AB26" s="10">
        <v>86</v>
      </c>
      <c r="AC26" s="10">
        <v>187</v>
      </c>
    </row>
    <row r="27" spans="1:29" ht="15" customHeight="1" x14ac:dyDescent="0.15">
      <c r="A27" s="7"/>
      <c r="B27" s="11">
        <v>384</v>
      </c>
      <c r="C27" s="11">
        <v>381</v>
      </c>
      <c r="D27" s="11">
        <v>765</v>
      </c>
      <c r="E27" s="3"/>
      <c r="F27" s="7"/>
      <c r="G27" s="11">
        <v>502</v>
      </c>
      <c r="H27" s="11">
        <v>477</v>
      </c>
      <c r="I27" s="11">
        <v>979</v>
      </c>
      <c r="J27" s="3"/>
      <c r="K27" s="7"/>
      <c r="L27" s="11">
        <v>663</v>
      </c>
      <c r="M27" s="11">
        <v>952</v>
      </c>
      <c r="N27" s="11">
        <v>1615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470</v>
      </c>
      <c r="AB27" s="10">
        <v>467</v>
      </c>
      <c r="AC27" s="10">
        <v>937</v>
      </c>
    </row>
    <row r="28" spans="1:29" ht="15" customHeight="1" x14ac:dyDescent="0.15">
      <c r="A28" s="7">
        <v>20</v>
      </c>
      <c r="B28" s="10">
        <v>69</v>
      </c>
      <c r="C28" s="10">
        <v>73</v>
      </c>
      <c r="D28" s="10">
        <v>142</v>
      </c>
      <c r="E28" s="3"/>
      <c r="F28" s="7">
        <v>50</v>
      </c>
      <c r="G28" s="10">
        <v>95</v>
      </c>
      <c r="H28" s="10">
        <v>89</v>
      </c>
      <c r="I28" s="10">
        <v>184</v>
      </c>
      <c r="J28" s="3"/>
      <c r="K28" s="7">
        <v>80</v>
      </c>
      <c r="L28" s="10">
        <v>127</v>
      </c>
      <c r="M28" s="10">
        <v>188</v>
      </c>
      <c r="N28" s="10">
        <v>315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29.595514617541046</v>
      </c>
      <c r="W28" s="19">
        <f t="shared" ref="W28:W39" si="5">W9/$W$8*100</f>
        <v>25.61018747789176</v>
      </c>
      <c r="X28" s="19">
        <f t="shared" ref="X28:X39" si="6">X9/$X$8*100</f>
        <v>27.479338842975203</v>
      </c>
      <c r="Z28" s="4" t="s">
        <v>31</v>
      </c>
      <c r="AA28" s="10">
        <v>227</v>
      </c>
      <c r="AB28" s="10">
        <v>190</v>
      </c>
      <c r="AC28" s="10">
        <v>417</v>
      </c>
    </row>
    <row r="29" spans="1:29" ht="15" customHeight="1" x14ac:dyDescent="0.15">
      <c r="A29" s="7">
        <v>21</v>
      </c>
      <c r="B29" s="10">
        <v>64</v>
      </c>
      <c r="C29" s="10">
        <v>66</v>
      </c>
      <c r="D29" s="10">
        <v>130</v>
      </c>
      <c r="E29" s="3"/>
      <c r="F29" s="7">
        <v>51</v>
      </c>
      <c r="G29" s="10">
        <v>93</v>
      </c>
      <c r="H29" s="10">
        <v>96</v>
      </c>
      <c r="I29" s="10">
        <v>189</v>
      </c>
      <c r="J29" s="3"/>
      <c r="K29" s="7">
        <v>81</v>
      </c>
      <c r="L29" s="10">
        <v>120</v>
      </c>
      <c r="M29" s="10">
        <v>188</v>
      </c>
      <c r="N29" s="10">
        <v>308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71.796155386463752</v>
      </c>
      <c r="W29" s="19">
        <f t="shared" si="5"/>
        <v>76.238061549345588</v>
      </c>
      <c r="X29" s="19">
        <f t="shared" si="6"/>
        <v>74.154770848985734</v>
      </c>
      <c r="Z29" s="4" t="s">
        <v>7</v>
      </c>
      <c r="AA29" s="10">
        <v>231</v>
      </c>
      <c r="AB29" s="10">
        <v>376</v>
      </c>
      <c r="AC29" s="10">
        <v>607</v>
      </c>
    </row>
    <row r="30" spans="1:29" ht="15" customHeight="1" x14ac:dyDescent="0.15">
      <c r="A30" s="7">
        <v>22</v>
      </c>
      <c r="B30" s="10">
        <v>81</v>
      </c>
      <c r="C30" s="10">
        <v>67</v>
      </c>
      <c r="D30" s="10">
        <v>148</v>
      </c>
      <c r="E30" s="3"/>
      <c r="F30" s="7">
        <v>52</v>
      </c>
      <c r="G30" s="10">
        <v>93</v>
      </c>
      <c r="H30" s="10">
        <v>119</v>
      </c>
      <c r="I30" s="10">
        <v>212</v>
      </c>
      <c r="J30" s="3"/>
      <c r="K30" s="7">
        <v>82</v>
      </c>
      <c r="L30" s="10">
        <v>151</v>
      </c>
      <c r="M30" s="10">
        <v>206</v>
      </c>
      <c r="N30" s="10">
        <v>357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61.363636363636367</v>
      </c>
      <c r="W30" s="19">
        <f t="shared" si="5"/>
        <v>68.102228510788819</v>
      </c>
      <c r="X30" s="19">
        <f t="shared" si="6"/>
        <v>64.941773102930128</v>
      </c>
      <c r="Z30" s="9" t="s">
        <v>24</v>
      </c>
      <c r="AA30" s="11">
        <f t="shared" ref="AA30:AB30" si="7">SUM(AA26:AA29)</f>
        <v>1029</v>
      </c>
      <c r="AB30" s="11">
        <f t="shared" si="7"/>
        <v>1119</v>
      </c>
      <c r="AC30" s="11">
        <f>SUM(AC26:AC29)</f>
        <v>2148</v>
      </c>
    </row>
    <row r="31" spans="1:29" ht="15" customHeight="1" x14ac:dyDescent="0.15">
      <c r="A31" s="7">
        <v>23</v>
      </c>
      <c r="B31" s="10">
        <v>70</v>
      </c>
      <c r="C31" s="10">
        <v>59</v>
      </c>
      <c r="D31" s="10">
        <v>129</v>
      </c>
      <c r="E31" s="3"/>
      <c r="F31" s="7">
        <v>53</v>
      </c>
      <c r="G31" s="10">
        <v>94</v>
      </c>
      <c r="H31" s="10">
        <v>95</v>
      </c>
      <c r="I31" s="10">
        <v>189</v>
      </c>
      <c r="J31" s="3"/>
      <c r="K31" s="7">
        <v>83</v>
      </c>
      <c r="L31" s="10">
        <v>117</v>
      </c>
      <c r="M31" s="10">
        <v>206</v>
      </c>
      <c r="N31" s="10">
        <v>323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50.560672807368846</v>
      </c>
      <c r="W31" s="19">
        <f t="shared" si="5"/>
        <v>58.17120622568094</v>
      </c>
      <c r="X31" s="19">
        <f t="shared" si="6"/>
        <v>54.601803155522163</v>
      </c>
      <c r="Z31" s="6"/>
    </row>
    <row r="32" spans="1:29" ht="15" customHeight="1" x14ac:dyDescent="0.15">
      <c r="A32" s="7">
        <v>24</v>
      </c>
      <c r="B32" s="10">
        <v>61</v>
      </c>
      <c r="C32" s="10">
        <v>64</v>
      </c>
      <c r="D32" s="10">
        <v>125</v>
      </c>
      <c r="E32" s="3"/>
      <c r="F32" s="7">
        <v>54</v>
      </c>
      <c r="G32" s="10">
        <v>98</v>
      </c>
      <c r="H32" s="10">
        <v>76</v>
      </c>
      <c r="I32" s="10">
        <v>174</v>
      </c>
      <c r="J32" s="3"/>
      <c r="K32" s="7">
        <v>84</v>
      </c>
      <c r="L32" s="10">
        <v>142</v>
      </c>
      <c r="M32" s="10">
        <v>211</v>
      </c>
      <c r="N32" s="10">
        <v>353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42.20064076892271</v>
      </c>
      <c r="W32" s="20">
        <f t="shared" si="5"/>
        <v>50.627874071453839</v>
      </c>
      <c r="X32" s="20">
        <f t="shared" si="6"/>
        <v>46.675432006010517</v>
      </c>
      <c r="Z32" s="6"/>
      <c r="AA32" s="28"/>
      <c r="AB32" s="27"/>
      <c r="AC32" s="27"/>
    </row>
    <row r="33" spans="1:29" ht="15" customHeight="1" x14ac:dyDescent="0.15">
      <c r="A33" s="7"/>
      <c r="B33" s="11">
        <v>345</v>
      </c>
      <c r="C33" s="11">
        <v>329</v>
      </c>
      <c r="D33" s="11">
        <v>674</v>
      </c>
      <c r="E33" s="3"/>
      <c r="F33" s="7"/>
      <c r="G33" s="11">
        <v>473</v>
      </c>
      <c r="H33" s="11">
        <v>475</v>
      </c>
      <c r="I33" s="11">
        <v>948</v>
      </c>
      <c r="J33" s="3"/>
      <c r="K33" s="7"/>
      <c r="L33" s="11">
        <v>657</v>
      </c>
      <c r="M33" s="11">
        <v>999</v>
      </c>
      <c r="N33" s="11">
        <v>1656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31.357629154985982</v>
      </c>
      <c r="W33" s="19">
        <f t="shared" si="5"/>
        <v>41.979129819596743</v>
      </c>
      <c r="X33" s="19">
        <f t="shared" si="6"/>
        <v>36.99755822689707</v>
      </c>
      <c r="Z33" s="6" t="s">
        <v>3</v>
      </c>
    </row>
    <row r="34" spans="1:29" ht="15" customHeight="1" x14ac:dyDescent="0.15">
      <c r="A34" s="7">
        <v>25</v>
      </c>
      <c r="B34" s="10">
        <v>77</v>
      </c>
      <c r="C34" s="10">
        <v>71</v>
      </c>
      <c r="D34" s="10">
        <v>148</v>
      </c>
      <c r="E34" s="3"/>
      <c r="F34" s="7">
        <v>55</v>
      </c>
      <c r="G34" s="10">
        <v>104</v>
      </c>
      <c r="H34" s="10">
        <v>125</v>
      </c>
      <c r="I34" s="10">
        <v>229</v>
      </c>
      <c r="J34" s="3"/>
      <c r="K34" s="7">
        <v>85</v>
      </c>
      <c r="L34" s="10">
        <v>112</v>
      </c>
      <c r="M34" s="10">
        <v>207</v>
      </c>
      <c r="N34" s="10">
        <v>319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21.255506607929515</v>
      </c>
      <c r="W34" s="19">
        <f t="shared" si="5"/>
        <v>32.958967102935979</v>
      </c>
      <c r="X34" s="19">
        <f t="shared" si="6"/>
        <v>27.469947407963936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83</v>
      </c>
      <c r="C35" s="10">
        <v>60</v>
      </c>
      <c r="D35" s="10">
        <v>143</v>
      </c>
      <c r="E35" s="3"/>
      <c r="F35" s="7">
        <v>56</v>
      </c>
      <c r="G35" s="10">
        <v>109</v>
      </c>
      <c r="H35" s="10">
        <v>131</v>
      </c>
      <c r="I35" s="10">
        <v>240</v>
      </c>
      <c r="J35" s="3"/>
      <c r="K35" s="7">
        <v>86</v>
      </c>
      <c r="L35" s="10">
        <v>120</v>
      </c>
      <c r="M35" s="10">
        <v>184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14.617541049259112</v>
      </c>
      <c r="W35" s="19">
        <f t="shared" si="5"/>
        <v>24.540148567385923</v>
      </c>
      <c r="X35" s="19">
        <f t="shared" si="6"/>
        <v>19.886363636363637</v>
      </c>
      <c r="Z35" s="4" t="s">
        <v>25</v>
      </c>
      <c r="AA35" s="10">
        <f>SUM(AA5,AA12,AA19,AA26)</f>
        <v>961</v>
      </c>
      <c r="AB35" s="10">
        <f t="shared" ref="AA35:AB38" si="8">SUM(AB5,AB12,AB19,AB26)</f>
        <v>884</v>
      </c>
      <c r="AC35" s="10">
        <f>SUM(AA35:AB35)</f>
        <v>1845</v>
      </c>
    </row>
    <row r="36" spans="1:29" ht="15" customHeight="1" x14ac:dyDescent="0.15">
      <c r="A36" s="7">
        <v>27</v>
      </c>
      <c r="B36" s="10">
        <v>52</v>
      </c>
      <c r="C36" s="10">
        <v>50</v>
      </c>
      <c r="D36" s="10">
        <v>102</v>
      </c>
      <c r="E36" s="3"/>
      <c r="F36" s="7">
        <v>57</v>
      </c>
      <c r="G36" s="10">
        <v>126</v>
      </c>
      <c r="H36" s="10">
        <v>99</v>
      </c>
      <c r="I36" s="10">
        <v>225</v>
      </c>
      <c r="J36" s="3"/>
      <c r="K36" s="7">
        <v>87</v>
      </c>
      <c r="L36" s="10">
        <v>108</v>
      </c>
      <c r="M36" s="10">
        <v>183</v>
      </c>
      <c r="N36" s="10">
        <v>291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8.0396475770925111</v>
      </c>
      <c r="W36" s="19">
        <f t="shared" si="5"/>
        <v>15.705695083126988</v>
      </c>
      <c r="X36" s="19">
        <f t="shared" si="6"/>
        <v>12.110255447032307</v>
      </c>
      <c r="Z36" s="26" t="s">
        <v>26</v>
      </c>
      <c r="AA36" s="10">
        <f t="shared" si="8"/>
        <v>4812</v>
      </c>
      <c r="AB36" s="10">
        <f t="shared" si="8"/>
        <v>4699</v>
      </c>
      <c r="AC36" s="13">
        <f>SUM(AA36:AB36)</f>
        <v>9511</v>
      </c>
    </row>
    <row r="37" spans="1:29" ht="15" customHeight="1" x14ac:dyDescent="0.15">
      <c r="A37" s="7">
        <v>28</v>
      </c>
      <c r="B37" s="10">
        <v>65</v>
      </c>
      <c r="C37" s="10">
        <v>45</v>
      </c>
      <c r="D37" s="10">
        <v>110</v>
      </c>
      <c r="E37" s="3"/>
      <c r="F37" s="7">
        <v>58</v>
      </c>
      <c r="G37" s="10">
        <v>129</v>
      </c>
      <c r="H37" s="10">
        <v>152</v>
      </c>
      <c r="I37" s="10">
        <v>281</v>
      </c>
      <c r="J37" s="3"/>
      <c r="K37" s="7">
        <v>88</v>
      </c>
      <c r="L37" s="10">
        <v>89</v>
      </c>
      <c r="M37" s="10">
        <v>174</v>
      </c>
      <c r="N37" s="10">
        <v>263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2.7332799359231075</v>
      </c>
      <c r="W37" s="19">
        <f t="shared" si="5"/>
        <v>7.2338167668906967</v>
      </c>
      <c r="X37" s="19">
        <f t="shared" si="6"/>
        <v>5.1230277986476338</v>
      </c>
      <c r="Z37" s="4" t="s">
        <v>31</v>
      </c>
      <c r="AA37" s="10">
        <f t="shared" si="8"/>
        <v>2092</v>
      </c>
      <c r="AB37" s="10">
        <f t="shared" si="8"/>
        <v>1998</v>
      </c>
      <c r="AC37" s="13">
        <f>SUM(AA37:AB37)</f>
        <v>4090</v>
      </c>
    </row>
    <row r="38" spans="1:29" ht="15" customHeight="1" x14ac:dyDescent="0.15">
      <c r="A38" s="7">
        <v>29</v>
      </c>
      <c r="B38" s="10">
        <v>59</v>
      </c>
      <c r="C38" s="10">
        <v>50</v>
      </c>
      <c r="D38" s="10">
        <v>109</v>
      </c>
      <c r="E38" s="3"/>
      <c r="F38" s="7">
        <v>59</v>
      </c>
      <c r="G38" s="10">
        <v>138</v>
      </c>
      <c r="H38" s="10">
        <v>141</v>
      </c>
      <c r="I38" s="10">
        <v>279</v>
      </c>
      <c r="J38" s="3"/>
      <c r="K38" s="7">
        <v>89</v>
      </c>
      <c r="L38" s="10">
        <v>101</v>
      </c>
      <c r="M38" s="10">
        <v>210</v>
      </c>
      <c r="N38" s="10">
        <v>311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0.46055266319583499</v>
      </c>
      <c r="W38" s="19">
        <f t="shared" si="5"/>
        <v>2.0958613371064732</v>
      </c>
      <c r="X38" s="19">
        <f t="shared" si="6"/>
        <v>1.3288880540946657</v>
      </c>
      <c r="Z38" s="4" t="s">
        <v>7</v>
      </c>
      <c r="AA38" s="10">
        <f t="shared" si="8"/>
        <v>2123</v>
      </c>
      <c r="AB38" s="10">
        <f t="shared" si="8"/>
        <v>3727</v>
      </c>
      <c r="AC38" s="13">
        <f>SUM(AA38:AB38)</f>
        <v>5850</v>
      </c>
    </row>
    <row r="39" spans="1:29" ht="15" customHeight="1" x14ac:dyDescent="0.15">
      <c r="A39" s="7"/>
      <c r="B39" s="11">
        <v>336</v>
      </c>
      <c r="C39" s="11">
        <v>276</v>
      </c>
      <c r="D39" s="11">
        <v>612</v>
      </c>
      <c r="E39" s="3"/>
      <c r="F39" s="7"/>
      <c r="G39" s="11">
        <v>606</v>
      </c>
      <c r="H39" s="11">
        <v>648</v>
      </c>
      <c r="I39" s="11">
        <v>1254</v>
      </c>
      <c r="J39" s="3"/>
      <c r="K39" s="7"/>
      <c r="L39" s="11">
        <v>530</v>
      </c>
      <c r="M39" s="11">
        <v>958</v>
      </c>
      <c r="N39" s="11">
        <v>1488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8.009611533840609E-2</v>
      </c>
      <c r="W39" s="19">
        <f t="shared" si="5"/>
        <v>0.34488857446055893</v>
      </c>
      <c r="X39" s="19">
        <f t="shared" si="6"/>
        <v>0.22069872276483846</v>
      </c>
      <c r="Z39" s="9" t="s">
        <v>24</v>
      </c>
      <c r="AA39" s="11">
        <f>SUM(AA35:AA38)</f>
        <v>9988</v>
      </c>
      <c r="AB39" s="11">
        <f>SUM(AB35:AB38)</f>
        <v>11308</v>
      </c>
      <c r="AC39" s="11">
        <f>SUM(AC35:AC38)</f>
        <v>21296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9">
        <v>43921</v>
      </c>
      <c r="W2" s="40"/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45</v>
      </c>
      <c r="D4" s="10">
        <v>79</v>
      </c>
      <c r="E4" s="3"/>
      <c r="F4" s="7">
        <v>30</v>
      </c>
      <c r="G4" s="10">
        <v>55</v>
      </c>
      <c r="H4" s="10">
        <v>44</v>
      </c>
      <c r="I4" s="10">
        <v>99</v>
      </c>
      <c r="J4" s="3"/>
      <c r="K4" s="7">
        <v>60</v>
      </c>
      <c r="L4" s="10">
        <v>146</v>
      </c>
      <c r="M4" s="10">
        <v>145</v>
      </c>
      <c r="N4" s="10">
        <v>291</v>
      </c>
      <c r="O4" s="3"/>
      <c r="P4" s="7">
        <v>90</v>
      </c>
      <c r="Q4" s="10">
        <v>59</v>
      </c>
      <c r="R4" s="10">
        <v>144</v>
      </c>
      <c r="S4" s="10">
        <v>203</v>
      </c>
      <c r="U4" s="4" t="s">
        <v>4</v>
      </c>
      <c r="V4" s="15">
        <f>SUM(B9,B15,B21)</f>
        <v>955</v>
      </c>
      <c r="W4" s="15">
        <f>SUM(C9,C15,C21)</f>
        <v>888</v>
      </c>
      <c r="X4" s="15">
        <f>SUM(V4:W4)</f>
        <v>1843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47</v>
      </c>
      <c r="C5" s="10">
        <v>30</v>
      </c>
      <c r="D5" s="10">
        <v>77</v>
      </c>
      <c r="E5" s="3"/>
      <c r="F5" s="7">
        <v>31</v>
      </c>
      <c r="G5" s="10">
        <v>66</v>
      </c>
      <c r="H5" s="10">
        <v>62</v>
      </c>
      <c r="I5" s="10">
        <v>128</v>
      </c>
      <c r="J5" s="3"/>
      <c r="K5" s="7">
        <v>61</v>
      </c>
      <c r="L5" s="10">
        <v>170</v>
      </c>
      <c r="M5" s="10">
        <v>168</v>
      </c>
      <c r="N5" s="10">
        <v>338</v>
      </c>
      <c r="O5" s="3"/>
      <c r="P5" s="7">
        <v>91</v>
      </c>
      <c r="Q5" s="10">
        <v>51</v>
      </c>
      <c r="R5" s="10">
        <v>144</v>
      </c>
      <c r="S5" s="10">
        <v>195</v>
      </c>
      <c r="U5" s="4" t="s">
        <v>5</v>
      </c>
      <c r="V5" s="15">
        <f>SUM(B27,B33,B39,G9,G15,G21,G27,G33,G39,L9)</f>
        <v>4736</v>
      </c>
      <c r="W5" s="15">
        <f>SUM(C27,C33,C39,H9,H15,H21,H27,H33,H39,M9)</f>
        <v>4651</v>
      </c>
      <c r="X5" s="15">
        <f>SUM(V5:W5)</f>
        <v>9387</v>
      </c>
      <c r="Y5" s="2"/>
      <c r="Z5" s="4" t="s">
        <v>25</v>
      </c>
      <c r="AA5" s="10">
        <v>535</v>
      </c>
      <c r="AB5" s="10">
        <v>522</v>
      </c>
      <c r="AC5" s="10">
        <v>1057</v>
      </c>
    </row>
    <row r="6" spans="1:29" ht="15" customHeight="1" x14ac:dyDescent="0.15">
      <c r="A6" s="7">
        <v>2</v>
      </c>
      <c r="B6" s="10">
        <v>58</v>
      </c>
      <c r="C6" s="10">
        <v>53</v>
      </c>
      <c r="D6" s="10">
        <v>111</v>
      </c>
      <c r="E6" s="3"/>
      <c r="F6" s="7">
        <v>32</v>
      </c>
      <c r="G6" s="10">
        <v>79</v>
      </c>
      <c r="H6" s="10">
        <v>98</v>
      </c>
      <c r="I6" s="10">
        <v>177</v>
      </c>
      <c r="J6" s="3"/>
      <c r="K6" s="7">
        <v>62</v>
      </c>
      <c r="L6" s="10">
        <v>160</v>
      </c>
      <c r="M6" s="10">
        <v>171</v>
      </c>
      <c r="N6" s="10">
        <v>331</v>
      </c>
      <c r="O6" s="3"/>
      <c r="P6" s="7">
        <v>92</v>
      </c>
      <c r="Q6" s="10">
        <v>43</v>
      </c>
      <c r="R6" s="10">
        <v>108</v>
      </c>
      <c r="S6" s="10">
        <v>151</v>
      </c>
      <c r="U6" s="8" t="s">
        <v>6</v>
      </c>
      <c r="V6" s="15">
        <f>SUM(L15,L21)</f>
        <v>2102</v>
      </c>
      <c r="W6" s="15">
        <f>SUM(M15,M21)</f>
        <v>1999</v>
      </c>
      <c r="X6" s="15">
        <f>SUM(V6:W6)</f>
        <v>4101</v>
      </c>
      <c r="Z6" s="26" t="s">
        <v>26</v>
      </c>
      <c r="AA6" s="10">
        <v>2769</v>
      </c>
      <c r="AB6" s="10">
        <v>2715</v>
      </c>
      <c r="AC6" s="10">
        <v>5484</v>
      </c>
    </row>
    <row r="7" spans="1:29" ht="15" customHeight="1" x14ac:dyDescent="0.15">
      <c r="A7" s="7">
        <v>3</v>
      </c>
      <c r="B7" s="10">
        <v>60</v>
      </c>
      <c r="C7" s="10">
        <v>53</v>
      </c>
      <c r="D7" s="10">
        <v>113</v>
      </c>
      <c r="E7" s="3"/>
      <c r="F7" s="7">
        <v>33</v>
      </c>
      <c r="G7" s="10">
        <v>71</v>
      </c>
      <c r="H7" s="10">
        <v>75</v>
      </c>
      <c r="I7" s="10">
        <v>146</v>
      </c>
      <c r="J7" s="3"/>
      <c r="K7" s="7">
        <v>63</v>
      </c>
      <c r="L7" s="10">
        <v>183</v>
      </c>
      <c r="M7" s="10">
        <v>173</v>
      </c>
      <c r="N7" s="10">
        <v>356</v>
      </c>
      <c r="O7" s="3"/>
      <c r="P7" s="7">
        <v>93</v>
      </c>
      <c r="Q7" s="10">
        <v>39</v>
      </c>
      <c r="R7" s="10">
        <v>91</v>
      </c>
      <c r="S7" s="10">
        <v>130</v>
      </c>
      <c r="U7" s="4" t="s">
        <v>7</v>
      </c>
      <c r="V7" s="15">
        <f>SUM(L27,L33,L39,Q9,Q15,Q21,Q27,Q33,Q39)</f>
        <v>2119</v>
      </c>
      <c r="W7" s="15">
        <f>SUM(M27,M33,M39,R9,R15,R21,R27,R33,R39)</f>
        <v>3717</v>
      </c>
      <c r="X7" s="15">
        <f>SUM(V7:W7)</f>
        <v>5836</v>
      </c>
      <c r="Z7" s="4" t="s">
        <v>31</v>
      </c>
      <c r="AA7" s="10">
        <v>1211</v>
      </c>
      <c r="AB7" s="10">
        <v>1201</v>
      </c>
      <c r="AC7" s="10">
        <v>2412</v>
      </c>
    </row>
    <row r="8" spans="1:29" ht="15" customHeight="1" x14ac:dyDescent="0.15">
      <c r="A8" s="7">
        <v>4</v>
      </c>
      <c r="B8" s="10">
        <v>62</v>
      </c>
      <c r="C8" s="10">
        <v>46</v>
      </c>
      <c r="D8" s="10">
        <v>108</v>
      </c>
      <c r="E8" s="3"/>
      <c r="F8" s="7">
        <v>34</v>
      </c>
      <c r="G8" s="10">
        <v>80</v>
      </c>
      <c r="H8" s="10">
        <v>90</v>
      </c>
      <c r="I8" s="10">
        <v>170</v>
      </c>
      <c r="J8" s="3"/>
      <c r="K8" s="7">
        <v>64</v>
      </c>
      <c r="L8" s="10">
        <v>160</v>
      </c>
      <c r="M8" s="10">
        <v>188</v>
      </c>
      <c r="N8" s="10">
        <v>348</v>
      </c>
      <c r="O8" s="3"/>
      <c r="P8" s="7">
        <v>94</v>
      </c>
      <c r="Q8" s="10">
        <v>36</v>
      </c>
      <c r="R8" s="10">
        <v>97</v>
      </c>
      <c r="S8" s="10">
        <v>133</v>
      </c>
      <c r="U8" s="17" t="s">
        <v>3</v>
      </c>
      <c r="V8" s="12">
        <f>SUM(V4:V7)</f>
        <v>9912</v>
      </c>
      <c r="W8" s="12">
        <f>SUM(W4:W7)</f>
        <v>11255</v>
      </c>
      <c r="X8" s="12">
        <f>SUM(X4:X7)</f>
        <v>21167</v>
      </c>
      <c r="Z8" s="4" t="s">
        <v>7</v>
      </c>
      <c r="AA8" s="10">
        <v>1277</v>
      </c>
      <c r="AB8" s="10">
        <v>2241</v>
      </c>
      <c r="AC8" s="10">
        <v>3518</v>
      </c>
    </row>
    <row r="9" spans="1:29" ht="15" customHeight="1" x14ac:dyDescent="0.15">
      <c r="A9" s="7"/>
      <c r="B9" s="11">
        <v>261</v>
      </c>
      <c r="C9" s="11">
        <v>227</v>
      </c>
      <c r="D9" s="11">
        <v>488</v>
      </c>
      <c r="E9" s="3"/>
      <c r="F9" s="7"/>
      <c r="G9" s="11">
        <v>351</v>
      </c>
      <c r="H9" s="11">
        <v>369</v>
      </c>
      <c r="I9" s="11">
        <v>720</v>
      </c>
      <c r="J9" s="3"/>
      <c r="K9" s="7"/>
      <c r="L9" s="12">
        <v>819</v>
      </c>
      <c r="M9" s="12">
        <v>845</v>
      </c>
      <c r="N9" s="12">
        <v>1664</v>
      </c>
      <c r="O9" s="3"/>
      <c r="P9" s="7"/>
      <c r="Q9" s="11">
        <v>228</v>
      </c>
      <c r="R9" s="11">
        <v>584</v>
      </c>
      <c r="S9" s="11">
        <v>812</v>
      </c>
      <c r="U9" s="4" t="s">
        <v>8</v>
      </c>
      <c r="V9" s="15">
        <f>SUM(G21,G27,G33,G39,L9)</f>
        <v>2936</v>
      </c>
      <c r="W9" s="15">
        <f>SUM(H21,H27,H33,H39,M9)</f>
        <v>2879</v>
      </c>
      <c r="X9" s="18">
        <f t="shared" ref="X9:X20" si="0">SUM(V9:W9)</f>
        <v>5815</v>
      </c>
      <c r="Z9" s="9" t="s">
        <v>24</v>
      </c>
      <c r="AA9" s="11">
        <f t="shared" ref="AA9:AB9" si="1">SUM(AA5:AA8)</f>
        <v>5792</v>
      </c>
      <c r="AB9" s="11">
        <f t="shared" si="1"/>
        <v>6679</v>
      </c>
      <c r="AC9" s="11">
        <f>SUM(AC5:AC8)</f>
        <v>12471</v>
      </c>
    </row>
    <row r="10" spans="1:29" ht="15" customHeight="1" x14ac:dyDescent="0.15">
      <c r="A10" s="7">
        <v>5</v>
      </c>
      <c r="B10" s="10">
        <v>68</v>
      </c>
      <c r="C10" s="10">
        <v>61</v>
      </c>
      <c r="D10" s="10">
        <v>129</v>
      </c>
      <c r="E10" s="3"/>
      <c r="F10" s="7">
        <v>35</v>
      </c>
      <c r="G10" s="10">
        <v>101</v>
      </c>
      <c r="H10" s="10">
        <v>71</v>
      </c>
      <c r="I10" s="10">
        <v>172</v>
      </c>
      <c r="J10" s="3"/>
      <c r="K10" s="7">
        <v>65</v>
      </c>
      <c r="L10" s="10">
        <v>197</v>
      </c>
      <c r="M10" s="10">
        <v>192</v>
      </c>
      <c r="N10" s="10">
        <v>389</v>
      </c>
      <c r="O10" s="3"/>
      <c r="P10" s="7">
        <v>95</v>
      </c>
      <c r="Q10" s="10">
        <v>15</v>
      </c>
      <c r="R10" s="10">
        <v>71</v>
      </c>
      <c r="S10" s="10">
        <v>86</v>
      </c>
      <c r="U10" s="4" t="s">
        <v>9</v>
      </c>
      <c r="V10" s="15">
        <f>SUM(G21,G27,G33,G39,L9,L15,L21,L27,L33,L39,Q9,Q15,Q21,Q27,Q33,Q39)</f>
        <v>7157</v>
      </c>
      <c r="W10" s="15">
        <f>SUM(H21,H27,H33,H39,M9,M15,M21,M27,M33,M39,R9,R15,R21,R27,R33,R39)</f>
        <v>8595</v>
      </c>
      <c r="X10" s="18">
        <f t="shared" si="0"/>
        <v>15752</v>
      </c>
      <c r="Z10" s="6" t="s">
        <v>28</v>
      </c>
    </row>
    <row r="11" spans="1:29" ht="15" customHeight="1" x14ac:dyDescent="0.15">
      <c r="A11" s="7">
        <v>6</v>
      </c>
      <c r="B11" s="10">
        <v>54</v>
      </c>
      <c r="C11" s="10">
        <v>66</v>
      </c>
      <c r="D11" s="10">
        <v>120</v>
      </c>
      <c r="E11" s="3"/>
      <c r="F11" s="7">
        <v>36</v>
      </c>
      <c r="G11" s="10">
        <v>87</v>
      </c>
      <c r="H11" s="10">
        <v>100</v>
      </c>
      <c r="I11" s="10">
        <v>187</v>
      </c>
      <c r="J11" s="3"/>
      <c r="K11" s="7">
        <v>66</v>
      </c>
      <c r="L11" s="10">
        <v>228</v>
      </c>
      <c r="M11" s="10">
        <v>163</v>
      </c>
      <c r="N11" s="10">
        <v>391</v>
      </c>
      <c r="O11" s="3"/>
      <c r="P11" s="7">
        <v>96</v>
      </c>
      <c r="Q11" s="10">
        <v>14</v>
      </c>
      <c r="R11" s="10">
        <v>38</v>
      </c>
      <c r="S11" s="10">
        <v>52</v>
      </c>
      <c r="U11" s="4" t="s">
        <v>10</v>
      </c>
      <c r="V11" s="15">
        <f>SUM(,G33,G39,L9,L15,L21,L27,L33,L39,Q9,Q15,Q21,Q27,Q33,Q39)</f>
        <v>6121</v>
      </c>
      <c r="W11" s="15">
        <f>SUM(,H33,H39,M9,M15,M21,M27,M33,M39,R9,R15,R21,R27,R33,R39)</f>
        <v>7682</v>
      </c>
      <c r="X11" s="18">
        <f t="shared" si="0"/>
        <v>13803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59</v>
      </c>
      <c r="D12" s="10">
        <v>128</v>
      </c>
      <c r="E12" s="3"/>
      <c r="F12" s="7">
        <v>37</v>
      </c>
      <c r="G12" s="10">
        <v>82</v>
      </c>
      <c r="H12" s="10">
        <v>83</v>
      </c>
      <c r="I12" s="10">
        <v>165</v>
      </c>
      <c r="J12" s="3"/>
      <c r="K12" s="7">
        <v>67</v>
      </c>
      <c r="L12" s="10">
        <v>197</v>
      </c>
      <c r="M12" s="10">
        <v>217</v>
      </c>
      <c r="N12" s="10">
        <v>414</v>
      </c>
      <c r="O12" s="3"/>
      <c r="P12" s="7">
        <v>97</v>
      </c>
      <c r="Q12" s="10">
        <v>4</v>
      </c>
      <c r="R12" s="10">
        <v>44</v>
      </c>
      <c r="S12" s="10">
        <v>48</v>
      </c>
      <c r="U12" s="4" t="s">
        <v>11</v>
      </c>
      <c r="V12" s="15">
        <f>SUM(L9,L15,L21,L27,L33,L39,Q9,Q15,Q21,Q27,Q33,Q39)</f>
        <v>5040</v>
      </c>
      <c r="W12" s="15">
        <f>SUM(M9,M15,M21,M27,M33,M39,R9,R15,R21,R27,R33,R39)</f>
        <v>6561</v>
      </c>
      <c r="X12" s="18">
        <f t="shared" si="0"/>
        <v>11601</v>
      </c>
      <c r="Z12" s="4" t="s">
        <v>25</v>
      </c>
      <c r="AA12" s="10">
        <v>164</v>
      </c>
      <c r="AB12" s="10">
        <v>117</v>
      </c>
      <c r="AC12" s="10">
        <v>281</v>
      </c>
    </row>
    <row r="13" spans="1:29" ht="15" customHeight="1" x14ac:dyDescent="0.15">
      <c r="A13" s="7">
        <v>8</v>
      </c>
      <c r="B13" s="10">
        <v>66</v>
      </c>
      <c r="C13" s="10">
        <v>53</v>
      </c>
      <c r="D13" s="10">
        <v>119</v>
      </c>
      <c r="E13" s="3"/>
      <c r="F13" s="7">
        <v>38</v>
      </c>
      <c r="G13" s="10">
        <v>92</v>
      </c>
      <c r="H13" s="10">
        <v>85</v>
      </c>
      <c r="I13" s="10">
        <v>177</v>
      </c>
      <c r="J13" s="3"/>
      <c r="K13" s="7">
        <v>68</v>
      </c>
      <c r="L13" s="10">
        <v>228</v>
      </c>
      <c r="M13" s="10">
        <v>202</v>
      </c>
      <c r="N13" s="10">
        <v>430</v>
      </c>
      <c r="O13" s="3"/>
      <c r="P13" s="7">
        <v>98</v>
      </c>
      <c r="Q13" s="10">
        <v>1</v>
      </c>
      <c r="R13" s="10">
        <v>33</v>
      </c>
      <c r="S13" s="10">
        <v>34</v>
      </c>
      <c r="U13" s="9" t="s">
        <v>12</v>
      </c>
      <c r="V13" s="12">
        <f>SUM(L15,L21,L27,L33,L39,Q9,Q15,Q21,Q27,Q33,Q39)</f>
        <v>4221</v>
      </c>
      <c r="W13" s="12">
        <f>SUM(M15,M21,M27,M33,M39,R9,R15,R21,R27,R33,R39)</f>
        <v>5716</v>
      </c>
      <c r="X13" s="12">
        <f t="shared" si="0"/>
        <v>9937</v>
      </c>
      <c r="Z13" s="26" t="s">
        <v>26</v>
      </c>
      <c r="AA13" s="10">
        <v>586</v>
      </c>
      <c r="AB13" s="10">
        <v>656</v>
      </c>
      <c r="AC13" s="10">
        <v>1242</v>
      </c>
    </row>
    <row r="14" spans="1:29" ht="15" customHeight="1" x14ac:dyDescent="0.15">
      <c r="A14" s="7">
        <v>9</v>
      </c>
      <c r="B14" s="10">
        <v>77</v>
      </c>
      <c r="C14" s="10">
        <v>67</v>
      </c>
      <c r="D14" s="10">
        <v>144</v>
      </c>
      <c r="E14" s="3"/>
      <c r="F14" s="7">
        <v>39</v>
      </c>
      <c r="G14" s="10">
        <v>73</v>
      </c>
      <c r="H14" s="10">
        <v>108</v>
      </c>
      <c r="I14" s="10">
        <v>181</v>
      </c>
      <c r="J14" s="3"/>
      <c r="K14" s="7">
        <v>69</v>
      </c>
      <c r="L14" s="10">
        <v>230</v>
      </c>
      <c r="M14" s="10">
        <v>194</v>
      </c>
      <c r="N14" s="10">
        <v>424</v>
      </c>
      <c r="O14" s="3"/>
      <c r="P14" s="7">
        <v>99</v>
      </c>
      <c r="Q14" s="10">
        <v>3</v>
      </c>
      <c r="R14" s="10">
        <v>20</v>
      </c>
      <c r="S14" s="10">
        <v>23</v>
      </c>
      <c r="U14" s="4" t="s">
        <v>13</v>
      </c>
      <c r="V14" s="15">
        <f>SUM(L21,L27,L33,L39,Q9,Q15,Q21,Q27,Q33,Q39)</f>
        <v>3141</v>
      </c>
      <c r="W14" s="15">
        <f>SUM(M21,M27,M33,M39,R9,R15,R21,R27,R33,R39)</f>
        <v>4748</v>
      </c>
      <c r="X14" s="18">
        <f t="shared" si="0"/>
        <v>7889</v>
      </c>
      <c r="Z14" s="4" t="s">
        <v>31</v>
      </c>
      <c r="AA14" s="10">
        <v>283</v>
      </c>
      <c r="AB14" s="10">
        <v>267</v>
      </c>
      <c r="AC14" s="10">
        <v>550</v>
      </c>
    </row>
    <row r="15" spans="1:29" ht="15" customHeight="1" x14ac:dyDescent="0.15">
      <c r="A15" s="7"/>
      <c r="B15" s="11">
        <v>334</v>
      </c>
      <c r="C15" s="11">
        <v>306</v>
      </c>
      <c r="D15" s="11">
        <v>640</v>
      </c>
      <c r="E15" s="3"/>
      <c r="F15" s="7"/>
      <c r="G15" s="11">
        <v>435</v>
      </c>
      <c r="H15" s="11">
        <v>447</v>
      </c>
      <c r="I15" s="11">
        <v>882</v>
      </c>
      <c r="J15" s="3"/>
      <c r="K15" s="7"/>
      <c r="L15" s="11">
        <v>1080</v>
      </c>
      <c r="M15" s="11">
        <v>968</v>
      </c>
      <c r="N15" s="11">
        <v>2048</v>
      </c>
      <c r="O15" s="3"/>
      <c r="P15" s="7"/>
      <c r="Q15" s="11">
        <v>37</v>
      </c>
      <c r="R15" s="11">
        <v>206</v>
      </c>
      <c r="S15" s="11">
        <v>243</v>
      </c>
      <c r="U15" s="4" t="s">
        <v>14</v>
      </c>
      <c r="V15" s="15">
        <f>SUM(L27,L33,L39,Q9,Q15,Q21,Q27,Q33,Q39)</f>
        <v>2119</v>
      </c>
      <c r="W15" s="15">
        <f>SUM(M27,M33,M39,R9,R15,R21,R27,R33,R39)</f>
        <v>3717</v>
      </c>
      <c r="X15" s="18">
        <f t="shared" si="0"/>
        <v>5836</v>
      </c>
      <c r="Z15" s="4" t="s">
        <v>7</v>
      </c>
      <c r="AA15" s="10">
        <v>270</v>
      </c>
      <c r="AB15" s="10">
        <v>448</v>
      </c>
      <c r="AC15" s="10">
        <v>718</v>
      </c>
    </row>
    <row r="16" spans="1:29" ht="15" customHeight="1" x14ac:dyDescent="0.15">
      <c r="A16" s="7">
        <v>10</v>
      </c>
      <c r="B16" s="10">
        <v>76</v>
      </c>
      <c r="C16" s="10">
        <v>65</v>
      </c>
      <c r="D16" s="10">
        <v>141</v>
      </c>
      <c r="E16" s="3"/>
      <c r="F16" s="7">
        <v>40</v>
      </c>
      <c r="G16" s="10">
        <v>89</v>
      </c>
      <c r="H16" s="10">
        <v>70</v>
      </c>
      <c r="I16" s="10">
        <v>159</v>
      </c>
      <c r="J16" s="3"/>
      <c r="K16" s="7">
        <v>70</v>
      </c>
      <c r="L16" s="10">
        <v>255</v>
      </c>
      <c r="M16" s="10">
        <v>264</v>
      </c>
      <c r="N16" s="10">
        <v>519</v>
      </c>
      <c r="O16" s="3"/>
      <c r="P16" s="7">
        <v>100</v>
      </c>
      <c r="Q16" s="10">
        <v>3</v>
      </c>
      <c r="R16" s="10">
        <v>9</v>
      </c>
      <c r="S16" s="10">
        <v>12</v>
      </c>
      <c r="U16" s="4" t="s">
        <v>15</v>
      </c>
      <c r="V16" s="15">
        <f>SUM(L33,L39,Q9,Q15,Q21,Q27,Q33,Q39)</f>
        <v>1461</v>
      </c>
      <c r="W16" s="15">
        <f>SUM(M33,M39,R9,R15,R21,R27,R33,R39)</f>
        <v>2777</v>
      </c>
      <c r="X16" s="18">
        <f t="shared" si="0"/>
        <v>4238</v>
      </c>
      <c r="Z16" s="9" t="s">
        <v>24</v>
      </c>
      <c r="AA16" s="11">
        <f t="shared" ref="AA16:AB16" si="2">SUM(AA12:AA15)</f>
        <v>1303</v>
      </c>
      <c r="AB16" s="11">
        <f t="shared" si="2"/>
        <v>1488</v>
      </c>
      <c r="AC16" s="11">
        <f>SUM(AC12:AC15)</f>
        <v>2791</v>
      </c>
    </row>
    <row r="17" spans="1:29" ht="15" customHeight="1" x14ac:dyDescent="0.15">
      <c r="A17" s="7">
        <v>11</v>
      </c>
      <c r="B17" s="10">
        <v>70</v>
      </c>
      <c r="C17" s="10">
        <v>70</v>
      </c>
      <c r="D17" s="10">
        <v>140</v>
      </c>
      <c r="E17" s="3"/>
      <c r="F17" s="7">
        <v>41</v>
      </c>
      <c r="G17" s="10">
        <v>101</v>
      </c>
      <c r="H17" s="10">
        <v>100</v>
      </c>
      <c r="I17" s="10">
        <v>201</v>
      </c>
      <c r="J17" s="3"/>
      <c r="K17" s="7">
        <v>71</v>
      </c>
      <c r="L17" s="10">
        <v>261</v>
      </c>
      <c r="M17" s="10">
        <v>229</v>
      </c>
      <c r="N17" s="10">
        <v>490</v>
      </c>
      <c r="O17" s="3"/>
      <c r="P17" s="7">
        <v>101</v>
      </c>
      <c r="Q17" s="10">
        <v>3</v>
      </c>
      <c r="R17" s="10">
        <v>13</v>
      </c>
      <c r="S17" s="10">
        <v>16</v>
      </c>
      <c r="U17" s="4" t="s">
        <v>16</v>
      </c>
      <c r="V17" s="15">
        <f>SUM(L39,Q9,Q15,Q21,Q27,Q33,Q39)</f>
        <v>812</v>
      </c>
      <c r="W17" s="15">
        <f>SUM(M39,R9,R15,R21,R27,R33,R39)</f>
        <v>1793</v>
      </c>
      <c r="X17" s="18">
        <f t="shared" si="0"/>
        <v>2605</v>
      </c>
      <c r="Z17" s="6" t="s">
        <v>29</v>
      </c>
    </row>
    <row r="18" spans="1:29" ht="15" customHeight="1" x14ac:dyDescent="0.15">
      <c r="A18" s="7">
        <v>12</v>
      </c>
      <c r="B18" s="10">
        <v>69</v>
      </c>
      <c r="C18" s="10">
        <v>83</v>
      </c>
      <c r="D18" s="10">
        <v>152</v>
      </c>
      <c r="E18" s="3"/>
      <c r="F18" s="7">
        <v>42</v>
      </c>
      <c r="G18" s="10">
        <v>120</v>
      </c>
      <c r="H18" s="10">
        <v>88</v>
      </c>
      <c r="I18" s="10">
        <v>208</v>
      </c>
      <c r="J18" s="3"/>
      <c r="K18" s="7">
        <v>72</v>
      </c>
      <c r="L18" s="10">
        <v>244</v>
      </c>
      <c r="M18" s="10">
        <v>254</v>
      </c>
      <c r="N18" s="13">
        <v>498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273</v>
      </c>
      <c r="W18" s="15">
        <f>SUM(R9,R15,R21,R27,R33,R39)</f>
        <v>829</v>
      </c>
      <c r="X18" s="18">
        <f t="shared" si="0"/>
        <v>1102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73</v>
      </c>
      <c r="C19" s="10">
        <v>66</v>
      </c>
      <c r="D19" s="10">
        <v>139</v>
      </c>
      <c r="E19" s="3"/>
      <c r="F19" s="7">
        <v>43</v>
      </c>
      <c r="G19" s="10">
        <v>127</v>
      </c>
      <c r="H19" s="10">
        <v>86</v>
      </c>
      <c r="I19" s="10">
        <v>213</v>
      </c>
      <c r="J19" s="3"/>
      <c r="K19" s="7">
        <v>73</v>
      </c>
      <c r="L19" s="10">
        <v>183</v>
      </c>
      <c r="M19" s="10">
        <v>157</v>
      </c>
      <c r="N19" s="10">
        <v>340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45</v>
      </c>
      <c r="W19" s="15">
        <f>SUM(R15,R21,R27,R33,R39)</f>
        <v>245</v>
      </c>
      <c r="X19" s="18">
        <f t="shared" si="0"/>
        <v>290</v>
      </c>
      <c r="Z19" s="4" t="s">
        <v>25</v>
      </c>
      <c r="AA19" s="10">
        <v>155</v>
      </c>
      <c r="AB19" s="10">
        <v>163</v>
      </c>
      <c r="AC19" s="10">
        <v>318</v>
      </c>
    </row>
    <row r="20" spans="1:29" ht="15" customHeight="1" x14ac:dyDescent="0.15">
      <c r="A20" s="7">
        <v>14</v>
      </c>
      <c r="B20" s="10">
        <v>72</v>
      </c>
      <c r="C20" s="10">
        <v>71</v>
      </c>
      <c r="D20" s="10">
        <v>143</v>
      </c>
      <c r="E20" s="3"/>
      <c r="F20" s="7">
        <v>44</v>
      </c>
      <c r="G20" s="10">
        <v>97</v>
      </c>
      <c r="H20" s="10">
        <v>96</v>
      </c>
      <c r="I20" s="10">
        <v>193</v>
      </c>
      <c r="J20" s="3"/>
      <c r="K20" s="7">
        <v>74</v>
      </c>
      <c r="L20" s="10">
        <v>79</v>
      </c>
      <c r="M20" s="10">
        <v>127</v>
      </c>
      <c r="N20" s="10">
        <v>206</v>
      </c>
      <c r="O20" s="3"/>
      <c r="P20" s="7">
        <v>104</v>
      </c>
      <c r="Q20" s="10">
        <v>0</v>
      </c>
      <c r="R20" s="10">
        <v>5</v>
      </c>
      <c r="S20" s="10">
        <v>5</v>
      </c>
      <c r="U20" s="4" t="s">
        <v>19</v>
      </c>
      <c r="V20" s="15">
        <f>SUM(Q21,Q27,Q33,Q39)</f>
        <v>8</v>
      </c>
      <c r="W20" s="15">
        <f>SUM(R21,R27,R33,R39)</f>
        <v>39</v>
      </c>
      <c r="X20" s="18">
        <f t="shared" si="0"/>
        <v>47</v>
      </c>
      <c r="Z20" s="26" t="s">
        <v>26</v>
      </c>
      <c r="AA20" s="10">
        <v>913</v>
      </c>
      <c r="AB20" s="10">
        <v>818</v>
      </c>
      <c r="AC20" s="10">
        <v>1731</v>
      </c>
    </row>
    <row r="21" spans="1:29" ht="15" customHeight="1" x14ac:dyDescent="0.15">
      <c r="A21" s="7"/>
      <c r="B21" s="11">
        <v>360</v>
      </c>
      <c r="C21" s="11">
        <v>355</v>
      </c>
      <c r="D21" s="11">
        <v>715</v>
      </c>
      <c r="E21" s="3"/>
      <c r="F21" s="7"/>
      <c r="G21" s="11">
        <v>534</v>
      </c>
      <c r="H21" s="11">
        <v>440</v>
      </c>
      <c r="I21" s="11">
        <v>974</v>
      </c>
      <c r="J21" s="3"/>
      <c r="K21" s="7"/>
      <c r="L21" s="12">
        <v>1022</v>
      </c>
      <c r="M21" s="12">
        <v>1031</v>
      </c>
      <c r="N21" s="12">
        <v>2053</v>
      </c>
      <c r="O21" s="24"/>
      <c r="P21" s="7"/>
      <c r="Q21" s="11">
        <v>8</v>
      </c>
      <c r="R21" s="11">
        <v>36</v>
      </c>
      <c r="S21" s="11">
        <v>44</v>
      </c>
      <c r="Z21" s="4" t="s">
        <v>31</v>
      </c>
      <c r="AA21" s="10">
        <v>380</v>
      </c>
      <c r="AB21" s="10">
        <v>340</v>
      </c>
      <c r="AC21" s="10">
        <v>720</v>
      </c>
    </row>
    <row r="22" spans="1:29" ht="15" customHeight="1" x14ac:dyDescent="0.15">
      <c r="A22" s="7">
        <v>15</v>
      </c>
      <c r="B22" s="10">
        <v>71</v>
      </c>
      <c r="C22" s="10">
        <v>61</v>
      </c>
      <c r="D22" s="10">
        <v>132</v>
      </c>
      <c r="E22" s="3"/>
      <c r="F22" s="7">
        <v>45</v>
      </c>
      <c r="G22" s="10">
        <v>112</v>
      </c>
      <c r="H22" s="10">
        <v>87</v>
      </c>
      <c r="I22" s="10">
        <v>199</v>
      </c>
      <c r="J22" s="3"/>
      <c r="K22" s="7">
        <v>75</v>
      </c>
      <c r="L22" s="10">
        <v>117</v>
      </c>
      <c r="M22" s="10">
        <v>164</v>
      </c>
      <c r="N22" s="10">
        <v>281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343</v>
      </c>
      <c r="AB22" s="10">
        <v>653</v>
      </c>
      <c r="AC22" s="10">
        <v>996</v>
      </c>
    </row>
    <row r="23" spans="1:29" ht="15" customHeight="1" x14ac:dyDescent="0.15">
      <c r="A23" s="7">
        <v>16</v>
      </c>
      <c r="B23" s="10">
        <v>89</v>
      </c>
      <c r="C23" s="10">
        <v>83</v>
      </c>
      <c r="D23" s="10">
        <v>172</v>
      </c>
      <c r="E23" s="3"/>
      <c r="F23" s="7">
        <v>46</v>
      </c>
      <c r="G23" s="10">
        <v>94</v>
      </c>
      <c r="H23" s="10">
        <v>100</v>
      </c>
      <c r="I23" s="10">
        <v>194</v>
      </c>
      <c r="J23" s="3"/>
      <c r="K23" s="7">
        <v>76</v>
      </c>
      <c r="L23" s="10">
        <v>139</v>
      </c>
      <c r="M23" s="10">
        <v>190</v>
      </c>
      <c r="N23" s="10">
        <v>329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9.6347861178369651</v>
      </c>
      <c r="W23" s="19">
        <f>W4/$W$8*100</f>
        <v>7.88982674366948</v>
      </c>
      <c r="X23" s="19">
        <f>X4/$X$8*100</f>
        <v>8.7069494968583161</v>
      </c>
      <c r="Z23" s="9" t="s">
        <v>24</v>
      </c>
      <c r="AA23" s="11">
        <f t="shared" ref="AA23:AB23" si="3">SUM(AA19:AA22)</f>
        <v>1791</v>
      </c>
      <c r="AB23" s="11">
        <f t="shared" si="3"/>
        <v>1974</v>
      </c>
      <c r="AC23" s="11">
        <f>SUM(AC19:AC22)</f>
        <v>3765</v>
      </c>
    </row>
    <row r="24" spans="1:29" ht="15" customHeight="1" x14ac:dyDescent="0.15">
      <c r="A24" s="7">
        <v>17</v>
      </c>
      <c r="B24" s="10">
        <v>73</v>
      </c>
      <c r="C24" s="10">
        <v>73</v>
      </c>
      <c r="D24" s="10">
        <v>146</v>
      </c>
      <c r="E24" s="3"/>
      <c r="F24" s="7">
        <v>47</v>
      </c>
      <c r="G24" s="10">
        <v>96</v>
      </c>
      <c r="H24" s="10">
        <v>105</v>
      </c>
      <c r="I24" s="10">
        <v>201</v>
      </c>
      <c r="J24" s="3"/>
      <c r="K24" s="7">
        <v>77</v>
      </c>
      <c r="L24" s="10">
        <v>129</v>
      </c>
      <c r="M24" s="10">
        <v>176</v>
      </c>
      <c r="N24" s="10">
        <v>305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47.780468119451172</v>
      </c>
      <c r="W24" s="19">
        <f>W5/$W$8*100</f>
        <v>41.323856063971569</v>
      </c>
      <c r="X24" s="19">
        <f>X5/$X$8*100</f>
        <v>44.347333112864362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72</v>
      </c>
      <c r="D25" s="10">
        <v>142</v>
      </c>
      <c r="E25" s="3"/>
      <c r="F25" s="7">
        <v>48</v>
      </c>
      <c r="G25" s="10">
        <v>101</v>
      </c>
      <c r="H25" s="10">
        <v>86</v>
      </c>
      <c r="I25" s="10">
        <v>187</v>
      </c>
      <c r="J25" s="3"/>
      <c r="K25" s="7">
        <v>78</v>
      </c>
      <c r="L25" s="10">
        <v>137</v>
      </c>
      <c r="M25" s="10">
        <v>205</v>
      </c>
      <c r="N25" s="10">
        <v>342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21.206618240516544</v>
      </c>
      <c r="W25" s="19">
        <f>W6/$W$8*100</f>
        <v>17.760995113282984</v>
      </c>
      <c r="X25" s="19">
        <f>X6/$X$8*100</f>
        <v>19.374498039400954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59</v>
      </c>
      <c r="C26" s="10">
        <v>84</v>
      </c>
      <c r="D26" s="10">
        <v>143</v>
      </c>
      <c r="E26" s="3"/>
      <c r="F26" s="7">
        <v>49</v>
      </c>
      <c r="G26" s="10">
        <v>99</v>
      </c>
      <c r="H26" s="10">
        <v>95</v>
      </c>
      <c r="I26" s="10">
        <v>194</v>
      </c>
      <c r="J26" s="3"/>
      <c r="K26" s="7">
        <v>79</v>
      </c>
      <c r="L26" s="10">
        <v>136</v>
      </c>
      <c r="M26" s="10">
        <v>205</v>
      </c>
      <c r="N26" s="10">
        <v>341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21.378127522195321</v>
      </c>
      <c r="W26" s="19">
        <f>W7/$W$8*100</f>
        <v>33.025322079075963</v>
      </c>
      <c r="X26" s="19">
        <f>X7/$X$8*100</f>
        <v>27.571219350876362</v>
      </c>
      <c r="Z26" s="4" t="s">
        <v>25</v>
      </c>
      <c r="AA26" s="10">
        <v>101</v>
      </c>
      <c r="AB26" s="10">
        <v>86</v>
      </c>
      <c r="AC26" s="10">
        <v>187</v>
      </c>
    </row>
    <row r="27" spans="1:29" ht="15" customHeight="1" x14ac:dyDescent="0.15">
      <c r="A27" s="7"/>
      <c r="B27" s="11">
        <v>362</v>
      </c>
      <c r="C27" s="11">
        <v>373</v>
      </c>
      <c r="D27" s="11">
        <v>735</v>
      </c>
      <c r="E27" s="3"/>
      <c r="F27" s="7"/>
      <c r="G27" s="11">
        <v>502</v>
      </c>
      <c r="H27" s="11">
        <v>473</v>
      </c>
      <c r="I27" s="11">
        <v>975</v>
      </c>
      <c r="J27" s="3"/>
      <c r="K27" s="7"/>
      <c r="L27" s="11">
        <v>658</v>
      </c>
      <c r="M27" s="11">
        <v>940</v>
      </c>
      <c r="N27" s="11">
        <v>1598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468</v>
      </c>
      <c r="AB27" s="10">
        <v>462</v>
      </c>
      <c r="AC27" s="10">
        <v>930</v>
      </c>
    </row>
    <row r="28" spans="1:29" ht="15" customHeight="1" x14ac:dyDescent="0.15">
      <c r="A28" s="7">
        <v>20</v>
      </c>
      <c r="B28" s="10">
        <v>67</v>
      </c>
      <c r="C28" s="10">
        <v>66</v>
      </c>
      <c r="D28" s="10">
        <v>133</v>
      </c>
      <c r="E28" s="3"/>
      <c r="F28" s="7">
        <v>50</v>
      </c>
      <c r="G28" s="10">
        <v>92</v>
      </c>
      <c r="H28" s="10">
        <v>90</v>
      </c>
      <c r="I28" s="10">
        <v>182</v>
      </c>
      <c r="J28" s="3"/>
      <c r="K28" s="7">
        <v>80</v>
      </c>
      <c r="L28" s="10">
        <v>125</v>
      </c>
      <c r="M28" s="10">
        <v>189</v>
      </c>
      <c r="N28" s="10">
        <v>314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29.620661824051652</v>
      </c>
      <c r="W28" s="19">
        <f t="shared" ref="W28:W39" si="5">W9/$W$8*100</f>
        <v>25.579742336739226</v>
      </c>
      <c r="X28" s="19">
        <f t="shared" ref="X28:X39" si="6">X9/$X$8*100</f>
        <v>27.472008314829687</v>
      </c>
      <c r="Z28" s="4" t="s">
        <v>31</v>
      </c>
      <c r="AA28" s="10">
        <v>228</v>
      </c>
      <c r="AB28" s="10">
        <v>191</v>
      </c>
      <c r="AC28" s="10">
        <v>419</v>
      </c>
    </row>
    <row r="29" spans="1:29" ht="15" customHeight="1" x14ac:dyDescent="0.15">
      <c r="A29" s="7">
        <v>21</v>
      </c>
      <c r="B29" s="10">
        <v>64</v>
      </c>
      <c r="C29" s="10">
        <v>55</v>
      </c>
      <c r="D29" s="10">
        <v>119</v>
      </c>
      <c r="E29" s="3"/>
      <c r="F29" s="7">
        <v>51</v>
      </c>
      <c r="G29" s="10">
        <v>93</v>
      </c>
      <c r="H29" s="10">
        <v>93</v>
      </c>
      <c r="I29" s="10">
        <v>186</v>
      </c>
      <c r="J29" s="3"/>
      <c r="K29" s="7">
        <v>81</v>
      </c>
      <c r="L29" s="10">
        <v>116</v>
      </c>
      <c r="M29" s="10">
        <v>190</v>
      </c>
      <c r="N29" s="10">
        <v>306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72.205407586763513</v>
      </c>
      <c r="W29" s="19">
        <f t="shared" si="5"/>
        <v>76.36605952909818</v>
      </c>
      <c r="X29" s="19">
        <f t="shared" si="6"/>
        <v>74.417725705107003</v>
      </c>
      <c r="Z29" s="4" t="s">
        <v>7</v>
      </c>
      <c r="AA29" s="10">
        <v>229</v>
      </c>
      <c r="AB29" s="10">
        <v>375</v>
      </c>
      <c r="AC29" s="10">
        <v>604</v>
      </c>
    </row>
    <row r="30" spans="1:29" ht="15" customHeight="1" x14ac:dyDescent="0.15">
      <c r="A30" s="7">
        <v>22</v>
      </c>
      <c r="B30" s="10">
        <v>64</v>
      </c>
      <c r="C30" s="10">
        <v>72</v>
      </c>
      <c r="D30" s="10">
        <v>136</v>
      </c>
      <c r="E30" s="3"/>
      <c r="F30" s="7">
        <v>52</v>
      </c>
      <c r="G30" s="10">
        <v>92</v>
      </c>
      <c r="H30" s="10">
        <v>118</v>
      </c>
      <c r="I30" s="10">
        <v>210</v>
      </c>
      <c r="J30" s="3"/>
      <c r="K30" s="7">
        <v>82</v>
      </c>
      <c r="L30" s="10">
        <v>150</v>
      </c>
      <c r="M30" s="10">
        <v>199</v>
      </c>
      <c r="N30" s="10">
        <v>349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61.753430185633576</v>
      </c>
      <c r="W30" s="19">
        <f t="shared" si="5"/>
        <v>68.254109284762336</v>
      </c>
      <c r="X30" s="19">
        <f t="shared" si="6"/>
        <v>65.209996692965461</v>
      </c>
      <c r="Z30" s="9" t="s">
        <v>24</v>
      </c>
      <c r="AA30" s="11">
        <f t="shared" ref="AA30:AB30" si="7">SUM(AA26:AA29)</f>
        <v>1026</v>
      </c>
      <c r="AB30" s="11">
        <f t="shared" si="7"/>
        <v>1114</v>
      </c>
      <c r="AC30" s="11">
        <f>SUM(AC26:AC29)</f>
        <v>2140</v>
      </c>
    </row>
    <row r="31" spans="1:29" ht="15" customHeight="1" x14ac:dyDescent="0.15">
      <c r="A31" s="7">
        <v>23</v>
      </c>
      <c r="B31" s="10">
        <v>70</v>
      </c>
      <c r="C31" s="10">
        <v>54</v>
      </c>
      <c r="D31" s="10">
        <v>124</v>
      </c>
      <c r="E31" s="3"/>
      <c r="F31" s="7">
        <v>53</v>
      </c>
      <c r="G31" s="10">
        <v>93</v>
      </c>
      <c r="H31" s="10">
        <v>96</v>
      </c>
      <c r="I31" s="10">
        <v>189</v>
      </c>
      <c r="J31" s="3"/>
      <c r="K31" s="7">
        <v>83</v>
      </c>
      <c r="L31" s="10">
        <v>118</v>
      </c>
      <c r="M31" s="10">
        <v>209</v>
      </c>
      <c r="N31" s="10">
        <v>327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50.847457627118644</v>
      </c>
      <c r="W31" s="19">
        <f t="shared" si="5"/>
        <v>58.294091514882275</v>
      </c>
      <c r="X31" s="19">
        <f t="shared" si="6"/>
        <v>54.807010913213958</v>
      </c>
      <c r="Z31" s="6"/>
    </row>
    <row r="32" spans="1:29" ht="15" customHeight="1" x14ac:dyDescent="0.15">
      <c r="A32" s="7">
        <v>24</v>
      </c>
      <c r="B32" s="10">
        <v>57</v>
      </c>
      <c r="C32" s="10">
        <v>68</v>
      </c>
      <c r="D32" s="10">
        <v>125</v>
      </c>
      <c r="E32" s="3"/>
      <c r="F32" s="7">
        <v>54</v>
      </c>
      <c r="G32" s="10">
        <v>93</v>
      </c>
      <c r="H32" s="10">
        <v>79</v>
      </c>
      <c r="I32" s="10">
        <v>172</v>
      </c>
      <c r="J32" s="3"/>
      <c r="K32" s="7">
        <v>84</v>
      </c>
      <c r="L32" s="10">
        <v>140</v>
      </c>
      <c r="M32" s="10">
        <v>197</v>
      </c>
      <c r="N32" s="10">
        <v>337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42.584745762711862</v>
      </c>
      <c r="W32" s="20">
        <f t="shared" si="5"/>
        <v>50.78631719235895</v>
      </c>
      <c r="X32" s="20">
        <f t="shared" si="6"/>
        <v>46.945717390277316</v>
      </c>
      <c r="Z32" s="6"/>
      <c r="AA32" s="28"/>
      <c r="AB32" s="27"/>
      <c r="AC32" s="27"/>
    </row>
    <row r="33" spans="1:29" ht="15" customHeight="1" x14ac:dyDescent="0.15">
      <c r="A33" s="7"/>
      <c r="B33" s="11">
        <v>322</v>
      </c>
      <c r="C33" s="11">
        <v>315</v>
      </c>
      <c r="D33" s="11">
        <v>637</v>
      </c>
      <c r="E33" s="3"/>
      <c r="F33" s="7"/>
      <c r="G33" s="11">
        <v>463</v>
      </c>
      <c r="H33" s="11">
        <v>476</v>
      </c>
      <c r="I33" s="11">
        <v>939</v>
      </c>
      <c r="J33" s="3"/>
      <c r="K33" s="7"/>
      <c r="L33" s="11">
        <v>649</v>
      </c>
      <c r="M33" s="11">
        <v>984</v>
      </c>
      <c r="N33" s="11">
        <v>1633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31.688861985472155</v>
      </c>
      <c r="W33" s="19">
        <f t="shared" si="5"/>
        <v>42.185695246557088</v>
      </c>
      <c r="X33" s="19">
        <f t="shared" si="6"/>
        <v>37.270279208201444</v>
      </c>
      <c r="Z33" s="6" t="s">
        <v>3</v>
      </c>
    </row>
    <row r="34" spans="1:29" ht="15" customHeight="1" x14ac:dyDescent="0.15">
      <c r="A34" s="7">
        <v>25</v>
      </c>
      <c r="B34" s="10">
        <v>68</v>
      </c>
      <c r="C34" s="10">
        <v>68</v>
      </c>
      <c r="D34" s="10">
        <v>136</v>
      </c>
      <c r="E34" s="3"/>
      <c r="F34" s="7">
        <v>55</v>
      </c>
      <c r="G34" s="10">
        <v>110</v>
      </c>
      <c r="H34" s="10">
        <v>124</v>
      </c>
      <c r="I34" s="10">
        <v>234</v>
      </c>
      <c r="J34" s="3"/>
      <c r="K34" s="7">
        <v>85</v>
      </c>
      <c r="L34" s="10">
        <v>114</v>
      </c>
      <c r="M34" s="10">
        <v>211</v>
      </c>
      <c r="N34" s="10">
        <v>325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21.378127522195321</v>
      </c>
      <c r="W34" s="19">
        <f t="shared" si="5"/>
        <v>33.025322079075963</v>
      </c>
      <c r="X34" s="19">
        <f t="shared" si="6"/>
        <v>27.571219350876362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87</v>
      </c>
      <c r="C35" s="10">
        <v>56</v>
      </c>
      <c r="D35" s="10">
        <v>143</v>
      </c>
      <c r="E35" s="3"/>
      <c r="F35" s="7">
        <v>56</v>
      </c>
      <c r="G35" s="10">
        <v>114</v>
      </c>
      <c r="H35" s="10">
        <v>128</v>
      </c>
      <c r="I35" s="10">
        <v>242</v>
      </c>
      <c r="J35" s="3"/>
      <c r="K35" s="7">
        <v>86</v>
      </c>
      <c r="L35" s="10">
        <v>115</v>
      </c>
      <c r="M35" s="10">
        <v>195</v>
      </c>
      <c r="N35" s="10">
        <v>310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14.739709443099274</v>
      </c>
      <c r="W35" s="19">
        <f t="shared" si="5"/>
        <v>24.673478454020437</v>
      </c>
      <c r="X35" s="19">
        <f t="shared" si="6"/>
        <v>20.021731941229273</v>
      </c>
      <c r="Z35" s="4" t="s">
        <v>25</v>
      </c>
      <c r="AA35" s="10">
        <f>SUM(AA5,AA12,AA19,AA26)</f>
        <v>955</v>
      </c>
      <c r="AB35" s="10">
        <f t="shared" ref="AA35:AB38" si="8">SUM(AB5,AB12,AB19,AB26)</f>
        <v>888</v>
      </c>
      <c r="AC35" s="10">
        <f>SUM(AA35:AB35)</f>
        <v>1843</v>
      </c>
    </row>
    <row r="36" spans="1:29" ht="15" customHeight="1" x14ac:dyDescent="0.15">
      <c r="A36" s="7">
        <v>27</v>
      </c>
      <c r="B36" s="10">
        <v>52</v>
      </c>
      <c r="C36" s="10">
        <v>54</v>
      </c>
      <c r="D36" s="10">
        <v>106</v>
      </c>
      <c r="E36" s="3"/>
      <c r="F36" s="7">
        <v>57</v>
      </c>
      <c r="G36" s="10">
        <v>122</v>
      </c>
      <c r="H36" s="10">
        <v>105</v>
      </c>
      <c r="I36" s="10">
        <v>227</v>
      </c>
      <c r="J36" s="3"/>
      <c r="K36" s="7">
        <v>87</v>
      </c>
      <c r="L36" s="10">
        <v>113</v>
      </c>
      <c r="M36" s="10">
        <v>177</v>
      </c>
      <c r="N36" s="10">
        <v>290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8.1920903954802249</v>
      </c>
      <c r="W36" s="19">
        <f t="shared" si="5"/>
        <v>15.930697467792093</v>
      </c>
      <c r="X36" s="19">
        <f t="shared" si="6"/>
        <v>12.306892804837718</v>
      </c>
      <c r="Z36" s="26" t="s">
        <v>26</v>
      </c>
      <c r="AA36" s="10">
        <f t="shared" si="8"/>
        <v>4736</v>
      </c>
      <c r="AB36" s="10">
        <f t="shared" si="8"/>
        <v>4651</v>
      </c>
      <c r="AC36" s="13">
        <f>SUM(AA36:AB36)</f>
        <v>9387</v>
      </c>
    </row>
    <row r="37" spans="1:29" ht="15" customHeight="1" x14ac:dyDescent="0.15">
      <c r="A37" s="7">
        <v>28</v>
      </c>
      <c r="B37" s="10">
        <v>66</v>
      </c>
      <c r="C37" s="10">
        <v>42</v>
      </c>
      <c r="D37" s="10">
        <v>108</v>
      </c>
      <c r="E37" s="3"/>
      <c r="F37" s="7">
        <v>58</v>
      </c>
      <c r="G37" s="10">
        <v>130</v>
      </c>
      <c r="H37" s="10">
        <v>144</v>
      </c>
      <c r="I37" s="10">
        <v>274</v>
      </c>
      <c r="J37" s="3"/>
      <c r="K37" s="7">
        <v>88</v>
      </c>
      <c r="L37" s="10">
        <v>94</v>
      </c>
      <c r="M37" s="10">
        <v>173</v>
      </c>
      <c r="N37" s="10">
        <v>267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2.754237288135593</v>
      </c>
      <c r="W37" s="19">
        <f t="shared" si="5"/>
        <v>7.3656152820968464</v>
      </c>
      <c r="X37" s="19">
        <f t="shared" si="6"/>
        <v>5.2062172249255916</v>
      </c>
      <c r="Z37" s="4" t="s">
        <v>31</v>
      </c>
      <c r="AA37" s="10">
        <f t="shared" si="8"/>
        <v>2102</v>
      </c>
      <c r="AB37" s="10">
        <f t="shared" si="8"/>
        <v>1999</v>
      </c>
      <c r="AC37" s="13">
        <f>SUM(AA37:AB37)</f>
        <v>4101</v>
      </c>
    </row>
    <row r="38" spans="1:29" ht="15" customHeight="1" x14ac:dyDescent="0.15">
      <c r="A38" s="7">
        <v>29</v>
      </c>
      <c r="B38" s="10">
        <v>57</v>
      </c>
      <c r="C38" s="10">
        <v>48</v>
      </c>
      <c r="D38" s="10">
        <v>105</v>
      </c>
      <c r="E38" s="3"/>
      <c r="F38" s="7">
        <v>59</v>
      </c>
      <c r="G38" s="10">
        <v>142</v>
      </c>
      <c r="H38" s="10">
        <v>144</v>
      </c>
      <c r="I38" s="10">
        <v>286</v>
      </c>
      <c r="J38" s="3"/>
      <c r="K38" s="7">
        <v>89</v>
      </c>
      <c r="L38" s="10">
        <v>103</v>
      </c>
      <c r="M38" s="10">
        <v>208</v>
      </c>
      <c r="N38" s="10">
        <v>311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0.45399515738498786</v>
      </c>
      <c r="W38" s="19">
        <f t="shared" si="5"/>
        <v>2.1768103065304309</v>
      </c>
      <c r="X38" s="19">
        <f t="shared" si="6"/>
        <v>1.3700571644541031</v>
      </c>
      <c r="Z38" s="4" t="s">
        <v>7</v>
      </c>
      <c r="AA38" s="10">
        <f t="shared" si="8"/>
        <v>2119</v>
      </c>
      <c r="AB38" s="10">
        <f t="shared" si="8"/>
        <v>3717</v>
      </c>
      <c r="AC38" s="13">
        <f>SUM(AA38:AB38)</f>
        <v>5836</v>
      </c>
    </row>
    <row r="39" spans="1:29" ht="15" customHeight="1" x14ac:dyDescent="0.15">
      <c r="A39" s="7"/>
      <c r="B39" s="11">
        <v>330</v>
      </c>
      <c r="C39" s="11">
        <v>268</v>
      </c>
      <c r="D39" s="11">
        <v>598</v>
      </c>
      <c r="E39" s="3"/>
      <c r="F39" s="7"/>
      <c r="G39" s="11">
        <v>618</v>
      </c>
      <c r="H39" s="11">
        <v>645</v>
      </c>
      <c r="I39" s="11">
        <v>1263</v>
      </c>
      <c r="J39" s="3"/>
      <c r="K39" s="7"/>
      <c r="L39" s="11">
        <v>539</v>
      </c>
      <c r="M39" s="11">
        <v>964</v>
      </c>
      <c r="N39" s="11">
        <v>1503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8.0710250201775621E-2</v>
      </c>
      <c r="W39" s="19">
        <f t="shared" si="5"/>
        <v>0.34651266103953798</v>
      </c>
      <c r="X39" s="19">
        <f t="shared" si="6"/>
        <v>0.22204374734256152</v>
      </c>
      <c r="Z39" s="9" t="s">
        <v>24</v>
      </c>
      <c r="AA39" s="11">
        <f>SUM(AA35:AA38)</f>
        <v>9912</v>
      </c>
      <c r="AB39" s="11">
        <f>SUM(AB35:AB38)</f>
        <v>11255</v>
      </c>
      <c r="AC39" s="11">
        <f>SUM(AC35:AC38)</f>
        <v>21167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6">
        <v>43616</v>
      </c>
      <c r="W2" s="36"/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34</v>
      </c>
      <c r="D4" s="10">
        <v>83</v>
      </c>
      <c r="E4" s="3"/>
      <c r="F4" s="7">
        <v>30</v>
      </c>
      <c r="G4" s="10">
        <v>64</v>
      </c>
      <c r="H4" s="10">
        <v>65</v>
      </c>
      <c r="I4" s="10">
        <v>129</v>
      </c>
      <c r="J4" s="3"/>
      <c r="K4" s="7">
        <v>60</v>
      </c>
      <c r="L4" s="10">
        <v>175</v>
      </c>
      <c r="M4" s="10">
        <v>170</v>
      </c>
      <c r="N4" s="10">
        <v>345</v>
      </c>
      <c r="O4" s="3"/>
      <c r="P4" s="7">
        <v>90</v>
      </c>
      <c r="Q4" s="10">
        <v>65</v>
      </c>
      <c r="R4" s="10">
        <v>162</v>
      </c>
      <c r="S4" s="10">
        <v>227</v>
      </c>
      <c r="U4" s="4" t="s">
        <v>4</v>
      </c>
      <c r="V4" s="15">
        <f>SUM(B9,B15,B21)</f>
        <v>992</v>
      </c>
      <c r="W4" s="15">
        <f>SUM(C9,C15,C21)</f>
        <v>907</v>
      </c>
      <c r="X4" s="15">
        <f>SUM(V4:W4)</f>
        <v>1899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52</v>
      </c>
      <c r="C5" s="10">
        <v>47</v>
      </c>
      <c r="D5" s="10">
        <v>99</v>
      </c>
      <c r="E5" s="3"/>
      <c r="F5" s="7">
        <v>31</v>
      </c>
      <c r="G5" s="10">
        <v>75</v>
      </c>
      <c r="H5" s="10">
        <v>88</v>
      </c>
      <c r="I5" s="10">
        <v>163</v>
      </c>
      <c r="J5" s="3"/>
      <c r="K5" s="7">
        <v>61</v>
      </c>
      <c r="L5" s="10">
        <v>158</v>
      </c>
      <c r="M5" s="10">
        <v>174</v>
      </c>
      <c r="N5" s="10">
        <v>332</v>
      </c>
      <c r="O5" s="3"/>
      <c r="P5" s="7">
        <v>91</v>
      </c>
      <c r="Q5" s="10">
        <v>45</v>
      </c>
      <c r="R5" s="10">
        <v>128</v>
      </c>
      <c r="S5" s="10">
        <v>173</v>
      </c>
      <c r="U5" s="4" t="s">
        <v>5</v>
      </c>
      <c r="V5" s="15">
        <f>SUM(B27,B33,B39,G9,G15,G21,G27,G33,G39,L9)</f>
        <v>4909</v>
      </c>
      <c r="W5" s="15">
        <f>SUM(C27,C33,C39,H9,H15,H21,H27,H33,H39,M9)</f>
        <v>4816</v>
      </c>
      <c r="X5" s="15">
        <f>SUM(V5:W5)</f>
        <v>9725</v>
      </c>
      <c r="Y5" s="2"/>
      <c r="Z5" s="4" t="s">
        <v>25</v>
      </c>
      <c r="AA5" s="10">
        <v>561</v>
      </c>
      <c r="AB5" s="10">
        <v>535</v>
      </c>
      <c r="AC5" s="10">
        <v>1096</v>
      </c>
    </row>
    <row r="6" spans="1:29" ht="15" customHeight="1" x14ac:dyDescent="0.15">
      <c r="A6" s="7">
        <v>2</v>
      </c>
      <c r="B6" s="10">
        <v>61</v>
      </c>
      <c r="C6" s="10">
        <v>58</v>
      </c>
      <c r="D6" s="10">
        <v>119</v>
      </c>
      <c r="E6" s="3"/>
      <c r="F6" s="7">
        <v>32</v>
      </c>
      <c r="G6" s="10">
        <v>75</v>
      </c>
      <c r="H6" s="10">
        <v>84</v>
      </c>
      <c r="I6" s="10">
        <v>159</v>
      </c>
      <c r="J6" s="3"/>
      <c r="K6" s="7">
        <v>62</v>
      </c>
      <c r="L6" s="10">
        <v>167</v>
      </c>
      <c r="M6" s="10">
        <v>163</v>
      </c>
      <c r="N6" s="10">
        <v>330</v>
      </c>
      <c r="O6" s="3"/>
      <c r="P6" s="7">
        <v>92</v>
      </c>
      <c r="Q6" s="10">
        <v>47</v>
      </c>
      <c r="R6" s="10">
        <v>101</v>
      </c>
      <c r="S6" s="10">
        <v>148</v>
      </c>
      <c r="U6" s="8" t="s">
        <v>6</v>
      </c>
      <c r="V6" s="15">
        <f>SUM(L15,L21)</f>
        <v>2057</v>
      </c>
      <c r="W6" s="15">
        <f>SUM(M15,M21)</f>
        <v>1970</v>
      </c>
      <c r="X6" s="15">
        <f>SUM(V6:W6)</f>
        <v>4027</v>
      </c>
      <c r="Z6" s="26" t="s">
        <v>26</v>
      </c>
      <c r="AA6" s="10">
        <v>2860</v>
      </c>
      <c r="AB6" s="10">
        <v>2821</v>
      </c>
      <c r="AC6" s="10">
        <v>5681</v>
      </c>
    </row>
    <row r="7" spans="1:29" ht="15" customHeight="1" x14ac:dyDescent="0.15">
      <c r="A7" s="7">
        <v>3</v>
      </c>
      <c r="B7" s="10">
        <v>59</v>
      </c>
      <c r="C7" s="10">
        <v>41</v>
      </c>
      <c r="D7" s="10">
        <v>100</v>
      </c>
      <c r="E7" s="3"/>
      <c r="F7" s="7">
        <v>33</v>
      </c>
      <c r="G7" s="10">
        <v>73</v>
      </c>
      <c r="H7" s="10">
        <v>83</v>
      </c>
      <c r="I7" s="10">
        <v>156</v>
      </c>
      <c r="J7" s="3"/>
      <c r="K7" s="7">
        <v>63</v>
      </c>
      <c r="L7" s="10">
        <v>179</v>
      </c>
      <c r="M7" s="10">
        <v>199</v>
      </c>
      <c r="N7" s="10">
        <v>378</v>
      </c>
      <c r="O7" s="3"/>
      <c r="P7" s="7">
        <v>93</v>
      </c>
      <c r="Q7" s="10">
        <v>39</v>
      </c>
      <c r="R7" s="10">
        <v>109</v>
      </c>
      <c r="S7" s="10">
        <v>148</v>
      </c>
      <c r="U7" s="4" t="s">
        <v>7</v>
      </c>
      <c r="V7" s="15">
        <f>SUM(L27,L33,L39,Q9,Q15,Q21,Q27,Q33,Q39)</f>
        <v>2146</v>
      </c>
      <c r="W7" s="15">
        <f>SUM(M27,M33,M39,R9,R15,R21,R27,R33,R39)</f>
        <v>3782</v>
      </c>
      <c r="X7" s="15">
        <f>SUM(V7:W7)</f>
        <v>5928</v>
      </c>
      <c r="Z7" s="4" t="s">
        <v>31</v>
      </c>
      <c r="AA7" s="10">
        <v>1193</v>
      </c>
      <c r="AB7" s="10">
        <v>1196</v>
      </c>
      <c r="AC7" s="10">
        <v>2389</v>
      </c>
    </row>
    <row r="8" spans="1:29" ht="15" customHeight="1" x14ac:dyDescent="0.15">
      <c r="A8" s="7">
        <v>4</v>
      </c>
      <c r="B8" s="10">
        <v>71</v>
      </c>
      <c r="C8" s="10">
        <v>69</v>
      </c>
      <c r="D8" s="10">
        <v>140</v>
      </c>
      <c r="E8" s="3"/>
      <c r="F8" s="7">
        <v>34</v>
      </c>
      <c r="G8" s="10">
        <v>97</v>
      </c>
      <c r="H8" s="10">
        <v>88</v>
      </c>
      <c r="I8" s="10">
        <v>185</v>
      </c>
      <c r="J8" s="3"/>
      <c r="K8" s="7">
        <v>64</v>
      </c>
      <c r="L8" s="10">
        <v>189</v>
      </c>
      <c r="M8" s="10">
        <v>188</v>
      </c>
      <c r="N8" s="10">
        <v>377</v>
      </c>
      <c r="O8" s="3"/>
      <c r="P8" s="7">
        <v>94</v>
      </c>
      <c r="Q8" s="10">
        <v>21</v>
      </c>
      <c r="R8" s="10">
        <v>92</v>
      </c>
      <c r="S8" s="10">
        <v>113</v>
      </c>
      <c r="U8" s="17" t="s">
        <v>3</v>
      </c>
      <c r="V8" s="12">
        <f>SUM(V4:V7)</f>
        <v>10104</v>
      </c>
      <c r="W8" s="12">
        <f>SUM(W4:W7)</f>
        <v>11475</v>
      </c>
      <c r="X8" s="12">
        <f>SUM(X4:X7)</f>
        <v>21579</v>
      </c>
      <c r="Z8" s="4" t="s">
        <v>7</v>
      </c>
      <c r="AA8" s="10">
        <v>1295</v>
      </c>
      <c r="AB8" s="10">
        <v>2276</v>
      </c>
      <c r="AC8" s="10">
        <v>3571</v>
      </c>
    </row>
    <row r="9" spans="1:29" ht="15" customHeight="1" x14ac:dyDescent="0.15">
      <c r="A9" s="7"/>
      <c r="B9" s="11">
        <v>292</v>
      </c>
      <c r="C9" s="11">
        <v>249</v>
      </c>
      <c r="D9" s="11">
        <v>541</v>
      </c>
      <c r="E9" s="3"/>
      <c r="F9" s="7"/>
      <c r="G9" s="11">
        <v>384</v>
      </c>
      <c r="H9" s="11">
        <v>408</v>
      </c>
      <c r="I9" s="11">
        <v>792</v>
      </c>
      <c r="J9" s="3"/>
      <c r="K9" s="7"/>
      <c r="L9" s="12">
        <v>868</v>
      </c>
      <c r="M9" s="12">
        <v>894</v>
      </c>
      <c r="N9" s="12">
        <v>1762</v>
      </c>
      <c r="O9" s="3"/>
      <c r="P9" s="7"/>
      <c r="Q9" s="11">
        <v>217</v>
      </c>
      <c r="R9" s="11">
        <v>592</v>
      </c>
      <c r="S9" s="11">
        <v>809</v>
      </c>
      <c r="U9" s="4" t="s">
        <v>8</v>
      </c>
      <c r="V9" s="15">
        <f>SUM(G21,G27,G33,G39,L9)</f>
        <v>3040</v>
      </c>
      <c r="W9" s="15">
        <f>SUM(H21,H27,H33,H39,M9)</f>
        <v>3002</v>
      </c>
      <c r="X9" s="18">
        <f t="shared" ref="X9:X20" si="0">SUM(V9:W9)</f>
        <v>6042</v>
      </c>
      <c r="Z9" s="9" t="s">
        <v>24</v>
      </c>
      <c r="AA9" s="11">
        <v>5909</v>
      </c>
      <c r="AB9" s="11">
        <v>6828</v>
      </c>
      <c r="AC9" s="11">
        <v>12737</v>
      </c>
    </row>
    <row r="10" spans="1:29" ht="15" customHeight="1" x14ac:dyDescent="0.15">
      <c r="A10" s="7">
        <v>5</v>
      </c>
      <c r="B10" s="10">
        <v>60</v>
      </c>
      <c r="C10" s="10">
        <v>58</v>
      </c>
      <c r="D10" s="10">
        <v>118</v>
      </c>
      <c r="E10" s="3"/>
      <c r="F10" s="7">
        <v>35</v>
      </c>
      <c r="G10" s="10">
        <v>96</v>
      </c>
      <c r="H10" s="10">
        <v>90</v>
      </c>
      <c r="I10" s="10">
        <v>186</v>
      </c>
      <c r="J10" s="3"/>
      <c r="K10" s="7">
        <v>65</v>
      </c>
      <c r="L10" s="10">
        <v>219</v>
      </c>
      <c r="M10" s="10">
        <v>160</v>
      </c>
      <c r="N10" s="10">
        <v>379</v>
      </c>
      <c r="O10" s="3"/>
      <c r="P10" s="7">
        <v>95</v>
      </c>
      <c r="Q10" s="10">
        <v>19</v>
      </c>
      <c r="R10" s="10">
        <v>46</v>
      </c>
      <c r="S10" s="10">
        <v>65</v>
      </c>
      <c r="U10" s="4" t="s">
        <v>9</v>
      </c>
      <c r="V10" s="15">
        <f>SUM(G21,G27,G33,G39,L9,L15,L21,L27,L33,L39,Q9,Q15,Q21,Q27,Q33,Q39)</f>
        <v>7243</v>
      </c>
      <c r="W10" s="15">
        <f>SUM(H21,H27,H33,H39,M9,M15,M21,M27,M33,M39,R9,R15,R21,R27,R33,R39)</f>
        <v>8754</v>
      </c>
      <c r="X10" s="18">
        <f t="shared" si="0"/>
        <v>15997</v>
      </c>
      <c r="Z10" s="6" t="s">
        <v>28</v>
      </c>
    </row>
    <row r="11" spans="1:29" ht="15" customHeight="1" x14ac:dyDescent="0.15">
      <c r="A11" s="7">
        <v>6</v>
      </c>
      <c r="B11" s="10">
        <v>64</v>
      </c>
      <c r="C11" s="10">
        <v>64</v>
      </c>
      <c r="D11" s="10">
        <v>128</v>
      </c>
      <c r="E11" s="3"/>
      <c r="F11" s="7">
        <v>36</v>
      </c>
      <c r="G11" s="10">
        <v>75</v>
      </c>
      <c r="H11" s="10">
        <v>84</v>
      </c>
      <c r="I11" s="10">
        <v>159</v>
      </c>
      <c r="J11" s="3"/>
      <c r="K11" s="7">
        <v>66</v>
      </c>
      <c r="L11" s="10">
        <v>207</v>
      </c>
      <c r="M11" s="10">
        <v>222</v>
      </c>
      <c r="N11" s="10">
        <v>429</v>
      </c>
      <c r="O11" s="3"/>
      <c r="P11" s="7">
        <v>96</v>
      </c>
      <c r="Q11" s="10">
        <v>7</v>
      </c>
      <c r="R11" s="10">
        <v>53</v>
      </c>
      <c r="S11" s="10">
        <v>60</v>
      </c>
      <c r="U11" s="4" t="s">
        <v>10</v>
      </c>
      <c r="V11" s="15">
        <f>SUM(,G33,G39,L9,L15,L21,L27,L33,L39,Q9,Q15,Q21,Q27,Q33,Q39)</f>
        <v>6184</v>
      </c>
      <c r="W11" s="15">
        <f>SUM(,H33,H39,M9,M15,M21,M27,M33,M39,R9,R15,R21,R27,R33,R39)</f>
        <v>7814</v>
      </c>
      <c r="X11" s="18">
        <f t="shared" si="0"/>
        <v>13998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46</v>
      </c>
      <c r="D12" s="10">
        <v>117</v>
      </c>
      <c r="E12" s="3"/>
      <c r="F12" s="7">
        <v>37</v>
      </c>
      <c r="G12" s="10">
        <v>99</v>
      </c>
      <c r="H12" s="10">
        <v>83</v>
      </c>
      <c r="I12" s="10">
        <v>182</v>
      </c>
      <c r="J12" s="3"/>
      <c r="K12" s="7">
        <v>67</v>
      </c>
      <c r="L12" s="10">
        <v>214</v>
      </c>
      <c r="M12" s="10">
        <v>197</v>
      </c>
      <c r="N12" s="10">
        <v>411</v>
      </c>
      <c r="O12" s="3"/>
      <c r="P12" s="7">
        <v>97</v>
      </c>
      <c r="Q12" s="10">
        <v>1</v>
      </c>
      <c r="R12" s="10">
        <v>40</v>
      </c>
      <c r="S12" s="10">
        <v>41</v>
      </c>
      <c r="U12" s="4" t="s">
        <v>11</v>
      </c>
      <c r="V12" s="15">
        <f>SUM(L9,L15,L21,L27,L33,L39,Q9,Q15,Q21,Q27,Q33,Q39)</f>
        <v>5071</v>
      </c>
      <c r="W12" s="15">
        <f>SUM(M9,M15,M21,M27,M33,M39,R9,R15,R21,R27,R33,R39)</f>
        <v>6646</v>
      </c>
      <c r="X12" s="18">
        <f t="shared" si="0"/>
        <v>11717</v>
      </c>
      <c r="Z12" s="4" t="s">
        <v>25</v>
      </c>
      <c r="AA12" s="10">
        <v>169</v>
      </c>
      <c r="AB12" s="10">
        <v>128</v>
      </c>
      <c r="AC12" s="10">
        <v>297</v>
      </c>
    </row>
    <row r="13" spans="1:29" ht="15" customHeight="1" x14ac:dyDescent="0.15">
      <c r="A13" s="7">
        <v>8</v>
      </c>
      <c r="B13" s="10">
        <v>68</v>
      </c>
      <c r="C13" s="10">
        <v>71</v>
      </c>
      <c r="D13" s="10">
        <v>139</v>
      </c>
      <c r="E13" s="3"/>
      <c r="F13" s="7">
        <v>38</v>
      </c>
      <c r="G13" s="10">
        <v>74</v>
      </c>
      <c r="H13" s="10">
        <v>93</v>
      </c>
      <c r="I13" s="10">
        <v>167</v>
      </c>
      <c r="J13" s="3"/>
      <c r="K13" s="7">
        <v>68</v>
      </c>
      <c r="L13" s="10">
        <v>253</v>
      </c>
      <c r="M13" s="10">
        <v>202</v>
      </c>
      <c r="N13" s="10">
        <v>455</v>
      </c>
      <c r="O13" s="3"/>
      <c r="P13" s="7">
        <v>98</v>
      </c>
      <c r="Q13" s="10">
        <v>4</v>
      </c>
      <c r="R13" s="10">
        <v>25</v>
      </c>
      <c r="S13" s="10">
        <v>29</v>
      </c>
      <c r="U13" s="9" t="s">
        <v>12</v>
      </c>
      <c r="V13" s="12">
        <f>SUM(L15,L21,L27,L33,L39,Q9,Q15,Q21,Q27,Q33,Q39)</f>
        <v>4203</v>
      </c>
      <c r="W13" s="12">
        <f>SUM(M15,M21,M27,M33,M39,R9,R15,R21,R27,R33,R39)</f>
        <v>5752</v>
      </c>
      <c r="X13" s="12">
        <f t="shared" si="0"/>
        <v>9955</v>
      </c>
      <c r="Z13" s="26" t="s">
        <v>26</v>
      </c>
      <c r="AA13" s="10">
        <v>613</v>
      </c>
      <c r="AB13" s="10">
        <v>653</v>
      </c>
      <c r="AC13" s="10">
        <v>1266</v>
      </c>
    </row>
    <row r="14" spans="1:29" ht="15" customHeight="1" x14ac:dyDescent="0.15">
      <c r="A14" s="7">
        <v>9</v>
      </c>
      <c r="B14" s="10">
        <v>81</v>
      </c>
      <c r="C14" s="10">
        <v>61</v>
      </c>
      <c r="D14" s="10">
        <v>142</v>
      </c>
      <c r="E14" s="3"/>
      <c r="F14" s="7">
        <v>39</v>
      </c>
      <c r="G14" s="10">
        <v>86</v>
      </c>
      <c r="H14" s="10">
        <v>86</v>
      </c>
      <c r="I14" s="10">
        <v>172</v>
      </c>
      <c r="J14" s="3"/>
      <c r="K14" s="7">
        <v>69</v>
      </c>
      <c r="L14" s="10">
        <v>241</v>
      </c>
      <c r="M14" s="10">
        <v>247</v>
      </c>
      <c r="N14" s="10">
        <v>488</v>
      </c>
      <c r="O14" s="3"/>
      <c r="P14" s="7">
        <v>99</v>
      </c>
      <c r="Q14" s="10">
        <v>5</v>
      </c>
      <c r="R14" s="10">
        <v>11</v>
      </c>
      <c r="S14" s="10">
        <v>16</v>
      </c>
      <c r="U14" s="4" t="s">
        <v>13</v>
      </c>
      <c r="V14" s="15">
        <f>SUM(L21,L27,L33,L39,Q9,Q15,Q21,Q27,Q33,Q39)</f>
        <v>3069</v>
      </c>
      <c r="W14" s="15">
        <f>SUM(M21,M27,M33,M39,R9,R15,R21,R27,R33,R39)</f>
        <v>4724</v>
      </c>
      <c r="X14" s="18">
        <f t="shared" si="0"/>
        <v>7793</v>
      </c>
      <c r="Z14" s="4" t="s">
        <v>31</v>
      </c>
      <c r="AA14" s="10">
        <v>274</v>
      </c>
      <c r="AB14" s="10">
        <v>273</v>
      </c>
      <c r="AC14" s="10">
        <v>547</v>
      </c>
    </row>
    <row r="15" spans="1:29" ht="15" customHeight="1" x14ac:dyDescent="0.15">
      <c r="A15" s="7"/>
      <c r="B15" s="11">
        <v>344</v>
      </c>
      <c r="C15" s="11">
        <v>300</v>
      </c>
      <c r="D15" s="11">
        <v>644</v>
      </c>
      <c r="E15" s="3"/>
      <c r="F15" s="7"/>
      <c r="G15" s="11">
        <v>430</v>
      </c>
      <c r="H15" s="11">
        <v>436</v>
      </c>
      <c r="I15" s="11">
        <v>866</v>
      </c>
      <c r="J15" s="3"/>
      <c r="K15" s="7"/>
      <c r="L15" s="11">
        <v>1134</v>
      </c>
      <c r="M15" s="11">
        <v>1028</v>
      </c>
      <c r="N15" s="11">
        <v>2162</v>
      </c>
      <c r="O15" s="3"/>
      <c r="P15" s="7"/>
      <c r="Q15" s="11">
        <v>36</v>
      </c>
      <c r="R15" s="11">
        <v>175</v>
      </c>
      <c r="S15" s="11">
        <v>211</v>
      </c>
      <c r="U15" s="4" t="s">
        <v>14</v>
      </c>
      <c r="V15" s="15">
        <f>SUM(L27,L33,L39,Q9,Q15,Q21,Q27,Q33,Q39)</f>
        <v>2146</v>
      </c>
      <c r="W15" s="15">
        <f>SUM(M27,M33,M39,R9,R15,R21,R27,R33,R39)</f>
        <v>3782</v>
      </c>
      <c r="X15" s="18">
        <f t="shared" si="0"/>
        <v>5928</v>
      </c>
      <c r="Z15" s="4" t="s">
        <v>7</v>
      </c>
      <c r="AA15" s="10">
        <v>273</v>
      </c>
      <c r="AB15" s="10">
        <v>445</v>
      </c>
      <c r="AC15" s="10">
        <v>718</v>
      </c>
    </row>
    <row r="16" spans="1:29" ht="15" customHeight="1" x14ac:dyDescent="0.15">
      <c r="A16" s="7">
        <v>10</v>
      </c>
      <c r="B16" s="10">
        <v>73</v>
      </c>
      <c r="C16" s="10">
        <v>71</v>
      </c>
      <c r="D16" s="10">
        <v>144</v>
      </c>
      <c r="E16" s="3"/>
      <c r="F16" s="7">
        <v>40</v>
      </c>
      <c r="G16" s="10">
        <v>106</v>
      </c>
      <c r="H16" s="10">
        <v>96</v>
      </c>
      <c r="I16" s="10">
        <v>202</v>
      </c>
      <c r="J16" s="3"/>
      <c r="K16" s="7">
        <v>70</v>
      </c>
      <c r="L16" s="10">
        <v>268</v>
      </c>
      <c r="M16" s="10">
        <v>240</v>
      </c>
      <c r="N16" s="10">
        <v>508</v>
      </c>
      <c r="O16" s="3"/>
      <c r="P16" s="7">
        <v>100</v>
      </c>
      <c r="Q16" s="10">
        <v>4</v>
      </c>
      <c r="R16" s="10">
        <v>17</v>
      </c>
      <c r="S16" s="10">
        <v>21</v>
      </c>
      <c r="U16" s="4" t="s">
        <v>15</v>
      </c>
      <c r="V16" s="15">
        <f>SUM(L33,L39,Q9,Q15,Q21,Q27,Q33,Q39)</f>
        <v>1470</v>
      </c>
      <c r="W16" s="15">
        <f>SUM(M33,M39,R9,R15,R21,R27,R33,R39)</f>
        <v>2783</v>
      </c>
      <c r="X16" s="18">
        <f t="shared" si="0"/>
        <v>4253</v>
      </c>
      <c r="Z16" s="9" t="s">
        <v>24</v>
      </c>
      <c r="AA16" s="11">
        <v>1329</v>
      </c>
      <c r="AB16" s="11">
        <v>1499</v>
      </c>
      <c r="AC16" s="11">
        <v>2828</v>
      </c>
    </row>
    <row r="17" spans="1:29" ht="15" customHeight="1" x14ac:dyDescent="0.15">
      <c r="A17" s="7">
        <v>11</v>
      </c>
      <c r="B17" s="10">
        <v>65</v>
      </c>
      <c r="C17" s="10">
        <v>81</v>
      </c>
      <c r="D17" s="10">
        <v>146</v>
      </c>
      <c r="E17" s="3"/>
      <c r="F17" s="7">
        <v>41</v>
      </c>
      <c r="G17" s="10">
        <v>119</v>
      </c>
      <c r="H17" s="10">
        <v>90</v>
      </c>
      <c r="I17" s="10">
        <v>209</v>
      </c>
      <c r="J17" s="3"/>
      <c r="K17" s="7">
        <v>71</v>
      </c>
      <c r="L17" s="10">
        <v>255</v>
      </c>
      <c r="M17" s="10">
        <v>252</v>
      </c>
      <c r="N17" s="10">
        <v>507</v>
      </c>
      <c r="O17" s="3"/>
      <c r="P17" s="7">
        <v>101</v>
      </c>
      <c r="Q17" s="10">
        <v>3</v>
      </c>
      <c r="R17" s="10">
        <v>8</v>
      </c>
      <c r="S17" s="10">
        <v>11</v>
      </c>
      <c r="U17" s="4" t="s">
        <v>16</v>
      </c>
      <c r="V17" s="15">
        <f>SUM(L39,Q9,Q15,Q21,Q27,Q33,Q39)</f>
        <v>795</v>
      </c>
      <c r="W17" s="15">
        <f>SUM(M39,R9,R15,R21,R27,R33,R39)</f>
        <v>1763</v>
      </c>
      <c r="X17" s="18">
        <f t="shared" si="0"/>
        <v>2558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67</v>
      </c>
      <c r="D18" s="10">
        <v>144</v>
      </c>
      <c r="E18" s="3"/>
      <c r="F18" s="7">
        <v>42</v>
      </c>
      <c r="G18" s="10">
        <v>112</v>
      </c>
      <c r="H18" s="10">
        <v>93</v>
      </c>
      <c r="I18" s="10">
        <v>205</v>
      </c>
      <c r="J18" s="3"/>
      <c r="K18" s="7">
        <v>72</v>
      </c>
      <c r="L18" s="10">
        <v>199</v>
      </c>
      <c r="M18" s="10">
        <v>188</v>
      </c>
      <c r="N18" s="13">
        <v>387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261</v>
      </c>
      <c r="W18" s="15">
        <f>SUM(R9,R15,R21,R27,R33,R39)</f>
        <v>806</v>
      </c>
      <c r="X18" s="18">
        <f t="shared" si="0"/>
        <v>1067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78</v>
      </c>
      <c r="D19" s="10">
        <v>148</v>
      </c>
      <c r="E19" s="3"/>
      <c r="F19" s="7">
        <v>43</v>
      </c>
      <c r="G19" s="10">
        <v>115</v>
      </c>
      <c r="H19" s="10">
        <v>89</v>
      </c>
      <c r="I19" s="10">
        <v>204</v>
      </c>
      <c r="J19" s="3"/>
      <c r="K19" s="7">
        <v>73</v>
      </c>
      <c r="L19" s="10">
        <v>85</v>
      </c>
      <c r="M19" s="10">
        <v>100</v>
      </c>
      <c r="N19" s="10">
        <v>185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44</v>
      </c>
      <c r="W19" s="15">
        <f>SUM(R15,R21,R27,R33,R39)</f>
        <v>214</v>
      </c>
      <c r="X19" s="18">
        <f t="shared" si="0"/>
        <v>258</v>
      </c>
      <c r="Z19" s="4" t="s">
        <v>25</v>
      </c>
      <c r="AA19" s="10">
        <v>160</v>
      </c>
      <c r="AB19" s="10">
        <v>159</v>
      </c>
      <c r="AC19" s="10">
        <v>319</v>
      </c>
    </row>
    <row r="20" spans="1:29" ht="15" customHeight="1" x14ac:dyDescent="0.15">
      <c r="A20" s="7">
        <v>14</v>
      </c>
      <c r="B20" s="10">
        <v>71</v>
      </c>
      <c r="C20" s="10">
        <v>61</v>
      </c>
      <c r="D20" s="10">
        <v>132</v>
      </c>
      <c r="E20" s="3"/>
      <c r="F20" s="7">
        <v>44</v>
      </c>
      <c r="G20" s="10">
        <v>111</v>
      </c>
      <c r="H20" s="10">
        <v>88</v>
      </c>
      <c r="I20" s="10">
        <v>199</v>
      </c>
      <c r="J20" s="3"/>
      <c r="K20" s="7">
        <v>74</v>
      </c>
      <c r="L20" s="10">
        <v>116</v>
      </c>
      <c r="M20" s="10">
        <v>162</v>
      </c>
      <c r="N20" s="10">
        <v>278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8</v>
      </c>
      <c r="W20" s="15">
        <f>SUM(R21,R27,R33,R39)</f>
        <v>39</v>
      </c>
      <c r="X20" s="18">
        <f t="shared" si="0"/>
        <v>47</v>
      </c>
      <c r="Z20" s="26" t="s">
        <v>26</v>
      </c>
      <c r="AA20" s="10">
        <v>947</v>
      </c>
      <c r="AB20" s="10">
        <v>865</v>
      </c>
      <c r="AC20" s="10">
        <v>1812</v>
      </c>
    </row>
    <row r="21" spans="1:29" ht="15" customHeight="1" x14ac:dyDescent="0.15">
      <c r="A21" s="7"/>
      <c r="B21" s="11">
        <v>356</v>
      </c>
      <c r="C21" s="11">
        <v>358</v>
      </c>
      <c r="D21" s="11">
        <v>714</v>
      </c>
      <c r="E21" s="3"/>
      <c r="F21" s="7"/>
      <c r="G21" s="11">
        <v>563</v>
      </c>
      <c r="H21" s="11">
        <v>456</v>
      </c>
      <c r="I21" s="11">
        <v>1019</v>
      </c>
      <c r="J21" s="3"/>
      <c r="K21" s="7"/>
      <c r="L21" s="12">
        <v>923</v>
      </c>
      <c r="M21" s="12">
        <v>942</v>
      </c>
      <c r="N21" s="12">
        <v>1865</v>
      </c>
      <c r="O21" s="24"/>
      <c r="P21" s="7"/>
      <c r="Q21" s="11">
        <v>7</v>
      </c>
      <c r="R21" s="11">
        <v>37</v>
      </c>
      <c r="S21" s="11">
        <v>44</v>
      </c>
      <c r="Z21" s="4" t="s">
        <v>31</v>
      </c>
      <c r="AA21" s="10">
        <v>374</v>
      </c>
      <c r="AB21" s="10">
        <v>313</v>
      </c>
      <c r="AC21" s="10">
        <v>687</v>
      </c>
    </row>
    <row r="22" spans="1:29" ht="15" customHeight="1" x14ac:dyDescent="0.15">
      <c r="A22" s="7">
        <v>15</v>
      </c>
      <c r="B22" s="10">
        <v>91</v>
      </c>
      <c r="C22" s="10">
        <v>79</v>
      </c>
      <c r="D22" s="10">
        <v>170</v>
      </c>
      <c r="E22" s="3"/>
      <c r="F22" s="7">
        <v>45</v>
      </c>
      <c r="G22" s="10">
        <v>101</v>
      </c>
      <c r="H22" s="10">
        <v>106</v>
      </c>
      <c r="I22" s="10">
        <v>207</v>
      </c>
      <c r="J22" s="3"/>
      <c r="K22" s="7">
        <v>75</v>
      </c>
      <c r="L22" s="10">
        <v>138</v>
      </c>
      <c r="M22" s="10">
        <v>204</v>
      </c>
      <c r="N22" s="10">
        <v>342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350</v>
      </c>
      <c r="AB22" s="10">
        <v>675</v>
      </c>
      <c r="AC22" s="10">
        <v>1025</v>
      </c>
    </row>
    <row r="23" spans="1:29" ht="15" customHeight="1" x14ac:dyDescent="0.15">
      <c r="A23" s="7">
        <v>16</v>
      </c>
      <c r="B23" s="10">
        <v>70</v>
      </c>
      <c r="C23" s="10">
        <v>76</v>
      </c>
      <c r="D23" s="10">
        <v>146</v>
      </c>
      <c r="E23" s="3"/>
      <c r="F23" s="7">
        <v>46</v>
      </c>
      <c r="G23" s="10">
        <v>96</v>
      </c>
      <c r="H23" s="10">
        <v>96</v>
      </c>
      <c r="I23" s="10">
        <v>192</v>
      </c>
      <c r="J23" s="3"/>
      <c r="K23" s="7">
        <v>76</v>
      </c>
      <c r="L23" s="10">
        <v>139</v>
      </c>
      <c r="M23" s="10">
        <v>178</v>
      </c>
      <c r="N23" s="10">
        <v>317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9.8178939034045918</v>
      </c>
      <c r="W23" s="19">
        <f>W4/$W$8*100</f>
        <v>7.9041394335511983</v>
      </c>
      <c r="X23" s="19">
        <f>X4/$X$8*100</f>
        <v>8.8002224384818568</v>
      </c>
      <c r="Z23" s="9" t="s">
        <v>24</v>
      </c>
      <c r="AA23" s="11">
        <v>1831</v>
      </c>
      <c r="AB23" s="11">
        <v>2012</v>
      </c>
      <c r="AC23" s="11">
        <v>3843</v>
      </c>
    </row>
    <row r="24" spans="1:29" ht="15" customHeight="1" x14ac:dyDescent="0.15">
      <c r="A24" s="7">
        <v>17</v>
      </c>
      <c r="B24" s="10">
        <v>78</v>
      </c>
      <c r="C24" s="10">
        <v>73</v>
      </c>
      <c r="D24" s="10">
        <v>151</v>
      </c>
      <c r="E24" s="3"/>
      <c r="F24" s="7">
        <v>47</v>
      </c>
      <c r="G24" s="10">
        <v>100</v>
      </c>
      <c r="H24" s="10">
        <v>97</v>
      </c>
      <c r="I24" s="10">
        <v>197</v>
      </c>
      <c r="J24" s="3"/>
      <c r="K24" s="7">
        <v>77</v>
      </c>
      <c r="L24" s="10">
        <v>139</v>
      </c>
      <c r="M24" s="10">
        <v>214</v>
      </c>
      <c r="N24" s="10">
        <v>353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48.584718923198736</v>
      </c>
      <c r="W24" s="19">
        <f>W5/$W$8*100</f>
        <v>41.969498910675377</v>
      </c>
      <c r="X24" s="19">
        <f>X5/$X$8*100</f>
        <v>45.066963251309147</v>
      </c>
      <c r="Z24" s="6" t="s">
        <v>30</v>
      </c>
    </row>
    <row r="25" spans="1:29" ht="15" customHeight="1" x14ac:dyDescent="0.15">
      <c r="A25" s="7">
        <v>18</v>
      </c>
      <c r="B25" s="10">
        <v>73</v>
      </c>
      <c r="C25" s="10">
        <v>84</v>
      </c>
      <c r="D25" s="10">
        <v>157</v>
      </c>
      <c r="E25" s="3"/>
      <c r="F25" s="7">
        <v>48</v>
      </c>
      <c r="G25" s="10">
        <v>101</v>
      </c>
      <c r="H25" s="10">
        <v>93</v>
      </c>
      <c r="I25" s="10">
        <v>194</v>
      </c>
      <c r="J25" s="3"/>
      <c r="K25" s="7">
        <v>78</v>
      </c>
      <c r="L25" s="10">
        <v>139</v>
      </c>
      <c r="M25" s="10">
        <v>198</v>
      </c>
      <c r="N25" s="10">
        <v>337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20.358273950910529</v>
      </c>
      <c r="W25" s="19">
        <f>W6/$W$8*100</f>
        <v>17.167755991285404</v>
      </c>
      <c r="X25" s="19">
        <f>X6/$X$8*100</f>
        <v>18.661661800824874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65</v>
      </c>
      <c r="C26" s="10">
        <v>80</v>
      </c>
      <c r="D26" s="10">
        <v>145</v>
      </c>
      <c r="E26" s="3"/>
      <c r="F26" s="7">
        <v>49</v>
      </c>
      <c r="G26" s="10">
        <v>98</v>
      </c>
      <c r="H26" s="10">
        <v>92</v>
      </c>
      <c r="I26" s="10">
        <v>190</v>
      </c>
      <c r="J26" s="3"/>
      <c r="K26" s="7">
        <v>79</v>
      </c>
      <c r="L26" s="10">
        <v>121</v>
      </c>
      <c r="M26" s="10">
        <v>205</v>
      </c>
      <c r="N26" s="10">
        <v>326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21.239113222486143</v>
      </c>
      <c r="W26" s="19">
        <f>W7/$W$8*100</f>
        <v>32.958605664488019</v>
      </c>
      <c r="X26" s="19">
        <f>X7/$X$8*100</f>
        <v>27.471152509384122</v>
      </c>
      <c r="Z26" s="4" t="s">
        <v>25</v>
      </c>
      <c r="AA26" s="10">
        <v>102</v>
      </c>
      <c r="AB26" s="10">
        <v>85</v>
      </c>
      <c r="AC26" s="10">
        <v>187</v>
      </c>
    </row>
    <row r="27" spans="1:29" ht="15" customHeight="1" x14ac:dyDescent="0.15">
      <c r="A27" s="7"/>
      <c r="B27" s="11">
        <v>377</v>
      </c>
      <c r="C27" s="11">
        <v>392</v>
      </c>
      <c r="D27" s="11">
        <v>769</v>
      </c>
      <c r="E27" s="3"/>
      <c r="F27" s="7"/>
      <c r="G27" s="11">
        <v>496</v>
      </c>
      <c r="H27" s="11">
        <v>484</v>
      </c>
      <c r="I27" s="11">
        <v>980</v>
      </c>
      <c r="J27" s="3"/>
      <c r="K27" s="7"/>
      <c r="L27" s="11">
        <v>676</v>
      </c>
      <c r="M27" s="11">
        <v>999</v>
      </c>
      <c r="N27" s="11">
        <v>1675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489</v>
      </c>
      <c r="AB27" s="10">
        <v>477</v>
      </c>
      <c r="AC27" s="10">
        <v>966</v>
      </c>
    </row>
    <row r="28" spans="1:29" ht="15" customHeight="1" x14ac:dyDescent="0.15">
      <c r="A28" s="7">
        <v>20</v>
      </c>
      <c r="B28" s="10">
        <v>71</v>
      </c>
      <c r="C28" s="10">
        <v>54</v>
      </c>
      <c r="D28" s="10">
        <v>125</v>
      </c>
      <c r="E28" s="3"/>
      <c r="F28" s="7">
        <v>50</v>
      </c>
      <c r="G28" s="10">
        <v>89</v>
      </c>
      <c r="H28" s="10">
        <v>90</v>
      </c>
      <c r="I28" s="10">
        <v>179</v>
      </c>
      <c r="J28" s="3"/>
      <c r="K28" s="7">
        <v>80</v>
      </c>
      <c r="L28" s="10">
        <v>118</v>
      </c>
      <c r="M28" s="10">
        <v>180</v>
      </c>
      <c r="N28" s="10">
        <v>298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30.087094220110849</v>
      </c>
      <c r="W28" s="19">
        <f t="shared" ref="W28:W39" si="2">W9/$W$8*100</f>
        <v>26.161220043572985</v>
      </c>
      <c r="X28" s="19">
        <f t="shared" ref="X28:X39" si="3">X9/$X$8*100</f>
        <v>27.999443903795356</v>
      </c>
      <c r="Z28" s="4" t="s">
        <v>31</v>
      </c>
      <c r="AA28" s="10">
        <v>216</v>
      </c>
      <c r="AB28" s="10">
        <v>188</v>
      </c>
      <c r="AC28" s="10">
        <v>404</v>
      </c>
    </row>
    <row r="29" spans="1:29" ht="15" customHeight="1" x14ac:dyDescent="0.15">
      <c r="A29" s="7">
        <v>21</v>
      </c>
      <c r="B29" s="10">
        <v>68</v>
      </c>
      <c r="C29" s="10">
        <v>69</v>
      </c>
      <c r="D29" s="10">
        <v>137</v>
      </c>
      <c r="E29" s="3"/>
      <c r="F29" s="7">
        <v>51</v>
      </c>
      <c r="G29" s="10">
        <v>94</v>
      </c>
      <c r="H29" s="10">
        <v>117</v>
      </c>
      <c r="I29" s="10">
        <v>211</v>
      </c>
      <c r="J29" s="3"/>
      <c r="K29" s="7">
        <v>81</v>
      </c>
      <c r="L29" s="10">
        <v>153</v>
      </c>
      <c r="M29" s="10">
        <v>200</v>
      </c>
      <c r="N29" s="10">
        <v>353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71.684481393507525</v>
      </c>
      <c r="W29" s="19">
        <f t="shared" si="2"/>
        <v>76.287581699346404</v>
      </c>
      <c r="X29" s="19">
        <f t="shared" si="3"/>
        <v>74.132258214004352</v>
      </c>
      <c r="Z29" s="4" t="s">
        <v>7</v>
      </c>
      <c r="AA29" s="10">
        <v>228</v>
      </c>
      <c r="AB29" s="10">
        <v>386</v>
      </c>
      <c r="AC29" s="10">
        <v>614</v>
      </c>
    </row>
    <row r="30" spans="1:29" ht="15" customHeight="1" x14ac:dyDescent="0.15">
      <c r="A30" s="7">
        <v>22</v>
      </c>
      <c r="B30" s="10">
        <v>69</v>
      </c>
      <c r="C30" s="10">
        <v>64</v>
      </c>
      <c r="D30" s="10">
        <v>133</v>
      </c>
      <c r="E30" s="3"/>
      <c r="F30" s="7">
        <v>52</v>
      </c>
      <c r="G30" s="10">
        <v>88</v>
      </c>
      <c r="H30" s="10">
        <v>106</v>
      </c>
      <c r="I30" s="10">
        <v>194</v>
      </c>
      <c r="J30" s="3"/>
      <c r="K30" s="7">
        <v>82</v>
      </c>
      <c r="L30" s="10">
        <v>131</v>
      </c>
      <c r="M30" s="10">
        <v>218</v>
      </c>
      <c r="N30" s="10">
        <v>349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61.203483768804432</v>
      </c>
      <c r="W30" s="19">
        <f t="shared" si="2"/>
        <v>68.095860566448806</v>
      </c>
      <c r="X30" s="19">
        <f t="shared" si="3"/>
        <v>64.868622271652995</v>
      </c>
      <c r="Z30" s="9" t="s">
        <v>24</v>
      </c>
      <c r="AA30" s="11">
        <v>1035</v>
      </c>
      <c r="AB30" s="11">
        <v>1136</v>
      </c>
      <c r="AC30" s="11">
        <v>2171</v>
      </c>
    </row>
    <row r="31" spans="1:29" ht="15" customHeight="1" x14ac:dyDescent="0.15">
      <c r="A31" s="7">
        <v>23</v>
      </c>
      <c r="B31" s="10">
        <v>66</v>
      </c>
      <c r="C31" s="10">
        <v>66</v>
      </c>
      <c r="D31" s="10">
        <v>132</v>
      </c>
      <c r="E31" s="3"/>
      <c r="F31" s="7">
        <v>53</v>
      </c>
      <c r="G31" s="10">
        <v>99</v>
      </c>
      <c r="H31" s="10">
        <v>77</v>
      </c>
      <c r="I31" s="10">
        <v>176</v>
      </c>
      <c r="J31" s="3"/>
      <c r="K31" s="7">
        <v>83</v>
      </c>
      <c r="L31" s="10">
        <v>148</v>
      </c>
      <c r="M31" s="10">
        <v>208</v>
      </c>
      <c r="N31" s="10">
        <v>356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50.188044338875692</v>
      </c>
      <c r="W31" s="19">
        <f t="shared" si="2"/>
        <v>57.917211328976038</v>
      </c>
      <c r="X31" s="19">
        <f t="shared" si="3"/>
        <v>54.298160248389635</v>
      </c>
      <c r="Z31" s="6"/>
    </row>
    <row r="32" spans="1:29" ht="15" customHeight="1" x14ac:dyDescent="0.15">
      <c r="A32" s="7">
        <v>24</v>
      </c>
      <c r="B32" s="10">
        <v>73</v>
      </c>
      <c r="C32" s="10">
        <v>71</v>
      </c>
      <c r="D32" s="10">
        <v>144</v>
      </c>
      <c r="E32" s="3"/>
      <c r="F32" s="7">
        <v>54</v>
      </c>
      <c r="G32" s="10">
        <v>100</v>
      </c>
      <c r="H32" s="10">
        <v>117</v>
      </c>
      <c r="I32" s="10">
        <v>217</v>
      </c>
      <c r="J32" s="3"/>
      <c r="K32" s="7">
        <v>84</v>
      </c>
      <c r="L32" s="10">
        <v>125</v>
      </c>
      <c r="M32" s="10">
        <v>214</v>
      </c>
      <c r="N32" s="10">
        <v>339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41.597387173396676</v>
      </c>
      <c r="W32" s="20">
        <f t="shared" si="2"/>
        <v>50.126361655773422</v>
      </c>
      <c r="X32" s="20">
        <f t="shared" si="3"/>
        <v>46.132814310209</v>
      </c>
      <c r="Z32" s="6"/>
      <c r="AA32" s="28"/>
      <c r="AB32" s="27"/>
      <c r="AC32" s="27"/>
    </row>
    <row r="33" spans="1:29" ht="15" customHeight="1" x14ac:dyDescent="0.15">
      <c r="A33" s="7"/>
      <c r="B33" s="11">
        <v>347</v>
      </c>
      <c r="C33" s="11">
        <v>324</v>
      </c>
      <c r="D33" s="11">
        <v>671</v>
      </c>
      <c r="E33" s="3"/>
      <c r="F33" s="7"/>
      <c r="G33" s="11">
        <v>470</v>
      </c>
      <c r="H33" s="11">
        <v>507</v>
      </c>
      <c r="I33" s="11">
        <v>977</v>
      </c>
      <c r="J33" s="3"/>
      <c r="K33" s="7"/>
      <c r="L33" s="11">
        <v>675</v>
      </c>
      <c r="M33" s="11">
        <v>1020</v>
      </c>
      <c r="N33" s="11">
        <v>1695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30.374109263657957</v>
      </c>
      <c r="W33" s="19">
        <f t="shared" si="2"/>
        <v>41.167755991285404</v>
      </c>
      <c r="X33" s="19">
        <f t="shared" si="3"/>
        <v>36.11381435655035</v>
      </c>
      <c r="Z33" s="6" t="s">
        <v>3</v>
      </c>
    </row>
    <row r="34" spans="1:29" ht="15" customHeight="1" x14ac:dyDescent="0.15">
      <c r="A34" s="7">
        <v>25</v>
      </c>
      <c r="B34" s="10">
        <v>84</v>
      </c>
      <c r="C34" s="10">
        <v>59</v>
      </c>
      <c r="D34" s="10">
        <v>143</v>
      </c>
      <c r="E34" s="3"/>
      <c r="F34" s="7">
        <v>55</v>
      </c>
      <c r="G34" s="10">
        <v>115</v>
      </c>
      <c r="H34" s="10">
        <v>121</v>
      </c>
      <c r="I34" s="10">
        <v>236</v>
      </c>
      <c r="J34" s="3"/>
      <c r="K34" s="7">
        <v>85</v>
      </c>
      <c r="L34" s="10">
        <v>118</v>
      </c>
      <c r="M34" s="10">
        <v>213</v>
      </c>
      <c r="N34" s="10">
        <v>331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21.239113222486143</v>
      </c>
      <c r="W34" s="19">
        <f t="shared" si="2"/>
        <v>32.958605664488019</v>
      </c>
      <c r="X34" s="19">
        <f t="shared" si="3"/>
        <v>27.471152509384122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62</v>
      </c>
      <c r="C35" s="10">
        <v>55</v>
      </c>
      <c r="D35" s="10">
        <v>117</v>
      </c>
      <c r="E35" s="3"/>
      <c r="F35" s="7">
        <v>56</v>
      </c>
      <c r="G35" s="10">
        <v>112</v>
      </c>
      <c r="H35" s="10">
        <v>114</v>
      </c>
      <c r="I35" s="10">
        <v>226</v>
      </c>
      <c r="J35" s="3"/>
      <c r="K35" s="7">
        <v>86</v>
      </c>
      <c r="L35" s="10">
        <v>129</v>
      </c>
      <c r="M35" s="10">
        <v>194</v>
      </c>
      <c r="N35" s="10">
        <v>323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14.548693586698338</v>
      </c>
      <c r="W35" s="19">
        <f t="shared" si="2"/>
        <v>24.252723311546841</v>
      </c>
      <c r="X35" s="19">
        <f t="shared" si="3"/>
        <v>19.708976319569953</v>
      </c>
      <c r="Z35" s="4" t="s">
        <v>25</v>
      </c>
      <c r="AA35" s="10">
        <f>SUM(AA5,AA12,AA19,AA26)</f>
        <v>992</v>
      </c>
      <c r="AB35" s="10">
        <f t="shared" ref="AA35:AB38" si="4">SUM(AB5,AB12,AB19,AB26)</f>
        <v>907</v>
      </c>
      <c r="AC35" s="10">
        <f>SUM(AA35:AB35)</f>
        <v>1899</v>
      </c>
    </row>
    <row r="36" spans="1:29" ht="15" customHeight="1" x14ac:dyDescent="0.15">
      <c r="A36" s="7">
        <v>27</v>
      </c>
      <c r="B36" s="10">
        <v>69</v>
      </c>
      <c r="C36" s="10">
        <v>54</v>
      </c>
      <c r="D36" s="10">
        <v>123</v>
      </c>
      <c r="E36" s="3"/>
      <c r="F36" s="7">
        <v>57</v>
      </c>
      <c r="G36" s="10">
        <v>135</v>
      </c>
      <c r="H36" s="10">
        <v>130</v>
      </c>
      <c r="I36" s="10">
        <v>265</v>
      </c>
      <c r="J36" s="3"/>
      <c r="K36" s="7">
        <v>87</v>
      </c>
      <c r="L36" s="10">
        <v>105</v>
      </c>
      <c r="M36" s="10">
        <v>182</v>
      </c>
      <c r="N36" s="10">
        <v>287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7.8681710213776723</v>
      </c>
      <c r="W36" s="19">
        <f t="shared" si="2"/>
        <v>15.363834422657952</v>
      </c>
      <c r="X36" s="19">
        <f t="shared" si="3"/>
        <v>11.85411742898188</v>
      </c>
      <c r="Z36" s="26" t="s">
        <v>26</v>
      </c>
      <c r="AA36" s="10">
        <f t="shared" si="4"/>
        <v>4909</v>
      </c>
      <c r="AB36" s="10">
        <f t="shared" si="4"/>
        <v>4816</v>
      </c>
      <c r="AC36" s="13">
        <f>SUM(AA36:AB36)</f>
        <v>9725</v>
      </c>
    </row>
    <row r="37" spans="1:29" ht="15" customHeight="1" x14ac:dyDescent="0.15">
      <c r="A37" s="7">
        <v>28</v>
      </c>
      <c r="B37" s="10">
        <v>60</v>
      </c>
      <c r="C37" s="10">
        <v>47</v>
      </c>
      <c r="D37" s="10">
        <v>107</v>
      </c>
      <c r="E37" s="3"/>
      <c r="F37" s="7">
        <v>58</v>
      </c>
      <c r="G37" s="10">
        <v>131</v>
      </c>
      <c r="H37" s="10">
        <v>148</v>
      </c>
      <c r="I37" s="10">
        <v>279</v>
      </c>
      <c r="J37" s="3"/>
      <c r="K37" s="7">
        <v>88</v>
      </c>
      <c r="L37" s="10">
        <v>106</v>
      </c>
      <c r="M37" s="10">
        <v>212</v>
      </c>
      <c r="N37" s="10">
        <v>318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2.5831353919239906</v>
      </c>
      <c r="W37" s="19">
        <f t="shared" si="2"/>
        <v>7.0239651416121998</v>
      </c>
      <c r="X37" s="19">
        <f t="shared" si="3"/>
        <v>4.9446220862875947</v>
      </c>
      <c r="Z37" s="4" t="s">
        <v>31</v>
      </c>
      <c r="AA37" s="10">
        <f t="shared" si="4"/>
        <v>2057</v>
      </c>
      <c r="AB37" s="10">
        <f t="shared" si="4"/>
        <v>1970</v>
      </c>
      <c r="AC37" s="13">
        <f>SUM(AA37:AB37)</f>
        <v>4027</v>
      </c>
    </row>
    <row r="38" spans="1:29" ht="15" customHeight="1" x14ac:dyDescent="0.15">
      <c r="A38" s="7">
        <v>29</v>
      </c>
      <c r="B38" s="10">
        <v>56</v>
      </c>
      <c r="C38" s="10">
        <v>39</v>
      </c>
      <c r="D38" s="10">
        <v>95</v>
      </c>
      <c r="E38" s="3"/>
      <c r="F38" s="7">
        <v>59</v>
      </c>
      <c r="G38" s="10">
        <v>150</v>
      </c>
      <c r="H38" s="10">
        <v>148</v>
      </c>
      <c r="I38" s="10">
        <v>298</v>
      </c>
      <c r="J38" s="3"/>
      <c r="K38" s="7">
        <v>89</v>
      </c>
      <c r="L38" s="10">
        <v>76</v>
      </c>
      <c r="M38" s="10">
        <v>156</v>
      </c>
      <c r="N38" s="10">
        <v>232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0.43547110055423599</v>
      </c>
      <c r="W38" s="19">
        <f t="shared" si="2"/>
        <v>1.8649237472766884</v>
      </c>
      <c r="X38" s="19">
        <f t="shared" si="3"/>
        <v>1.1956068399833171</v>
      </c>
      <c r="Z38" s="4" t="s">
        <v>7</v>
      </c>
      <c r="AA38" s="10">
        <f t="shared" si="4"/>
        <v>2146</v>
      </c>
      <c r="AB38" s="10">
        <f t="shared" si="4"/>
        <v>3782</v>
      </c>
      <c r="AC38" s="13">
        <f>SUM(AA38:AB38)</f>
        <v>5928</v>
      </c>
    </row>
    <row r="39" spans="1:29" ht="15" customHeight="1" x14ac:dyDescent="0.15">
      <c r="A39" s="7"/>
      <c r="B39" s="11">
        <v>331</v>
      </c>
      <c r="C39" s="11">
        <v>254</v>
      </c>
      <c r="D39" s="11">
        <v>585</v>
      </c>
      <c r="E39" s="3"/>
      <c r="F39" s="7"/>
      <c r="G39" s="11">
        <v>643</v>
      </c>
      <c r="H39" s="11">
        <v>661</v>
      </c>
      <c r="I39" s="11">
        <v>1304</v>
      </c>
      <c r="J39" s="3"/>
      <c r="K39" s="7"/>
      <c r="L39" s="11">
        <v>534</v>
      </c>
      <c r="M39" s="11">
        <v>957</v>
      </c>
      <c r="N39" s="11">
        <v>1491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7.9176563737133804E-2</v>
      </c>
      <c r="W39" s="19">
        <f t="shared" si="2"/>
        <v>0.33986928104575165</v>
      </c>
      <c r="X39" s="19">
        <f t="shared" si="3"/>
        <v>0.21780434681866628</v>
      </c>
      <c r="Z39" s="9" t="s">
        <v>24</v>
      </c>
      <c r="AA39" s="11">
        <f>SUM(AA35:AA38)</f>
        <v>10104</v>
      </c>
      <c r="AB39" s="11">
        <f>SUM(AB35:AB38)</f>
        <v>11475</v>
      </c>
      <c r="AC39" s="11">
        <f>SUM(AC35:AC38)</f>
        <v>21579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48</v>
      </c>
      <c r="C4" s="10">
        <v>32</v>
      </c>
      <c r="D4" s="10">
        <v>80</v>
      </c>
      <c r="E4" s="3"/>
      <c r="F4" s="7">
        <v>30</v>
      </c>
      <c r="G4" s="10">
        <v>60</v>
      </c>
      <c r="H4" s="10">
        <v>67</v>
      </c>
      <c r="I4" s="10">
        <v>127</v>
      </c>
      <c r="J4" s="3"/>
      <c r="K4" s="7">
        <v>60</v>
      </c>
      <c r="L4" s="10">
        <v>178</v>
      </c>
      <c r="M4" s="10">
        <v>173</v>
      </c>
      <c r="N4" s="10">
        <v>351</v>
      </c>
      <c r="O4" s="3"/>
      <c r="P4" s="7">
        <v>90</v>
      </c>
      <c r="Q4" s="10">
        <v>68</v>
      </c>
      <c r="R4" s="10">
        <v>160</v>
      </c>
      <c r="S4" s="10">
        <v>228</v>
      </c>
      <c r="U4" s="4" t="s">
        <v>4</v>
      </c>
      <c r="V4" s="15">
        <f>SUM(B9,B15,B21)</f>
        <v>990</v>
      </c>
      <c r="W4" s="15">
        <f>SUM(C9,C15,C21)</f>
        <v>902</v>
      </c>
      <c r="X4" s="15">
        <f>SUM(V4:W4)</f>
        <v>1892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49</v>
      </c>
      <c r="C5" s="10">
        <v>47</v>
      </c>
      <c r="D5" s="10">
        <v>96</v>
      </c>
      <c r="E5" s="3"/>
      <c r="F5" s="7">
        <v>31</v>
      </c>
      <c r="G5" s="10">
        <v>76</v>
      </c>
      <c r="H5" s="10">
        <v>81</v>
      </c>
      <c r="I5" s="10">
        <v>157</v>
      </c>
      <c r="J5" s="3"/>
      <c r="K5" s="7">
        <v>61</v>
      </c>
      <c r="L5" s="10">
        <v>152</v>
      </c>
      <c r="M5" s="10">
        <v>168</v>
      </c>
      <c r="N5" s="10">
        <v>320</v>
      </c>
      <c r="O5" s="3"/>
      <c r="P5" s="7">
        <v>91</v>
      </c>
      <c r="Q5" s="10">
        <v>46</v>
      </c>
      <c r="R5" s="10">
        <v>132</v>
      </c>
      <c r="S5" s="10">
        <v>178</v>
      </c>
      <c r="U5" s="4" t="s">
        <v>5</v>
      </c>
      <c r="V5" s="15">
        <f>SUM(B27,B33,B39,G9,G15,G21,G27,G33,G39,L9)</f>
        <v>4907</v>
      </c>
      <c r="W5" s="15">
        <f>SUM(C27,C33,C39,H9,H15,H21,H27,H33,H39,M9)</f>
        <v>4815</v>
      </c>
      <c r="X5" s="15">
        <f>SUM(V5:W5)</f>
        <v>9722</v>
      </c>
      <c r="Y5" s="2"/>
      <c r="Z5" s="4" t="s">
        <v>25</v>
      </c>
      <c r="AA5" s="10">
        <v>562</v>
      </c>
      <c r="AB5" s="10">
        <v>534</v>
      </c>
      <c r="AC5" s="10">
        <v>1096</v>
      </c>
    </row>
    <row r="6" spans="1:29" ht="15" customHeight="1" x14ac:dyDescent="0.15">
      <c r="A6" s="7">
        <v>2</v>
      </c>
      <c r="B6" s="10">
        <v>66</v>
      </c>
      <c r="C6" s="10">
        <v>57</v>
      </c>
      <c r="D6" s="10">
        <v>123</v>
      </c>
      <c r="E6" s="3"/>
      <c r="F6" s="7">
        <v>32</v>
      </c>
      <c r="G6" s="10">
        <v>73</v>
      </c>
      <c r="H6" s="10">
        <v>91</v>
      </c>
      <c r="I6" s="10">
        <v>164</v>
      </c>
      <c r="J6" s="3"/>
      <c r="K6" s="7">
        <v>62</v>
      </c>
      <c r="L6" s="10">
        <v>169</v>
      </c>
      <c r="M6" s="10">
        <v>165</v>
      </c>
      <c r="N6" s="10">
        <v>334</v>
      </c>
      <c r="O6" s="3"/>
      <c r="P6" s="7">
        <v>92</v>
      </c>
      <c r="Q6" s="10">
        <v>44</v>
      </c>
      <c r="R6" s="10">
        <v>93</v>
      </c>
      <c r="S6" s="10">
        <v>137</v>
      </c>
      <c r="U6" s="8" t="s">
        <v>6</v>
      </c>
      <c r="V6" s="15">
        <f>SUM(L15,L21)</f>
        <v>2059</v>
      </c>
      <c r="W6" s="15">
        <f>SUM(M15,M21)</f>
        <v>1964</v>
      </c>
      <c r="X6" s="15">
        <f>SUM(V6:W6)</f>
        <v>4023</v>
      </c>
      <c r="Z6" s="26" t="s">
        <v>26</v>
      </c>
      <c r="AA6" s="10">
        <v>2858</v>
      </c>
      <c r="AB6" s="10">
        <v>2817</v>
      </c>
      <c r="AC6" s="10">
        <v>5675</v>
      </c>
    </row>
    <row r="7" spans="1:29" ht="15" customHeight="1" x14ac:dyDescent="0.15">
      <c r="A7" s="7">
        <v>3</v>
      </c>
      <c r="B7" s="10">
        <v>52</v>
      </c>
      <c r="C7" s="10">
        <v>41</v>
      </c>
      <c r="D7" s="10">
        <v>93</v>
      </c>
      <c r="E7" s="3"/>
      <c r="F7" s="7">
        <v>33</v>
      </c>
      <c r="G7" s="10">
        <v>73</v>
      </c>
      <c r="H7" s="10">
        <v>75</v>
      </c>
      <c r="I7" s="10">
        <v>148</v>
      </c>
      <c r="J7" s="3"/>
      <c r="K7" s="7">
        <v>63</v>
      </c>
      <c r="L7" s="10">
        <v>179</v>
      </c>
      <c r="M7" s="10">
        <v>200</v>
      </c>
      <c r="N7" s="10">
        <v>379</v>
      </c>
      <c r="O7" s="3"/>
      <c r="P7" s="7">
        <v>93</v>
      </c>
      <c r="Q7" s="10">
        <v>41</v>
      </c>
      <c r="R7" s="10">
        <v>112</v>
      </c>
      <c r="S7" s="10">
        <v>153</v>
      </c>
      <c r="U7" s="4" t="s">
        <v>7</v>
      </c>
      <c r="V7" s="15">
        <f>SUM(L27,L33,L39,Q9,Q15,Q21,Q27,Q33,Q39)</f>
        <v>2137</v>
      </c>
      <c r="W7" s="15">
        <f>SUM(M27,M33,M39,R9,R15,R21,R27,R33,R39)</f>
        <v>3780</v>
      </c>
      <c r="X7" s="15">
        <f>SUM(V7:W7)</f>
        <v>5917</v>
      </c>
      <c r="Z7" s="4" t="s">
        <v>31</v>
      </c>
      <c r="AA7" s="10">
        <v>1196</v>
      </c>
      <c r="AB7" s="10">
        <v>1190</v>
      </c>
      <c r="AC7" s="10">
        <v>2386</v>
      </c>
    </row>
    <row r="8" spans="1:29" ht="15" customHeight="1" x14ac:dyDescent="0.15">
      <c r="A8" s="7">
        <v>4</v>
      </c>
      <c r="B8" s="10">
        <v>68</v>
      </c>
      <c r="C8" s="10">
        <v>70</v>
      </c>
      <c r="D8" s="10">
        <v>138</v>
      </c>
      <c r="E8" s="3"/>
      <c r="F8" s="7">
        <v>34</v>
      </c>
      <c r="G8" s="10">
        <v>98</v>
      </c>
      <c r="H8" s="10">
        <v>89</v>
      </c>
      <c r="I8" s="10">
        <v>187</v>
      </c>
      <c r="J8" s="3"/>
      <c r="K8" s="7">
        <v>64</v>
      </c>
      <c r="L8" s="10">
        <v>189</v>
      </c>
      <c r="M8" s="10">
        <v>189</v>
      </c>
      <c r="N8" s="10">
        <v>378</v>
      </c>
      <c r="O8" s="3"/>
      <c r="P8" s="7">
        <v>94</v>
      </c>
      <c r="Q8" s="10">
        <v>21</v>
      </c>
      <c r="R8" s="10">
        <v>92</v>
      </c>
      <c r="S8" s="10">
        <v>113</v>
      </c>
      <c r="U8" s="17" t="s">
        <v>3</v>
      </c>
      <c r="V8" s="12">
        <f>SUM(V4:V7)</f>
        <v>10093</v>
      </c>
      <c r="W8" s="12">
        <f>SUM(W4:W7)</f>
        <v>11461</v>
      </c>
      <c r="X8" s="12">
        <f>SUM(X4:X7)</f>
        <v>21554</v>
      </c>
      <c r="Z8" s="4" t="s">
        <v>7</v>
      </c>
      <c r="AA8" s="10">
        <v>1288</v>
      </c>
      <c r="AB8" s="10">
        <v>2274</v>
      </c>
      <c r="AC8" s="10">
        <v>3562</v>
      </c>
    </row>
    <row r="9" spans="1:29" ht="15" customHeight="1" x14ac:dyDescent="0.15">
      <c r="A9" s="7"/>
      <c r="B9" s="11">
        <v>283</v>
      </c>
      <c r="C9" s="11">
        <v>247</v>
      </c>
      <c r="D9" s="11">
        <v>530</v>
      </c>
      <c r="E9" s="3"/>
      <c r="F9" s="7"/>
      <c r="G9" s="11">
        <v>380</v>
      </c>
      <c r="H9" s="11">
        <v>403</v>
      </c>
      <c r="I9" s="11">
        <v>783</v>
      </c>
      <c r="J9" s="3"/>
      <c r="K9" s="7"/>
      <c r="L9" s="12">
        <v>867</v>
      </c>
      <c r="M9" s="12">
        <v>895</v>
      </c>
      <c r="N9" s="12">
        <v>1762</v>
      </c>
      <c r="O9" s="3"/>
      <c r="P9" s="7"/>
      <c r="Q9" s="11">
        <v>220</v>
      </c>
      <c r="R9" s="11">
        <v>589</v>
      </c>
      <c r="S9" s="11">
        <v>809</v>
      </c>
      <c r="U9" s="4" t="s">
        <v>8</v>
      </c>
      <c r="V9" s="15">
        <f>SUM(G21,G27,G33,G39,L9)</f>
        <v>3032</v>
      </c>
      <c r="W9" s="15">
        <f>SUM(H21,H27,H33,H39,M9)</f>
        <v>2994</v>
      </c>
      <c r="X9" s="18">
        <f t="shared" ref="X9:X20" si="0">SUM(V9:W9)</f>
        <v>6026</v>
      </c>
      <c r="Z9" s="9" t="s">
        <v>24</v>
      </c>
      <c r="AA9" s="11">
        <f t="shared" ref="AA9:AB9" si="1">SUM(AA5:AA8)</f>
        <v>5904</v>
      </c>
      <c r="AB9" s="11">
        <f t="shared" si="1"/>
        <v>6815</v>
      </c>
      <c r="AC9" s="11">
        <f>SUM(AC5:AC8)</f>
        <v>12719</v>
      </c>
    </row>
    <row r="10" spans="1:29" ht="15" customHeight="1" x14ac:dyDescent="0.15">
      <c r="A10" s="7">
        <v>5</v>
      </c>
      <c r="B10" s="10">
        <v>63</v>
      </c>
      <c r="C10" s="10">
        <v>58</v>
      </c>
      <c r="D10" s="10">
        <v>121</v>
      </c>
      <c r="E10" s="3"/>
      <c r="F10" s="7">
        <v>35</v>
      </c>
      <c r="G10" s="10">
        <v>97</v>
      </c>
      <c r="H10" s="10">
        <v>88</v>
      </c>
      <c r="I10" s="10">
        <v>185</v>
      </c>
      <c r="J10" s="3"/>
      <c r="K10" s="7">
        <v>65</v>
      </c>
      <c r="L10" s="10">
        <v>208</v>
      </c>
      <c r="M10" s="10">
        <v>158</v>
      </c>
      <c r="N10" s="10">
        <v>366</v>
      </c>
      <c r="O10" s="3"/>
      <c r="P10" s="7">
        <v>95</v>
      </c>
      <c r="Q10" s="10">
        <v>18</v>
      </c>
      <c r="R10" s="10">
        <v>49</v>
      </c>
      <c r="S10" s="10">
        <v>67</v>
      </c>
      <c r="U10" s="4" t="s">
        <v>9</v>
      </c>
      <c r="V10" s="15">
        <f>SUM(G21,G27,G33,G39,L9,L15,L21,L27,L33,L39,Q9,Q15,Q21,Q27,Q33,Q39)</f>
        <v>7228</v>
      </c>
      <c r="W10" s="15">
        <f>SUM(H21,H27,H33,H39,M9,M15,M21,M27,M33,M39,R9,R15,R21,R27,R33,R39)</f>
        <v>8738</v>
      </c>
      <c r="X10" s="18">
        <f t="shared" si="0"/>
        <v>15966</v>
      </c>
      <c r="Z10" s="6" t="s">
        <v>28</v>
      </c>
    </row>
    <row r="11" spans="1:29" ht="15" customHeight="1" x14ac:dyDescent="0.15">
      <c r="A11" s="7">
        <v>6</v>
      </c>
      <c r="B11" s="10">
        <v>66</v>
      </c>
      <c r="C11" s="10">
        <v>62</v>
      </c>
      <c r="D11" s="10">
        <v>128</v>
      </c>
      <c r="E11" s="3"/>
      <c r="F11" s="7">
        <v>36</v>
      </c>
      <c r="G11" s="10">
        <v>80</v>
      </c>
      <c r="H11" s="10">
        <v>86</v>
      </c>
      <c r="I11" s="10">
        <v>166</v>
      </c>
      <c r="J11" s="3"/>
      <c r="K11" s="7">
        <v>66</v>
      </c>
      <c r="L11" s="10">
        <v>212</v>
      </c>
      <c r="M11" s="10">
        <v>223</v>
      </c>
      <c r="N11" s="10">
        <v>435</v>
      </c>
      <c r="O11" s="3"/>
      <c r="P11" s="7">
        <v>96</v>
      </c>
      <c r="Q11" s="10">
        <v>8</v>
      </c>
      <c r="R11" s="10">
        <v>51</v>
      </c>
      <c r="S11" s="10">
        <v>59</v>
      </c>
      <c r="U11" s="4" t="s">
        <v>10</v>
      </c>
      <c r="V11" s="15">
        <f>SUM(,G33,G39,L9,L15,L21,L27,L33,L39,Q9,Q15,Q21,Q27,Q33,Q39)</f>
        <v>6175</v>
      </c>
      <c r="W11" s="15">
        <f>SUM(,H33,H39,M9,M15,M21,M27,M33,M39,R9,R15,R21,R27,R33,R39)</f>
        <v>7807</v>
      </c>
      <c r="X11" s="18">
        <f t="shared" si="0"/>
        <v>13982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46</v>
      </c>
      <c r="D12" s="10">
        <v>118</v>
      </c>
      <c r="E12" s="3"/>
      <c r="F12" s="7">
        <v>37</v>
      </c>
      <c r="G12" s="10">
        <v>93</v>
      </c>
      <c r="H12" s="10">
        <v>90</v>
      </c>
      <c r="I12" s="10">
        <v>183</v>
      </c>
      <c r="J12" s="3"/>
      <c r="K12" s="7">
        <v>67</v>
      </c>
      <c r="L12" s="10">
        <v>214</v>
      </c>
      <c r="M12" s="10">
        <v>190</v>
      </c>
      <c r="N12" s="10">
        <v>404</v>
      </c>
      <c r="O12" s="3"/>
      <c r="P12" s="7">
        <v>97</v>
      </c>
      <c r="Q12" s="10">
        <v>1</v>
      </c>
      <c r="R12" s="10">
        <v>40</v>
      </c>
      <c r="S12" s="10">
        <v>41</v>
      </c>
      <c r="U12" s="4" t="s">
        <v>11</v>
      </c>
      <c r="V12" s="15">
        <f>SUM(L9,L15,L21,L27,L33,L39,Q9,Q15,Q21,Q27,Q33,Q39)</f>
        <v>5063</v>
      </c>
      <c r="W12" s="15">
        <f>SUM(M9,M15,M21,M27,M33,M39,R9,R15,R21,R27,R33,R39)</f>
        <v>6639</v>
      </c>
      <c r="X12" s="18">
        <f t="shared" si="0"/>
        <v>11702</v>
      </c>
      <c r="Z12" s="4" t="s">
        <v>25</v>
      </c>
      <c r="AA12" s="10">
        <v>166</v>
      </c>
      <c r="AB12" s="10">
        <v>126</v>
      </c>
      <c r="AC12" s="10">
        <v>292</v>
      </c>
    </row>
    <row r="13" spans="1:29" ht="15" customHeight="1" x14ac:dyDescent="0.15">
      <c r="A13" s="7">
        <v>8</v>
      </c>
      <c r="B13" s="10">
        <v>70</v>
      </c>
      <c r="C13" s="10">
        <v>72</v>
      </c>
      <c r="D13" s="10">
        <v>142</v>
      </c>
      <c r="E13" s="3"/>
      <c r="F13" s="7">
        <v>38</v>
      </c>
      <c r="G13" s="10">
        <v>74</v>
      </c>
      <c r="H13" s="10">
        <v>84</v>
      </c>
      <c r="I13" s="10">
        <v>158</v>
      </c>
      <c r="J13" s="3"/>
      <c r="K13" s="7">
        <v>68</v>
      </c>
      <c r="L13" s="10">
        <v>250</v>
      </c>
      <c r="M13" s="10">
        <v>202</v>
      </c>
      <c r="N13" s="10">
        <v>452</v>
      </c>
      <c r="O13" s="3"/>
      <c r="P13" s="7">
        <v>98</v>
      </c>
      <c r="Q13" s="10">
        <v>4</v>
      </c>
      <c r="R13" s="10">
        <v>27</v>
      </c>
      <c r="S13" s="10">
        <v>31</v>
      </c>
      <c r="U13" s="9" t="s">
        <v>12</v>
      </c>
      <c r="V13" s="12">
        <f>SUM(L15,L21,L27,L33,L39,Q9,Q15,Q21,Q27,Q33,Q39)</f>
        <v>4196</v>
      </c>
      <c r="W13" s="12">
        <f>SUM(M15,M21,M27,M33,M39,R9,R15,R21,R27,R33,R39)</f>
        <v>5744</v>
      </c>
      <c r="X13" s="12">
        <f t="shared" si="0"/>
        <v>9940</v>
      </c>
      <c r="Z13" s="26" t="s">
        <v>26</v>
      </c>
      <c r="AA13" s="10">
        <v>615</v>
      </c>
      <c r="AB13" s="10">
        <v>656</v>
      </c>
      <c r="AC13" s="10">
        <v>1271</v>
      </c>
    </row>
    <row r="14" spans="1:29" ht="15" customHeight="1" x14ac:dyDescent="0.15">
      <c r="A14" s="7">
        <v>9</v>
      </c>
      <c r="B14" s="10">
        <v>78</v>
      </c>
      <c r="C14" s="10">
        <v>60</v>
      </c>
      <c r="D14" s="10">
        <v>138</v>
      </c>
      <c r="E14" s="3"/>
      <c r="F14" s="7">
        <v>39</v>
      </c>
      <c r="G14" s="10">
        <v>90</v>
      </c>
      <c r="H14" s="10">
        <v>92</v>
      </c>
      <c r="I14" s="10">
        <v>182</v>
      </c>
      <c r="J14" s="3"/>
      <c r="K14" s="7">
        <v>69</v>
      </c>
      <c r="L14" s="10">
        <v>236</v>
      </c>
      <c r="M14" s="10">
        <v>243</v>
      </c>
      <c r="N14" s="10">
        <v>479</v>
      </c>
      <c r="O14" s="3"/>
      <c r="P14" s="7">
        <v>99</v>
      </c>
      <c r="Q14" s="10">
        <v>5</v>
      </c>
      <c r="R14" s="10">
        <v>10</v>
      </c>
      <c r="S14" s="10">
        <v>15</v>
      </c>
      <c r="U14" s="4" t="s">
        <v>13</v>
      </c>
      <c r="V14" s="15">
        <f>SUM(L21,L27,L33,L39,Q9,Q15,Q21,Q27,Q33,Q39)</f>
        <v>3076</v>
      </c>
      <c r="W14" s="15">
        <f>SUM(M21,M27,M33,M39,R9,R15,R21,R27,R33,R39)</f>
        <v>4728</v>
      </c>
      <c r="X14" s="18">
        <f t="shared" si="0"/>
        <v>7804</v>
      </c>
      <c r="Z14" s="4" t="s">
        <v>31</v>
      </c>
      <c r="AA14" s="10">
        <v>274</v>
      </c>
      <c r="AB14" s="10">
        <v>272</v>
      </c>
      <c r="AC14" s="10">
        <v>546</v>
      </c>
    </row>
    <row r="15" spans="1:29" ht="15" customHeight="1" x14ac:dyDescent="0.15">
      <c r="A15" s="7"/>
      <c r="B15" s="11">
        <v>349</v>
      </c>
      <c r="C15" s="11">
        <v>298</v>
      </c>
      <c r="D15" s="11">
        <v>647</v>
      </c>
      <c r="E15" s="3"/>
      <c r="F15" s="7"/>
      <c r="G15" s="11">
        <v>434</v>
      </c>
      <c r="H15" s="11">
        <v>440</v>
      </c>
      <c r="I15" s="11">
        <v>874</v>
      </c>
      <c r="J15" s="3"/>
      <c r="K15" s="7"/>
      <c r="L15" s="11">
        <v>1120</v>
      </c>
      <c r="M15" s="11">
        <v>1016</v>
      </c>
      <c r="N15" s="11">
        <v>2136</v>
      </c>
      <c r="O15" s="3"/>
      <c r="P15" s="7"/>
      <c r="Q15" s="11">
        <v>36</v>
      </c>
      <c r="R15" s="11">
        <v>177</v>
      </c>
      <c r="S15" s="11">
        <v>213</v>
      </c>
      <c r="U15" s="4" t="s">
        <v>14</v>
      </c>
      <c r="V15" s="15">
        <f>SUM(L27,L33,L39,Q9,Q15,Q21,Q27,Q33,Q39)</f>
        <v>2137</v>
      </c>
      <c r="W15" s="15">
        <f>SUM(M27,M33,M39,R9,R15,R21,R27,R33,R39)</f>
        <v>3780</v>
      </c>
      <c r="X15" s="18">
        <f t="shared" si="0"/>
        <v>5917</v>
      </c>
      <c r="Z15" s="4" t="s">
        <v>7</v>
      </c>
      <c r="AA15" s="10">
        <v>269</v>
      </c>
      <c r="AB15" s="10">
        <v>449</v>
      </c>
      <c r="AC15" s="10">
        <v>718</v>
      </c>
    </row>
    <row r="16" spans="1:29" ht="15" customHeight="1" x14ac:dyDescent="0.15">
      <c r="A16" s="7">
        <v>10</v>
      </c>
      <c r="B16" s="10">
        <v>74</v>
      </c>
      <c r="C16" s="10">
        <v>70</v>
      </c>
      <c r="D16" s="10">
        <v>144</v>
      </c>
      <c r="E16" s="3"/>
      <c r="F16" s="7">
        <v>40</v>
      </c>
      <c r="G16" s="10">
        <v>104</v>
      </c>
      <c r="H16" s="10">
        <v>90</v>
      </c>
      <c r="I16" s="10">
        <v>194</v>
      </c>
      <c r="J16" s="3"/>
      <c r="K16" s="7">
        <v>70</v>
      </c>
      <c r="L16" s="10">
        <v>275</v>
      </c>
      <c r="M16" s="10">
        <v>249</v>
      </c>
      <c r="N16" s="10">
        <v>524</v>
      </c>
      <c r="O16" s="3"/>
      <c r="P16" s="7">
        <v>100</v>
      </c>
      <c r="Q16" s="10">
        <v>4</v>
      </c>
      <c r="R16" s="10">
        <v>16</v>
      </c>
      <c r="S16" s="10">
        <v>20</v>
      </c>
      <c r="U16" s="4" t="s">
        <v>15</v>
      </c>
      <c r="V16" s="15">
        <f>SUM(L33,L39,Q9,Q15,Q21,Q27,Q33,Q39)</f>
        <v>1469</v>
      </c>
      <c r="W16" s="15">
        <f>SUM(M33,M39,R9,R15,R21,R27,R33,R39)</f>
        <v>2787</v>
      </c>
      <c r="X16" s="18">
        <f t="shared" si="0"/>
        <v>4256</v>
      </c>
      <c r="Z16" s="9" t="s">
        <v>24</v>
      </c>
      <c r="AA16" s="11">
        <f t="shared" ref="AA16:AB16" si="2">SUM(AA12:AA15)</f>
        <v>1324</v>
      </c>
      <c r="AB16" s="11">
        <f t="shared" si="2"/>
        <v>1503</v>
      </c>
      <c r="AC16" s="11">
        <f>SUM(AC12:AC15)</f>
        <v>2827</v>
      </c>
    </row>
    <row r="17" spans="1:29" ht="15" customHeight="1" x14ac:dyDescent="0.15">
      <c r="A17" s="7">
        <v>11</v>
      </c>
      <c r="B17" s="10">
        <v>63</v>
      </c>
      <c r="C17" s="10">
        <v>81</v>
      </c>
      <c r="D17" s="10">
        <v>144</v>
      </c>
      <c r="E17" s="3"/>
      <c r="F17" s="7">
        <v>41</v>
      </c>
      <c r="G17" s="10">
        <v>112</v>
      </c>
      <c r="H17" s="10">
        <v>91</v>
      </c>
      <c r="I17" s="10">
        <v>203</v>
      </c>
      <c r="J17" s="3"/>
      <c r="K17" s="7">
        <v>71</v>
      </c>
      <c r="L17" s="10">
        <v>248</v>
      </c>
      <c r="M17" s="10">
        <v>246</v>
      </c>
      <c r="N17" s="10">
        <v>494</v>
      </c>
      <c r="O17" s="3"/>
      <c r="P17" s="7">
        <v>101</v>
      </c>
      <c r="Q17" s="10">
        <v>3</v>
      </c>
      <c r="R17" s="10">
        <v>7</v>
      </c>
      <c r="S17" s="10">
        <v>10</v>
      </c>
      <c r="U17" s="4" t="s">
        <v>16</v>
      </c>
      <c r="V17" s="15">
        <f>SUM(L39,Q9,Q15,Q21,Q27,Q33,Q39)</f>
        <v>794</v>
      </c>
      <c r="W17" s="15">
        <f>SUM(M39,R9,R15,R21,R27,R33,R39)</f>
        <v>1763</v>
      </c>
      <c r="X17" s="18">
        <f t="shared" si="0"/>
        <v>2557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68</v>
      </c>
      <c r="D18" s="10">
        <v>145</v>
      </c>
      <c r="E18" s="3"/>
      <c r="F18" s="7">
        <v>42</v>
      </c>
      <c r="G18" s="10">
        <v>114</v>
      </c>
      <c r="H18" s="10">
        <v>93</v>
      </c>
      <c r="I18" s="10">
        <v>207</v>
      </c>
      <c r="J18" s="3"/>
      <c r="K18" s="7">
        <v>72</v>
      </c>
      <c r="L18" s="10">
        <v>207</v>
      </c>
      <c r="M18" s="10">
        <v>199</v>
      </c>
      <c r="N18" s="13">
        <v>406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264</v>
      </c>
      <c r="W18" s="15">
        <f>SUM(R9,R15,R21,R27,R33,R39)</f>
        <v>803</v>
      </c>
      <c r="X18" s="18">
        <f t="shared" si="0"/>
        <v>1067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80</v>
      </c>
      <c r="D19" s="10">
        <v>154</v>
      </c>
      <c r="E19" s="3"/>
      <c r="F19" s="7">
        <v>43</v>
      </c>
      <c r="G19" s="10">
        <v>115</v>
      </c>
      <c r="H19" s="10">
        <v>91</v>
      </c>
      <c r="I19" s="10">
        <v>206</v>
      </c>
      <c r="J19" s="3"/>
      <c r="K19" s="7">
        <v>73</v>
      </c>
      <c r="L19" s="10">
        <v>90</v>
      </c>
      <c r="M19" s="10">
        <v>92</v>
      </c>
      <c r="N19" s="10">
        <v>182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44</v>
      </c>
      <c r="W19" s="15">
        <f>SUM(R15,R21,R27,R33,R39)</f>
        <v>214</v>
      </c>
      <c r="X19" s="18">
        <f t="shared" si="0"/>
        <v>258</v>
      </c>
      <c r="Z19" s="4" t="s">
        <v>25</v>
      </c>
      <c r="AA19" s="10">
        <v>159</v>
      </c>
      <c r="AB19" s="10">
        <v>157</v>
      </c>
      <c r="AC19" s="10">
        <v>316</v>
      </c>
    </row>
    <row r="20" spans="1:29" ht="15" customHeight="1" x14ac:dyDescent="0.15">
      <c r="A20" s="7">
        <v>14</v>
      </c>
      <c r="B20" s="10">
        <v>70</v>
      </c>
      <c r="C20" s="10">
        <v>58</v>
      </c>
      <c r="D20" s="10">
        <v>128</v>
      </c>
      <c r="E20" s="3"/>
      <c r="F20" s="7">
        <v>44</v>
      </c>
      <c r="G20" s="10">
        <v>116</v>
      </c>
      <c r="H20" s="10">
        <v>84</v>
      </c>
      <c r="I20" s="10">
        <v>200</v>
      </c>
      <c r="J20" s="3"/>
      <c r="K20" s="7">
        <v>74</v>
      </c>
      <c r="L20" s="10">
        <v>119</v>
      </c>
      <c r="M20" s="10">
        <v>162</v>
      </c>
      <c r="N20" s="10">
        <v>281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8</v>
      </c>
      <c r="W20" s="15">
        <f>SUM(R21,R27,R33,R39)</f>
        <v>37</v>
      </c>
      <c r="X20" s="18">
        <f t="shared" si="0"/>
        <v>45</v>
      </c>
      <c r="Z20" s="26" t="s">
        <v>26</v>
      </c>
      <c r="AA20" s="10">
        <v>946</v>
      </c>
      <c r="AB20" s="10">
        <v>864</v>
      </c>
      <c r="AC20" s="10">
        <v>1810</v>
      </c>
    </row>
    <row r="21" spans="1:29" ht="15" customHeight="1" x14ac:dyDescent="0.15">
      <c r="A21" s="7"/>
      <c r="B21" s="11">
        <v>358</v>
      </c>
      <c r="C21" s="11">
        <v>357</v>
      </c>
      <c r="D21" s="11">
        <v>715</v>
      </c>
      <c r="E21" s="3"/>
      <c r="F21" s="7"/>
      <c r="G21" s="11">
        <v>561</v>
      </c>
      <c r="H21" s="11">
        <v>449</v>
      </c>
      <c r="I21" s="11">
        <v>1010</v>
      </c>
      <c r="J21" s="3"/>
      <c r="K21" s="7"/>
      <c r="L21" s="12">
        <v>939</v>
      </c>
      <c r="M21" s="12">
        <v>948</v>
      </c>
      <c r="N21" s="12">
        <v>1887</v>
      </c>
      <c r="O21" s="24"/>
      <c r="P21" s="7"/>
      <c r="Q21" s="11">
        <v>7</v>
      </c>
      <c r="R21" s="11">
        <v>35</v>
      </c>
      <c r="S21" s="11">
        <v>42</v>
      </c>
      <c r="Z21" s="4" t="s">
        <v>31</v>
      </c>
      <c r="AA21" s="10">
        <v>374</v>
      </c>
      <c r="AB21" s="10">
        <v>313</v>
      </c>
      <c r="AC21" s="10">
        <v>687</v>
      </c>
    </row>
    <row r="22" spans="1:29" ht="15" customHeight="1" x14ac:dyDescent="0.15">
      <c r="A22" s="7">
        <v>15</v>
      </c>
      <c r="B22" s="10">
        <v>90</v>
      </c>
      <c r="C22" s="10">
        <v>73</v>
      </c>
      <c r="D22" s="10">
        <v>163</v>
      </c>
      <c r="E22" s="3"/>
      <c r="F22" s="7">
        <v>45</v>
      </c>
      <c r="G22" s="10">
        <v>93</v>
      </c>
      <c r="H22" s="10">
        <v>112</v>
      </c>
      <c r="I22" s="10">
        <v>205</v>
      </c>
      <c r="J22" s="3"/>
      <c r="K22" s="7">
        <v>75</v>
      </c>
      <c r="L22" s="10">
        <v>130</v>
      </c>
      <c r="M22" s="10">
        <v>211</v>
      </c>
      <c r="N22" s="10">
        <v>341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351</v>
      </c>
      <c r="AB22" s="10">
        <v>674</v>
      </c>
      <c r="AC22" s="10">
        <v>1025</v>
      </c>
    </row>
    <row r="23" spans="1:29" ht="15" customHeight="1" x14ac:dyDescent="0.15">
      <c r="A23" s="7">
        <v>16</v>
      </c>
      <c r="B23" s="10">
        <v>72</v>
      </c>
      <c r="C23" s="10">
        <v>80</v>
      </c>
      <c r="D23" s="10">
        <v>152</v>
      </c>
      <c r="E23" s="3"/>
      <c r="F23" s="7">
        <v>46</v>
      </c>
      <c r="G23" s="10">
        <v>94</v>
      </c>
      <c r="H23" s="10">
        <v>88</v>
      </c>
      <c r="I23" s="10">
        <v>182</v>
      </c>
      <c r="J23" s="3"/>
      <c r="K23" s="7">
        <v>76</v>
      </c>
      <c r="L23" s="10">
        <v>135</v>
      </c>
      <c r="M23" s="10">
        <v>174</v>
      </c>
      <c r="N23" s="10">
        <v>309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9.8087783612404635</v>
      </c>
      <c r="W23" s="19">
        <f>W4/$W$8*100</f>
        <v>7.8701683971730221</v>
      </c>
      <c r="X23" s="19">
        <f>X4/$X$8*100</f>
        <v>8.7779530481581141</v>
      </c>
      <c r="Z23" s="9" t="s">
        <v>24</v>
      </c>
      <c r="AA23" s="11">
        <f t="shared" ref="AA23:AB23" si="3">SUM(AA19:AA22)</f>
        <v>1830</v>
      </c>
      <c r="AB23" s="11">
        <f t="shared" si="3"/>
        <v>2008</v>
      </c>
      <c r="AC23" s="11">
        <f>SUM(AC19:AC22)</f>
        <v>3838</v>
      </c>
    </row>
    <row r="24" spans="1:29" ht="15" customHeight="1" x14ac:dyDescent="0.15">
      <c r="A24" s="7">
        <v>17</v>
      </c>
      <c r="B24" s="10">
        <v>74</v>
      </c>
      <c r="C24" s="10">
        <v>75</v>
      </c>
      <c r="D24" s="10">
        <v>149</v>
      </c>
      <c r="E24" s="3"/>
      <c r="F24" s="7">
        <v>47</v>
      </c>
      <c r="G24" s="10">
        <v>108</v>
      </c>
      <c r="H24" s="10">
        <v>106</v>
      </c>
      <c r="I24" s="10">
        <v>214</v>
      </c>
      <c r="J24" s="3"/>
      <c r="K24" s="7">
        <v>77</v>
      </c>
      <c r="L24" s="10">
        <v>144</v>
      </c>
      <c r="M24" s="10">
        <v>206</v>
      </c>
      <c r="N24" s="10">
        <v>350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48.617853958188846</v>
      </c>
      <c r="W24" s="19">
        <f>W5/$W$8*100</f>
        <v>42.012040834133145</v>
      </c>
      <c r="X24" s="19">
        <f>X5/$X$8*100</f>
        <v>45.105316878537629</v>
      </c>
      <c r="Z24" s="6" t="s">
        <v>30</v>
      </c>
    </row>
    <row r="25" spans="1:29" ht="15" customHeight="1" x14ac:dyDescent="0.15">
      <c r="A25" s="7">
        <v>18</v>
      </c>
      <c r="B25" s="10">
        <v>77</v>
      </c>
      <c r="C25" s="10">
        <v>77</v>
      </c>
      <c r="D25" s="10">
        <v>154</v>
      </c>
      <c r="E25" s="3"/>
      <c r="F25" s="7">
        <v>48</v>
      </c>
      <c r="G25" s="10">
        <v>97</v>
      </c>
      <c r="H25" s="10">
        <v>94</v>
      </c>
      <c r="I25" s="10">
        <v>191</v>
      </c>
      <c r="J25" s="3"/>
      <c r="K25" s="7">
        <v>78</v>
      </c>
      <c r="L25" s="10">
        <v>140</v>
      </c>
      <c r="M25" s="10">
        <v>206</v>
      </c>
      <c r="N25" s="10">
        <v>346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20.400277419994055</v>
      </c>
      <c r="W25" s="19">
        <f>W6/$W$8*100</f>
        <v>17.136375534421081</v>
      </c>
      <c r="X25" s="19">
        <f>X6/$X$8*100</f>
        <v>18.664749002505335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84</v>
      </c>
      <c r="D26" s="10">
        <v>148</v>
      </c>
      <c r="E26" s="3"/>
      <c r="F26" s="7">
        <v>49</v>
      </c>
      <c r="G26" s="10">
        <v>100</v>
      </c>
      <c r="H26" s="10">
        <v>82</v>
      </c>
      <c r="I26" s="10">
        <v>182</v>
      </c>
      <c r="J26" s="3"/>
      <c r="K26" s="7">
        <v>79</v>
      </c>
      <c r="L26" s="10">
        <v>119</v>
      </c>
      <c r="M26" s="10">
        <v>196</v>
      </c>
      <c r="N26" s="10">
        <v>315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21.17309026057664</v>
      </c>
      <c r="W26" s="19">
        <f>W7/$W$8*100</f>
        <v>32.981415234272745</v>
      </c>
      <c r="X26" s="19">
        <f>X7/$X$8*100</f>
        <v>27.451981070798926</v>
      </c>
      <c r="Z26" s="4" t="s">
        <v>25</v>
      </c>
      <c r="AA26" s="10">
        <v>103</v>
      </c>
      <c r="AB26" s="10">
        <v>85</v>
      </c>
      <c r="AC26" s="10">
        <v>188</v>
      </c>
    </row>
    <row r="27" spans="1:29" ht="15" customHeight="1" x14ac:dyDescent="0.15">
      <c r="A27" s="7"/>
      <c r="B27" s="11">
        <v>377</v>
      </c>
      <c r="C27" s="11">
        <v>389</v>
      </c>
      <c r="D27" s="11">
        <v>766</v>
      </c>
      <c r="E27" s="3"/>
      <c r="F27" s="7"/>
      <c r="G27" s="11">
        <v>492</v>
      </c>
      <c r="H27" s="11">
        <v>482</v>
      </c>
      <c r="I27" s="11">
        <v>974</v>
      </c>
      <c r="J27" s="3"/>
      <c r="K27" s="7"/>
      <c r="L27" s="11">
        <v>668</v>
      </c>
      <c r="M27" s="11">
        <v>993</v>
      </c>
      <c r="N27" s="11">
        <v>1661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488</v>
      </c>
      <c r="AB27" s="10">
        <v>478</v>
      </c>
      <c r="AC27" s="10">
        <v>966</v>
      </c>
    </row>
    <row r="28" spans="1:29" ht="15" customHeight="1" x14ac:dyDescent="0.15">
      <c r="A28" s="7">
        <v>20</v>
      </c>
      <c r="B28" s="10">
        <v>73</v>
      </c>
      <c r="C28" s="10">
        <v>57</v>
      </c>
      <c r="D28" s="10">
        <v>130</v>
      </c>
      <c r="E28" s="3"/>
      <c r="F28" s="7">
        <v>50</v>
      </c>
      <c r="G28" s="10">
        <v>92</v>
      </c>
      <c r="H28" s="10">
        <v>96</v>
      </c>
      <c r="I28" s="10">
        <v>188</v>
      </c>
      <c r="J28" s="3"/>
      <c r="K28" s="7">
        <v>80</v>
      </c>
      <c r="L28" s="10">
        <v>122</v>
      </c>
      <c r="M28" s="10">
        <v>184</v>
      </c>
      <c r="N28" s="10">
        <v>306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30.040622213415237</v>
      </c>
      <c r="W28" s="19">
        <f t="shared" ref="W28:W39" si="5">W9/$W$8*100</f>
        <v>26.123374923654129</v>
      </c>
      <c r="X28" s="19">
        <f t="shared" ref="X28:X39" si="6">X9/$X$8*100</f>
        <v>27.957687668182242</v>
      </c>
      <c r="Z28" s="4" t="s">
        <v>31</v>
      </c>
      <c r="AA28" s="10">
        <v>215</v>
      </c>
      <c r="AB28" s="10">
        <v>189</v>
      </c>
      <c r="AC28" s="10">
        <v>404</v>
      </c>
    </row>
    <row r="29" spans="1:29" ht="15" customHeight="1" x14ac:dyDescent="0.15">
      <c r="A29" s="7">
        <v>21</v>
      </c>
      <c r="B29" s="10">
        <v>68</v>
      </c>
      <c r="C29" s="10">
        <v>68</v>
      </c>
      <c r="D29" s="10">
        <v>136</v>
      </c>
      <c r="E29" s="3"/>
      <c r="F29" s="7">
        <v>51</v>
      </c>
      <c r="G29" s="10">
        <v>92</v>
      </c>
      <c r="H29" s="10">
        <v>112</v>
      </c>
      <c r="I29" s="10">
        <v>204</v>
      </c>
      <c r="J29" s="3"/>
      <c r="K29" s="7">
        <v>81</v>
      </c>
      <c r="L29" s="10">
        <v>148</v>
      </c>
      <c r="M29" s="10">
        <v>199</v>
      </c>
      <c r="N29" s="10">
        <v>347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71.613989893985931</v>
      </c>
      <c r="W29" s="19">
        <f t="shared" si="5"/>
        <v>76.241165692347963</v>
      </c>
      <c r="X29" s="19">
        <f t="shared" si="6"/>
        <v>74.074417741486499</v>
      </c>
      <c r="Z29" s="4" t="s">
        <v>7</v>
      </c>
      <c r="AA29" s="10">
        <v>229</v>
      </c>
      <c r="AB29" s="10">
        <v>383</v>
      </c>
      <c r="AC29" s="10">
        <v>612</v>
      </c>
    </row>
    <row r="30" spans="1:29" ht="15" customHeight="1" x14ac:dyDescent="0.15">
      <c r="A30" s="7">
        <v>22</v>
      </c>
      <c r="B30" s="10">
        <v>71</v>
      </c>
      <c r="C30" s="10">
        <v>65</v>
      </c>
      <c r="D30" s="10">
        <v>136</v>
      </c>
      <c r="E30" s="3"/>
      <c r="F30" s="7">
        <v>52</v>
      </c>
      <c r="G30" s="10">
        <v>91</v>
      </c>
      <c r="H30" s="10">
        <v>115</v>
      </c>
      <c r="I30" s="10">
        <v>206</v>
      </c>
      <c r="J30" s="3"/>
      <c r="K30" s="7">
        <v>82</v>
      </c>
      <c r="L30" s="10">
        <v>135</v>
      </c>
      <c r="M30" s="10">
        <v>220</v>
      </c>
      <c r="N30" s="10">
        <v>355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61.181016546121072</v>
      </c>
      <c r="W30" s="19">
        <f t="shared" si="5"/>
        <v>68.117965273536342</v>
      </c>
      <c r="X30" s="19">
        <f t="shared" si="6"/>
        <v>64.869629767096598</v>
      </c>
      <c r="Z30" s="9" t="s">
        <v>24</v>
      </c>
      <c r="AA30" s="11">
        <f t="shared" ref="AA30:AB30" si="7">SUM(AA26:AA29)</f>
        <v>1035</v>
      </c>
      <c r="AB30" s="11">
        <f t="shared" si="7"/>
        <v>1135</v>
      </c>
      <c r="AC30" s="11">
        <f>SUM(AC26:AC29)</f>
        <v>2170</v>
      </c>
    </row>
    <row r="31" spans="1:29" ht="15" customHeight="1" x14ac:dyDescent="0.15">
      <c r="A31" s="7">
        <v>23</v>
      </c>
      <c r="B31" s="10">
        <v>65</v>
      </c>
      <c r="C31" s="10">
        <v>65</v>
      </c>
      <c r="D31" s="10">
        <v>130</v>
      </c>
      <c r="E31" s="3"/>
      <c r="F31" s="7">
        <v>53</v>
      </c>
      <c r="G31" s="10">
        <v>95</v>
      </c>
      <c r="H31" s="10">
        <v>68</v>
      </c>
      <c r="I31" s="10">
        <v>163</v>
      </c>
      <c r="J31" s="3"/>
      <c r="K31" s="7">
        <v>83</v>
      </c>
      <c r="L31" s="10">
        <v>145</v>
      </c>
      <c r="M31" s="10">
        <v>208</v>
      </c>
      <c r="N31" s="10">
        <v>353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50.163479639354001</v>
      </c>
      <c r="W31" s="19">
        <f t="shared" si="5"/>
        <v>57.926882470988573</v>
      </c>
      <c r="X31" s="19">
        <f t="shared" si="6"/>
        <v>54.291546812656591</v>
      </c>
      <c r="Z31" s="6"/>
    </row>
    <row r="32" spans="1:29" ht="15" customHeight="1" x14ac:dyDescent="0.15">
      <c r="A32" s="7">
        <v>24</v>
      </c>
      <c r="B32" s="10">
        <v>74</v>
      </c>
      <c r="C32" s="10">
        <v>73</v>
      </c>
      <c r="D32" s="10">
        <v>147</v>
      </c>
      <c r="E32" s="3"/>
      <c r="F32" s="7">
        <v>54</v>
      </c>
      <c r="G32" s="10">
        <v>97</v>
      </c>
      <c r="H32" s="10">
        <v>121</v>
      </c>
      <c r="I32" s="10">
        <v>218</v>
      </c>
      <c r="J32" s="3"/>
      <c r="K32" s="7">
        <v>84</v>
      </c>
      <c r="L32" s="10">
        <v>125</v>
      </c>
      <c r="M32" s="10">
        <v>213</v>
      </c>
      <c r="N32" s="10">
        <v>338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41.573367680570698</v>
      </c>
      <c r="W32" s="20">
        <f t="shared" si="5"/>
        <v>50.117790768693823</v>
      </c>
      <c r="X32" s="20">
        <f t="shared" si="6"/>
        <v>46.116730073304254</v>
      </c>
      <c r="Z32" s="6"/>
      <c r="AA32" s="28"/>
      <c r="AB32" s="27"/>
      <c r="AC32" s="27"/>
    </row>
    <row r="33" spans="1:29" ht="15" customHeight="1" x14ac:dyDescent="0.15">
      <c r="A33" s="7"/>
      <c r="B33" s="11">
        <v>351</v>
      </c>
      <c r="C33" s="11">
        <v>328</v>
      </c>
      <c r="D33" s="11">
        <v>679</v>
      </c>
      <c r="E33" s="3"/>
      <c r="F33" s="7"/>
      <c r="G33" s="11">
        <v>467</v>
      </c>
      <c r="H33" s="11">
        <v>512</v>
      </c>
      <c r="I33" s="11">
        <v>979</v>
      </c>
      <c r="J33" s="3"/>
      <c r="K33" s="7"/>
      <c r="L33" s="11">
        <v>675</v>
      </c>
      <c r="M33" s="11">
        <v>1024</v>
      </c>
      <c r="N33" s="11">
        <v>1699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30.476567918359258</v>
      </c>
      <c r="W33" s="19">
        <f t="shared" si="5"/>
        <v>41.252944769217351</v>
      </c>
      <c r="X33" s="19">
        <f t="shared" si="6"/>
        <v>36.206736568618354</v>
      </c>
      <c r="Z33" s="6" t="s">
        <v>3</v>
      </c>
    </row>
    <row r="34" spans="1:29" ht="15" customHeight="1" x14ac:dyDescent="0.15">
      <c r="A34" s="7">
        <v>25</v>
      </c>
      <c r="B34" s="10">
        <v>81</v>
      </c>
      <c r="C34" s="10">
        <v>60</v>
      </c>
      <c r="D34" s="10">
        <v>141</v>
      </c>
      <c r="E34" s="3"/>
      <c r="F34" s="7">
        <v>55</v>
      </c>
      <c r="G34" s="10">
        <v>120</v>
      </c>
      <c r="H34" s="10">
        <v>117</v>
      </c>
      <c r="I34" s="10">
        <v>237</v>
      </c>
      <c r="J34" s="3"/>
      <c r="K34" s="7">
        <v>85</v>
      </c>
      <c r="L34" s="10">
        <v>116</v>
      </c>
      <c r="M34" s="10">
        <v>215</v>
      </c>
      <c r="N34" s="10">
        <v>331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21.17309026057664</v>
      </c>
      <c r="W34" s="19">
        <f t="shared" si="5"/>
        <v>32.981415234272745</v>
      </c>
      <c r="X34" s="19">
        <f t="shared" si="6"/>
        <v>27.451981070798926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59</v>
      </c>
      <c r="C35" s="10">
        <v>53</v>
      </c>
      <c r="D35" s="10">
        <v>112</v>
      </c>
      <c r="E35" s="3"/>
      <c r="F35" s="7">
        <v>56</v>
      </c>
      <c r="G35" s="10">
        <v>117</v>
      </c>
      <c r="H35" s="10">
        <v>119</v>
      </c>
      <c r="I35" s="10">
        <v>236</v>
      </c>
      <c r="J35" s="3"/>
      <c r="K35" s="7">
        <v>86</v>
      </c>
      <c r="L35" s="10">
        <v>124</v>
      </c>
      <c r="M35" s="10">
        <v>193</v>
      </c>
      <c r="N35" s="10">
        <v>317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14.55464183097196</v>
      </c>
      <c r="W35" s="19">
        <f t="shared" si="5"/>
        <v>24.317249803682053</v>
      </c>
      <c r="X35" s="19">
        <f t="shared" si="6"/>
        <v>19.745754848288023</v>
      </c>
      <c r="Z35" s="4" t="s">
        <v>25</v>
      </c>
      <c r="AA35" s="10">
        <f>SUM(AA5,AA12,AA19,AA26)</f>
        <v>990</v>
      </c>
      <c r="AB35" s="10">
        <f t="shared" ref="AA35:AB38" si="8">SUM(AB5,AB12,AB19,AB26)</f>
        <v>902</v>
      </c>
      <c r="AC35" s="10">
        <f>SUM(AA35:AB35)</f>
        <v>1892</v>
      </c>
    </row>
    <row r="36" spans="1:29" ht="15" customHeight="1" x14ac:dyDescent="0.15">
      <c r="A36" s="7">
        <v>27</v>
      </c>
      <c r="B36" s="10">
        <v>73</v>
      </c>
      <c r="C36" s="10">
        <v>56</v>
      </c>
      <c r="D36" s="10">
        <v>129</v>
      </c>
      <c r="E36" s="3"/>
      <c r="F36" s="7">
        <v>57</v>
      </c>
      <c r="G36" s="10">
        <v>124</v>
      </c>
      <c r="H36" s="10">
        <v>121</v>
      </c>
      <c r="I36" s="10">
        <v>245</v>
      </c>
      <c r="J36" s="3"/>
      <c r="K36" s="7">
        <v>87</v>
      </c>
      <c r="L36" s="10">
        <v>110</v>
      </c>
      <c r="M36" s="10">
        <v>188</v>
      </c>
      <c r="N36" s="10">
        <v>298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7.866838402853463</v>
      </c>
      <c r="W36" s="19">
        <f t="shared" si="5"/>
        <v>15.382601867201814</v>
      </c>
      <c r="X36" s="19">
        <f t="shared" si="6"/>
        <v>11.863227243203117</v>
      </c>
      <c r="Z36" s="26" t="s">
        <v>26</v>
      </c>
      <c r="AA36" s="10">
        <f t="shared" si="8"/>
        <v>4907</v>
      </c>
      <c r="AB36" s="10">
        <f t="shared" si="8"/>
        <v>4815</v>
      </c>
      <c r="AC36" s="13">
        <f>SUM(AA36:AB36)</f>
        <v>9722</v>
      </c>
    </row>
    <row r="37" spans="1:29" ht="15" customHeight="1" x14ac:dyDescent="0.15">
      <c r="A37" s="7">
        <v>28</v>
      </c>
      <c r="B37" s="10">
        <v>63</v>
      </c>
      <c r="C37" s="10">
        <v>50</v>
      </c>
      <c r="D37" s="10">
        <v>113</v>
      </c>
      <c r="E37" s="3"/>
      <c r="F37" s="7">
        <v>58</v>
      </c>
      <c r="G37" s="10">
        <v>134</v>
      </c>
      <c r="H37" s="10">
        <v>151</v>
      </c>
      <c r="I37" s="10">
        <v>285</v>
      </c>
      <c r="J37" s="3"/>
      <c r="K37" s="7">
        <v>88</v>
      </c>
      <c r="L37" s="10">
        <v>97</v>
      </c>
      <c r="M37" s="10">
        <v>206</v>
      </c>
      <c r="N37" s="10">
        <v>303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2.6156742296641236</v>
      </c>
      <c r="W37" s="19">
        <f t="shared" si="5"/>
        <v>7.0063694267515926</v>
      </c>
      <c r="X37" s="19">
        <f t="shared" si="6"/>
        <v>4.9503572422752153</v>
      </c>
      <c r="Z37" s="4" t="s">
        <v>31</v>
      </c>
      <c r="AA37" s="10">
        <f t="shared" si="8"/>
        <v>2059</v>
      </c>
      <c r="AB37" s="10">
        <f t="shared" si="8"/>
        <v>1964</v>
      </c>
      <c r="AC37" s="13">
        <f>SUM(AA37:AB37)</f>
        <v>4023</v>
      </c>
    </row>
    <row r="38" spans="1:29" ht="15" customHeight="1" x14ac:dyDescent="0.15">
      <c r="A38" s="7">
        <v>29</v>
      </c>
      <c r="B38" s="10">
        <v>57</v>
      </c>
      <c r="C38" s="10">
        <v>42</v>
      </c>
      <c r="D38" s="10">
        <v>99</v>
      </c>
      <c r="E38" s="3"/>
      <c r="F38" s="7">
        <v>59</v>
      </c>
      <c r="G38" s="10">
        <v>150</v>
      </c>
      <c r="H38" s="10">
        <v>148</v>
      </c>
      <c r="I38" s="10">
        <v>298</v>
      </c>
      <c r="J38" s="3"/>
      <c r="K38" s="7">
        <v>89</v>
      </c>
      <c r="L38" s="10">
        <v>83</v>
      </c>
      <c r="M38" s="10">
        <v>158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0.43594570494402063</v>
      </c>
      <c r="W38" s="19">
        <f t="shared" si="5"/>
        <v>1.8672018148503622</v>
      </c>
      <c r="X38" s="19">
        <f t="shared" si="6"/>
        <v>1.1969935974761063</v>
      </c>
      <c r="Z38" s="4" t="s">
        <v>7</v>
      </c>
      <c r="AA38" s="10">
        <f t="shared" si="8"/>
        <v>2137</v>
      </c>
      <c r="AB38" s="10">
        <f t="shared" si="8"/>
        <v>3780</v>
      </c>
      <c r="AC38" s="13">
        <f>SUM(AA38:AB38)</f>
        <v>5917</v>
      </c>
    </row>
    <row r="39" spans="1:29" ht="15" customHeight="1" x14ac:dyDescent="0.15">
      <c r="A39" s="7"/>
      <c r="B39" s="11">
        <v>333</v>
      </c>
      <c r="C39" s="11">
        <v>261</v>
      </c>
      <c r="D39" s="11">
        <v>594</v>
      </c>
      <c r="E39" s="3"/>
      <c r="F39" s="7"/>
      <c r="G39" s="11">
        <v>645</v>
      </c>
      <c r="H39" s="11">
        <v>656</v>
      </c>
      <c r="I39" s="11">
        <v>1301</v>
      </c>
      <c r="J39" s="3"/>
      <c r="K39" s="7"/>
      <c r="L39" s="11">
        <v>530</v>
      </c>
      <c r="M39" s="11">
        <v>960</v>
      </c>
      <c r="N39" s="11">
        <v>1490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7.9262855444367383E-2</v>
      </c>
      <c r="W39" s="19">
        <f t="shared" si="5"/>
        <v>0.32283395864235231</v>
      </c>
      <c r="X39" s="19">
        <f t="shared" si="6"/>
        <v>0.2087779530481581</v>
      </c>
      <c r="Z39" s="9" t="s">
        <v>24</v>
      </c>
      <c r="AA39" s="11">
        <f>SUM(AA35:AA38)</f>
        <v>10093</v>
      </c>
      <c r="AB39" s="11">
        <f>SUM(AB35:AB38)</f>
        <v>11461</v>
      </c>
      <c r="AC39" s="11">
        <f>SUM(AC35:AC38)</f>
        <v>21554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37</v>
      </c>
      <c r="D4" s="10">
        <v>86</v>
      </c>
      <c r="E4" s="3"/>
      <c r="F4" s="7">
        <v>30</v>
      </c>
      <c r="G4" s="10">
        <v>60</v>
      </c>
      <c r="H4" s="10">
        <v>69</v>
      </c>
      <c r="I4" s="10">
        <v>129</v>
      </c>
      <c r="J4" s="3"/>
      <c r="K4" s="7">
        <v>60</v>
      </c>
      <c r="L4" s="10">
        <v>171</v>
      </c>
      <c r="M4" s="10">
        <v>172</v>
      </c>
      <c r="N4" s="10">
        <v>343</v>
      </c>
      <c r="O4" s="3"/>
      <c r="P4" s="7">
        <v>90</v>
      </c>
      <c r="Q4" s="10">
        <v>67</v>
      </c>
      <c r="R4" s="10">
        <v>152</v>
      </c>
      <c r="S4" s="10">
        <v>219</v>
      </c>
      <c r="U4" s="4" t="s">
        <v>4</v>
      </c>
      <c r="V4" s="15">
        <f>SUM(B9,B15,B21)</f>
        <v>990</v>
      </c>
      <c r="W4" s="15">
        <f>SUM(C9,C15,C21)</f>
        <v>902</v>
      </c>
      <c r="X4" s="15">
        <f>SUM(V4:W4)</f>
        <v>1892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47</v>
      </c>
      <c r="C5" s="10">
        <v>44</v>
      </c>
      <c r="D5" s="10">
        <v>91</v>
      </c>
      <c r="E5" s="3"/>
      <c r="F5" s="7">
        <v>31</v>
      </c>
      <c r="G5" s="10">
        <v>73</v>
      </c>
      <c r="H5" s="10">
        <v>83</v>
      </c>
      <c r="I5" s="10">
        <v>156</v>
      </c>
      <c r="J5" s="3"/>
      <c r="K5" s="7">
        <v>61</v>
      </c>
      <c r="L5" s="10">
        <v>153</v>
      </c>
      <c r="M5" s="10">
        <v>164</v>
      </c>
      <c r="N5" s="10">
        <v>317</v>
      </c>
      <c r="O5" s="3"/>
      <c r="P5" s="7">
        <v>91</v>
      </c>
      <c r="Q5" s="10">
        <v>48</v>
      </c>
      <c r="R5" s="10">
        <v>141</v>
      </c>
      <c r="S5" s="10">
        <v>189</v>
      </c>
      <c r="U5" s="4" t="s">
        <v>5</v>
      </c>
      <c r="V5" s="15">
        <f>SUM(B27,B33,B39,G9,G15,G21,G27,G33,G39,L9)</f>
        <v>4912</v>
      </c>
      <c r="W5" s="15">
        <f>SUM(C27,C33,C39,H9,H15,H21,H27,H33,H39,M9)</f>
        <v>4810</v>
      </c>
      <c r="X5" s="15">
        <f>SUM(V5:W5)</f>
        <v>9722</v>
      </c>
      <c r="Y5" s="2"/>
      <c r="Z5" s="4" t="s">
        <v>25</v>
      </c>
      <c r="AA5" s="10">
        <v>561</v>
      </c>
      <c r="AB5" s="10">
        <v>530</v>
      </c>
      <c r="AC5" s="10">
        <v>1091</v>
      </c>
    </row>
    <row r="6" spans="1:29" ht="15" customHeight="1" x14ac:dyDescent="0.15">
      <c r="A6" s="7">
        <v>2</v>
      </c>
      <c r="B6" s="10">
        <v>66</v>
      </c>
      <c r="C6" s="10">
        <v>55</v>
      </c>
      <c r="D6" s="10">
        <v>121</v>
      </c>
      <c r="E6" s="3"/>
      <c r="F6" s="7">
        <v>32</v>
      </c>
      <c r="G6" s="10">
        <v>69</v>
      </c>
      <c r="H6" s="10">
        <v>90</v>
      </c>
      <c r="I6" s="10">
        <v>159</v>
      </c>
      <c r="J6" s="3"/>
      <c r="K6" s="7">
        <v>62</v>
      </c>
      <c r="L6" s="10">
        <v>172</v>
      </c>
      <c r="M6" s="10">
        <v>170</v>
      </c>
      <c r="N6" s="10">
        <v>342</v>
      </c>
      <c r="O6" s="3"/>
      <c r="P6" s="7">
        <v>92</v>
      </c>
      <c r="Q6" s="10">
        <v>44</v>
      </c>
      <c r="R6" s="10">
        <v>91</v>
      </c>
      <c r="S6" s="10">
        <v>135</v>
      </c>
      <c r="U6" s="8" t="s">
        <v>6</v>
      </c>
      <c r="V6" s="15">
        <f>SUM(L15,L21)</f>
        <v>2068</v>
      </c>
      <c r="W6" s="15">
        <f>SUM(M15,M21)</f>
        <v>1974</v>
      </c>
      <c r="X6" s="15">
        <f>SUM(V6:W6)</f>
        <v>4042</v>
      </c>
      <c r="Z6" s="26" t="s">
        <v>26</v>
      </c>
      <c r="AA6" s="10">
        <v>2859</v>
      </c>
      <c r="AB6" s="10">
        <v>2805</v>
      </c>
      <c r="AC6" s="10">
        <v>5664</v>
      </c>
    </row>
    <row r="7" spans="1:29" ht="15" customHeight="1" x14ac:dyDescent="0.15">
      <c r="A7" s="7">
        <v>3</v>
      </c>
      <c r="B7" s="10">
        <v>52</v>
      </c>
      <c r="C7" s="10">
        <v>45</v>
      </c>
      <c r="D7" s="10">
        <v>97</v>
      </c>
      <c r="E7" s="3"/>
      <c r="F7" s="7">
        <v>33</v>
      </c>
      <c r="G7" s="10">
        <v>77</v>
      </c>
      <c r="H7" s="10">
        <v>72</v>
      </c>
      <c r="I7" s="10">
        <v>149</v>
      </c>
      <c r="J7" s="3"/>
      <c r="K7" s="7">
        <v>63</v>
      </c>
      <c r="L7" s="10">
        <v>174</v>
      </c>
      <c r="M7" s="10">
        <v>195</v>
      </c>
      <c r="N7" s="10">
        <v>369</v>
      </c>
      <c r="O7" s="3"/>
      <c r="P7" s="7">
        <v>93</v>
      </c>
      <c r="Q7" s="10">
        <v>37</v>
      </c>
      <c r="R7" s="10">
        <v>112</v>
      </c>
      <c r="S7" s="10">
        <v>149</v>
      </c>
      <c r="U7" s="4" t="s">
        <v>7</v>
      </c>
      <c r="V7" s="15">
        <f>SUM(L27,L33,L39,Q9,Q15,Q21,Q27,Q33,Q39)</f>
        <v>2129</v>
      </c>
      <c r="W7" s="15">
        <f>SUM(M27,M33,M39,R9,R15,R21,R27,R33,R39)</f>
        <v>3777</v>
      </c>
      <c r="X7" s="15">
        <f>SUM(V7:W7)</f>
        <v>5906</v>
      </c>
      <c r="Z7" s="4" t="s">
        <v>31</v>
      </c>
      <c r="AA7" s="10">
        <v>1204</v>
      </c>
      <c r="AB7" s="10">
        <v>1199</v>
      </c>
      <c r="AC7" s="10">
        <v>2403</v>
      </c>
    </row>
    <row r="8" spans="1:29" ht="15" customHeight="1" x14ac:dyDescent="0.15">
      <c r="A8" s="7">
        <v>4</v>
      </c>
      <c r="B8" s="10">
        <v>66</v>
      </c>
      <c r="C8" s="10">
        <v>69</v>
      </c>
      <c r="D8" s="10">
        <v>135</v>
      </c>
      <c r="E8" s="3"/>
      <c r="F8" s="7">
        <v>34</v>
      </c>
      <c r="G8" s="10">
        <v>100</v>
      </c>
      <c r="H8" s="10">
        <v>87</v>
      </c>
      <c r="I8" s="10">
        <v>187</v>
      </c>
      <c r="J8" s="3"/>
      <c r="K8" s="7">
        <v>64</v>
      </c>
      <c r="L8" s="10">
        <v>191</v>
      </c>
      <c r="M8" s="10">
        <v>184</v>
      </c>
      <c r="N8" s="10">
        <v>375</v>
      </c>
      <c r="O8" s="3"/>
      <c r="P8" s="7">
        <v>94</v>
      </c>
      <c r="Q8" s="10">
        <v>26</v>
      </c>
      <c r="R8" s="10">
        <v>92</v>
      </c>
      <c r="S8" s="10">
        <v>118</v>
      </c>
      <c r="U8" s="17" t="s">
        <v>3</v>
      </c>
      <c r="V8" s="12">
        <f>SUM(V4:V7)</f>
        <v>10099</v>
      </c>
      <c r="W8" s="12">
        <f>SUM(W4:W7)</f>
        <v>11463</v>
      </c>
      <c r="X8" s="12">
        <f>SUM(X4:X7)</f>
        <v>21562</v>
      </c>
      <c r="Z8" s="4" t="s">
        <v>7</v>
      </c>
      <c r="AA8" s="10">
        <v>1284</v>
      </c>
      <c r="AB8" s="10">
        <v>2269</v>
      </c>
      <c r="AC8" s="10">
        <v>3553</v>
      </c>
    </row>
    <row r="9" spans="1:29" ht="15" customHeight="1" x14ac:dyDescent="0.15">
      <c r="A9" s="7"/>
      <c r="B9" s="11">
        <v>280</v>
      </c>
      <c r="C9" s="11">
        <v>250</v>
      </c>
      <c r="D9" s="11">
        <v>530</v>
      </c>
      <c r="E9" s="3"/>
      <c r="F9" s="7"/>
      <c r="G9" s="11">
        <v>379</v>
      </c>
      <c r="H9" s="11">
        <v>401</v>
      </c>
      <c r="I9" s="11">
        <v>780</v>
      </c>
      <c r="J9" s="3"/>
      <c r="K9" s="7"/>
      <c r="L9" s="12">
        <v>861</v>
      </c>
      <c r="M9" s="12">
        <v>885</v>
      </c>
      <c r="N9" s="12">
        <v>1746</v>
      </c>
      <c r="O9" s="3"/>
      <c r="P9" s="7"/>
      <c r="Q9" s="11">
        <v>222</v>
      </c>
      <c r="R9" s="11">
        <v>588</v>
      </c>
      <c r="S9" s="11">
        <v>810</v>
      </c>
      <c r="U9" s="4" t="s">
        <v>8</v>
      </c>
      <c r="V9" s="15">
        <f>SUM(G21,G27,G33,G39,L9)</f>
        <v>3026</v>
      </c>
      <c r="W9" s="15">
        <f>SUM(H21,H27,H33,H39,M9)</f>
        <v>2985</v>
      </c>
      <c r="X9" s="18">
        <f t="shared" ref="X9:X20" si="0">SUM(V9:W9)</f>
        <v>6011</v>
      </c>
      <c r="Z9" s="9" t="s">
        <v>24</v>
      </c>
      <c r="AA9" s="11">
        <f t="shared" ref="AA9:AB9" si="1">SUM(AA5:AA8)</f>
        <v>5908</v>
      </c>
      <c r="AB9" s="11">
        <f t="shared" si="1"/>
        <v>6803</v>
      </c>
      <c r="AC9" s="11">
        <f>SUM(AC5:AC8)</f>
        <v>12711</v>
      </c>
    </row>
    <row r="10" spans="1:29" ht="15" customHeight="1" x14ac:dyDescent="0.15">
      <c r="A10" s="7">
        <v>5</v>
      </c>
      <c r="B10" s="10">
        <v>68</v>
      </c>
      <c r="C10" s="10">
        <v>54</v>
      </c>
      <c r="D10" s="10">
        <v>122</v>
      </c>
      <c r="E10" s="3"/>
      <c r="F10" s="7">
        <v>35</v>
      </c>
      <c r="G10" s="10">
        <v>95</v>
      </c>
      <c r="H10" s="10">
        <v>91</v>
      </c>
      <c r="I10" s="10">
        <v>186</v>
      </c>
      <c r="J10" s="3"/>
      <c r="K10" s="7">
        <v>65</v>
      </c>
      <c r="L10" s="10">
        <v>200</v>
      </c>
      <c r="M10" s="10">
        <v>163</v>
      </c>
      <c r="N10" s="10">
        <v>363</v>
      </c>
      <c r="O10" s="3"/>
      <c r="P10" s="7">
        <v>95</v>
      </c>
      <c r="Q10" s="10">
        <v>17</v>
      </c>
      <c r="R10" s="10">
        <v>50</v>
      </c>
      <c r="S10" s="10">
        <v>67</v>
      </c>
      <c r="U10" s="4" t="s">
        <v>9</v>
      </c>
      <c r="V10" s="15">
        <f>SUM(G21,G27,G33,G39,L9,L15,L21,L27,L33,L39,Q9,Q15,Q21,Q27,Q33,Q39)</f>
        <v>7223</v>
      </c>
      <c r="W10" s="15">
        <f>SUM(H21,H27,H33,H39,M9,M15,M21,M27,M33,M39,R9,R15,R21,R27,R33,R39)</f>
        <v>8736</v>
      </c>
      <c r="X10" s="18">
        <f t="shared" si="0"/>
        <v>15959</v>
      </c>
      <c r="Z10" s="6" t="s">
        <v>28</v>
      </c>
    </row>
    <row r="11" spans="1:29" ht="15" customHeight="1" x14ac:dyDescent="0.15">
      <c r="A11" s="7">
        <v>6</v>
      </c>
      <c r="B11" s="10">
        <v>66</v>
      </c>
      <c r="C11" s="10">
        <v>62</v>
      </c>
      <c r="D11" s="10">
        <v>128</v>
      </c>
      <c r="E11" s="3"/>
      <c r="F11" s="7">
        <v>36</v>
      </c>
      <c r="G11" s="10">
        <v>80</v>
      </c>
      <c r="H11" s="10">
        <v>91</v>
      </c>
      <c r="I11" s="10">
        <v>171</v>
      </c>
      <c r="J11" s="3"/>
      <c r="K11" s="7">
        <v>66</v>
      </c>
      <c r="L11" s="10">
        <v>216</v>
      </c>
      <c r="M11" s="10">
        <v>219</v>
      </c>
      <c r="N11" s="10">
        <v>435</v>
      </c>
      <c r="O11" s="3"/>
      <c r="P11" s="7">
        <v>96</v>
      </c>
      <c r="Q11" s="10">
        <v>9</v>
      </c>
      <c r="R11" s="10">
        <v>52</v>
      </c>
      <c r="S11" s="10">
        <v>61</v>
      </c>
      <c r="U11" s="4" t="s">
        <v>10</v>
      </c>
      <c r="V11" s="15">
        <f>SUM(,G33,G39,L9,L15,L21,L27,L33,L39,Q9,Q15,Q21,Q27,Q33,Q39)</f>
        <v>6172</v>
      </c>
      <c r="W11" s="15">
        <f>SUM(,H33,H39,M9,M15,M21,M27,M33,M39,R9,R15,R21,R27,R33,R39)</f>
        <v>7800</v>
      </c>
      <c r="X11" s="18">
        <f t="shared" si="0"/>
        <v>13972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44</v>
      </c>
      <c r="D12" s="10">
        <v>116</v>
      </c>
      <c r="E12" s="3"/>
      <c r="F12" s="7">
        <v>37</v>
      </c>
      <c r="G12" s="10">
        <v>88</v>
      </c>
      <c r="H12" s="10">
        <v>93</v>
      </c>
      <c r="I12" s="10">
        <v>181</v>
      </c>
      <c r="J12" s="3"/>
      <c r="K12" s="7">
        <v>67</v>
      </c>
      <c r="L12" s="10">
        <v>214</v>
      </c>
      <c r="M12" s="10">
        <v>201</v>
      </c>
      <c r="N12" s="10">
        <v>415</v>
      </c>
      <c r="O12" s="3"/>
      <c r="P12" s="7">
        <v>97</v>
      </c>
      <c r="Q12" s="10">
        <v>3</v>
      </c>
      <c r="R12" s="10">
        <v>35</v>
      </c>
      <c r="S12" s="10">
        <v>38</v>
      </c>
      <c r="U12" s="4" t="s">
        <v>11</v>
      </c>
      <c r="V12" s="15">
        <f>SUM(L9,L15,L21,L27,L33,L39,Q9,Q15,Q21,Q27,Q33,Q39)</f>
        <v>5058</v>
      </c>
      <c r="W12" s="15">
        <f>SUM(M9,M15,M21,M27,M33,M39,R9,R15,R21,R27,R33,R39)</f>
        <v>6636</v>
      </c>
      <c r="X12" s="18">
        <f t="shared" si="0"/>
        <v>11694</v>
      </c>
      <c r="Z12" s="4" t="s">
        <v>25</v>
      </c>
      <c r="AA12" s="10">
        <v>166</v>
      </c>
      <c r="AB12" s="10">
        <v>127</v>
      </c>
      <c r="AC12" s="10">
        <v>293</v>
      </c>
    </row>
    <row r="13" spans="1:29" ht="15" customHeight="1" x14ac:dyDescent="0.15">
      <c r="A13" s="7">
        <v>8</v>
      </c>
      <c r="B13" s="10">
        <v>72</v>
      </c>
      <c r="C13" s="10">
        <v>75</v>
      </c>
      <c r="D13" s="10">
        <v>147</v>
      </c>
      <c r="E13" s="3"/>
      <c r="F13" s="7">
        <v>38</v>
      </c>
      <c r="G13" s="10">
        <v>83</v>
      </c>
      <c r="H13" s="10">
        <v>82</v>
      </c>
      <c r="I13" s="10">
        <v>165</v>
      </c>
      <c r="J13" s="3"/>
      <c r="K13" s="7">
        <v>68</v>
      </c>
      <c r="L13" s="10">
        <v>236</v>
      </c>
      <c r="M13" s="10">
        <v>198</v>
      </c>
      <c r="N13" s="10">
        <v>434</v>
      </c>
      <c r="O13" s="3"/>
      <c r="P13" s="7">
        <v>98</v>
      </c>
      <c r="Q13" s="10">
        <v>4</v>
      </c>
      <c r="R13" s="10">
        <v>28</v>
      </c>
      <c r="S13" s="10">
        <v>32</v>
      </c>
      <c r="U13" s="9" t="s">
        <v>12</v>
      </c>
      <c r="V13" s="12">
        <f>SUM(L15,L21,L27,L33,L39,Q9,Q15,Q21,Q27,Q33,Q39)</f>
        <v>4197</v>
      </c>
      <c r="W13" s="12">
        <f>SUM(M15,M21,M27,M33,M39,R9,R15,R21,R27,R33,R39)</f>
        <v>5751</v>
      </c>
      <c r="X13" s="12">
        <f t="shared" si="0"/>
        <v>9948</v>
      </c>
      <c r="Z13" s="26" t="s">
        <v>26</v>
      </c>
      <c r="AA13" s="10">
        <v>616</v>
      </c>
      <c r="AB13" s="10">
        <v>664</v>
      </c>
      <c r="AC13" s="10">
        <v>1280</v>
      </c>
    </row>
    <row r="14" spans="1:29" ht="15" customHeight="1" x14ac:dyDescent="0.15">
      <c r="A14" s="7">
        <v>9</v>
      </c>
      <c r="B14" s="10">
        <v>73</v>
      </c>
      <c r="C14" s="10">
        <v>62</v>
      </c>
      <c r="D14" s="10">
        <v>135</v>
      </c>
      <c r="E14" s="3"/>
      <c r="F14" s="7">
        <v>39</v>
      </c>
      <c r="G14" s="10">
        <v>91</v>
      </c>
      <c r="H14" s="10">
        <v>90</v>
      </c>
      <c r="I14" s="10">
        <v>181</v>
      </c>
      <c r="J14" s="3"/>
      <c r="K14" s="7">
        <v>69</v>
      </c>
      <c r="L14" s="10">
        <v>253</v>
      </c>
      <c r="M14" s="10">
        <v>228</v>
      </c>
      <c r="N14" s="10">
        <v>481</v>
      </c>
      <c r="O14" s="3"/>
      <c r="P14" s="7">
        <v>99</v>
      </c>
      <c r="Q14" s="10">
        <v>4</v>
      </c>
      <c r="R14" s="10">
        <v>13</v>
      </c>
      <c r="S14" s="10">
        <v>17</v>
      </c>
      <c r="U14" s="4" t="s">
        <v>13</v>
      </c>
      <c r="V14" s="15">
        <f>SUM(L21,L27,L33,L39,Q9,Q15,Q21,Q27,Q33,Q39)</f>
        <v>3078</v>
      </c>
      <c r="W14" s="15">
        <f>SUM(M21,M27,M33,M39,R9,R15,R21,R27,R33,R39)</f>
        <v>4742</v>
      </c>
      <c r="X14" s="18">
        <f t="shared" si="0"/>
        <v>7820</v>
      </c>
      <c r="Z14" s="4" t="s">
        <v>31</v>
      </c>
      <c r="AA14" s="10">
        <v>275</v>
      </c>
      <c r="AB14" s="10">
        <v>269</v>
      </c>
      <c r="AC14" s="10">
        <v>544</v>
      </c>
    </row>
    <row r="15" spans="1:29" ht="15" customHeight="1" x14ac:dyDescent="0.15">
      <c r="A15" s="7"/>
      <c r="B15" s="11">
        <v>351</v>
      </c>
      <c r="C15" s="11">
        <v>297</v>
      </c>
      <c r="D15" s="11">
        <v>648</v>
      </c>
      <c r="E15" s="3"/>
      <c r="F15" s="7"/>
      <c r="G15" s="11">
        <v>437</v>
      </c>
      <c r="H15" s="11">
        <v>447</v>
      </c>
      <c r="I15" s="11">
        <v>884</v>
      </c>
      <c r="J15" s="3"/>
      <c r="K15" s="7"/>
      <c r="L15" s="11">
        <v>1119</v>
      </c>
      <c r="M15" s="11">
        <v>1009</v>
      </c>
      <c r="N15" s="11">
        <v>2128</v>
      </c>
      <c r="O15" s="3"/>
      <c r="P15" s="7"/>
      <c r="Q15" s="11">
        <v>37</v>
      </c>
      <c r="R15" s="11">
        <v>178</v>
      </c>
      <c r="S15" s="11">
        <v>215</v>
      </c>
      <c r="U15" s="4" t="s">
        <v>14</v>
      </c>
      <c r="V15" s="15">
        <f>SUM(L27,L33,L39,Q9,Q15,Q21,Q27,Q33,Q39)</f>
        <v>2129</v>
      </c>
      <c r="W15" s="15">
        <f>SUM(M27,M33,M39,R9,R15,R21,R27,R33,R39)</f>
        <v>3777</v>
      </c>
      <c r="X15" s="18">
        <f t="shared" si="0"/>
        <v>5906</v>
      </c>
      <c r="Z15" s="4" t="s">
        <v>7</v>
      </c>
      <c r="AA15" s="10">
        <v>266</v>
      </c>
      <c r="AB15" s="10">
        <v>450</v>
      </c>
      <c r="AC15" s="10">
        <v>716</v>
      </c>
    </row>
    <row r="16" spans="1:29" ht="15" customHeight="1" x14ac:dyDescent="0.15">
      <c r="A16" s="7">
        <v>10</v>
      </c>
      <c r="B16" s="10">
        <v>74</v>
      </c>
      <c r="C16" s="10">
        <v>69</v>
      </c>
      <c r="D16" s="10">
        <v>143</v>
      </c>
      <c r="E16" s="3"/>
      <c r="F16" s="7">
        <v>40</v>
      </c>
      <c r="G16" s="10">
        <v>102</v>
      </c>
      <c r="H16" s="10">
        <v>91</v>
      </c>
      <c r="I16" s="10">
        <v>193</v>
      </c>
      <c r="J16" s="3"/>
      <c r="K16" s="7">
        <v>70</v>
      </c>
      <c r="L16" s="10">
        <v>265</v>
      </c>
      <c r="M16" s="10">
        <v>261</v>
      </c>
      <c r="N16" s="10">
        <v>526</v>
      </c>
      <c r="O16" s="3"/>
      <c r="P16" s="7">
        <v>100</v>
      </c>
      <c r="Q16" s="10">
        <v>4</v>
      </c>
      <c r="R16" s="10">
        <v>14</v>
      </c>
      <c r="S16" s="10">
        <v>18</v>
      </c>
      <c r="U16" s="4" t="s">
        <v>15</v>
      </c>
      <c r="V16" s="15">
        <f>SUM(L33,L39,Q9,Q15,Q21,Q27,Q33,Q39)</f>
        <v>1470</v>
      </c>
      <c r="W16" s="15">
        <f>SUM(M33,M39,R9,R15,R21,R27,R33,R39)</f>
        <v>2789</v>
      </c>
      <c r="X16" s="18">
        <f t="shared" si="0"/>
        <v>4259</v>
      </c>
      <c r="Z16" s="9" t="s">
        <v>24</v>
      </c>
      <c r="AA16" s="11">
        <f t="shared" ref="AA16:AB16" si="2">SUM(AA12:AA15)</f>
        <v>1323</v>
      </c>
      <c r="AB16" s="11">
        <f t="shared" si="2"/>
        <v>1510</v>
      </c>
      <c r="AC16" s="11">
        <f>SUM(AC12:AC15)</f>
        <v>2833</v>
      </c>
    </row>
    <row r="17" spans="1:29" ht="15" customHeight="1" x14ac:dyDescent="0.15">
      <c r="A17" s="7">
        <v>11</v>
      </c>
      <c r="B17" s="10">
        <v>66</v>
      </c>
      <c r="C17" s="10">
        <v>78</v>
      </c>
      <c r="D17" s="10">
        <v>144</v>
      </c>
      <c r="E17" s="3"/>
      <c r="F17" s="7">
        <v>41</v>
      </c>
      <c r="G17" s="10">
        <v>114</v>
      </c>
      <c r="H17" s="10">
        <v>94</v>
      </c>
      <c r="I17" s="10">
        <v>208</v>
      </c>
      <c r="J17" s="3"/>
      <c r="K17" s="7">
        <v>71</v>
      </c>
      <c r="L17" s="10">
        <v>251</v>
      </c>
      <c r="M17" s="10">
        <v>247</v>
      </c>
      <c r="N17" s="10">
        <v>498</v>
      </c>
      <c r="O17" s="3"/>
      <c r="P17" s="7">
        <v>101</v>
      </c>
      <c r="Q17" s="10">
        <v>2</v>
      </c>
      <c r="R17" s="10">
        <v>8</v>
      </c>
      <c r="S17" s="10">
        <v>10</v>
      </c>
      <c r="U17" s="4" t="s">
        <v>16</v>
      </c>
      <c r="V17" s="15">
        <f>SUM(L39,Q9,Q15,Q21,Q27,Q33,Q39)</f>
        <v>793</v>
      </c>
      <c r="W17" s="15">
        <f>SUM(M39,R9,R15,R21,R27,R33,R39)</f>
        <v>1764</v>
      </c>
      <c r="X17" s="18">
        <f t="shared" si="0"/>
        <v>2557</v>
      </c>
      <c r="Z17" s="6" t="s">
        <v>29</v>
      </c>
    </row>
    <row r="18" spans="1:29" ht="15" customHeight="1" x14ac:dyDescent="0.15">
      <c r="A18" s="7">
        <v>12</v>
      </c>
      <c r="B18" s="10">
        <v>72</v>
      </c>
      <c r="C18" s="10">
        <v>68</v>
      </c>
      <c r="D18" s="10">
        <v>140</v>
      </c>
      <c r="E18" s="3"/>
      <c r="F18" s="7">
        <v>42</v>
      </c>
      <c r="G18" s="10">
        <v>114</v>
      </c>
      <c r="H18" s="10">
        <v>94</v>
      </c>
      <c r="I18" s="10">
        <v>208</v>
      </c>
      <c r="J18" s="3"/>
      <c r="K18" s="7">
        <v>72</v>
      </c>
      <c r="L18" s="10">
        <v>217</v>
      </c>
      <c r="M18" s="10">
        <v>202</v>
      </c>
      <c r="N18" s="13">
        <v>419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267</v>
      </c>
      <c r="W18" s="15">
        <f>SUM(R9,R15,R21,R27,R33,R39)</f>
        <v>802</v>
      </c>
      <c r="X18" s="18">
        <f t="shared" si="0"/>
        <v>1069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81</v>
      </c>
      <c r="C19" s="10">
        <v>82</v>
      </c>
      <c r="D19" s="10">
        <v>163</v>
      </c>
      <c r="E19" s="3"/>
      <c r="F19" s="7">
        <v>43</v>
      </c>
      <c r="G19" s="10">
        <v>111</v>
      </c>
      <c r="H19" s="10">
        <v>84</v>
      </c>
      <c r="I19" s="10">
        <v>195</v>
      </c>
      <c r="J19" s="3"/>
      <c r="K19" s="7">
        <v>73</v>
      </c>
      <c r="L19" s="10">
        <v>90</v>
      </c>
      <c r="M19" s="10">
        <v>98</v>
      </c>
      <c r="N19" s="10">
        <v>188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45</v>
      </c>
      <c r="W19" s="15">
        <f>SUM(R15,R21,R27,R33,R39)</f>
        <v>214</v>
      </c>
      <c r="X19" s="18">
        <f t="shared" si="0"/>
        <v>259</v>
      </c>
      <c r="Z19" s="4" t="s">
        <v>25</v>
      </c>
      <c r="AA19" s="10">
        <v>159</v>
      </c>
      <c r="AB19" s="10">
        <v>158</v>
      </c>
      <c r="AC19" s="10">
        <v>317</v>
      </c>
    </row>
    <row r="20" spans="1:29" ht="15" customHeight="1" x14ac:dyDescent="0.15">
      <c r="A20" s="7">
        <v>14</v>
      </c>
      <c r="B20" s="10">
        <v>66</v>
      </c>
      <c r="C20" s="10">
        <v>58</v>
      </c>
      <c r="D20" s="10">
        <v>124</v>
      </c>
      <c r="E20" s="3"/>
      <c r="F20" s="7">
        <v>44</v>
      </c>
      <c r="G20" s="10">
        <v>115</v>
      </c>
      <c r="H20" s="10">
        <v>90</v>
      </c>
      <c r="I20" s="10">
        <v>205</v>
      </c>
      <c r="J20" s="3"/>
      <c r="K20" s="7">
        <v>74</v>
      </c>
      <c r="L20" s="10">
        <v>126</v>
      </c>
      <c r="M20" s="10">
        <v>157</v>
      </c>
      <c r="N20" s="10">
        <v>283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8</v>
      </c>
      <c r="W20" s="15">
        <f>SUM(R21,R27,R33,R39)</f>
        <v>36</v>
      </c>
      <c r="X20" s="18">
        <f t="shared" si="0"/>
        <v>44</v>
      </c>
      <c r="Z20" s="26" t="s">
        <v>26</v>
      </c>
      <c r="AA20" s="10">
        <v>946</v>
      </c>
      <c r="AB20" s="10">
        <v>863</v>
      </c>
      <c r="AC20" s="10">
        <v>1809</v>
      </c>
    </row>
    <row r="21" spans="1:29" ht="15" customHeight="1" x14ac:dyDescent="0.15">
      <c r="A21" s="7"/>
      <c r="B21" s="11">
        <v>359</v>
      </c>
      <c r="C21" s="11">
        <v>355</v>
      </c>
      <c r="D21" s="11">
        <v>714</v>
      </c>
      <c r="E21" s="3"/>
      <c r="F21" s="7"/>
      <c r="G21" s="11">
        <v>556</v>
      </c>
      <c r="H21" s="11">
        <v>453</v>
      </c>
      <c r="I21" s="11">
        <v>1009</v>
      </c>
      <c r="J21" s="3"/>
      <c r="K21" s="7"/>
      <c r="L21" s="12">
        <v>949</v>
      </c>
      <c r="M21" s="12">
        <v>965</v>
      </c>
      <c r="N21" s="12">
        <v>1914</v>
      </c>
      <c r="O21" s="24"/>
      <c r="P21" s="7"/>
      <c r="Q21" s="11">
        <v>7</v>
      </c>
      <c r="R21" s="11">
        <v>34</v>
      </c>
      <c r="S21" s="11">
        <v>41</v>
      </c>
      <c r="Z21" s="4" t="s">
        <v>31</v>
      </c>
      <c r="AA21" s="10">
        <v>371</v>
      </c>
      <c r="AB21" s="10">
        <v>317</v>
      </c>
      <c r="AC21" s="10">
        <v>688</v>
      </c>
    </row>
    <row r="22" spans="1:29" ht="15" customHeight="1" x14ac:dyDescent="0.15">
      <c r="A22" s="7">
        <v>15</v>
      </c>
      <c r="B22" s="10">
        <v>87</v>
      </c>
      <c r="C22" s="10">
        <v>71</v>
      </c>
      <c r="D22" s="10">
        <v>158</v>
      </c>
      <c r="E22" s="3"/>
      <c r="F22" s="7">
        <v>45</v>
      </c>
      <c r="G22" s="10">
        <v>95</v>
      </c>
      <c r="H22" s="10">
        <v>112</v>
      </c>
      <c r="I22" s="10">
        <v>207</v>
      </c>
      <c r="J22" s="3"/>
      <c r="K22" s="7">
        <v>75</v>
      </c>
      <c r="L22" s="10">
        <v>126</v>
      </c>
      <c r="M22" s="10">
        <v>204</v>
      </c>
      <c r="N22" s="10">
        <v>330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350</v>
      </c>
      <c r="AB22" s="10">
        <v>673</v>
      </c>
      <c r="AC22" s="10">
        <v>1023</v>
      </c>
    </row>
    <row r="23" spans="1:29" ht="15" customHeight="1" x14ac:dyDescent="0.15">
      <c r="A23" s="7">
        <v>16</v>
      </c>
      <c r="B23" s="10">
        <v>77</v>
      </c>
      <c r="C23" s="10">
        <v>77</v>
      </c>
      <c r="D23" s="10">
        <v>154</v>
      </c>
      <c r="E23" s="3"/>
      <c r="F23" s="7">
        <v>46</v>
      </c>
      <c r="G23" s="10">
        <v>95</v>
      </c>
      <c r="H23" s="10">
        <v>84</v>
      </c>
      <c r="I23" s="10">
        <v>179</v>
      </c>
      <c r="J23" s="3"/>
      <c r="K23" s="7">
        <v>76</v>
      </c>
      <c r="L23" s="10">
        <v>134</v>
      </c>
      <c r="M23" s="10">
        <v>185</v>
      </c>
      <c r="N23" s="10">
        <v>319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9.8029507872066546</v>
      </c>
      <c r="W23" s="19">
        <f>W4/$W$8*100</f>
        <v>7.8687952542964315</v>
      </c>
      <c r="X23" s="19">
        <f>X4/$X$8*100</f>
        <v>8.774696224839996</v>
      </c>
      <c r="Z23" s="9" t="s">
        <v>24</v>
      </c>
      <c r="AA23" s="11">
        <f t="shared" ref="AA23:AB23" si="3">SUM(AA19:AA22)</f>
        <v>1826</v>
      </c>
      <c r="AB23" s="11">
        <f t="shared" si="3"/>
        <v>2011</v>
      </c>
      <c r="AC23" s="11">
        <f>SUM(AC19:AC22)</f>
        <v>3837</v>
      </c>
    </row>
    <row r="24" spans="1:29" ht="15" customHeight="1" x14ac:dyDescent="0.15">
      <c r="A24" s="7">
        <v>17</v>
      </c>
      <c r="B24" s="10">
        <v>77</v>
      </c>
      <c r="C24" s="10">
        <v>80</v>
      </c>
      <c r="D24" s="10">
        <v>157</v>
      </c>
      <c r="E24" s="3"/>
      <c r="F24" s="7">
        <v>47</v>
      </c>
      <c r="G24" s="10">
        <v>109</v>
      </c>
      <c r="H24" s="10">
        <v>111</v>
      </c>
      <c r="I24" s="10">
        <v>220</v>
      </c>
      <c r="J24" s="3"/>
      <c r="K24" s="7">
        <v>77</v>
      </c>
      <c r="L24" s="10">
        <v>143</v>
      </c>
      <c r="M24" s="10">
        <v>203</v>
      </c>
      <c r="N24" s="10">
        <v>346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48.638479057332404</v>
      </c>
      <c r="W24" s="19">
        <f>W5/$W$8*100</f>
        <v>41.961092209718224</v>
      </c>
      <c r="X24" s="19">
        <f>X5/$X$8*100</f>
        <v>45.088581764214823</v>
      </c>
      <c r="Z24" s="6" t="s">
        <v>30</v>
      </c>
    </row>
    <row r="25" spans="1:29" ht="15" customHeight="1" x14ac:dyDescent="0.15">
      <c r="A25" s="7">
        <v>18</v>
      </c>
      <c r="B25" s="10">
        <v>75</v>
      </c>
      <c r="C25" s="10">
        <v>76</v>
      </c>
      <c r="D25" s="10">
        <v>151</v>
      </c>
      <c r="E25" s="3"/>
      <c r="F25" s="7">
        <v>48</v>
      </c>
      <c r="G25" s="10">
        <v>96</v>
      </c>
      <c r="H25" s="10">
        <v>88</v>
      </c>
      <c r="I25" s="10">
        <v>184</v>
      </c>
      <c r="J25" s="3"/>
      <c r="K25" s="7">
        <v>78</v>
      </c>
      <c r="L25" s="10">
        <v>141</v>
      </c>
      <c r="M25" s="10">
        <v>203</v>
      </c>
      <c r="N25" s="10">
        <v>344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20.477274977720565</v>
      </c>
      <c r="W25" s="19">
        <f>W6/$W$8*100</f>
        <v>17.2206228735933</v>
      </c>
      <c r="X25" s="19">
        <f>X6/$X$8*100</f>
        <v>18.745941934885447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85</v>
      </c>
      <c r="D26" s="10">
        <v>149</v>
      </c>
      <c r="E26" s="3"/>
      <c r="F26" s="7">
        <v>49</v>
      </c>
      <c r="G26" s="10">
        <v>100</v>
      </c>
      <c r="H26" s="10">
        <v>88</v>
      </c>
      <c r="I26" s="10">
        <v>188</v>
      </c>
      <c r="J26" s="3"/>
      <c r="K26" s="7">
        <v>79</v>
      </c>
      <c r="L26" s="10">
        <v>115</v>
      </c>
      <c r="M26" s="10">
        <v>193</v>
      </c>
      <c r="N26" s="10">
        <v>308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21.081295177740369</v>
      </c>
      <c r="W26" s="19">
        <f>W7/$W$8*100</f>
        <v>32.949489662392047</v>
      </c>
      <c r="X26" s="19">
        <f>X7/$X$8*100</f>
        <v>27.390780076059734</v>
      </c>
      <c r="Z26" s="4" t="s">
        <v>25</v>
      </c>
      <c r="AA26" s="10">
        <v>104</v>
      </c>
      <c r="AB26" s="10">
        <v>87</v>
      </c>
      <c r="AC26" s="10">
        <v>191</v>
      </c>
    </row>
    <row r="27" spans="1:29" ht="15" customHeight="1" x14ac:dyDescent="0.15">
      <c r="A27" s="7"/>
      <c r="B27" s="11">
        <v>380</v>
      </c>
      <c r="C27" s="11">
        <v>389</v>
      </c>
      <c r="D27" s="11">
        <v>769</v>
      </c>
      <c r="E27" s="3"/>
      <c r="F27" s="7"/>
      <c r="G27" s="11">
        <v>495</v>
      </c>
      <c r="H27" s="11">
        <v>483</v>
      </c>
      <c r="I27" s="11">
        <v>978</v>
      </c>
      <c r="J27" s="3"/>
      <c r="K27" s="7"/>
      <c r="L27" s="11">
        <v>659</v>
      </c>
      <c r="M27" s="11">
        <v>988</v>
      </c>
      <c r="N27" s="11">
        <v>1647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491</v>
      </c>
      <c r="AB27" s="10">
        <v>478</v>
      </c>
      <c r="AC27" s="10">
        <v>969</v>
      </c>
    </row>
    <row r="28" spans="1:29" ht="15" customHeight="1" x14ac:dyDescent="0.15">
      <c r="A28" s="7">
        <v>20</v>
      </c>
      <c r="B28" s="10">
        <v>73</v>
      </c>
      <c r="C28" s="10">
        <v>58</v>
      </c>
      <c r="D28" s="10">
        <v>131</v>
      </c>
      <c r="E28" s="3"/>
      <c r="F28" s="7">
        <v>50</v>
      </c>
      <c r="G28" s="10">
        <v>91</v>
      </c>
      <c r="H28" s="10">
        <v>96</v>
      </c>
      <c r="I28" s="10">
        <v>187</v>
      </c>
      <c r="J28" s="3"/>
      <c r="K28" s="7">
        <v>80</v>
      </c>
      <c r="L28" s="10">
        <v>124</v>
      </c>
      <c r="M28" s="10">
        <v>193</v>
      </c>
      <c r="N28" s="10">
        <v>317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29.963362709179126</v>
      </c>
      <c r="W28" s="19">
        <f t="shared" ref="W28:W39" si="5">W9/$W$8*100</f>
        <v>26.040303585448836</v>
      </c>
      <c r="X28" s="19">
        <f t="shared" ref="X28:X39" si="6">X9/$X$8*100</f>
        <v>27.877747889806141</v>
      </c>
      <c r="Z28" s="4" t="s">
        <v>31</v>
      </c>
      <c r="AA28" s="10">
        <v>218</v>
      </c>
      <c r="AB28" s="10">
        <v>189</v>
      </c>
      <c r="AC28" s="10">
        <v>407</v>
      </c>
    </row>
    <row r="29" spans="1:29" ht="15" customHeight="1" x14ac:dyDescent="0.15">
      <c r="A29" s="7">
        <v>21</v>
      </c>
      <c r="B29" s="10">
        <v>68</v>
      </c>
      <c r="C29" s="10">
        <v>69</v>
      </c>
      <c r="D29" s="10">
        <v>137</v>
      </c>
      <c r="E29" s="3"/>
      <c r="F29" s="7">
        <v>51</v>
      </c>
      <c r="G29" s="10">
        <v>95</v>
      </c>
      <c r="H29" s="10">
        <v>108</v>
      </c>
      <c r="I29" s="10">
        <v>203</v>
      </c>
      <c r="J29" s="3"/>
      <c r="K29" s="7">
        <v>81</v>
      </c>
      <c r="L29" s="10">
        <v>147</v>
      </c>
      <c r="M29" s="10">
        <v>192</v>
      </c>
      <c r="N29" s="10">
        <v>339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71.521932864640064</v>
      </c>
      <c r="W29" s="19">
        <f t="shared" si="5"/>
        <v>76.210416121434179</v>
      </c>
      <c r="X29" s="19">
        <f t="shared" si="6"/>
        <v>74.014469900751322</v>
      </c>
      <c r="Z29" s="4" t="s">
        <v>7</v>
      </c>
      <c r="AA29" s="10">
        <v>229</v>
      </c>
      <c r="AB29" s="10">
        <v>385</v>
      </c>
      <c r="AC29" s="10">
        <v>614</v>
      </c>
    </row>
    <row r="30" spans="1:29" ht="15" customHeight="1" x14ac:dyDescent="0.15">
      <c r="A30" s="7">
        <v>22</v>
      </c>
      <c r="B30" s="10">
        <v>76</v>
      </c>
      <c r="C30" s="10">
        <v>60</v>
      </c>
      <c r="D30" s="10">
        <v>136</v>
      </c>
      <c r="E30" s="3"/>
      <c r="F30" s="7">
        <v>52</v>
      </c>
      <c r="G30" s="10">
        <v>94</v>
      </c>
      <c r="H30" s="10">
        <v>120</v>
      </c>
      <c r="I30" s="10">
        <v>214</v>
      </c>
      <c r="J30" s="3"/>
      <c r="K30" s="7">
        <v>82</v>
      </c>
      <c r="L30" s="10">
        <v>138</v>
      </c>
      <c r="M30" s="10">
        <v>219</v>
      </c>
      <c r="N30" s="10">
        <v>357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61.114961877413606</v>
      </c>
      <c r="W30" s="19">
        <f t="shared" si="5"/>
        <v>68.045014394137667</v>
      </c>
      <c r="X30" s="19">
        <f t="shared" si="6"/>
        <v>64.799183749188387</v>
      </c>
      <c r="Z30" s="9" t="s">
        <v>24</v>
      </c>
      <c r="AA30" s="11">
        <f t="shared" ref="AA30:AB30" si="7">SUM(AA26:AA29)</f>
        <v>1042</v>
      </c>
      <c r="AB30" s="11">
        <f t="shared" si="7"/>
        <v>1139</v>
      </c>
      <c r="AC30" s="11">
        <f>SUM(AC26:AC29)</f>
        <v>2181</v>
      </c>
    </row>
    <row r="31" spans="1:29" ht="15" customHeight="1" x14ac:dyDescent="0.15">
      <c r="A31" s="7">
        <v>23</v>
      </c>
      <c r="B31" s="10">
        <v>63</v>
      </c>
      <c r="C31" s="10">
        <v>68</v>
      </c>
      <c r="D31" s="10">
        <v>131</v>
      </c>
      <c r="E31" s="3"/>
      <c r="F31" s="7">
        <v>53</v>
      </c>
      <c r="G31" s="10">
        <v>94</v>
      </c>
      <c r="H31" s="10">
        <v>68</v>
      </c>
      <c r="I31" s="10">
        <v>162</v>
      </c>
      <c r="J31" s="3"/>
      <c r="K31" s="7">
        <v>83</v>
      </c>
      <c r="L31" s="10">
        <v>136</v>
      </c>
      <c r="M31" s="10">
        <v>210</v>
      </c>
      <c r="N31" s="10">
        <v>346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50.08416674918309</v>
      </c>
      <c r="W31" s="19">
        <f t="shared" si="5"/>
        <v>57.890604553781735</v>
      </c>
      <c r="X31" s="19">
        <f t="shared" si="6"/>
        <v>54.234301085242556</v>
      </c>
      <c r="Z31" s="6"/>
    </row>
    <row r="32" spans="1:29" ht="15" customHeight="1" x14ac:dyDescent="0.15">
      <c r="A32" s="7">
        <v>24</v>
      </c>
      <c r="B32" s="10">
        <v>72</v>
      </c>
      <c r="C32" s="10">
        <v>73</v>
      </c>
      <c r="D32" s="10">
        <v>145</v>
      </c>
      <c r="E32" s="3"/>
      <c r="F32" s="7">
        <v>54</v>
      </c>
      <c r="G32" s="10">
        <v>99</v>
      </c>
      <c r="H32" s="10">
        <v>116</v>
      </c>
      <c r="I32" s="10">
        <v>215</v>
      </c>
      <c r="J32" s="3"/>
      <c r="K32" s="7">
        <v>84</v>
      </c>
      <c r="L32" s="10">
        <v>132</v>
      </c>
      <c r="M32" s="10">
        <v>211</v>
      </c>
      <c r="N32" s="10">
        <v>343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41.558570155460941</v>
      </c>
      <c r="W32" s="20">
        <f t="shared" si="5"/>
        <v>50.170112535985346</v>
      </c>
      <c r="X32" s="20">
        <f t="shared" si="6"/>
        <v>46.136722010945178</v>
      </c>
      <c r="Z32" s="6"/>
      <c r="AA32" s="28"/>
      <c r="AB32" s="27"/>
      <c r="AC32" s="27"/>
    </row>
    <row r="33" spans="1:29" ht="15" customHeight="1" x14ac:dyDescent="0.15">
      <c r="A33" s="7"/>
      <c r="B33" s="11">
        <v>352</v>
      </c>
      <c r="C33" s="11">
        <v>328</v>
      </c>
      <c r="D33" s="11">
        <v>680</v>
      </c>
      <c r="E33" s="3"/>
      <c r="F33" s="7"/>
      <c r="G33" s="11">
        <v>473</v>
      </c>
      <c r="H33" s="11">
        <v>508</v>
      </c>
      <c r="I33" s="11">
        <v>981</v>
      </c>
      <c r="J33" s="3"/>
      <c r="K33" s="7"/>
      <c r="L33" s="11">
        <v>677</v>
      </c>
      <c r="M33" s="11">
        <v>1025</v>
      </c>
      <c r="N33" s="11">
        <v>1702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30.478265174769781</v>
      </c>
      <c r="W33" s="19">
        <f t="shared" si="5"/>
        <v>41.367879263718052</v>
      </c>
      <c r="X33" s="19">
        <f t="shared" si="6"/>
        <v>36.267507652351362</v>
      </c>
      <c r="Z33" s="6" t="s">
        <v>3</v>
      </c>
    </row>
    <row r="34" spans="1:29" ht="15" customHeight="1" x14ac:dyDescent="0.15">
      <c r="A34" s="7">
        <v>25</v>
      </c>
      <c r="B34" s="10">
        <v>78</v>
      </c>
      <c r="C34" s="10">
        <v>63</v>
      </c>
      <c r="D34" s="10">
        <v>141</v>
      </c>
      <c r="E34" s="3"/>
      <c r="F34" s="7">
        <v>55</v>
      </c>
      <c r="G34" s="10">
        <v>110</v>
      </c>
      <c r="H34" s="10">
        <v>124</v>
      </c>
      <c r="I34" s="10">
        <v>234</v>
      </c>
      <c r="J34" s="3"/>
      <c r="K34" s="7">
        <v>85</v>
      </c>
      <c r="L34" s="10">
        <v>113</v>
      </c>
      <c r="M34" s="10">
        <v>216</v>
      </c>
      <c r="N34" s="10">
        <v>329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21.081295177740369</v>
      </c>
      <c r="W34" s="19">
        <f t="shared" si="5"/>
        <v>32.949489662392047</v>
      </c>
      <c r="X34" s="19">
        <f t="shared" si="6"/>
        <v>27.390780076059734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68</v>
      </c>
      <c r="C35" s="10">
        <v>48</v>
      </c>
      <c r="D35" s="10">
        <v>116</v>
      </c>
      <c r="E35" s="3"/>
      <c r="F35" s="7">
        <v>56</v>
      </c>
      <c r="G35" s="10">
        <v>125</v>
      </c>
      <c r="H35" s="10">
        <v>120</v>
      </c>
      <c r="I35" s="10">
        <v>245</v>
      </c>
      <c r="J35" s="3"/>
      <c r="K35" s="7">
        <v>86</v>
      </c>
      <c r="L35" s="10">
        <v>121</v>
      </c>
      <c r="M35" s="10">
        <v>198</v>
      </c>
      <c r="N35" s="10">
        <v>319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14.555896623428064</v>
      </c>
      <c r="W35" s="19">
        <f t="shared" si="5"/>
        <v>24.330454505801274</v>
      </c>
      <c r="X35" s="19">
        <f t="shared" si="6"/>
        <v>19.752342083294685</v>
      </c>
      <c r="Z35" s="4" t="s">
        <v>25</v>
      </c>
      <c r="AA35" s="10">
        <f>SUM(AA5,AA12,AA19,AA26)</f>
        <v>990</v>
      </c>
      <c r="AB35" s="10">
        <f t="shared" ref="AA35:AB38" si="8">SUM(AB5,AB12,AB19,AB26)</f>
        <v>902</v>
      </c>
      <c r="AC35" s="10">
        <f>SUM(AA35:AB35)</f>
        <v>1892</v>
      </c>
    </row>
    <row r="36" spans="1:29" ht="15" customHeight="1" x14ac:dyDescent="0.15">
      <c r="A36" s="7">
        <v>27</v>
      </c>
      <c r="B36" s="10">
        <v>67</v>
      </c>
      <c r="C36" s="10">
        <v>57</v>
      </c>
      <c r="D36" s="10">
        <v>124</v>
      </c>
      <c r="E36" s="3"/>
      <c r="F36" s="7">
        <v>57</v>
      </c>
      <c r="G36" s="10">
        <v>122</v>
      </c>
      <c r="H36" s="10">
        <v>117</v>
      </c>
      <c r="I36" s="10">
        <v>239</v>
      </c>
      <c r="J36" s="3"/>
      <c r="K36" s="7">
        <v>87</v>
      </c>
      <c r="L36" s="10">
        <v>111</v>
      </c>
      <c r="M36" s="10">
        <v>182</v>
      </c>
      <c r="N36" s="10">
        <v>293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7.8522626002574505</v>
      </c>
      <c r="W36" s="19">
        <f t="shared" si="5"/>
        <v>15.388641716828054</v>
      </c>
      <c r="X36" s="19">
        <f t="shared" si="6"/>
        <v>11.858825711900565</v>
      </c>
      <c r="Z36" s="26" t="s">
        <v>26</v>
      </c>
      <c r="AA36" s="10">
        <f t="shared" si="8"/>
        <v>4912</v>
      </c>
      <c r="AB36" s="10">
        <f t="shared" si="8"/>
        <v>4810</v>
      </c>
      <c r="AC36" s="13">
        <f>SUM(AA36:AB36)</f>
        <v>9722</v>
      </c>
    </row>
    <row r="37" spans="1:29" ht="15" customHeight="1" x14ac:dyDescent="0.15">
      <c r="A37" s="7">
        <v>28</v>
      </c>
      <c r="B37" s="10">
        <v>70</v>
      </c>
      <c r="C37" s="10">
        <v>53</v>
      </c>
      <c r="D37" s="10">
        <v>123</v>
      </c>
      <c r="E37" s="3"/>
      <c r="F37" s="7">
        <v>58</v>
      </c>
      <c r="G37" s="10">
        <v>134</v>
      </c>
      <c r="H37" s="10">
        <v>148</v>
      </c>
      <c r="I37" s="10">
        <v>282</v>
      </c>
      <c r="J37" s="3"/>
      <c r="K37" s="7">
        <v>88</v>
      </c>
      <c r="L37" s="10">
        <v>95</v>
      </c>
      <c r="M37" s="10">
        <v>198</v>
      </c>
      <c r="N37" s="10">
        <v>293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2.6438261213981584</v>
      </c>
      <c r="W37" s="19">
        <f t="shared" si="5"/>
        <v>6.9964232748844113</v>
      </c>
      <c r="X37" s="19">
        <f t="shared" si="6"/>
        <v>4.9577961228086451</v>
      </c>
      <c r="Z37" s="4" t="s">
        <v>31</v>
      </c>
      <c r="AA37" s="10">
        <f t="shared" si="8"/>
        <v>2068</v>
      </c>
      <c r="AB37" s="10">
        <f t="shared" si="8"/>
        <v>1974</v>
      </c>
      <c r="AC37" s="13">
        <f>SUM(AA37:AB37)</f>
        <v>4042</v>
      </c>
    </row>
    <row r="38" spans="1:29" ht="15" customHeight="1" x14ac:dyDescent="0.15">
      <c r="A38" s="7">
        <v>29</v>
      </c>
      <c r="B38" s="10">
        <v>55</v>
      </c>
      <c r="C38" s="10">
        <v>39</v>
      </c>
      <c r="D38" s="10">
        <v>94</v>
      </c>
      <c r="E38" s="3"/>
      <c r="F38" s="7">
        <v>59</v>
      </c>
      <c r="G38" s="10">
        <v>150</v>
      </c>
      <c r="H38" s="10">
        <v>147</v>
      </c>
      <c r="I38" s="10">
        <v>297</v>
      </c>
      <c r="J38" s="3"/>
      <c r="K38" s="7">
        <v>89</v>
      </c>
      <c r="L38" s="10">
        <v>86</v>
      </c>
      <c r="M38" s="10">
        <v>168</v>
      </c>
      <c r="N38" s="10">
        <v>254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0.44558867214575698</v>
      </c>
      <c r="W38" s="19">
        <f t="shared" si="5"/>
        <v>1.8668760359417256</v>
      </c>
      <c r="X38" s="19">
        <f t="shared" si="6"/>
        <v>1.2011872739078007</v>
      </c>
      <c r="Z38" s="4" t="s">
        <v>7</v>
      </c>
      <c r="AA38" s="10">
        <f t="shared" si="8"/>
        <v>2129</v>
      </c>
      <c r="AB38" s="10">
        <f t="shared" si="8"/>
        <v>3777</v>
      </c>
      <c r="AC38" s="13">
        <f>SUM(AA38:AB38)</f>
        <v>5906</v>
      </c>
    </row>
    <row r="39" spans="1:29" ht="15" customHeight="1" x14ac:dyDescent="0.15">
      <c r="A39" s="7"/>
      <c r="B39" s="11">
        <v>338</v>
      </c>
      <c r="C39" s="11">
        <v>260</v>
      </c>
      <c r="D39" s="11">
        <v>598</v>
      </c>
      <c r="E39" s="3"/>
      <c r="F39" s="7"/>
      <c r="G39" s="11">
        <v>641</v>
      </c>
      <c r="H39" s="11">
        <v>656</v>
      </c>
      <c r="I39" s="11">
        <v>1297</v>
      </c>
      <c r="J39" s="3"/>
      <c r="K39" s="7"/>
      <c r="L39" s="11">
        <v>526</v>
      </c>
      <c r="M39" s="11">
        <v>962</v>
      </c>
      <c r="N39" s="11">
        <v>1488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7.9215763937023467E-2</v>
      </c>
      <c r="W39" s="19">
        <f t="shared" si="5"/>
        <v>0.31405391258832765</v>
      </c>
      <c r="X39" s="19">
        <f t="shared" si="6"/>
        <v>0.20406270290325573</v>
      </c>
      <c r="Z39" s="9" t="s">
        <v>24</v>
      </c>
      <c r="AA39" s="11">
        <f>SUM(AA35:AA38)</f>
        <v>10099</v>
      </c>
      <c r="AB39" s="11">
        <f>SUM(AB35:AB38)</f>
        <v>11463</v>
      </c>
      <c r="AC39" s="11">
        <f>SUM(AC35:AC38)</f>
        <v>21562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44</v>
      </c>
      <c r="C4" s="10">
        <v>38</v>
      </c>
      <c r="D4" s="10">
        <v>82</v>
      </c>
      <c r="E4" s="3"/>
      <c r="F4" s="7">
        <v>30</v>
      </c>
      <c r="G4" s="10">
        <v>55</v>
      </c>
      <c r="H4" s="10">
        <v>66</v>
      </c>
      <c r="I4" s="10">
        <v>121</v>
      </c>
      <c r="J4" s="3"/>
      <c r="K4" s="7">
        <v>60</v>
      </c>
      <c r="L4" s="10">
        <v>174</v>
      </c>
      <c r="M4" s="10">
        <v>171</v>
      </c>
      <c r="N4" s="10">
        <v>345</v>
      </c>
      <c r="O4" s="3"/>
      <c r="P4" s="7">
        <v>90</v>
      </c>
      <c r="Q4" s="10">
        <v>63</v>
      </c>
      <c r="R4" s="10">
        <v>159</v>
      </c>
      <c r="S4" s="10">
        <v>222</v>
      </c>
      <c r="U4" s="4" t="s">
        <v>4</v>
      </c>
      <c r="V4" s="15">
        <f>SUM(B9,B15,B21)</f>
        <v>982</v>
      </c>
      <c r="W4" s="15">
        <f>SUM(C9,C15,C21)</f>
        <v>899</v>
      </c>
      <c r="X4" s="15">
        <f>SUM(V4:W4)</f>
        <v>1881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46</v>
      </c>
      <c r="C5" s="10">
        <v>41</v>
      </c>
      <c r="D5" s="10">
        <v>87</v>
      </c>
      <c r="E5" s="3"/>
      <c r="F5" s="7">
        <v>31</v>
      </c>
      <c r="G5" s="10">
        <v>79</v>
      </c>
      <c r="H5" s="10">
        <v>85</v>
      </c>
      <c r="I5" s="10">
        <v>164</v>
      </c>
      <c r="J5" s="3"/>
      <c r="K5" s="7">
        <v>61</v>
      </c>
      <c r="L5" s="10">
        <v>156</v>
      </c>
      <c r="M5" s="10">
        <v>164</v>
      </c>
      <c r="N5" s="10">
        <v>320</v>
      </c>
      <c r="O5" s="3"/>
      <c r="P5" s="7">
        <v>91</v>
      </c>
      <c r="Q5" s="10">
        <v>51</v>
      </c>
      <c r="R5" s="10">
        <v>133</v>
      </c>
      <c r="S5" s="10">
        <v>184</v>
      </c>
      <c r="U5" s="4" t="s">
        <v>5</v>
      </c>
      <c r="V5" s="15">
        <f>SUM(B27,B33,B39,G9,G15,G21,G27,G33,G39,L9)</f>
        <v>4910</v>
      </c>
      <c r="W5" s="15">
        <f>SUM(C27,C33,C39,H9,H15,H21,H27,H33,H39,M9)</f>
        <v>4794</v>
      </c>
      <c r="X5" s="15">
        <f>SUM(V5:W5)</f>
        <v>9704</v>
      </c>
      <c r="Y5" s="2"/>
      <c r="Z5" s="4" t="s">
        <v>25</v>
      </c>
      <c r="AA5" s="30">
        <v>556</v>
      </c>
      <c r="AB5" s="30">
        <v>533</v>
      </c>
      <c r="AC5" s="30">
        <v>1089</v>
      </c>
    </row>
    <row r="6" spans="1:29" ht="15" customHeight="1" x14ac:dyDescent="0.15">
      <c r="A6" s="7">
        <v>2</v>
      </c>
      <c r="B6" s="10">
        <v>66</v>
      </c>
      <c r="C6" s="10">
        <v>55</v>
      </c>
      <c r="D6" s="10">
        <v>121</v>
      </c>
      <c r="E6" s="3"/>
      <c r="F6" s="7">
        <v>32</v>
      </c>
      <c r="G6" s="10">
        <v>70</v>
      </c>
      <c r="H6" s="10">
        <v>90</v>
      </c>
      <c r="I6" s="10">
        <v>160</v>
      </c>
      <c r="J6" s="3"/>
      <c r="K6" s="7">
        <v>62</v>
      </c>
      <c r="L6" s="10">
        <v>172</v>
      </c>
      <c r="M6" s="10">
        <v>169</v>
      </c>
      <c r="N6" s="10">
        <v>341</v>
      </c>
      <c r="O6" s="3"/>
      <c r="P6" s="7">
        <v>92</v>
      </c>
      <c r="Q6" s="10">
        <v>44</v>
      </c>
      <c r="R6" s="10">
        <v>98</v>
      </c>
      <c r="S6" s="10">
        <v>142</v>
      </c>
      <c r="U6" s="8" t="s">
        <v>6</v>
      </c>
      <c r="V6" s="15">
        <f>SUM(L15,L21)</f>
        <v>2073</v>
      </c>
      <c r="W6" s="15">
        <f>SUM(M15,M21)</f>
        <v>1977</v>
      </c>
      <c r="X6" s="15">
        <f>SUM(V6:W6)</f>
        <v>4050</v>
      </c>
      <c r="Z6" s="26" t="s">
        <v>26</v>
      </c>
      <c r="AA6" s="30">
        <v>2857</v>
      </c>
      <c r="AB6" s="30">
        <v>2788</v>
      </c>
      <c r="AC6" s="30">
        <v>5645</v>
      </c>
    </row>
    <row r="7" spans="1:29" ht="15" customHeight="1" x14ac:dyDescent="0.15">
      <c r="A7" s="7">
        <v>3</v>
      </c>
      <c r="B7" s="10">
        <v>53</v>
      </c>
      <c r="C7" s="10">
        <v>45</v>
      </c>
      <c r="D7" s="10">
        <v>98</v>
      </c>
      <c r="E7" s="3"/>
      <c r="F7" s="7">
        <v>33</v>
      </c>
      <c r="G7" s="10">
        <v>81</v>
      </c>
      <c r="H7" s="10">
        <v>69</v>
      </c>
      <c r="I7" s="10">
        <v>150</v>
      </c>
      <c r="J7" s="3"/>
      <c r="K7" s="7">
        <v>63</v>
      </c>
      <c r="L7" s="10">
        <v>163</v>
      </c>
      <c r="M7" s="10">
        <v>193</v>
      </c>
      <c r="N7" s="10">
        <v>356</v>
      </c>
      <c r="O7" s="3"/>
      <c r="P7" s="7">
        <v>93</v>
      </c>
      <c r="Q7" s="10">
        <v>38</v>
      </c>
      <c r="R7" s="10">
        <v>108</v>
      </c>
      <c r="S7" s="10">
        <v>146</v>
      </c>
      <c r="U7" s="4" t="s">
        <v>7</v>
      </c>
      <c r="V7" s="15">
        <f>SUM(L27,L33,L39,Q9,Q15,Q21,Q27,Q33,Q39)</f>
        <v>2128</v>
      </c>
      <c r="W7" s="15">
        <f>SUM(M27,M33,M39,R9,R15,R21,R27,R33,R39)</f>
        <v>3779</v>
      </c>
      <c r="X7" s="15">
        <f>SUM(V7:W7)</f>
        <v>5907</v>
      </c>
      <c r="Z7" s="4" t="s">
        <v>31</v>
      </c>
      <c r="AA7" s="30">
        <v>1211</v>
      </c>
      <c r="AB7" s="30">
        <v>1201</v>
      </c>
      <c r="AC7" s="30">
        <v>2412</v>
      </c>
    </row>
    <row r="8" spans="1:29" ht="15" customHeight="1" x14ac:dyDescent="0.15">
      <c r="A8" s="7">
        <v>4</v>
      </c>
      <c r="B8" s="10">
        <v>66</v>
      </c>
      <c r="C8" s="10">
        <v>66</v>
      </c>
      <c r="D8" s="10">
        <v>132</v>
      </c>
      <c r="E8" s="3"/>
      <c r="F8" s="7">
        <v>34</v>
      </c>
      <c r="G8" s="10">
        <v>88</v>
      </c>
      <c r="H8" s="10">
        <v>91</v>
      </c>
      <c r="I8" s="10">
        <v>179</v>
      </c>
      <c r="J8" s="3"/>
      <c r="K8" s="7">
        <v>64</v>
      </c>
      <c r="L8" s="10">
        <v>201</v>
      </c>
      <c r="M8" s="10">
        <v>188</v>
      </c>
      <c r="N8" s="10">
        <v>389</v>
      </c>
      <c r="O8" s="3"/>
      <c r="P8" s="7">
        <v>94</v>
      </c>
      <c r="Q8" s="10">
        <v>25</v>
      </c>
      <c r="R8" s="10">
        <v>98</v>
      </c>
      <c r="S8" s="10">
        <v>123</v>
      </c>
      <c r="U8" s="17" t="s">
        <v>3</v>
      </c>
      <c r="V8" s="12">
        <f>SUM(V4:V7)</f>
        <v>10093</v>
      </c>
      <c r="W8" s="12">
        <f>SUM(W4:W7)</f>
        <v>11449</v>
      </c>
      <c r="X8" s="12">
        <f>SUM(X4:X7)</f>
        <v>21542</v>
      </c>
      <c r="Z8" s="4" t="s">
        <v>7</v>
      </c>
      <c r="AA8" s="30">
        <v>1283</v>
      </c>
      <c r="AB8" s="30">
        <v>2275</v>
      </c>
      <c r="AC8" s="30">
        <v>3558</v>
      </c>
    </row>
    <row r="9" spans="1:29" ht="15" customHeight="1" x14ac:dyDescent="0.15">
      <c r="A9" s="7"/>
      <c r="B9" s="11">
        <v>275</v>
      </c>
      <c r="C9" s="11">
        <v>245</v>
      </c>
      <c r="D9" s="11">
        <v>520</v>
      </c>
      <c r="E9" s="3"/>
      <c r="F9" s="7"/>
      <c r="G9" s="11">
        <v>373</v>
      </c>
      <c r="H9" s="11">
        <v>401</v>
      </c>
      <c r="I9" s="11">
        <v>774</v>
      </c>
      <c r="J9" s="3"/>
      <c r="K9" s="7"/>
      <c r="L9" s="12">
        <v>866</v>
      </c>
      <c r="M9" s="12">
        <v>885</v>
      </c>
      <c r="N9" s="12">
        <v>1751</v>
      </c>
      <c r="O9" s="3"/>
      <c r="P9" s="7"/>
      <c r="Q9" s="11">
        <v>221</v>
      </c>
      <c r="R9" s="11">
        <v>596</v>
      </c>
      <c r="S9" s="11">
        <v>817</v>
      </c>
      <c r="U9" s="4" t="s">
        <v>8</v>
      </c>
      <c r="V9" s="15">
        <f>SUM(G21,G27,G33,G39,L9)</f>
        <v>3018</v>
      </c>
      <c r="W9" s="15">
        <f>SUM(H21,H27,H33,H39,M9)</f>
        <v>2974</v>
      </c>
      <c r="X9" s="18">
        <f t="shared" ref="X9:X20" si="0">SUM(V9:W9)</f>
        <v>5992</v>
      </c>
      <c r="Z9" s="9" t="s">
        <v>24</v>
      </c>
      <c r="AA9" s="11">
        <f t="shared" ref="AA9:AB9" si="1">SUM(AA5:AA8)</f>
        <v>5907</v>
      </c>
      <c r="AB9" s="11">
        <f t="shared" si="1"/>
        <v>6797</v>
      </c>
      <c r="AC9" s="11">
        <f>SUM(AC5:AC8)</f>
        <v>12704</v>
      </c>
    </row>
    <row r="10" spans="1:29" ht="15" customHeight="1" x14ac:dyDescent="0.15">
      <c r="A10" s="7">
        <v>5</v>
      </c>
      <c r="B10" s="10">
        <v>69</v>
      </c>
      <c r="C10" s="10">
        <v>55</v>
      </c>
      <c r="D10" s="10">
        <v>124</v>
      </c>
      <c r="E10" s="3"/>
      <c r="F10" s="7">
        <v>35</v>
      </c>
      <c r="G10" s="10">
        <v>99</v>
      </c>
      <c r="H10" s="10">
        <v>89</v>
      </c>
      <c r="I10" s="10">
        <v>188</v>
      </c>
      <c r="J10" s="3"/>
      <c r="K10" s="7">
        <v>65</v>
      </c>
      <c r="L10" s="10">
        <v>197</v>
      </c>
      <c r="M10" s="10">
        <v>162</v>
      </c>
      <c r="N10" s="10">
        <v>359</v>
      </c>
      <c r="O10" s="3"/>
      <c r="P10" s="7">
        <v>95</v>
      </c>
      <c r="Q10" s="10">
        <v>16</v>
      </c>
      <c r="R10" s="10">
        <v>49</v>
      </c>
      <c r="S10" s="10">
        <v>65</v>
      </c>
      <c r="U10" s="4" t="s">
        <v>9</v>
      </c>
      <c r="V10" s="15">
        <f>SUM(G21,G27,G33,G39,L9,L15,L21,L27,L33,L39,Q9,Q15,Q21,Q27,Q33,Q39)</f>
        <v>7219</v>
      </c>
      <c r="W10" s="15">
        <f>SUM(H21,H27,H33,H39,M9,M15,M21,M27,M33,M39,R9,R15,R21,R27,R33,R39)</f>
        <v>8730</v>
      </c>
      <c r="X10" s="18">
        <f t="shared" si="0"/>
        <v>15949</v>
      </c>
      <c r="Z10" s="6" t="s">
        <v>28</v>
      </c>
    </row>
    <row r="11" spans="1:29" ht="15" customHeight="1" x14ac:dyDescent="0.15">
      <c r="A11" s="7">
        <v>6</v>
      </c>
      <c r="B11" s="10">
        <v>64</v>
      </c>
      <c r="C11" s="10">
        <v>62</v>
      </c>
      <c r="D11" s="10">
        <v>126</v>
      </c>
      <c r="E11" s="3"/>
      <c r="F11" s="7">
        <v>36</v>
      </c>
      <c r="G11" s="10">
        <v>83</v>
      </c>
      <c r="H11" s="10">
        <v>88</v>
      </c>
      <c r="I11" s="10">
        <v>171</v>
      </c>
      <c r="J11" s="3"/>
      <c r="K11" s="7">
        <v>66</v>
      </c>
      <c r="L11" s="10">
        <v>218</v>
      </c>
      <c r="M11" s="10">
        <v>212</v>
      </c>
      <c r="N11" s="10">
        <v>430</v>
      </c>
      <c r="O11" s="3"/>
      <c r="P11" s="7">
        <v>96</v>
      </c>
      <c r="Q11" s="10">
        <v>9</v>
      </c>
      <c r="R11" s="10">
        <v>47</v>
      </c>
      <c r="S11" s="10">
        <v>56</v>
      </c>
      <c r="U11" s="4" t="s">
        <v>10</v>
      </c>
      <c r="V11" s="15">
        <f>SUM(,G33,G39,L9,L15,L21,L27,L33,L39,Q9,Q15,Q21,Q27,Q33,Q39)</f>
        <v>6170</v>
      </c>
      <c r="W11" s="15">
        <f>SUM(,H33,H39,M9,M15,M21,M27,M33,M39,R9,R15,R21,R27,R33,R39)</f>
        <v>7802</v>
      </c>
      <c r="X11" s="18">
        <f t="shared" si="0"/>
        <v>13972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46</v>
      </c>
      <c r="D12" s="10">
        <v>118</v>
      </c>
      <c r="E12" s="3"/>
      <c r="F12" s="7">
        <v>37</v>
      </c>
      <c r="G12" s="10">
        <v>87</v>
      </c>
      <c r="H12" s="10">
        <v>95</v>
      </c>
      <c r="I12" s="10">
        <v>182</v>
      </c>
      <c r="J12" s="3"/>
      <c r="K12" s="7">
        <v>67</v>
      </c>
      <c r="L12" s="10">
        <v>209</v>
      </c>
      <c r="M12" s="10">
        <v>204</v>
      </c>
      <c r="N12" s="10">
        <v>413</v>
      </c>
      <c r="O12" s="3"/>
      <c r="P12" s="7">
        <v>97</v>
      </c>
      <c r="Q12" s="10">
        <v>4</v>
      </c>
      <c r="R12" s="10">
        <v>40</v>
      </c>
      <c r="S12" s="10">
        <v>44</v>
      </c>
      <c r="U12" s="4" t="s">
        <v>11</v>
      </c>
      <c r="V12" s="15">
        <f>SUM(L9,L15,L21,L27,L33,L39,Q9,Q15,Q21,Q27,Q33,Q39)</f>
        <v>5067</v>
      </c>
      <c r="W12" s="15">
        <f>SUM(M9,M15,M21,M27,M33,M39,R9,R15,R21,R27,R33,R39)</f>
        <v>6641</v>
      </c>
      <c r="X12" s="18">
        <f t="shared" si="0"/>
        <v>11708</v>
      </c>
      <c r="Z12" s="4" t="s">
        <v>25</v>
      </c>
      <c r="AA12" s="10">
        <v>163</v>
      </c>
      <c r="AB12" s="10">
        <v>123</v>
      </c>
      <c r="AC12" s="10">
        <v>286</v>
      </c>
    </row>
    <row r="13" spans="1:29" ht="15" customHeight="1" x14ac:dyDescent="0.15">
      <c r="A13" s="7">
        <v>8</v>
      </c>
      <c r="B13" s="10">
        <v>73</v>
      </c>
      <c r="C13" s="10">
        <v>71</v>
      </c>
      <c r="D13" s="10">
        <v>144</v>
      </c>
      <c r="E13" s="3"/>
      <c r="F13" s="7">
        <v>38</v>
      </c>
      <c r="G13" s="10">
        <v>84</v>
      </c>
      <c r="H13" s="10">
        <v>80</v>
      </c>
      <c r="I13" s="10">
        <v>164</v>
      </c>
      <c r="J13" s="3"/>
      <c r="K13" s="7">
        <v>68</v>
      </c>
      <c r="L13" s="10">
        <v>243</v>
      </c>
      <c r="M13" s="10">
        <v>201</v>
      </c>
      <c r="N13" s="10">
        <v>444</v>
      </c>
      <c r="O13" s="3"/>
      <c r="P13" s="7">
        <v>98</v>
      </c>
      <c r="Q13" s="10">
        <v>4</v>
      </c>
      <c r="R13" s="10">
        <v>28</v>
      </c>
      <c r="S13" s="10">
        <v>32</v>
      </c>
      <c r="U13" s="9" t="s">
        <v>12</v>
      </c>
      <c r="V13" s="12">
        <f>SUM(L15,L21,L27,L33,L39,Q9,Q15,Q21,Q27,Q33,Q39)</f>
        <v>4201</v>
      </c>
      <c r="W13" s="12">
        <f>SUM(M15,M21,M27,M33,M39,R9,R15,R21,R27,R33,R39)</f>
        <v>5756</v>
      </c>
      <c r="X13" s="12">
        <f t="shared" si="0"/>
        <v>9957</v>
      </c>
      <c r="Z13" s="26" t="s">
        <v>26</v>
      </c>
      <c r="AA13" s="10">
        <v>614</v>
      </c>
      <c r="AB13" s="10">
        <v>663</v>
      </c>
      <c r="AC13" s="10">
        <v>1277</v>
      </c>
    </row>
    <row r="14" spans="1:29" ht="15" customHeight="1" x14ac:dyDescent="0.15">
      <c r="A14" s="7">
        <v>9</v>
      </c>
      <c r="B14" s="10">
        <v>70</v>
      </c>
      <c r="C14" s="10">
        <v>70</v>
      </c>
      <c r="D14" s="10">
        <v>140</v>
      </c>
      <c r="E14" s="3"/>
      <c r="F14" s="7">
        <v>39</v>
      </c>
      <c r="G14" s="10">
        <v>92</v>
      </c>
      <c r="H14" s="10">
        <v>93</v>
      </c>
      <c r="I14" s="10">
        <v>185</v>
      </c>
      <c r="J14" s="3"/>
      <c r="K14" s="7">
        <v>69</v>
      </c>
      <c r="L14" s="10">
        <v>247</v>
      </c>
      <c r="M14" s="10">
        <v>230</v>
      </c>
      <c r="N14" s="10">
        <v>477</v>
      </c>
      <c r="O14" s="3"/>
      <c r="P14" s="7">
        <v>99</v>
      </c>
      <c r="Q14" s="10">
        <v>4</v>
      </c>
      <c r="R14" s="10">
        <v>13</v>
      </c>
      <c r="S14" s="10">
        <v>17</v>
      </c>
      <c r="U14" s="4" t="s">
        <v>13</v>
      </c>
      <c r="V14" s="15">
        <f>SUM(L21,L27,L33,L39,Q9,Q15,Q21,Q27,Q33,Q39)</f>
        <v>3087</v>
      </c>
      <c r="W14" s="15">
        <f>SUM(M21,M27,M33,M39,R9,R15,R21,R27,R33,R39)</f>
        <v>4747</v>
      </c>
      <c r="X14" s="18">
        <f t="shared" si="0"/>
        <v>7834</v>
      </c>
      <c r="Z14" s="4" t="s">
        <v>31</v>
      </c>
      <c r="AA14" s="10">
        <v>276</v>
      </c>
      <c r="AB14" s="10">
        <v>269</v>
      </c>
      <c r="AC14" s="10">
        <v>545</v>
      </c>
    </row>
    <row r="15" spans="1:29" ht="15" customHeight="1" x14ac:dyDescent="0.15">
      <c r="A15" s="7"/>
      <c r="B15" s="11">
        <v>348</v>
      </c>
      <c r="C15" s="11">
        <v>304</v>
      </c>
      <c r="D15" s="11">
        <v>652</v>
      </c>
      <c r="E15" s="3"/>
      <c r="F15" s="7"/>
      <c r="G15" s="11">
        <v>445</v>
      </c>
      <c r="H15" s="11">
        <v>445</v>
      </c>
      <c r="I15" s="11">
        <v>890</v>
      </c>
      <c r="J15" s="3"/>
      <c r="K15" s="7"/>
      <c r="L15" s="11">
        <v>1114</v>
      </c>
      <c r="M15" s="11">
        <v>1009</v>
      </c>
      <c r="N15" s="11">
        <v>2123</v>
      </c>
      <c r="O15" s="3"/>
      <c r="P15" s="7"/>
      <c r="Q15" s="11">
        <v>37</v>
      </c>
      <c r="R15" s="11">
        <v>177</v>
      </c>
      <c r="S15" s="11">
        <v>214</v>
      </c>
      <c r="U15" s="4" t="s">
        <v>14</v>
      </c>
      <c r="V15" s="15">
        <f>SUM(L27,L33,L39,Q9,Q15,Q21,Q27,Q33,Q39)</f>
        <v>2128</v>
      </c>
      <c r="W15" s="15">
        <f>SUM(M27,M33,M39,R9,R15,R21,R27,R33,R39)</f>
        <v>3779</v>
      </c>
      <c r="X15" s="18">
        <f t="shared" si="0"/>
        <v>5907</v>
      </c>
      <c r="Z15" s="4" t="s">
        <v>7</v>
      </c>
      <c r="AA15" s="10">
        <v>266</v>
      </c>
      <c r="AB15" s="10">
        <v>449</v>
      </c>
      <c r="AC15" s="10">
        <v>715</v>
      </c>
    </row>
    <row r="16" spans="1:29" ht="15" customHeight="1" x14ac:dyDescent="0.15">
      <c r="A16" s="7">
        <v>10</v>
      </c>
      <c r="B16" s="10">
        <v>77</v>
      </c>
      <c r="C16" s="10">
        <v>63</v>
      </c>
      <c r="D16" s="10">
        <v>140</v>
      </c>
      <c r="E16" s="3"/>
      <c r="F16" s="7">
        <v>40</v>
      </c>
      <c r="G16" s="10">
        <v>96</v>
      </c>
      <c r="H16" s="10">
        <v>84</v>
      </c>
      <c r="I16" s="10">
        <v>180</v>
      </c>
      <c r="J16" s="3"/>
      <c r="K16" s="7">
        <v>70</v>
      </c>
      <c r="L16" s="10">
        <v>269</v>
      </c>
      <c r="M16" s="10">
        <v>256</v>
      </c>
      <c r="N16" s="10">
        <v>525</v>
      </c>
      <c r="O16" s="3"/>
      <c r="P16" s="7">
        <v>100</v>
      </c>
      <c r="Q16" s="10">
        <v>3</v>
      </c>
      <c r="R16" s="10">
        <v>14</v>
      </c>
      <c r="S16" s="10">
        <v>17</v>
      </c>
      <c r="U16" s="4" t="s">
        <v>15</v>
      </c>
      <c r="V16" s="15">
        <f>SUM(L33,L39,Q9,Q15,Q21,Q27,Q33,Q39)</f>
        <v>1469</v>
      </c>
      <c r="W16" s="15">
        <f>SUM(M33,M39,R9,R15,R21,R27,R33,R39)</f>
        <v>2800</v>
      </c>
      <c r="X16" s="18">
        <f t="shared" si="0"/>
        <v>4269</v>
      </c>
      <c r="Z16" s="9" t="s">
        <v>24</v>
      </c>
      <c r="AA16" s="11">
        <f t="shared" ref="AA16:AB16" si="2">SUM(AA12:AA15)</f>
        <v>1319</v>
      </c>
      <c r="AB16" s="11">
        <f t="shared" si="2"/>
        <v>1504</v>
      </c>
      <c r="AC16" s="11">
        <f>SUM(AC12:AC15)</f>
        <v>2823</v>
      </c>
    </row>
    <row r="17" spans="1:29" ht="15" customHeight="1" x14ac:dyDescent="0.15">
      <c r="A17" s="7">
        <v>11</v>
      </c>
      <c r="B17" s="10">
        <v>63</v>
      </c>
      <c r="C17" s="10">
        <v>79</v>
      </c>
      <c r="D17" s="10">
        <v>142</v>
      </c>
      <c r="E17" s="3"/>
      <c r="F17" s="7">
        <v>41</v>
      </c>
      <c r="G17" s="10">
        <v>112</v>
      </c>
      <c r="H17" s="10">
        <v>93</v>
      </c>
      <c r="I17" s="10">
        <v>205</v>
      </c>
      <c r="J17" s="3"/>
      <c r="K17" s="7">
        <v>71</v>
      </c>
      <c r="L17" s="10">
        <v>246</v>
      </c>
      <c r="M17" s="10">
        <v>243</v>
      </c>
      <c r="N17" s="10">
        <v>489</v>
      </c>
      <c r="O17" s="3"/>
      <c r="P17" s="7">
        <v>101</v>
      </c>
      <c r="Q17" s="10">
        <v>2</v>
      </c>
      <c r="R17" s="10">
        <v>9</v>
      </c>
      <c r="S17" s="10">
        <v>11</v>
      </c>
      <c r="U17" s="4" t="s">
        <v>16</v>
      </c>
      <c r="V17" s="15">
        <f>SUM(L39,Q9,Q15,Q21,Q27,Q33,Q39)</f>
        <v>796</v>
      </c>
      <c r="W17" s="15">
        <f>SUM(M39,R9,R15,R21,R27,R33,R39)</f>
        <v>1771</v>
      </c>
      <c r="X17" s="18">
        <f t="shared" si="0"/>
        <v>2567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70</v>
      </c>
      <c r="D18" s="10">
        <v>148</v>
      </c>
      <c r="E18" s="3"/>
      <c r="F18" s="7">
        <v>42</v>
      </c>
      <c r="G18" s="10">
        <v>116</v>
      </c>
      <c r="H18" s="10">
        <v>92</v>
      </c>
      <c r="I18" s="10">
        <v>208</v>
      </c>
      <c r="J18" s="3"/>
      <c r="K18" s="7">
        <v>72</v>
      </c>
      <c r="L18" s="10">
        <v>224</v>
      </c>
      <c r="M18" s="10">
        <v>208</v>
      </c>
      <c r="N18" s="13">
        <v>432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265</v>
      </c>
      <c r="W18" s="15">
        <f>SUM(R9,R15,R21,R27,R33,R39)</f>
        <v>810</v>
      </c>
      <c r="X18" s="18">
        <f t="shared" si="0"/>
        <v>1075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75</v>
      </c>
      <c r="C19" s="10">
        <v>81</v>
      </c>
      <c r="D19" s="10">
        <v>156</v>
      </c>
      <c r="E19" s="3"/>
      <c r="F19" s="7">
        <v>43</v>
      </c>
      <c r="G19" s="10">
        <v>111</v>
      </c>
      <c r="H19" s="10">
        <v>89</v>
      </c>
      <c r="I19" s="10">
        <v>200</v>
      </c>
      <c r="J19" s="3"/>
      <c r="K19" s="7">
        <v>73</v>
      </c>
      <c r="L19" s="10">
        <v>95</v>
      </c>
      <c r="M19" s="10">
        <v>108</v>
      </c>
      <c r="N19" s="10">
        <v>203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44</v>
      </c>
      <c r="W19" s="15">
        <f>SUM(R15,R21,R27,R33,R39)</f>
        <v>214</v>
      </c>
      <c r="X19" s="18">
        <f t="shared" si="0"/>
        <v>258</v>
      </c>
      <c r="Z19" s="4" t="s">
        <v>25</v>
      </c>
      <c r="AA19" s="10">
        <v>159</v>
      </c>
      <c r="AB19" s="10">
        <v>158</v>
      </c>
      <c r="AC19" s="10">
        <v>317</v>
      </c>
    </row>
    <row r="20" spans="1:29" ht="15" customHeight="1" x14ac:dyDescent="0.15">
      <c r="A20" s="7">
        <v>14</v>
      </c>
      <c r="B20" s="10">
        <v>66</v>
      </c>
      <c r="C20" s="10">
        <v>57</v>
      </c>
      <c r="D20" s="10">
        <v>123</v>
      </c>
      <c r="E20" s="3"/>
      <c r="F20" s="7">
        <v>44</v>
      </c>
      <c r="G20" s="10">
        <v>108</v>
      </c>
      <c r="H20" s="10">
        <v>88</v>
      </c>
      <c r="I20" s="10">
        <v>196</v>
      </c>
      <c r="J20" s="3"/>
      <c r="K20" s="7">
        <v>74</v>
      </c>
      <c r="L20" s="10">
        <v>125</v>
      </c>
      <c r="M20" s="10">
        <v>153</v>
      </c>
      <c r="N20" s="10">
        <v>278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7</v>
      </c>
      <c r="W20" s="15">
        <f>SUM(R21,R27,R33,R39)</f>
        <v>37</v>
      </c>
      <c r="X20" s="18">
        <f t="shared" si="0"/>
        <v>44</v>
      </c>
      <c r="Z20" s="26" t="s">
        <v>26</v>
      </c>
      <c r="AA20" s="10">
        <v>950</v>
      </c>
      <c r="AB20" s="10">
        <v>861</v>
      </c>
      <c r="AC20" s="10">
        <v>1811</v>
      </c>
    </row>
    <row r="21" spans="1:29" ht="15" customHeight="1" x14ac:dyDescent="0.15">
      <c r="A21" s="7"/>
      <c r="B21" s="11">
        <v>359</v>
      </c>
      <c r="C21" s="11">
        <v>350</v>
      </c>
      <c r="D21" s="11">
        <v>709</v>
      </c>
      <c r="E21" s="3"/>
      <c r="F21" s="7"/>
      <c r="G21" s="11">
        <v>543</v>
      </c>
      <c r="H21" s="11">
        <v>446</v>
      </c>
      <c r="I21" s="11">
        <v>989</v>
      </c>
      <c r="J21" s="3"/>
      <c r="K21" s="7"/>
      <c r="L21" s="12">
        <v>959</v>
      </c>
      <c r="M21" s="12">
        <v>968</v>
      </c>
      <c r="N21" s="12">
        <v>1927</v>
      </c>
      <c r="O21" s="24"/>
      <c r="P21" s="7"/>
      <c r="Q21" s="11">
        <v>6</v>
      </c>
      <c r="R21" s="11">
        <v>35</v>
      </c>
      <c r="S21" s="11">
        <v>41</v>
      </c>
      <c r="Z21" s="4" t="s">
        <v>31</v>
      </c>
      <c r="AA21" s="10">
        <v>368</v>
      </c>
      <c r="AB21" s="10">
        <v>318</v>
      </c>
      <c r="AC21" s="10">
        <v>686</v>
      </c>
    </row>
    <row r="22" spans="1:29" ht="15" customHeight="1" x14ac:dyDescent="0.15">
      <c r="A22" s="7">
        <v>15</v>
      </c>
      <c r="B22" s="10">
        <v>87</v>
      </c>
      <c r="C22" s="10">
        <v>71</v>
      </c>
      <c r="D22" s="10">
        <v>158</v>
      </c>
      <c r="E22" s="3"/>
      <c r="F22" s="7">
        <v>45</v>
      </c>
      <c r="G22" s="10">
        <v>104</v>
      </c>
      <c r="H22" s="10">
        <v>115</v>
      </c>
      <c r="I22" s="10">
        <v>219</v>
      </c>
      <c r="J22" s="3"/>
      <c r="K22" s="7">
        <v>75</v>
      </c>
      <c r="L22" s="10">
        <v>122</v>
      </c>
      <c r="M22" s="10">
        <v>196</v>
      </c>
      <c r="N22" s="10">
        <v>318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350</v>
      </c>
      <c r="AB22" s="10">
        <v>672</v>
      </c>
      <c r="AC22" s="10">
        <v>1022</v>
      </c>
    </row>
    <row r="23" spans="1:29" ht="15" customHeight="1" x14ac:dyDescent="0.15">
      <c r="A23" s="7">
        <v>16</v>
      </c>
      <c r="B23" s="10">
        <v>79</v>
      </c>
      <c r="C23" s="10">
        <v>76</v>
      </c>
      <c r="D23" s="10">
        <v>155</v>
      </c>
      <c r="E23" s="3"/>
      <c r="F23" s="7">
        <v>46</v>
      </c>
      <c r="G23" s="10">
        <v>97</v>
      </c>
      <c r="H23" s="10">
        <v>83</v>
      </c>
      <c r="I23" s="10">
        <v>180</v>
      </c>
      <c r="J23" s="3"/>
      <c r="K23" s="7">
        <v>76</v>
      </c>
      <c r="L23" s="10">
        <v>135</v>
      </c>
      <c r="M23" s="10">
        <v>185</v>
      </c>
      <c r="N23" s="10">
        <v>320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9.7295155057960958</v>
      </c>
      <c r="W23" s="19">
        <f>W4/$W$8*100</f>
        <v>7.8522141671761716</v>
      </c>
      <c r="X23" s="19">
        <f>X4/$X$8*100</f>
        <v>8.7317797790363016</v>
      </c>
      <c r="Z23" s="9" t="s">
        <v>24</v>
      </c>
      <c r="AA23" s="11">
        <f t="shared" ref="AA23:AB23" si="3">SUM(AA19:AA22)</f>
        <v>1827</v>
      </c>
      <c r="AB23" s="11">
        <f t="shared" si="3"/>
        <v>2009</v>
      </c>
      <c r="AC23" s="11">
        <f>SUM(AC19:AC22)</f>
        <v>3836</v>
      </c>
    </row>
    <row r="24" spans="1:29" ht="15" customHeight="1" x14ac:dyDescent="0.15">
      <c r="A24" s="7">
        <v>17</v>
      </c>
      <c r="B24" s="10">
        <v>76</v>
      </c>
      <c r="C24" s="10">
        <v>77</v>
      </c>
      <c r="D24" s="10">
        <v>153</v>
      </c>
      <c r="E24" s="3"/>
      <c r="F24" s="7">
        <v>47</v>
      </c>
      <c r="G24" s="10">
        <v>106</v>
      </c>
      <c r="H24" s="10">
        <v>109</v>
      </c>
      <c r="I24" s="10">
        <v>215</v>
      </c>
      <c r="J24" s="3"/>
      <c r="K24" s="7">
        <v>77</v>
      </c>
      <c r="L24" s="10">
        <v>144</v>
      </c>
      <c r="M24" s="10">
        <v>204</v>
      </c>
      <c r="N24" s="10">
        <v>348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48.647577528980477</v>
      </c>
      <c r="W24" s="19">
        <f>W5/$W$8*100</f>
        <v>41.872652633417765</v>
      </c>
      <c r="X24" s="19">
        <f>X5/$X$8*100</f>
        <v>45.046885154581744</v>
      </c>
      <c r="Z24" s="6" t="s">
        <v>30</v>
      </c>
    </row>
    <row r="25" spans="1:29" ht="15" customHeight="1" x14ac:dyDescent="0.15">
      <c r="A25" s="7">
        <v>18</v>
      </c>
      <c r="B25" s="10">
        <v>77</v>
      </c>
      <c r="C25" s="10">
        <v>81</v>
      </c>
      <c r="D25" s="10">
        <v>158</v>
      </c>
      <c r="E25" s="3"/>
      <c r="F25" s="7">
        <v>48</v>
      </c>
      <c r="G25" s="10">
        <v>97</v>
      </c>
      <c r="H25" s="10">
        <v>86</v>
      </c>
      <c r="I25" s="10">
        <v>183</v>
      </c>
      <c r="J25" s="3"/>
      <c r="K25" s="7">
        <v>78</v>
      </c>
      <c r="L25" s="10">
        <v>137</v>
      </c>
      <c r="M25" s="10">
        <v>209</v>
      </c>
      <c r="N25" s="10">
        <v>346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20.538987417021698</v>
      </c>
      <c r="W25" s="19">
        <f>W6/$W$8*100</f>
        <v>17.267883657961395</v>
      </c>
      <c r="X25" s="19">
        <f>X6/$X$8*100</f>
        <v>18.800482777829355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81</v>
      </c>
      <c r="D26" s="10">
        <v>145</v>
      </c>
      <c r="E26" s="3"/>
      <c r="F26" s="7">
        <v>49</v>
      </c>
      <c r="G26" s="10">
        <v>102</v>
      </c>
      <c r="H26" s="10">
        <v>89</v>
      </c>
      <c r="I26" s="10">
        <v>191</v>
      </c>
      <c r="J26" s="3"/>
      <c r="K26" s="7">
        <v>79</v>
      </c>
      <c r="L26" s="10">
        <v>121</v>
      </c>
      <c r="M26" s="10">
        <v>185</v>
      </c>
      <c r="N26" s="10">
        <v>306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21.083919548201724</v>
      </c>
      <c r="W26" s="19">
        <f>W7/$W$8*100</f>
        <v>33.007249541444665</v>
      </c>
      <c r="X26" s="19">
        <f>X7/$X$8*100</f>
        <v>27.420852288552595</v>
      </c>
      <c r="Z26" s="4" t="s">
        <v>25</v>
      </c>
      <c r="AA26" s="10">
        <v>104</v>
      </c>
      <c r="AB26" s="10">
        <v>85</v>
      </c>
      <c r="AC26" s="10">
        <v>189</v>
      </c>
    </row>
    <row r="27" spans="1:29" ht="15" customHeight="1" x14ac:dyDescent="0.15">
      <c r="A27" s="7"/>
      <c r="B27" s="11">
        <v>383</v>
      </c>
      <c r="C27" s="11">
        <v>386</v>
      </c>
      <c r="D27" s="11">
        <v>769</v>
      </c>
      <c r="E27" s="3"/>
      <c r="F27" s="7"/>
      <c r="G27" s="11">
        <v>506</v>
      </c>
      <c r="H27" s="11">
        <v>482</v>
      </c>
      <c r="I27" s="11">
        <v>988</v>
      </c>
      <c r="J27" s="3"/>
      <c r="K27" s="7"/>
      <c r="L27" s="11">
        <v>659</v>
      </c>
      <c r="M27" s="11">
        <v>979</v>
      </c>
      <c r="N27" s="11">
        <v>1638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489</v>
      </c>
      <c r="AB27" s="10">
        <v>482</v>
      </c>
      <c r="AC27" s="10">
        <v>971</v>
      </c>
    </row>
    <row r="28" spans="1:29" ht="15" customHeight="1" x14ac:dyDescent="0.15">
      <c r="A28" s="7">
        <v>20</v>
      </c>
      <c r="B28" s="10">
        <v>67</v>
      </c>
      <c r="C28" s="10">
        <v>64</v>
      </c>
      <c r="D28" s="10">
        <v>131</v>
      </c>
      <c r="E28" s="3"/>
      <c r="F28" s="7">
        <v>50</v>
      </c>
      <c r="G28" s="10">
        <v>90</v>
      </c>
      <c r="H28" s="10">
        <v>95</v>
      </c>
      <c r="I28" s="10">
        <v>185</v>
      </c>
      <c r="J28" s="3"/>
      <c r="K28" s="7">
        <v>80</v>
      </c>
      <c r="L28" s="10">
        <v>125</v>
      </c>
      <c r="M28" s="10">
        <v>199</v>
      </c>
      <c r="N28" s="10">
        <v>324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29.901912216387593</v>
      </c>
      <c r="W28" s="19">
        <f t="shared" ref="W28:W39" si="5">W9/$W$8*100</f>
        <v>25.976067778845312</v>
      </c>
      <c r="X28" s="19">
        <f t="shared" ref="X28:X39" si="6">X9/$X$8*100</f>
        <v>27.815430322161362</v>
      </c>
      <c r="Z28" s="4" t="s">
        <v>31</v>
      </c>
      <c r="AA28" s="10">
        <v>218</v>
      </c>
      <c r="AB28" s="10">
        <v>189</v>
      </c>
      <c r="AC28" s="10">
        <v>407</v>
      </c>
    </row>
    <row r="29" spans="1:29" ht="15" customHeight="1" x14ac:dyDescent="0.15">
      <c r="A29" s="7">
        <v>21</v>
      </c>
      <c r="B29" s="10">
        <v>78</v>
      </c>
      <c r="C29" s="10">
        <v>65</v>
      </c>
      <c r="D29" s="10">
        <v>143</v>
      </c>
      <c r="E29" s="3"/>
      <c r="F29" s="7">
        <v>51</v>
      </c>
      <c r="G29" s="10">
        <v>93</v>
      </c>
      <c r="H29" s="10">
        <v>108</v>
      </c>
      <c r="I29" s="10">
        <v>201</v>
      </c>
      <c r="J29" s="3"/>
      <c r="K29" s="7">
        <v>81</v>
      </c>
      <c r="L29" s="10">
        <v>143</v>
      </c>
      <c r="M29" s="10">
        <v>188</v>
      </c>
      <c r="N29" s="10">
        <v>331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71.524819181611022</v>
      </c>
      <c r="W29" s="19">
        <f t="shared" si="5"/>
        <v>76.251200978251376</v>
      </c>
      <c r="X29" s="19">
        <f t="shared" si="6"/>
        <v>74.036765388543316</v>
      </c>
      <c r="Z29" s="4" t="s">
        <v>7</v>
      </c>
      <c r="AA29" s="10">
        <v>229</v>
      </c>
      <c r="AB29" s="10">
        <v>383</v>
      </c>
      <c r="AC29" s="10">
        <v>612</v>
      </c>
    </row>
    <row r="30" spans="1:29" ht="15" customHeight="1" x14ac:dyDescent="0.15">
      <c r="A30" s="7">
        <v>22</v>
      </c>
      <c r="B30" s="10">
        <v>75</v>
      </c>
      <c r="C30" s="10">
        <v>60</v>
      </c>
      <c r="D30" s="10">
        <v>135</v>
      </c>
      <c r="E30" s="3"/>
      <c r="F30" s="7">
        <v>52</v>
      </c>
      <c r="G30" s="10">
        <v>96</v>
      </c>
      <c r="H30" s="10">
        <v>125</v>
      </c>
      <c r="I30" s="10">
        <v>221</v>
      </c>
      <c r="J30" s="3"/>
      <c r="K30" s="7">
        <v>82</v>
      </c>
      <c r="L30" s="10">
        <v>139</v>
      </c>
      <c r="M30" s="10">
        <v>227</v>
      </c>
      <c r="N30" s="10">
        <v>366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61.131477261468348</v>
      </c>
      <c r="W30" s="19">
        <f t="shared" si="5"/>
        <v>68.145689579875963</v>
      </c>
      <c r="X30" s="19">
        <f t="shared" si="6"/>
        <v>64.859344536254753</v>
      </c>
      <c r="Z30" s="9" t="s">
        <v>24</v>
      </c>
      <c r="AA30" s="11">
        <f t="shared" ref="AA30:AB30" si="7">SUM(AA26:AA29)</f>
        <v>1040</v>
      </c>
      <c r="AB30" s="11">
        <f t="shared" si="7"/>
        <v>1139</v>
      </c>
      <c r="AC30" s="11">
        <f>SUM(AC26:AC29)</f>
        <v>2179</v>
      </c>
    </row>
    <row r="31" spans="1:29" ht="15" customHeight="1" x14ac:dyDescent="0.15">
      <c r="A31" s="7">
        <v>23</v>
      </c>
      <c r="B31" s="10">
        <v>66</v>
      </c>
      <c r="C31" s="10">
        <v>66</v>
      </c>
      <c r="D31" s="10">
        <v>132</v>
      </c>
      <c r="E31" s="3"/>
      <c r="F31" s="7">
        <v>53</v>
      </c>
      <c r="G31" s="10">
        <v>93</v>
      </c>
      <c r="H31" s="10">
        <v>70</v>
      </c>
      <c r="I31" s="10">
        <v>163</v>
      </c>
      <c r="J31" s="3"/>
      <c r="K31" s="7">
        <v>83</v>
      </c>
      <c r="L31" s="10">
        <v>131</v>
      </c>
      <c r="M31" s="10">
        <v>201</v>
      </c>
      <c r="N31" s="10">
        <v>332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50.203111067076186</v>
      </c>
      <c r="W31" s="19">
        <f t="shared" si="5"/>
        <v>58.005065944623979</v>
      </c>
      <c r="X31" s="19">
        <f t="shared" si="6"/>
        <v>54.3496425587225</v>
      </c>
      <c r="Z31" s="6"/>
    </row>
    <row r="32" spans="1:29" ht="15" customHeight="1" x14ac:dyDescent="0.15">
      <c r="A32" s="7">
        <v>24</v>
      </c>
      <c r="B32" s="10">
        <v>65</v>
      </c>
      <c r="C32" s="10">
        <v>73</v>
      </c>
      <c r="D32" s="10">
        <v>138</v>
      </c>
      <c r="E32" s="3"/>
      <c r="F32" s="7">
        <v>54</v>
      </c>
      <c r="G32" s="10">
        <v>101</v>
      </c>
      <c r="H32" s="10">
        <v>110</v>
      </c>
      <c r="I32" s="10">
        <v>211</v>
      </c>
      <c r="J32" s="3"/>
      <c r="K32" s="7">
        <v>84</v>
      </c>
      <c r="L32" s="10">
        <v>135</v>
      </c>
      <c r="M32" s="10">
        <v>214</v>
      </c>
      <c r="N32" s="10">
        <v>349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41.622906965223422</v>
      </c>
      <c r="W32" s="20">
        <f t="shared" si="5"/>
        <v>50.275133199406064</v>
      </c>
      <c r="X32" s="20">
        <f t="shared" si="6"/>
        <v>46.221335066381954</v>
      </c>
      <c r="Z32" s="6"/>
      <c r="AA32" s="28"/>
      <c r="AB32" s="27"/>
      <c r="AC32" s="27"/>
    </row>
    <row r="33" spans="1:29" ht="15" customHeight="1" x14ac:dyDescent="0.15">
      <c r="A33" s="7"/>
      <c r="B33" s="11">
        <v>351</v>
      </c>
      <c r="C33" s="11">
        <v>328</v>
      </c>
      <c r="D33" s="11">
        <v>679</v>
      </c>
      <c r="E33" s="3"/>
      <c r="F33" s="7"/>
      <c r="G33" s="11">
        <v>473</v>
      </c>
      <c r="H33" s="11">
        <v>508</v>
      </c>
      <c r="I33" s="11">
        <v>981</v>
      </c>
      <c r="J33" s="3"/>
      <c r="K33" s="7"/>
      <c r="L33" s="11">
        <v>673</v>
      </c>
      <c r="M33" s="11">
        <v>1029</v>
      </c>
      <c r="N33" s="11">
        <v>1702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30.585554344595263</v>
      </c>
      <c r="W33" s="19">
        <f t="shared" si="5"/>
        <v>41.462136431129352</v>
      </c>
      <c r="X33" s="19">
        <f t="shared" si="6"/>
        <v>36.36616841518893</v>
      </c>
      <c r="Z33" s="6" t="s">
        <v>3</v>
      </c>
    </row>
    <row r="34" spans="1:29" ht="15" customHeight="1" x14ac:dyDescent="0.15">
      <c r="A34" s="7">
        <v>25</v>
      </c>
      <c r="B34" s="10">
        <v>82</v>
      </c>
      <c r="C34" s="10">
        <v>61</v>
      </c>
      <c r="D34" s="10">
        <v>143</v>
      </c>
      <c r="E34" s="3"/>
      <c r="F34" s="7">
        <v>55</v>
      </c>
      <c r="G34" s="10">
        <v>107</v>
      </c>
      <c r="H34" s="10">
        <v>123</v>
      </c>
      <c r="I34" s="10">
        <v>230</v>
      </c>
      <c r="J34" s="3"/>
      <c r="K34" s="7">
        <v>85</v>
      </c>
      <c r="L34" s="10">
        <v>107</v>
      </c>
      <c r="M34" s="10">
        <v>217</v>
      </c>
      <c r="N34" s="10">
        <v>324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21.083919548201724</v>
      </c>
      <c r="W34" s="19">
        <f t="shared" si="5"/>
        <v>33.007249541444665</v>
      </c>
      <c r="X34" s="19">
        <f t="shared" si="6"/>
        <v>27.420852288552595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52</v>
      </c>
      <c r="D35" s="10">
        <v>122</v>
      </c>
      <c r="E35" s="3"/>
      <c r="F35" s="7">
        <v>56</v>
      </c>
      <c r="G35" s="10">
        <v>121</v>
      </c>
      <c r="H35" s="10">
        <v>116</v>
      </c>
      <c r="I35" s="10">
        <v>237</v>
      </c>
      <c r="J35" s="3"/>
      <c r="K35" s="7">
        <v>86</v>
      </c>
      <c r="L35" s="10">
        <v>124</v>
      </c>
      <c r="M35" s="10">
        <v>197</v>
      </c>
      <c r="N35" s="10">
        <v>321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14.55464183097196</v>
      </c>
      <c r="W35" s="19">
        <f t="shared" si="5"/>
        <v>24.456284391649927</v>
      </c>
      <c r="X35" s="19">
        <f t="shared" si="6"/>
        <v>19.817101476186057</v>
      </c>
      <c r="Z35" s="4" t="s">
        <v>25</v>
      </c>
      <c r="AA35" s="10">
        <f>SUM(AA5,AA12,AA19,AA26)</f>
        <v>982</v>
      </c>
      <c r="AB35" s="10">
        <f t="shared" ref="AA35:AB38" si="8">SUM(AB5,AB12,AB19,AB26)</f>
        <v>899</v>
      </c>
      <c r="AC35" s="10">
        <f>SUM(AA35:AB35)</f>
        <v>1881</v>
      </c>
    </row>
    <row r="36" spans="1:29" ht="15" customHeight="1" x14ac:dyDescent="0.15">
      <c r="A36" s="7">
        <v>27</v>
      </c>
      <c r="B36" s="10">
        <v>61</v>
      </c>
      <c r="C36" s="10">
        <v>56</v>
      </c>
      <c r="D36" s="10">
        <v>117</v>
      </c>
      <c r="E36" s="3"/>
      <c r="F36" s="7">
        <v>57</v>
      </c>
      <c r="G36" s="10">
        <v>123</v>
      </c>
      <c r="H36" s="10">
        <v>120</v>
      </c>
      <c r="I36" s="10">
        <v>243</v>
      </c>
      <c r="J36" s="3"/>
      <c r="K36" s="7">
        <v>87</v>
      </c>
      <c r="L36" s="10">
        <v>112</v>
      </c>
      <c r="M36" s="10">
        <v>177</v>
      </c>
      <c r="N36" s="10">
        <v>289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7.8866541167145545</v>
      </c>
      <c r="W36" s="19">
        <f t="shared" si="5"/>
        <v>15.468599877718578</v>
      </c>
      <c r="X36" s="19">
        <f t="shared" si="6"/>
        <v>11.916256614984681</v>
      </c>
      <c r="Z36" s="26" t="s">
        <v>26</v>
      </c>
      <c r="AA36" s="10">
        <f t="shared" si="8"/>
        <v>4910</v>
      </c>
      <c r="AB36" s="10">
        <f t="shared" si="8"/>
        <v>4794</v>
      </c>
      <c r="AC36" s="13">
        <f>SUM(AA36:AB36)</f>
        <v>9704</v>
      </c>
    </row>
    <row r="37" spans="1:29" ht="15" customHeight="1" x14ac:dyDescent="0.15">
      <c r="A37" s="7">
        <v>28</v>
      </c>
      <c r="B37" s="10">
        <v>74</v>
      </c>
      <c r="C37" s="10">
        <v>54</v>
      </c>
      <c r="D37" s="10">
        <v>128</v>
      </c>
      <c r="E37" s="3"/>
      <c r="F37" s="7">
        <v>58</v>
      </c>
      <c r="G37" s="10">
        <v>134</v>
      </c>
      <c r="H37" s="10">
        <v>146</v>
      </c>
      <c r="I37" s="10">
        <v>280</v>
      </c>
      <c r="J37" s="3"/>
      <c r="K37" s="7">
        <v>88</v>
      </c>
      <c r="L37" s="10">
        <v>99</v>
      </c>
      <c r="M37" s="10">
        <v>201</v>
      </c>
      <c r="N37" s="10">
        <v>300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2.6255820865946697</v>
      </c>
      <c r="W37" s="19">
        <f t="shared" si="5"/>
        <v>7.0748536990130146</v>
      </c>
      <c r="X37" s="19">
        <f t="shared" si="6"/>
        <v>4.9902516015226075</v>
      </c>
      <c r="Z37" s="4" t="s">
        <v>31</v>
      </c>
      <c r="AA37" s="10">
        <f t="shared" si="8"/>
        <v>2073</v>
      </c>
      <c r="AB37" s="10">
        <f t="shared" si="8"/>
        <v>1977</v>
      </c>
      <c r="AC37" s="13">
        <f>SUM(AA37:AB37)</f>
        <v>4050</v>
      </c>
    </row>
    <row r="38" spans="1:29" ht="15" customHeight="1" x14ac:dyDescent="0.15">
      <c r="A38" s="7">
        <v>29</v>
      </c>
      <c r="B38" s="10">
        <v>53</v>
      </c>
      <c r="C38" s="10">
        <v>37</v>
      </c>
      <c r="D38" s="10">
        <v>90</v>
      </c>
      <c r="E38" s="3"/>
      <c r="F38" s="7">
        <v>59</v>
      </c>
      <c r="G38" s="10">
        <v>145</v>
      </c>
      <c r="H38" s="10">
        <v>148</v>
      </c>
      <c r="I38" s="10">
        <v>293</v>
      </c>
      <c r="J38" s="3"/>
      <c r="K38" s="7">
        <v>89</v>
      </c>
      <c r="L38" s="10">
        <v>89</v>
      </c>
      <c r="M38" s="10">
        <v>169</v>
      </c>
      <c r="N38" s="10">
        <v>258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0.43594570494402063</v>
      </c>
      <c r="W38" s="19">
        <f t="shared" si="5"/>
        <v>1.8691588785046727</v>
      </c>
      <c r="X38" s="19">
        <f t="shared" si="6"/>
        <v>1.1976603843654257</v>
      </c>
      <c r="Z38" s="4" t="s">
        <v>7</v>
      </c>
      <c r="AA38" s="10">
        <f t="shared" si="8"/>
        <v>2128</v>
      </c>
      <c r="AB38" s="10">
        <f t="shared" si="8"/>
        <v>3779</v>
      </c>
      <c r="AC38" s="13">
        <f>SUM(AA38:AB38)</f>
        <v>5907</v>
      </c>
    </row>
    <row r="39" spans="1:29" ht="15" customHeight="1" x14ac:dyDescent="0.15">
      <c r="A39" s="7"/>
      <c r="B39" s="11">
        <v>340</v>
      </c>
      <c r="C39" s="11">
        <v>260</v>
      </c>
      <c r="D39" s="11">
        <v>600</v>
      </c>
      <c r="E39" s="3"/>
      <c r="F39" s="7"/>
      <c r="G39" s="11">
        <v>630</v>
      </c>
      <c r="H39" s="11">
        <v>653</v>
      </c>
      <c r="I39" s="11">
        <v>1283</v>
      </c>
      <c r="J39" s="3"/>
      <c r="K39" s="7"/>
      <c r="L39" s="11">
        <v>531</v>
      </c>
      <c r="M39" s="11">
        <v>961</v>
      </c>
      <c r="N39" s="11">
        <v>1492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6.9354998513821459E-2</v>
      </c>
      <c r="W39" s="19">
        <f t="shared" si="5"/>
        <v>0.32317232946108831</v>
      </c>
      <c r="X39" s="19">
        <f t="shared" si="6"/>
        <v>0.20425215857394857</v>
      </c>
      <c r="Z39" s="9" t="s">
        <v>24</v>
      </c>
      <c r="AA39" s="11">
        <f>SUM(AA35:AA38)</f>
        <v>10093</v>
      </c>
      <c r="AB39" s="11">
        <f>SUM(AB35:AB38)</f>
        <v>11449</v>
      </c>
      <c r="AC39" s="11">
        <f>SUM(AC35:AC38)</f>
        <v>21542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46</v>
      </c>
      <c r="C4" s="10">
        <v>40</v>
      </c>
      <c r="D4" s="10">
        <v>86</v>
      </c>
      <c r="E4" s="3"/>
      <c r="F4" s="7">
        <v>30</v>
      </c>
      <c r="G4" s="10">
        <v>58</v>
      </c>
      <c r="H4" s="10">
        <v>63</v>
      </c>
      <c r="I4" s="10">
        <v>121</v>
      </c>
      <c r="J4" s="3"/>
      <c r="K4" s="7">
        <v>60</v>
      </c>
      <c r="L4" s="10">
        <v>170</v>
      </c>
      <c r="M4" s="10">
        <v>164</v>
      </c>
      <c r="N4" s="10">
        <v>334</v>
      </c>
      <c r="O4" s="3"/>
      <c r="P4" s="7">
        <v>90</v>
      </c>
      <c r="Q4" s="10">
        <v>65</v>
      </c>
      <c r="R4" s="10">
        <v>153</v>
      </c>
      <c r="S4" s="10">
        <v>218</v>
      </c>
      <c r="U4" s="4" t="s">
        <v>4</v>
      </c>
      <c r="V4" s="15">
        <f>SUM(B9,B15,B21)</f>
        <v>981</v>
      </c>
      <c r="W4" s="15">
        <f>SUM(C9,C15,C21)</f>
        <v>901</v>
      </c>
      <c r="X4" s="15">
        <f>SUM(V4:W4)</f>
        <v>1882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47</v>
      </c>
      <c r="C5" s="10">
        <v>38</v>
      </c>
      <c r="D5" s="10">
        <v>85</v>
      </c>
      <c r="E5" s="3"/>
      <c r="F5" s="7">
        <v>31</v>
      </c>
      <c r="G5" s="10">
        <v>79</v>
      </c>
      <c r="H5" s="10">
        <v>85</v>
      </c>
      <c r="I5" s="10">
        <v>164</v>
      </c>
      <c r="J5" s="3"/>
      <c r="K5" s="7">
        <v>61</v>
      </c>
      <c r="L5" s="10">
        <v>164</v>
      </c>
      <c r="M5" s="10">
        <v>171</v>
      </c>
      <c r="N5" s="10">
        <v>335</v>
      </c>
      <c r="O5" s="3"/>
      <c r="P5" s="7">
        <v>91</v>
      </c>
      <c r="Q5" s="10">
        <v>48</v>
      </c>
      <c r="R5" s="10">
        <v>131</v>
      </c>
      <c r="S5" s="10">
        <v>179</v>
      </c>
      <c r="U5" s="4" t="s">
        <v>5</v>
      </c>
      <c r="V5" s="15">
        <f>SUM(B27,B33,B39,G9,G15,G21,G27,G33,G39,L9)</f>
        <v>4895</v>
      </c>
      <c r="W5" s="15">
        <f>SUM(C27,C33,C39,H9,H15,H21,H27,H33,H39,M9)</f>
        <v>4787</v>
      </c>
      <c r="X5" s="15">
        <f>SUM(V5:W5)</f>
        <v>9682</v>
      </c>
      <c r="Y5" s="2"/>
      <c r="Z5" s="4" t="s">
        <v>25</v>
      </c>
      <c r="AA5" s="10">
        <v>554</v>
      </c>
      <c r="AB5" s="10">
        <v>531</v>
      </c>
      <c r="AC5" s="10">
        <v>1085</v>
      </c>
    </row>
    <row r="6" spans="1:29" ht="15" customHeight="1" x14ac:dyDescent="0.15">
      <c r="A6" s="7">
        <v>2</v>
      </c>
      <c r="B6" s="10">
        <v>59</v>
      </c>
      <c r="C6" s="10">
        <v>53</v>
      </c>
      <c r="D6" s="10">
        <v>112</v>
      </c>
      <c r="E6" s="3"/>
      <c r="F6" s="7">
        <v>32</v>
      </c>
      <c r="G6" s="10">
        <v>73</v>
      </c>
      <c r="H6" s="10">
        <v>90</v>
      </c>
      <c r="I6" s="10">
        <v>163</v>
      </c>
      <c r="J6" s="3"/>
      <c r="K6" s="7">
        <v>62</v>
      </c>
      <c r="L6" s="10">
        <v>168</v>
      </c>
      <c r="M6" s="10">
        <v>167</v>
      </c>
      <c r="N6" s="10">
        <v>335</v>
      </c>
      <c r="O6" s="3"/>
      <c r="P6" s="7">
        <v>92</v>
      </c>
      <c r="Q6" s="10">
        <v>45</v>
      </c>
      <c r="R6" s="10">
        <v>107</v>
      </c>
      <c r="S6" s="10">
        <v>152</v>
      </c>
      <c r="U6" s="8" t="s">
        <v>6</v>
      </c>
      <c r="V6" s="15">
        <f>SUM(L15,L21)</f>
        <v>2071</v>
      </c>
      <c r="W6" s="15">
        <f>SUM(M15,M21)</f>
        <v>1969</v>
      </c>
      <c r="X6" s="15">
        <f>SUM(V6:W6)</f>
        <v>4040</v>
      </c>
      <c r="Z6" s="26" t="s">
        <v>26</v>
      </c>
      <c r="AA6" s="10">
        <v>2850</v>
      </c>
      <c r="AB6" s="10">
        <v>2788</v>
      </c>
      <c r="AC6" s="10">
        <v>5638</v>
      </c>
    </row>
    <row r="7" spans="1:29" ht="15" customHeight="1" x14ac:dyDescent="0.15">
      <c r="A7" s="7">
        <v>3</v>
      </c>
      <c r="B7" s="10">
        <v>54</v>
      </c>
      <c r="C7" s="10">
        <v>51</v>
      </c>
      <c r="D7" s="10">
        <v>105</v>
      </c>
      <c r="E7" s="3"/>
      <c r="F7" s="7">
        <v>33</v>
      </c>
      <c r="G7" s="10">
        <v>75</v>
      </c>
      <c r="H7" s="10">
        <v>68</v>
      </c>
      <c r="I7" s="10">
        <v>143</v>
      </c>
      <c r="J7" s="3"/>
      <c r="K7" s="7">
        <v>63</v>
      </c>
      <c r="L7" s="10">
        <v>164</v>
      </c>
      <c r="M7" s="10">
        <v>192</v>
      </c>
      <c r="N7" s="10">
        <v>356</v>
      </c>
      <c r="O7" s="3"/>
      <c r="P7" s="7">
        <v>93</v>
      </c>
      <c r="Q7" s="10">
        <v>34</v>
      </c>
      <c r="R7" s="10">
        <v>99</v>
      </c>
      <c r="S7" s="10">
        <v>133</v>
      </c>
      <c r="U7" s="4" t="s">
        <v>7</v>
      </c>
      <c r="V7" s="15">
        <f>SUM(L27,L33,L39,Q9,Q15,Q21,Q27,Q33,Q39)</f>
        <v>2125</v>
      </c>
      <c r="W7" s="15">
        <f>SUM(M27,M33,M39,R9,R15,R21,R27,R33,R39)</f>
        <v>3773</v>
      </c>
      <c r="X7" s="15">
        <f>SUM(V7:W7)</f>
        <v>5898</v>
      </c>
      <c r="Z7" s="4" t="s">
        <v>31</v>
      </c>
      <c r="AA7" s="10">
        <v>1210</v>
      </c>
      <c r="AB7" s="10">
        <v>1194</v>
      </c>
      <c r="AC7" s="10">
        <v>2404</v>
      </c>
    </row>
    <row r="8" spans="1:29" ht="15" customHeight="1" x14ac:dyDescent="0.15">
      <c r="A8" s="7">
        <v>4</v>
      </c>
      <c r="B8" s="10">
        <v>69</v>
      </c>
      <c r="C8" s="10">
        <v>59</v>
      </c>
      <c r="D8" s="10">
        <v>128</v>
      </c>
      <c r="E8" s="3"/>
      <c r="F8" s="7">
        <v>34</v>
      </c>
      <c r="G8" s="10">
        <v>90</v>
      </c>
      <c r="H8" s="10">
        <v>89</v>
      </c>
      <c r="I8" s="10">
        <v>179</v>
      </c>
      <c r="J8" s="3"/>
      <c r="K8" s="7">
        <v>64</v>
      </c>
      <c r="L8" s="10">
        <v>200</v>
      </c>
      <c r="M8" s="10">
        <v>187</v>
      </c>
      <c r="N8" s="10">
        <v>387</v>
      </c>
      <c r="O8" s="3"/>
      <c r="P8" s="7">
        <v>94</v>
      </c>
      <c r="Q8" s="10">
        <v>29</v>
      </c>
      <c r="R8" s="10">
        <v>101</v>
      </c>
      <c r="S8" s="10">
        <v>130</v>
      </c>
      <c r="U8" s="17" t="s">
        <v>3</v>
      </c>
      <c r="V8" s="12">
        <f>SUM(V4:V7)</f>
        <v>10072</v>
      </c>
      <c r="W8" s="12">
        <f>SUM(W4:W7)</f>
        <v>11430</v>
      </c>
      <c r="X8" s="12">
        <f>SUM(X4:X7)</f>
        <v>21502</v>
      </c>
      <c r="Z8" s="4" t="s">
        <v>7</v>
      </c>
      <c r="AA8" s="10">
        <v>1280</v>
      </c>
      <c r="AB8" s="10">
        <v>2275</v>
      </c>
      <c r="AC8" s="10">
        <v>3555</v>
      </c>
    </row>
    <row r="9" spans="1:29" ht="15" customHeight="1" x14ac:dyDescent="0.15">
      <c r="A9" s="7"/>
      <c r="B9" s="11">
        <v>275</v>
      </c>
      <c r="C9" s="11">
        <v>241</v>
      </c>
      <c r="D9" s="11">
        <v>516</v>
      </c>
      <c r="E9" s="3"/>
      <c r="F9" s="7"/>
      <c r="G9" s="11">
        <v>375</v>
      </c>
      <c r="H9" s="11">
        <v>395</v>
      </c>
      <c r="I9" s="11">
        <v>770</v>
      </c>
      <c r="J9" s="3"/>
      <c r="K9" s="7"/>
      <c r="L9" s="12">
        <v>866</v>
      </c>
      <c r="M9" s="12">
        <v>881</v>
      </c>
      <c r="N9" s="12">
        <v>1747</v>
      </c>
      <c r="O9" s="3"/>
      <c r="P9" s="7"/>
      <c r="Q9" s="11">
        <v>221</v>
      </c>
      <c r="R9" s="11">
        <v>591</v>
      </c>
      <c r="S9" s="11">
        <v>812</v>
      </c>
      <c r="U9" s="4" t="s">
        <v>8</v>
      </c>
      <c r="V9" s="15">
        <f>SUM(G21,G27,G33,G39,L9)</f>
        <v>3011</v>
      </c>
      <c r="W9" s="15">
        <f>SUM(H21,H27,H33,H39,M9)</f>
        <v>2967</v>
      </c>
      <c r="X9" s="18">
        <f t="shared" ref="X9:X20" si="0">SUM(V9:W9)</f>
        <v>5978</v>
      </c>
      <c r="Z9" s="9" t="s">
        <v>24</v>
      </c>
      <c r="AA9" s="11">
        <f t="shared" ref="AA9:AB9" si="1">SUM(AA5:AA8)</f>
        <v>5894</v>
      </c>
      <c r="AB9" s="11">
        <f t="shared" si="1"/>
        <v>6788</v>
      </c>
      <c r="AC9" s="11">
        <f>SUM(AC5:AC8)</f>
        <v>12682</v>
      </c>
    </row>
    <row r="10" spans="1:29" ht="15" customHeight="1" x14ac:dyDescent="0.15">
      <c r="A10" s="7">
        <v>5</v>
      </c>
      <c r="B10" s="10">
        <v>67</v>
      </c>
      <c r="C10" s="10">
        <v>57</v>
      </c>
      <c r="D10" s="10">
        <v>124</v>
      </c>
      <c r="E10" s="3"/>
      <c r="F10" s="7">
        <v>35</v>
      </c>
      <c r="G10" s="10">
        <v>97</v>
      </c>
      <c r="H10" s="10">
        <v>82</v>
      </c>
      <c r="I10" s="10">
        <v>179</v>
      </c>
      <c r="J10" s="3"/>
      <c r="K10" s="7">
        <v>65</v>
      </c>
      <c r="L10" s="10">
        <v>187</v>
      </c>
      <c r="M10" s="10">
        <v>164</v>
      </c>
      <c r="N10" s="10">
        <v>351</v>
      </c>
      <c r="O10" s="3"/>
      <c r="P10" s="7">
        <v>95</v>
      </c>
      <c r="Q10" s="10">
        <v>14</v>
      </c>
      <c r="R10" s="10">
        <v>53</v>
      </c>
      <c r="S10" s="10">
        <v>67</v>
      </c>
      <c r="U10" s="4" t="s">
        <v>9</v>
      </c>
      <c r="V10" s="15">
        <f>SUM(G21,G27,G33,G39,L9,L15,L21,L27,L33,L39,Q9,Q15,Q21,Q27,Q33,Q39)</f>
        <v>7207</v>
      </c>
      <c r="W10" s="15">
        <f>SUM(H21,H27,H33,H39,M9,M15,M21,M27,M33,M39,R9,R15,R21,R27,R33,R39)</f>
        <v>8709</v>
      </c>
      <c r="X10" s="18">
        <f t="shared" si="0"/>
        <v>15916</v>
      </c>
      <c r="Z10" s="6" t="s">
        <v>28</v>
      </c>
    </row>
    <row r="11" spans="1:29" ht="15" customHeight="1" x14ac:dyDescent="0.15">
      <c r="A11" s="7">
        <v>6</v>
      </c>
      <c r="B11" s="10">
        <v>66</v>
      </c>
      <c r="C11" s="10">
        <v>61</v>
      </c>
      <c r="D11" s="10">
        <v>127</v>
      </c>
      <c r="E11" s="3"/>
      <c r="F11" s="7">
        <v>36</v>
      </c>
      <c r="G11" s="10">
        <v>79</v>
      </c>
      <c r="H11" s="10">
        <v>96</v>
      </c>
      <c r="I11" s="10">
        <v>175</v>
      </c>
      <c r="J11" s="3"/>
      <c r="K11" s="7">
        <v>66</v>
      </c>
      <c r="L11" s="10">
        <v>218</v>
      </c>
      <c r="M11" s="10">
        <v>203</v>
      </c>
      <c r="N11" s="10">
        <v>421</v>
      </c>
      <c r="O11" s="3"/>
      <c r="P11" s="7">
        <v>96</v>
      </c>
      <c r="Q11" s="10">
        <v>10</v>
      </c>
      <c r="R11" s="10">
        <v>46</v>
      </c>
      <c r="S11" s="10">
        <v>56</v>
      </c>
      <c r="U11" s="4" t="s">
        <v>10</v>
      </c>
      <c r="V11" s="15">
        <f>SUM(,G33,G39,L9,L15,L21,L27,L33,L39,Q9,Q15,Q21,Q27,Q33,Q39)</f>
        <v>6164</v>
      </c>
      <c r="W11" s="15">
        <f>SUM(,H33,H39,M9,M15,M21,M27,M33,M39,R9,R15,R21,R27,R33,R39)</f>
        <v>7779</v>
      </c>
      <c r="X11" s="18">
        <f t="shared" si="0"/>
        <v>13943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68</v>
      </c>
      <c r="C12" s="10">
        <v>50</v>
      </c>
      <c r="D12" s="10">
        <v>118</v>
      </c>
      <c r="E12" s="3"/>
      <c r="F12" s="7">
        <v>37</v>
      </c>
      <c r="G12" s="10">
        <v>90</v>
      </c>
      <c r="H12" s="10">
        <v>90</v>
      </c>
      <c r="I12" s="10">
        <v>180</v>
      </c>
      <c r="J12" s="3"/>
      <c r="K12" s="7">
        <v>67</v>
      </c>
      <c r="L12" s="10">
        <v>212</v>
      </c>
      <c r="M12" s="10">
        <v>210</v>
      </c>
      <c r="N12" s="10">
        <v>422</v>
      </c>
      <c r="O12" s="3"/>
      <c r="P12" s="7">
        <v>97</v>
      </c>
      <c r="Q12" s="10">
        <v>3</v>
      </c>
      <c r="R12" s="10">
        <v>39</v>
      </c>
      <c r="S12" s="10">
        <v>42</v>
      </c>
      <c r="U12" s="4" t="s">
        <v>11</v>
      </c>
      <c r="V12" s="15">
        <f>SUM(L9,L15,L21,L27,L33,L39,Q9,Q15,Q21,Q27,Q33,Q39)</f>
        <v>5062</v>
      </c>
      <c r="W12" s="15">
        <f>SUM(M9,M15,M21,M27,M33,M39,R9,R15,R21,R27,R33,R39)</f>
        <v>6623</v>
      </c>
      <c r="X12" s="18">
        <f t="shared" si="0"/>
        <v>11685</v>
      </c>
      <c r="Z12" s="4" t="s">
        <v>25</v>
      </c>
      <c r="AA12" s="10">
        <v>162</v>
      </c>
      <c r="AB12" s="10">
        <v>124</v>
      </c>
      <c r="AC12" s="10">
        <v>286</v>
      </c>
    </row>
    <row r="13" spans="1:29" ht="15" customHeight="1" x14ac:dyDescent="0.15">
      <c r="A13" s="7">
        <v>8</v>
      </c>
      <c r="B13" s="10">
        <v>74</v>
      </c>
      <c r="C13" s="10">
        <v>69</v>
      </c>
      <c r="D13" s="10">
        <v>143</v>
      </c>
      <c r="E13" s="3"/>
      <c r="F13" s="7">
        <v>38</v>
      </c>
      <c r="G13" s="10">
        <v>89</v>
      </c>
      <c r="H13" s="10">
        <v>82</v>
      </c>
      <c r="I13" s="10">
        <v>171</v>
      </c>
      <c r="J13" s="3"/>
      <c r="K13" s="7">
        <v>68</v>
      </c>
      <c r="L13" s="10">
        <v>244</v>
      </c>
      <c r="M13" s="10">
        <v>202</v>
      </c>
      <c r="N13" s="10">
        <v>446</v>
      </c>
      <c r="O13" s="3"/>
      <c r="P13" s="7">
        <v>98</v>
      </c>
      <c r="Q13" s="10">
        <v>4</v>
      </c>
      <c r="R13" s="10">
        <v>27</v>
      </c>
      <c r="S13" s="10">
        <v>31</v>
      </c>
      <c r="U13" s="9" t="s">
        <v>12</v>
      </c>
      <c r="V13" s="12">
        <f>SUM(L15,L21,L27,L33,L39,Q9,Q15,Q21,Q27,Q33,Q39)</f>
        <v>4196</v>
      </c>
      <c r="W13" s="12">
        <f>SUM(M15,M21,M27,M33,M39,R9,R15,R21,R27,R33,R39)</f>
        <v>5742</v>
      </c>
      <c r="X13" s="12">
        <f t="shared" si="0"/>
        <v>9938</v>
      </c>
      <c r="Z13" s="26" t="s">
        <v>26</v>
      </c>
      <c r="AA13" s="10">
        <v>614</v>
      </c>
      <c r="AB13" s="10">
        <v>663</v>
      </c>
      <c r="AC13" s="10">
        <v>1277</v>
      </c>
    </row>
    <row r="14" spans="1:29" ht="15" customHeight="1" x14ac:dyDescent="0.15">
      <c r="A14" s="7">
        <v>9</v>
      </c>
      <c r="B14" s="10">
        <v>76</v>
      </c>
      <c r="C14" s="10">
        <v>70</v>
      </c>
      <c r="D14" s="10">
        <v>146</v>
      </c>
      <c r="E14" s="3"/>
      <c r="F14" s="7">
        <v>39</v>
      </c>
      <c r="G14" s="10">
        <v>89</v>
      </c>
      <c r="H14" s="10">
        <v>91</v>
      </c>
      <c r="I14" s="10">
        <v>180</v>
      </c>
      <c r="J14" s="3"/>
      <c r="K14" s="7">
        <v>69</v>
      </c>
      <c r="L14" s="10">
        <v>244</v>
      </c>
      <c r="M14" s="10">
        <v>221</v>
      </c>
      <c r="N14" s="10">
        <v>465</v>
      </c>
      <c r="O14" s="3"/>
      <c r="P14" s="7">
        <v>99</v>
      </c>
      <c r="Q14" s="10">
        <v>4</v>
      </c>
      <c r="R14" s="10">
        <v>15</v>
      </c>
      <c r="S14" s="10">
        <v>19</v>
      </c>
      <c r="U14" s="4" t="s">
        <v>13</v>
      </c>
      <c r="V14" s="15">
        <f>SUM(L21,L27,L33,L39,Q9,Q15,Q21,Q27,Q33,Q39)</f>
        <v>3091</v>
      </c>
      <c r="W14" s="15">
        <f>SUM(M21,M27,M33,M39,R9,R15,R21,R27,R33,R39)</f>
        <v>4742</v>
      </c>
      <c r="X14" s="18">
        <f t="shared" si="0"/>
        <v>7833</v>
      </c>
      <c r="Z14" s="4" t="s">
        <v>31</v>
      </c>
      <c r="AA14" s="10">
        <v>275</v>
      </c>
      <c r="AB14" s="10">
        <v>266</v>
      </c>
      <c r="AC14" s="10">
        <v>541</v>
      </c>
    </row>
    <row r="15" spans="1:29" ht="15" customHeight="1" x14ac:dyDescent="0.15">
      <c r="A15" s="7"/>
      <c r="B15" s="11">
        <v>351</v>
      </c>
      <c r="C15" s="11">
        <v>307</v>
      </c>
      <c r="D15" s="11">
        <v>658</v>
      </c>
      <c r="E15" s="3"/>
      <c r="F15" s="7"/>
      <c r="G15" s="11">
        <v>444</v>
      </c>
      <c r="H15" s="11">
        <v>441</v>
      </c>
      <c r="I15" s="11">
        <v>885</v>
      </c>
      <c r="J15" s="3"/>
      <c r="K15" s="7"/>
      <c r="L15" s="11">
        <v>1105</v>
      </c>
      <c r="M15" s="11">
        <v>1000</v>
      </c>
      <c r="N15" s="11">
        <v>2105</v>
      </c>
      <c r="O15" s="3"/>
      <c r="P15" s="7"/>
      <c r="Q15" s="11">
        <v>35</v>
      </c>
      <c r="R15" s="11">
        <v>180</v>
      </c>
      <c r="S15" s="11">
        <v>215</v>
      </c>
      <c r="U15" s="4" t="s">
        <v>14</v>
      </c>
      <c r="V15" s="15">
        <f>SUM(L27,L33,L39,Q9,Q15,Q21,Q27,Q33,Q39)</f>
        <v>2125</v>
      </c>
      <c r="W15" s="15">
        <f>SUM(M27,M33,M39,R9,R15,R21,R27,R33,R39)</f>
        <v>3773</v>
      </c>
      <c r="X15" s="18">
        <f t="shared" si="0"/>
        <v>5898</v>
      </c>
      <c r="Z15" s="4" t="s">
        <v>7</v>
      </c>
      <c r="AA15" s="10">
        <v>267</v>
      </c>
      <c r="AB15" s="10">
        <v>448</v>
      </c>
      <c r="AC15" s="10">
        <v>715</v>
      </c>
    </row>
    <row r="16" spans="1:29" ht="15" customHeight="1" x14ac:dyDescent="0.15">
      <c r="A16" s="7">
        <v>10</v>
      </c>
      <c r="B16" s="10">
        <v>75</v>
      </c>
      <c r="C16" s="10">
        <v>64</v>
      </c>
      <c r="D16" s="10">
        <v>139</v>
      </c>
      <c r="E16" s="3"/>
      <c r="F16" s="7">
        <v>40</v>
      </c>
      <c r="G16" s="10">
        <v>87</v>
      </c>
      <c r="H16" s="10">
        <v>81</v>
      </c>
      <c r="I16" s="10">
        <v>168</v>
      </c>
      <c r="J16" s="3"/>
      <c r="K16" s="7">
        <v>70</v>
      </c>
      <c r="L16" s="10">
        <v>269</v>
      </c>
      <c r="M16" s="10">
        <v>257</v>
      </c>
      <c r="N16" s="10">
        <v>526</v>
      </c>
      <c r="O16" s="3"/>
      <c r="P16" s="7">
        <v>100</v>
      </c>
      <c r="Q16" s="10">
        <v>3</v>
      </c>
      <c r="R16" s="10">
        <v>13</v>
      </c>
      <c r="S16" s="10">
        <v>16</v>
      </c>
      <c r="U16" s="4" t="s">
        <v>15</v>
      </c>
      <c r="V16" s="15">
        <f>SUM(L33,L39,Q9,Q15,Q21,Q27,Q33,Q39)</f>
        <v>1467</v>
      </c>
      <c r="W16" s="15">
        <f>SUM(M33,M39,R9,R15,R21,R27,R33,R39)</f>
        <v>2787</v>
      </c>
      <c r="X16" s="18">
        <f t="shared" si="0"/>
        <v>4254</v>
      </c>
      <c r="Z16" s="9" t="s">
        <v>24</v>
      </c>
      <c r="AA16" s="11">
        <f t="shared" ref="AA16:AB16" si="2">SUM(AA12:AA15)</f>
        <v>1318</v>
      </c>
      <c r="AB16" s="11">
        <f t="shared" si="2"/>
        <v>1501</v>
      </c>
      <c r="AC16" s="11">
        <f>SUM(AC12:AC15)</f>
        <v>2819</v>
      </c>
    </row>
    <row r="17" spans="1:29" ht="15" customHeight="1" x14ac:dyDescent="0.15">
      <c r="A17" s="7">
        <v>11</v>
      </c>
      <c r="B17" s="10">
        <v>60</v>
      </c>
      <c r="C17" s="10">
        <v>77</v>
      </c>
      <c r="D17" s="10">
        <v>137</v>
      </c>
      <c r="E17" s="3"/>
      <c r="F17" s="7">
        <v>41</v>
      </c>
      <c r="G17" s="10">
        <v>114</v>
      </c>
      <c r="H17" s="10">
        <v>92</v>
      </c>
      <c r="I17" s="10">
        <v>206</v>
      </c>
      <c r="J17" s="3"/>
      <c r="K17" s="7">
        <v>71</v>
      </c>
      <c r="L17" s="10">
        <v>249</v>
      </c>
      <c r="M17" s="10">
        <v>245</v>
      </c>
      <c r="N17" s="10">
        <v>494</v>
      </c>
      <c r="O17" s="3"/>
      <c r="P17" s="7">
        <v>101</v>
      </c>
      <c r="Q17" s="10">
        <v>2</v>
      </c>
      <c r="R17" s="10">
        <v>11</v>
      </c>
      <c r="S17" s="10">
        <v>13</v>
      </c>
      <c r="U17" s="4" t="s">
        <v>16</v>
      </c>
      <c r="V17" s="15">
        <f>SUM(L39,Q9,Q15,Q21,Q27,Q33,Q39)</f>
        <v>795</v>
      </c>
      <c r="W17" s="15">
        <f>SUM(M39,R9,R15,R21,R27,R33,R39)</f>
        <v>1771</v>
      </c>
      <c r="X17" s="18">
        <f t="shared" si="0"/>
        <v>2566</v>
      </c>
      <c r="Z17" s="6" t="s">
        <v>29</v>
      </c>
    </row>
    <row r="18" spans="1:29" ht="15" customHeight="1" x14ac:dyDescent="0.15">
      <c r="A18" s="7">
        <v>12</v>
      </c>
      <c r="B18" s="10">
        <v>79</v>
      </c>
      <c r="C18" s="10">
        <v>74</v>
      </c>
      <c r="D18" s="10">
        <v>153</v>
      </c>
      <c r="E18" s="3"/>
      <c r="F18" s="7">
        <v>42</v>
      </c>
      <c r="G18" s="10">
        <v>119</v>
      </c>
      <c r="H18" s="10">
        <v>87</v>
      </c>
      <c r="I18" s="10">
        <v>206</v>
      </c>
      <c r="J18" s="3"/>
      <c r="K18" s="7">
        <v>72</v>
      </c>
      <c r="L18" s="10">
        <v>228</v>
      </c>
      <c r="M18" s="10">
        <v>215</v>
      </c>
      <c r="N18" s="13">
        <v>443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263</v>
      </c>
      <c r="W18" s="15">
        <f>SUM(R9,R15,R21,R27,R33,R39)</f>
        <v>809</v>
      </c>
      <c r="X18" s="18">
        <f t="shared" si="0"/>
        <v>1072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76</v>
      </c>
      <c r="D19" s="10">
        <v>153</v>
      </c>
      <c r="E19" s="3"/>
      <c r="F19" s="7">
        <v>43</v>
      </c>
      <c r="G19" s="10">
        <v>113</v>
      </c>
      <c r="H19" s="10">
        <v>98</v>
      </c>
      <c r="I19" s="10">
        <v>211</v>
      </c>
      <c r="J19" s="3"/>
      <c r="K19" s="7">
        <v>73</v>
      </c>
      <c r="L19" s="10">
        <v>97</v>
      </c>
      <c r="M19" s="10">
        <v>108</v>
      </c>
      <c r="N19" s="10">
        <v>205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42</v>
      </c>
      <c r="W19" s="15">
        <f>SUM(R15,R21,R27,R33,R39)</f>
        <v>218</v>
      </c>
      <c r="X19" s="18">
        <f t="shared" si="0"/>
        <v>260</v>
      </c>
      <c r="Z19" s="4" t="s">
        <v>25</v>
      </c>
      <c r="AA19" s="10">
        <v>161</v>
      </c>
      <c r="AB19" s="10">
        <v>161</v>
      </c>
      <c r="AC19" s="10">
        <v>322</v>
      </c>
    </row>
    <row r="20" spans="1:29" ht="15" customHeight="1" x14ac:dyDescent="0.15">
      <c r="A20" s="7">
        <v>14</v>
      </c>
      <c r="B20" s="10">
        <v>64</v>
      </c>
      <c r="C20" s="10">
        <v>62</v>
      </c>
      <c r="D20" s="10">
        <v>126</v>
      </c>
      <c r="E20" s="3"/>
      <c r="F20" s="7">
        <v>44</v>
      </c>
      <c r="G20" s="10">
        <v>102</v>
      </c>
      <c r="H20" s="10">
        <v>90</v>
      </c>
      <c r="I20" s="10">
        <v>192</v>
      </c>
      <c r="J20" s="3"/>
      <c r="K20" s="7">
        <v>74</v>
      </c>
      <c r="L20" s="10">
        <v>123</v>
      </c>
      <c r="M20" s="10">
        <v>144</v>
      </c>
      <c r="N20" s="10">
        <v>267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7</v>
      </c>
      <c r="W20" s="15">
        <f>SUM(R21,R27,R33,R39)</f>
        <v>38</v>
      </c>
      <c r="X20" s="18">
        <f t="shared" si="0"/>
        <v>45</v>
      </c>
      <c r="Z20" s="26" t="s">
        <v>26</v>
      </c>
      <c r="AA20" s="10">
        <v>947</v>
      </c>
      <c r="AB20" s="10">
        <v>856</v>
      </c>
      <c r="AC20" s="10">
        <v>1803</v>
      </c>
    </row>
    <row r="21" spans="1:29" ht="15" customHeight="1" x14ac:dyDescent="0.15">
      <c r="A21" s="7"/>
      <c r="B21" s="11">
        <v>355</v>
      </c>
      <c r="C21" s="11">
        <v>353</v>
      </c>
      <c r="D21" s="11">
        <v>708</v>
      </c>
      <c r="E21" s="3"/>
      <c r="F21" s="7"/>
      <c r="G21" s="11">
        <v>535</v>
      </c>
      <c r="H21" s="11">
        <v>448</v>
      </c>
      <c r="I21" s="11">
        <v>983</v>
      </c>
      <c r="J21" s="3"/>
      <c r="K21" s="7"/>
      <c r="L21" s="12">
        <v>966</v>
      </c>
      <c r="M21" s="12">
        <v>969</v>
      </c>
      <c r="N21" s="12">
        <v>1935</v>
      </c>
      <c r="O21" s="24"/>
      <c r="P21" s="7"/>
      <c r="Q21" s="11">
        <v>6</v>
      </c>
      <c r="R21" s="11">
        <v>36</v>
      </c>
      <c r="S21" s="11">
        <v>42</v>
      </c>
      <c r="Z21" s="4" t="s">
        <v>31</v>
      </c>
      <c r="AA21" s="10">
        <v>366</v>
      </c>
      <c r="AB21" s="10">
        <v>321</v>
      </c>
      <c r="AC21" s="10">
        <v>687</v>
      </c>
    </row>
    <row r="22" spans="1:29" ht="15" customHeight="1" x14ac:dyDescent="0.15">
      <c r="A22" s="7">
        <v>15</v>
      </c>
      <c r="B22" s="10">
        <v>83</v>
      </c>
      <c r="C22" s="10">
        <v>71</v>
      </c>
      <c r="D22" s="10">
        <v>154</v>
      </c>
      <c r="E22" s="3"/>
      <c r="F22" s="7">
        <v>45</v>
      </c>
      <c r="G22" s="10">
        <v>111</v>
      </c>
      <c r="H22" s="10">
        <v>111</v>
      </c>
      <c r="I22" s="10">
        <v>222</v>
      </c>
      <c r="J22" s="3"/>
      <c r="K22" s="7">
        <v>75</v>
      </c>
      <c r="L22" s="10">
        <v>124</v>
      </c>
      <c r="M22" s="10">
        <v>199</v>
      </c>
      <c r="N22" s="10">
        <v>323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350</v>
      </c>
      <c r="AB22" s="10">
        <v>668</v>
      </c>
      <c r="AC22" s="10">
        <v>1018</v>
      </c>
    </row>
    <row r="23" spans="1:29" ht="15" customHeight="1" x14ac:dyDescent="0.15">
      <c r="A23" s="7">
        <v>16</v>
      </c>
      <c r="B23" s="10">
        <v>82</v>
      </c>
      <c r="C23" s="10">
        <v>77</v>
      </c>
      <c r="D23" s="10">
        <v>159</v>
      </c>
      <c r="E23" s="3"/>
      <c r="F23" s="7">
        <v>46</v>
      </c>
      <c r="G23" s="10">
        <v>94</v>
      </c>
      <c r="H23" s="10">
        <v>90</v>
      </c>
      <c r="I23" s="10">
        <v>184</v>
      </c>
      <c r="J23" s="3"/>
      <c r="K23" s="7">
        <v>76</v>
      </c>
      <c r="L23" s="10">
        <v>133</v>
      </c>
      <c r="M23" s="10">
        <v>184</v>
      </c>
      <c r="N23" s="10">
        <v>317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9.7398729150119134</v>
      </c>
      <c r="W23" s="19">
        <f>W4/$W$8*100</f>
        <v>7.8827646544181977</v>
      </c>
      <c r="X23" s="19">
        <f>X4/$X$8*100</f>
        <v>8.7526741698446653</v>
      </c>
      <c r="Z23" s="9" t="s">
        <v>24</v>
      </c>
      <c r="AA23" s="11">
        <f t="shared" ref="AA23:AB23" si="3">SUM(AA19:AA22)</f>
        <v>1824</v>
      </c>
      <c r="AB23" s="11">
        <f t="shared" si="3"/>
        <v>2006</v>
      </c>
      <c r="AC23" s="11">
        <f>SUM(AC19:AC22)</f>
        <v>3830</v>
      </c>
    </row>
    <row r="24" spans="1:29" ht="15" customHeight="1" x14ac:dyDescent="0.15">
      <c r="A24" s="7">
        <v>17</v>
      </c>
      <c r="B24" s="10">
        <v>75</v>
      </c>
      <c r="C24" s="10">
        <v>77</v>
      </c>
      <c r="D24" s="10">
        <v>152</v>
      </c>
      <c r="E24" s="3"/>
      <c r="F24" s="7">
        <v>47</v>
      </c>
      <c r="G24" s="10">
        <v>103</v>
      </c>
      <c r="H24" s="10">
        <v>104</v>
      </c>
      <c r="I24" s="10">
        <v>207</v>
      </c>
      <c r="J24" s="3"/>
      <c r="K24" s="7">
        <v>77</v>
      </c>
      <c r="L24" s="10">
        <v>143</v>
      </c>
      <c r="M24" s="10">
        <v>206</v>
      </c>
      <c r="N24" s="10">
        <v>349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48.600079428117553</v>
      </c>
      <c r="W24" s="19">
        <f>W5/$W$8*100</f>
        <v>41.881014873140856</v>
      </c>
      <c r="X24" s="19">
        <f>X5/$X$8*100</f>
        <v>45.028369454004277</v>
      </c>
      <c r="Z24" s="6" t="s">
        <v>30</v>
      </c>
    </row>
    <row r="25" spans="1:29" ht="15" customHeight="1" x14ac:dyDescent="0.15">
      <c r="A25" s="7">
        <v>18</v>
      </c>
      <c r="B25" s="10">
        <v>79</v>
      </c>
      <c r="C25" s="10">
        <v>81</v>
      </c>
      <c r="D25" s="10">
        <v>160</v>
      </c>
      <c r="E25" s="3"/>
      <c r="F25" s="7">
        <v>48</v>
      </c>
      <c r="G25" s="10">
        <v>102</v>
      </c>
      <c r="H25" s="10">
        <v>90</v>
      </c>
      <c r="I25" s="10">
        <v>192</v>
      </c>
      <c r="J25" s="3"/>
      <c r="K25" s="7">
        <v>78</v>
      </c>
      <c r="L25" s="10">
        <v>134</v>
      </c>
      <c r="M25" s="10">
        <v>211</v>
      </c>
      <c r="N25" s="10">
        <v>345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20.561953931691818</v>
      </c>
      <c r="W25" s="19">
        <f>W6/$W$8*100</f>
        <v>17.226596675415571</v>
      </c>
      <c r="X25" s="19">
        <f>X6/$X$8*100</f>
        <v>18.788949865128828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63</v>
      </c>
      <c r="C26" s="10">
        <v>80</v>
      </c>
      <c r="D26" s="10">
        <v>143</v>
      </c>
      <c r="E26" s="3"/>
      <c r="F26" s="7">
        <v>49</v>
      </c>
      <c r="G26" s="10">
        <v>98</v>
      </c>
      <c r="H26" s="10">
        <v>87</v>
      </c>
      <c r="I26" s="10">
        <v>185</v>
      </c>
      <c r="J26" s="3"/>
      <c r="K26" s="7">
        <v>79</v>
      </c>
      <c r="L26" s="10">
        <v>124</v>
      </c>
      <c r="M26" s="10">
        <v>186</v>
      </c>
      <c r="N26" s="10">
        <v>310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21.098093725178714</v>
      </c>
      <c r="W26" s="19">
        <f>W7/$W$8*100</f>
        <v>33.00962379702537</v>
      </c>
      <c r="X26" s="19">
        <f>X7/$X$8*100</f>
        <v>27.430006511022231</v>
      </c>
      <c r="Z26" s="4" t="s">
        <v>25</v>
      </c>
      <c r="AA26" s="10">
        <v>104</v>
      </c>
      <c r="AB26" s="10">
        <v>85</v>
      </c>
      <c r="AC26" s="10">
        <v>189</v>
      </c>
    </row>
    <row r="27" spans="1:29" ht="15" customHeight="1" x14ac:dyDescent="0.15">
      <c r="A27" s="7"/>
      <c r="B27" s="11">
        <v>382</v>
      </c>
      <c r="C27" s="11">
        <v>386</v>
      </c>
      <c r="D27" s="11">
        <v>768</v>
      </c>
      <c r="E27" s="3"/>
      <c r="F27" s="7"/>
      <c r="G27" s="11">
        <v>508</v>
      </c>
      <c r="H27" s="11">
        <v>482</v>
      </c>
      <c r="I27" s="11">
        <v>990</v>
      </c>
      <c r="J27" s="3"/>
      <c r="K27" s="7"/>
      <c r="L27" s="11">
        <v>658</v>
      </c>
      <c r="M27" s="11">
        <v>986</v>
      </c>
      <c r="N27" s="11">
        <v>1644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484</v>
      </c>
      <c r="AB27" s="10">
        <v>480</v>
      </c>
      <c r="AC27" s="10">
        <v>964</v>
      </c>
    </row>
    <row r="28" spans="1:29" ht="15" customHeight="1" x14ac:dyDescent="0.15">
      <c r="A28" s="7">
        <v>20</v>
      </c>
      <c r="B28" s="10">
        <v>65</v>
      </c>
      <c r="C28" s="10">
        <v>70</v>
      </c>
      <c r="D28" s="10">
        <v>135</v>
      </c>
      <c r="E28" s="3"/>
      <c r="F28" s="7">
        <v>50</v>
      </c>
      <c r="G28" s="10">
        <v>92</v>
      </c>
      <c r="H28" s="10">
        <v>92</v>
      </c>
      <c r="I28" s="10">
        <v>184</v>
      </c>
      <c r="J28" s="3"/>
      <c r="K28" s="7">
        <v>80</v>
      </c>
      <c r="L28" s="10">
        <v>126</v>
      </c>
      <c r="M28" s="10">
        <v>200</v>
      </c>
      <c r="N28" s="10">
        <v>326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29.894757744241463</v>
      </c>
      <c r="W28" s="19">
        <f t="shared" ref="W28:W39" si="5">W9/$W$8*100</f>
        <v>25.958005249343831</v>
      </c>
      <c r="X28" s="19">
        <f t="shared" ref="X28:X39" si="6">X9/$X$8*100</f>
        <v>27.802064924193097</v>
      </c>
      <c r="Z28" s="4" t="s">
        <v>31</v>
      </c>
      <c r="AA28" s="10">
        <v>220</v>
      </c>
      <c r="AB28" s="10">
        <v>188</v>
      </c>
      <c r="AC28" s="10">
        <v>408</v>
      </c>
    </row>
    <row r="29" spans="1:29" ht="15" customHeight="1" x14ac:dyDescent="0.15">
      <c r="A29" s="7">
        <v>21</v>
      </c>
      <c r="B29" s="10">
        <v>73</v>
      </c>
      <c r="C29" s="10">
        <v>64</v>
      </c>
      <c r="D29" s="10">
        <v>137</v>
      </c>
      <c r="E29" s="3"/>
      <c r="F29" s="7">
        <v>51</v>
      </c>
      <c r="G29" s="10">
        <v>93</v>
      </c>
      <c r="H29" s="10">
        <v>101</v>
      </c>
      <c r="I29" s="10">
        <v>194</v>
      </c>
      <c r="J29" s="3"/>
      <c r="K29" s="7">
        <v>81</v>
      </c>
      <c r="L29" s="10">
        <v>135</v>
      </c>
      <c r="M29" s="10">
        <v>184</v>
      </c>
      <c r="N29" s="10">
        <v>319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71.554805401111992</v>
      </c>
      <c r="W29" s="19">
        <f t="shared" si="5"/>
        <v>76.194225721784775</v>
      </c>
      <c r="X29" s="19">
        <f t="shared" si="6"/>
        <v>74.021021300344159</v>
      </c>
      <c r="Z29" s="4" t="s">
        <v>7</v>
      </c>
      <c r="AA29" s="10">
        <v>228</v>
      </c>
      <c r="AB29" s="10">
        <v>382</v>
      </c>
      <c r="AC29" s="10">
        <v>610</v>
      </c>
    </row>
    <row r="30" spans="1:29" ht="15" customHeight="1" x14ac:dyDescent="0.15">
      <c r="A30" s="7">
        <v>22</v>
      </c>
      <c r="B30" s="10">
        <v>81</v>
      </c>
      <c r="C30" s="10">
        <v>60</v>
      </c>
      <c r="D30" s="10">
        <v>141</v>
      </c>
      <c r="E30" s="3"/>
      <c r="F30" s="7">
        <v>52</v>
      </c>
      <c r="G30" s="10">
        <v>99</v>
      </c>
      <c r="H30" s="10">
        <v>135</v>
      </c>
      <c r="I30" s="10">
        <v>234</v>
      </c>
      <c r="J30" s="3"/>
      <c r="K30" s="7">
        <v>82</v>
      </c>
      <c r="L30" s="10">
        <v>145</v>
      </c>
      <c r="M30" s="10">
        <v>219</v>
      </c>
      <c r="N30" s="10">
        <v>364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61.199364575059569</v>
      </c>
      <c r="W30" s="19">
        <f t="shared" si="5"/>
        <v>68.057742782152232</v>
      </c>
      <c r="X30" s="19">
        <f t="shared" si="6"/>
        <v>64.845130685517631</v>
      </c>
      <c r="Z30" s="9" t="s">
        <v>24</v>
      </c>
      <c r="AA30" s="11">
        <f t="shared" ref="AA30:AB30" si="7">SUM(AA26:AA29)</f>
        <v>1036</v>
      </c>
      <c r="AB30" s="11">
        <f t="shared" si="7"/>
        <v>1135</v>
      </c>
      <c r="AC30" s="11">
        <f>SUM(AC26:AC29)</f>
        <v>2171</v>
      </c>
    </row>
    <row r="31" spans="1:29" ht="15" customHeight="1" x14ac:dyDescent="0.15">
      <c r="A31" s="7">
        <v>23</v>
      </c>
      <c r="B31" s="10">
        <v>61</v>
      </c>
      <c r="C31" s="10">
        <v>65</v>
      </c>
      <c r="D31" s="10">
        <v>126</v>
      </c>
      <c r="E31" s="3"/>
      <c r="F31" s="7">
        <v>53</v>
      </c>
      <c r="G31" s="10">
        <v>86</v>
      </c>
      <c r="H31" s="10">
        <v>68</v>
      </c>
      <c r="I31" s="10">
        <v>154</v>
      </c>
      <c r="J31" s="3"/>
      <c r="K31" s="7">
        <v>83</v>
      </c>
      <c r="L31" s="10">
        <v>124</v>
      </c>
      <c r="M31" s="10">
        <v>208</v>
      </c>
      <c r="N31" s="10">
        <v>332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50.258141382049246</v>
      </c>
      <c r="W31" s="19">
        <f t="shared" si="5"/>
        <v>57.944006999125108</v>
      </c>
      <c r="X31" s="19">
        <f t="shared" si="6"/>
        <v>54.343781973769879</v>
      </c>
      <c r="Z31" s="6"/>
    </row>
    <row r="32" spans="1:29" ht="15" customHeight="1" x14ac:dyDescent="0.15">
      <c r="A32" s="7">
        <v>24</v>
      </c>
      <c r="B32" s="10">
        <v>71</v>
      </c>
      <c r="C32" s="10">
        <v>69</v>
      </c>
      <c r="D32" s="10">
        <v>140</v>
      </c>
      <c r="E32" s="3"/>
      <c r="F32" s="7">
        <v>54</v>
      </c>
      <c r="G32" s="10">
        <v>106</v>
      </c>
      <c r="H32" s="10">
        <v>111</v>
      </c>
      <c r="I32" s="10">
        <v>217</v>
      </c>
      <c r="J32" s="3"/>
      <c r="K32" s="7">
        <v>84</v>
      </c>
      <c r="L32" s="10">
        <v>142</v>
      </c>
      <c r="M32" s="10">
        <v>205</v>
      </c>
      <c r="N32" s="10">
        <v>347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41.660047656870532</v>
      </c>
      <c r="W32" s="20">
        <f t="shared" si="5"/>
        <v>50.236220472440941</v>
      </c>
      <c r="X32" s="20">
        <f t="shared" si="6"/>
        <v>46.218956376151056</v>
      </c>
      <c r="Z32" s="6"/>
      <c r="AA32" s="28"/>
      <c r="AB32" s="27"/>
      <c r="AC32" s="27"/>
    </row>
    <row r="33" spans="1:29" ht="15" customHeight="1" x14ac:dyDescent="0.15">
      <c r="A33" s="7"/>
      <c r="B33" s="11">
        <v>351</v>
      </c>
      <c r="C33" s="11">
        <v>328</v>
      </c>
      <c r="D33" s="11">
        <v>679</v>
      </c>
      <c r="E33" s="3"/>
      <c r="F33" s="7"/>
      <c r="G33" s="11">
        <v>476</v>
      </c>
      <c r="H33" s="11">
        <v>507</v>
      </c>
      <c r="I33" s="11">
        <v>983</v>
      </c>
      <c r="J33" s="3"/>
      <c r="K33" s="7"/>
      <c r="L33" s="11">
        <v>672</v>
      </c>
      <c r="M33" s="11">
        <v>1016</v>
      </c>
      <c r="N33" s="11">
        <v>1688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30.689038919777602</v>
      </c>
      <c r="W33" s="19">
        <f t="shared" si="5"/>
        <v>41.487314085739285</v>
      </c>
      <c r="X33" s="19">
        <f t="shared" si="6"/>
        <v>36.429169379592594</v>
      </c>
      <c r="Z33" s="6" t="s">
        <v>3</v>
      </c>
    </row>
    <row r="34" spans="1:29" ht="15" customHeight="1" x14ac:dyDescent="0.15">
      <c r="A34" s="7">
        <v>25</v>
      </c>
      <c r="B34" s="10">
        <v>79</v>
      </c>
      <c r="C34" s="10">
        <v>61</v>
      </c>
      <c r="D34" s="10">
        <v>140</v>
      </c>
      <c r="E34" s="3"/>
      <c r="F34" s="7">
        <v>55</v>
      </c>
      <c r="G34" s="10">
        <v>105</v>
      </c>
      <c r="H34" s="10">
        <v>118</v>
      </c>
      <c r="I34" s="10">
        <v>223</v>
      </c>
      <c r="J34" s="3"/>
      <c r="K34" s="7">
        <v>85</v>
      </c>
      <c r="L34" s="10">
        <v>110</v>
      </c>
      <c r="M34" s="10">
        <v>219</v>
      </c>
      <c r="N34" s="10">
        <v>329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21.098093725178714</v>
      </c>
      <c r="W34" s="19">
        <f t="shared" si="5"/>
        <v>33.00962379702537</v>
      </c>
      <c r="X34" s="19">
        <f t="shared" si="6"/>
        <v>27.430006511022231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68</v>
      </c>
      <c r="C35" s="10">
        <v>55</v>
      </c>
      <c r="D35" s="10">
        <v>123</v>
      </c>
      <c r="E35" s="3"/>
      <c r="F35" s="7">
        <v>56</v>
      </c>
      <c r="G35" s="10">
        <v>124</v>
      </c>
      <c r="H35" s="10">
        <v>121</v>
      </c>
      <c r="I35" s="10">
        <v>245</v>
      </c>
      <c r="J35" s="3"/>
      <c r="K35" s="7">
        <v>86</v>
      </c>
      <c r="L35" s="10">
        <v>121</v>
      </c>
      <c r="M35" s="10">
        <v>190</v>
      </c>
      <c r="N35" s="10">
        <v>311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14.565131056393962</v>
      </c>
      <c r="W35" s="19">
        <f t="shared" si="5"/>
        <v>24.383202099737534</v>
      </c>
      <c r="X35" s="19">
        <f t="shared" si="6"/>
        <v>19.784206120360899</v>
      </c>
      <c r="Z35" s="4" t="s">
        <v>25</v>
      </c>
      <c r="AA35" s="10">
        <f>SUM(AA5,AA12,AA19,AA26)</f>
        <v>981</v>
      </c>
      <c r="AB35" s="10">
        <f t="shared" ref="AA35:AB38" si="8">SUM(AB5,AB12,AB19,AB26)</f>
        <v>901</v>
      </c>
      <c r="AC35" s="10">
        <f>SUM(AA35:AB35)</f>
        <v>1882</v>
      </c>
    </row>
    <row r="36" spans="1:29" ht="15" customHeight="1" x14ac:dyDescent="0.15">
      <c r="A36" s="7">
        <v>27</v>
      </c>
      <c r="B36" s="10">
        <v>59</v>
      </c>
      <c r="C36" s="10">
        <v>61</v>
      </c>
      <c r="D36" s="10">
        <v>120</v>
      </c>
      <c r="E36" s="3"/>
      <c r="F36" s="7">
        <v>57</v>
      </c>
      <c r="G36" s="10">
        <v>116</v>
      </c>
      <c r="H36" s="10">
        <v>113</v>
      </c>
      <c r="I36" s="10">
        <v>229</v>
      </c>
      <c r="J36" s="3"/>
      <c r="K36" s="7">
        <v>87</v>
      </c>
      <c r="L36" s="10">
        <v>106</v>
      </c>
      <c r="M36" s="10">
        <v>170</v>
      </c>
      <c r="N36" s="10">
        <v>276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7.8931691818903884</v>
      </c>
      <c r="W36" s="19">
        <f t="shared" si="5"/>
        <v>15.494313210848642</v>
      </c>
      <c r="X36" s="19">
        <f t="shared" si="6"/>
        <v>11.933773602455586</v>
      </c>
      <c r="Z36" s="26" t="s">
        <v>26</v>
      </c>
      <c r="AA36" s="10">
        <f t="shared" si="8"/>
        <v>4895</v>
      </c>
      <c r="AB36" s="10">
        <f t="shared" si="8"/>
        <v>4787</v>
      </c>
      <c r="AC36" s="13">
        <f>SUM(AA36:AB36)</f>
        <v>9682</v>
      </c>
    </row>
    <row r="37" spans="1:29" ht="15" customHeight="1" x14ac:dyDescent="0.15">
      <c r="A37" s="7">
        <v>28</v>
      </c>
      <c r="B37" s="10">
        <v>78</v>
      </c>
      <c r="C37" s="10">
        <v>49</v>
      </c>
      <c r="D37" s="10">
        <v>127</v>
      </c>
      <c r="E37" s="3"/>
      <c r="F37" s="7">
        <v>58</v>
      </c>
      <c r="G37" s="10">
        <v>134</v>
      </c>
      <c r="H37" s="10">
        <v>151</v>
      </c>
      <c r="I37" s="10">
        <v>285</v>
      </c>
      <c r="J37" s="3"/>
      <c r="K37" s="7">
        <v>88</v>
      </c>
      <c r="L37" s="10">
        <v>100</v>
      </c>
      <c r="M37" s="10">
        <v>205</v>
      </c>
      <c r="N37" s="10">
        <v>305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2.6111993645750595</v>
      </c>
      <c r="W37" s="19">
        <f t="shared" si="5"/>
        <v>7.0778652668416449</v>
      </c>
      <c r="X37" s="19">
        <f t="shared" si="6"/>
        <v>4.9855827364896292</v>
      </c>
      <c r="Z37" s="4" t="s">
        <v>31</v>
      </c>
      <c r="AA37" s="10">
        <f t="shared" si="8"/>
        <v>2071</v>
      </c>
      <c r="AB37" s="10">
        <f t="shared" si="8"/>
        <v>1969</v>
      </c>
      <c r="AC37" s="13">
        <f>SUM(AA37:AB37)</f>
        <v>4040</v>
      </c>
    </row>
    <row r="38" spans="1:29" ht="15" customHeight="1" x14ac:dyDescent="0.15">
      <c r="A38" s="7">
        <v>29</v>
      </c>
      <c r="B38" s="10">
        <v>48</v>
      </c>
      <c r="C38" s="10">
        <v>44</v>
      </c>
      <c r="D38" s="10">
        <v>92</v>
      </c>
      <c r="E38" s="3"/>
      <c r="F38" s="7">
        <v>59</v>
      </c>
      <c r="G38" s="10">
        <v>147</v>
      </c>
      <c r="H38" s="10">
        <v>146</v>
      </c>
      <c r="I38" s="10">
        <v>293</v>
      </c>
      <c r="J38" s="3"/>
      <c r="K38" s="7">
        <v>89</v>
      </c>
      <c r="L38" s="10">
        <v>95</v>
      </c>
      <c r="M38" s="10">
        <v>178</v>
      </c>
      <c r="N38" s="10">
        <v>273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0.41699761715647332</v>
      </c>
      <c r="W38" s="19">
        <f t="shared" si="5"/>
        <v>1.9072615923009624</v>
      </c>
      <c r="X38" s="19">
        <f t="shared" si="6"/>
        <v>1.2091898428053205</v>
      </c>
      <c r="Z38" s="4" t="s">
        <v>7</v>
      </c>
      <c r="AA38" s="10">
        <f t="shared" si="8"/>
        <v>2125</v>
      </c>
      <c r="AB38" s="10">
        <f t="shared" si="8"/>
        <v>3773</v>
      </c>
      <c r="AC38" s="13">
        <f>SUM(AA38:AB38)</f>
        <v>5898</v>
      </c>
    </row>
    <row r="39" spans="1:29" ht="15" customHeight="1" x14ac:dyDescent="0.15">
      <c r="A39" s="7"/>
      <c r="B39" s="11">
        <v>332</v>
      </c>
      <c r="C39" s="11">
        <v>270</v>
      </c>
      <c r="D39" s="11">
        <v>602</v>
      </c>
      <c r="E39" s="3"/>
      <c r="F39" s="7"/>
      <c r="G39" s="11">
        <v>626</v>
      </c>
      <c r="H39" s="11">
        <v>649</v>
      </c>
      <c r="I39" s="11">
        <v>1275</v>
      </c>
      <c r="J39" s="3"/>
      <c r="K39" s="7"/>
      <c r="L39" s="11">
        <v>532</v>
      </c>
      <c r="M39" s="11">
        <v>962</v>
      </c>
      <c r="N39" s="11">
        <v>1494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6.9499602859412229E-2</v>
      </c>
      <c r="W39" s="19">
        <f t="shared" si="5"/>
        <v>0.33245844269466313</v>
      </c>
      <c r="X39" s="19">
        <f t="shared" si="6"/>
        <v>0.20928285740861316</v>
      </c>
      <c r="Z39" s="9" t="s">
        <v>24</v>
      </c>
      <c r="AA39" s="11">
        <f>SUM(AA35:AA38)</f>
        <v>10072</v>
      </c>
      <c r="AB39" s="11">
        <f>SUM(AB35:AB38)</f>
        <v>11430</v>
      </c>
      <c r="AC39" s="11">
        <f>SUM(AC35:AC38)</f>
        <v>21502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43769</v>
      </c>
      <c r="W2" s="37"/>
      <c r="X2" s="31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47</v>
      </c>
      <c r="C4" s="10">
        <v>37</v>
      </c>
      <c r="D4" s="10">
        <v>84</v>
      </c>
      <c r="E4" s="3"/>
      <c r="F4" s="7">
        <v>30</v>
      </c>
      <c r="G4" s="10">
        <v>50</v>
      </c>
      <c r="H4" s="10">
        <v>59</v>
      </c>
      <c r="I4" s="10">
        <v>109</v>
      </c>
      <c r="J4" s="3"/>
      <c r="K4" s="7">
        <v>60</v>
      </c>
      <c r="L4" s="10">
        <v>171</v>
      </c>
      <c r="M4" s="10">
        <v>169</v>
      </c>
      <c r="N4" s="10">
        <v>340</v>
      </c>
      <c r="O4" s="3"/>
      <c r="P4" s="7">
        <v>90</v>
      </c>
      <c r="Q4" s="10">
        <v>62</v>
      </c>
      <c r="R4" s="10">
        <v>158</v>
      </c>
      <c r="S4" s="10">
        <v>220</v>
      </c>
      <c r="U4" s="4" t="s">
        <v>4</v>
      </c>
      <c r="V4" s="15">
        <f>SUM(B9,B15,B21)</f>
        <v>974</v>
      </c>
      <c r="W4" s="15">
        <f>SUM(C9,C15,C21)</f>
        <v>894</v>
      </c>
      <c r="X4" s="15">
        <f>SUM(V4:W4)</f>
        <v>1868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42</v>
      </c>
      <c r="C5" s="10">
        <v>37</v>
      </c>
      <c r="D5" s="10">
        <v>79</v>
      </c>
      <c r="E5" s="3"/>
      <c r="F5" s="7">
        <v>31</v>
      </c>
      <c r="G5" s="10">
        <v>84</v>
      </c>
      <c r="H5" s="10">
        <v>83</v>
      </c>
      <c r="I5" s="10">
        <v>167</v>
      </c>
      <c r="J5" s="3"/>
      <c r="K5" s="7">
        <v>61</v>
      </c>
      <c r="L5" s="10">
        <v>163</v>
      </c>
      <c r="M5" s="10">
        <v>168</v>
      </c>
      <c r="N5" s="10">
        <v>331</v>
      </c>
      <c r="O5" s="3"/>
      <c r="P5" s="7">
        <v>91</v>
      </c>
      <c r="Q5" s="10">
        <v>50</v>
      </c>
      <c r="R5" s="10">
        <v>131</v>
      </c>
      <c r="S5" s="10">
        <v>181</v>
      </c>
      <c r="U5" s="4" t="s">
        <v>5</v>
      </c>
      <c r="V5" s="15">
        <f>SUM(B27,B33,B39,G9,G15,G21,G27,G33,G39,L9)</f>
        <v>4889</v>
      </c>
      <c r="W5" s="15">
        <f>SUM(C27,C33,C39,H9,H15,H21,H27,H33,H39,M9)</f>
        <v>4771</v>
      </c>
      <c r="X5" s="15">
        <f>SUM(V5:W5)</f>
        <v>9660</v>
      </c>
      <c r="Y5" s="2"/>
      <c r="Z5" s="4" t="s">
        <v>25</v>
      </c>
      <c r="AA5" s="10">
        <v>549</v>
      </c>
      <c r="AB5" s="10">
        <v>530</v>
      </c>
      <c r="AC5" s="10">
        <v>1079</v>
      </c>
    </row>
    <row r="6" spans="1:29" ht="15" customHeight="1" x14ac:dyDescent="0.15">
      <c r="A6" s="7">
        <v>2</v>
      </c>
      <c r="B6" s="10">
        <v>61</v>
      </c>
      <c r="C6" s="10">
        <v>55</v>
      </c>
      <c r="D6" s="10">
        <v>116</v>
      </c>
      <c r="E6" s="3"/>
      <c r="F6" s="7">
        <v>32</v>
      </c>
      <c r="G6" s="10">
        <v>77</v>
      </c>
      <c r="H6" s="10">
        <v>86</v>
      </c>
      <c r="I6" s="10">
        <v>163</v>
      </c>
      <c r="J6" s="3"/>
      <c r="K6" s="7">
        <v>62</v>
      </c>
      <c r="L6" s="10">
        <v>164</v>
      </c>
      <c r="M6" s="10">
        <v>167</v>
      </c>
      <c r="N6" s="10">
        <v>331</v>
      </c>
      <c r="O6" s="3"/>
      <c r="P6" s="7">
        <v>92</v>
      </c>
      <c r="Q6" s="10">
        <v>46</v>
      </c>
      <c r="R6" s="10">
        <v>106</v>
      </c>
      <c r="S6" s="10">
        <v>152</v>
      </c>
      <c r="U6" s="8" t="s">
        <v>6</v>
      </c>
      <c r="V6" s="15">
        <f>SUM(L15,L21)</f>
        <v>2065</v>
      </c>
      <c r="W6" s="15">
        <f>SUM(M15,M21)</f>
        <v>1973</v>
      </c>
      <c r="X6" s="15">
        <f>SUM(V6:W6)</f>
        <v>4038</v>
      </c>
      <c r="Z6" s="26" t="s">
        <v>26</v>
      </c>
      <c r="AA6" s="10">
        <v>2849</v>
      </c>
      <c r="AB6" s="10">
        <v>2776</v>
      </c>
      <c r="AC6" s="10">
        <v>5625</v>
      </c>
    </row>
    <row r="7" spans="1:29" ht="15" customHeight="1" x14ac:dyDescent="0.15">
      <c r="A7" s="7">
        <v>3</v>
      </c>
      <c r="B7" s="10">
        <v>54</v>
      </c>
      <c r="C7" s="10">
        <v>49</v>
      </c>
      <c r="D7" s="10">
        <v>103</v>
      </c>
      <c r="E7" s="3"/>
      <c r="F7" s="7">
        <v>33</v>
      </c>
      <c r="G7" s="10">
        <v>73</v>
      </c>
      <c r="H7" s="10">
        <v>73</v>
      </c>
      <c r="I7" s="10">
        <v>146</v>
      </c>
      <c r="J7" s="3"/>
      <c r="K7" s="7">
        <v>63</v>
      </c>
      <c r="L7" s="10">
        <v>167</v>
      </c>
      <c r="M7" s="10">
        <v>188</v>
      </c>
      <c r="N7" s="10">
        <v>355</v>
      </c>
      <c r="O7" s="3"/>
      <c r="P7" s="7">
        <v>93</v>
      </c>
      <c r="Q7" s="10">
        <v>35</v>
      </c>
      <c r="R7" s="10">
        <v>103</v>
      </c>
      <c r="S7" s="10">
        <v>138</v>
      </c>
      <c r="U7" s="4" t="s">
        <v>7</v>
      </c>
      <c r="V7" s="15">
        <f>SUM(L27,L33,L39,Q9,Q15,Q21,Q27,Q33,Q39)</f>
        <v>2127</v>
      </c>
      <c r="W7" s="15">
        <f>SUM(M27,M33,M39,R9,R15,R21,R27,R33,R39)</f>
        <v>3770</v>
      </c>
      <c r="X7" s="15">
        <f>SUM(V7:W7)</f>
        <v>5897</v>
      </c>
      <c r="Z7" s="4" t="s">
        <v>31</v>
      </c>
      <c r="AA7" s="10">
        <v>1205</v>
      </c>
      <c r="AB7" s="10">
        <v>1194</v>
      </c>
      <c r="AC7" s="10">
        <v>2399</v>
      </c>
    </row>
    <row r="8" spans="1:29" ht="15" customHeight="1" x14ac:dyDescent="0.15">
      <c r="A8" s="7">
        <v>4</v>
      </c>
      <c r="B8" s="10">
        <v>69</v>
      </c>
      <c r="C8" s="10">
        <v>60</v>
      </c>
      <c r="D8" s="10">
        <v>129</v>
      </c>
      <c r="E8" s="3"/>
      <c r="F8" s="7">
        <v>34</v>
      </c>
      <c r="G8" s="10">
        <v>82</v>
      </c>
      <c r="H8" s="10">
        <v>92</v>
      </c>
      <c r="I8" s="10">
        <v>174</v>
      </c>
      <c r="J8" s="3"/>
      <c r="K8" s="7">
        <v>64</v>
      </c>
      <c r="L8" s="10">
        <v>200</v>
      </c>
      <c r="M8" s="10">
        <v>185</v>
      </c>
      <c r="N8" s="10">
        <v>385</v>
      </c>
      <c r="O8" s="3"/>
      <c r="P8" s="7">
        <v>94</v>
      </c>
      <c r="Q8" s="10">
        <v>31</v>
      </c>
      <c r="R8" s="10">
        <v>97</v>
      </c>
      <c r="S8" s="10">
        <v>128</v>
      </c>
      <c r="U8" s="17" t="s">
        <v>3</v>
      </c>
      <c r="V8" s="12">
        <f>SUM(V4:V7)</f>
        <v>10055</v>
      </c>
      <c r="W8" s="12">
        <f>SUM(W4:W7)</f>
        <v>11408</v>
      </c>
      <c r="X8" s="12">
        <f>SUM(X4:X7)</f>
        <v>21463</v>
      </c>
      <c r="Z8" s="4" t="s">
        <v>7</v>
      </c>
      <c r="AA8" s="10">
        <v>1280</v>
      </c>
      <c r="AB8" s="10">
        <v>2271</v>
      </c>
      <c r="AC8" s="10">
        <v>3551</v>
      </c>
    </row>
    <row r="9" spans="1:29" ht="15" customHeight="1" x14ac:dyDescent="0.15">
      <c r="A9" s="7"/>
      <c r="B9" s="11">
        <v>273</v>
      </c>
      <c r="C9" s="11">
        <v>238</v>
      </c>
      <c r="D9" s="11">
        <v>511</v>
      </c>
      <c r="E9" s="3"/>
      <c r="F9" s="7"/>
      <c r="G9" s="11">
        <v>366</v>
      </c>
      <c r="H9" s="11">
        <v>393</v>
      </c>
      <c r="I9" s="11">
        <v>759</v>
      </c>
      <c r="J9" s="3"/>
      <c r="K9" s="7"/>
      <c r="L9" s="12">
        <v>865</v>
      </c>
      <c r="M9" s="12">
        <v>877</v>
      </c>
      <c r="N9" s="12">
        <v>1742</v>
      </c>
      <c r="O9" s="3"/>
      <c r="P9" s="7"/>
      <c r="Q9" s="11">
        <v>224</v>
      </c>
      <c r="R9" s="11">
        <v>595</v>
      </c>
      <c r="S9" s="11">
        <v>819</v>
      </c>
      <c r="U9" s="4" t="s">
        <v>8</v>
      </c>
      <c r="V9" s="15">
        <f>SUM(G21,G27,G33,G39,L9)</f>
        <v>3006</v>
      </c>
      <c r="W9" s="15">
        <f>SUM(H21,H27,H33,H39,M9)</f>
        <v>2954</v>
      </c>
      <c r="X9" s="18">
        <f t="shared" ref="X9:X20" si="0">SUM(V9:W9)</f>
        <v>5960</v>
      </c>
      <c r="Z9" s="9" t="s">
        <v>24</v>
      </c>
      <c r="AA9" s="11">
        <f t="shared" ref="AA9:AB9" si="1">SUM(AA5:AA8)</f>
        <v>5883</v>
      </c>
      <c r="AB9" s="11">
        <f t="shared" si="1"/>
        <v>6771</v>
      </c>
      <c r="AC9" s="11">
        <f>SUM(AC5:AC8)</f>
        <v>12654</v>
      </c>
    </row>
    <row r="10" spans="1:29" ht="15" customHeight="1" x14ac:dyDescent="0.15">
      <c r="A10" s="7">
        <v>5</v>
      </c>
      <c r="B10" s="10">
        <v>67</v>
      </c>
      <c r="C10" s="10">
        <v>59</v>
      </c>
      <c r="D10" s="10">
        <v>126</v>
      </c>
      <c r="E10" s="3"/>
      <c r="F10" s="7">
        <v>35</v>
      </c>
      <c r="G10" s="10">
        <v>102</v>
      </c>
      <c r="H10" s="10">
        <v>77</v>
      </c>
      <c r="I10" s="10">
        <v>179</v>
      </c>
      <c r="J10" s="3"/>
      <c r="K10" s="7">
        <v>65</v>
      </c>
      <c r="L10" s="10">
        <v>184</v>
      </c>
      <c r="M10" s="10">
        <v>163</v>
      </c>
      <c r="N10" s="10">
        <v>347</v>
      </c>
      <c r="O10" s="3"/>
      <c r="P10" s="7">
        <v>95</v>
      </c>
      <c r="Q10" s="10">
        <v>14</v>
      </c>
      <c r="R10" s="10">
        <v>56</v>
      </c>
      <c r="S10" s="10">
        <v>70</v>
      </c>
      <c r="U10" s="4" t="s">
        <v>9</v>
      </c>
      <c r="V10" s="15">
        <f>SUM(G21,G27,G33,G39,L9,L15,L21,L27,L33,L39,Q9,Q15,Q21,Q27,Q33,Q39)</f>
        <v>7198</v>
      </c>
      <c r="W10" s="15">
        <f>SUM(H21,H27,H33,H39,M9,M15,M21,M27,M33,M39,R9,R15,R21,R27,R33,R39)</f>
        <v>8697</v>
      </c>
      <c r="X10" s="18">
        <f t="shared" si="0"/>
        <v>15895</v>
      </c>
      <c r="Z10" s="6" t="s">
        <v>28</v>
      </c>
    </row>
    <row r="11" spans="1:29" ht="15" customHeight="1" x14ac:dyDescent="0.15">
      <c r="A11" s="7">
        <v>6</v>
      </c>
      <c r="B11" s="10">
        <v>66</v>
      </c>
      <c r="C11" s="10">
        <v>61</v>
      </c>
      <c r="D11" s="10">
        <v>127</v>
      </c>
      <c r="E11" s="3"/>
      <c r="F11" s="7">
        <v>36</v>
      </c>
      <c r="G11" s="10">
        <v>81</v>
      </c>
      <c r="H11" s="10">
        <v>103</v>
      </c>
      <c r="I11" s="10">
        <v>184</v>
      </c>
      <c r="J11" s="3"/>
      <c r="K11" s="7">
        <v>66</v>
      </c>
      <c r="L11" s="10">
        <v>225</v>
      </c>
      <c r="M11" s="10">
        <v>198</v>
      </c>
      <c r="N11" s="10">
        <v>423</v>
      </c>
      <c r="O11" s="3"/>
      <c r="P11" s="7">
        <v>96</v>
      </c>
      <c r="Q11" s="10">
        <v>10</v>
      </c>
      <c r="R11" s="10">
        <v>45</v>
      </c>
      <c r="S11" s="10">
        <v>55</v>
      </c>
      <c r="U11" s="4" t="s">
        <v>10</v>
      </c>
      <c r="V11" s="15">
        <f>SUM(,G33,G39,L9,L15,L21,L27,L33,L39,Q9,Q15,Q21,Q27,Q33,Q39)</f>
        <v>6153</v>
      </c>
      <c r="W11" s="15">
        <f>SUM(,H33,H39,M9,M15,M21,M27,M33,M39,R9,R15,R21,R27,R33,R39)</f>
        <v>7765</v>
      </c>
      <c r="X11" s="18">
        <f t="shared" si="0"/>
        <v>13918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52</v>
      </c>
      <c r="D12" s="10">
        <v>118</v>
      </c>
      <c r="E12" s="3"/>
      <c r="F12" s="7">
        <v>37</v>
      </c>
      <c r="G12" s="10">
        <v>86</v>
      </c>
      <c r="H12" s="10">
        <v>89</v>
      </c>
      <c r="I12" s="10">
        <v>175</v>
      </c>
      <c r="J12" s="3"/>
      <c r="K12" s="7">
        <v>67</v>
      </c>
      <c r="L12" s="10">
        <v>217</v>
      </c>
      <c r="M12" s="10">
        <v>217</v>
      </c>
      <c r="N12" s="10">
        <v>434</v>
      </c>
      <c r="O12" s="3"/>
      <c r="P12" s="7">
        <v>97</v>
      </c>
      <c r="Q12" s="10">
        <v>3</v>
      </c>
      <c r="R12" s="10">
        <v>37</v>
      </c>
      <c r="S12" s="10">
        <v>40</v>
      </c>
      <c r="U12" s="4" t="s">
        <v>11</v>
      </c>
      <c r="V12" s="15">
        <f>SUM(L9,L15,L21,L27,L33,L39,Q9,Q15,Q21,Q27,Q33,Q39)</f>
        <v>5057</v>
      </c>
      <c r="W12" s="15">
        <f>SUM(M9,M15,M21,M27,M33,M39,R9,R15,R21,R27,R33,R39)</f>
        <v>6620</v>
      </c>
      <c r="X12" s="18">
        <f t="shared" si="0"/>
        <v>11677</v>
      </c>
      <c r="Z12" s="4" t="s">
        <v>25</v>
      </c>
      <c r="AA12" s="10">
        <v>161</v>
      </c>
      <c r="AB12" s="10">
        <v>120</v>
      </c>
      <c r="AC12" s="10">
        <v>281</v>
      </c>
    </row>
    <row r="13" spans="1:29" ht="15" customHeight="1" x14ac:dyDescent="0.15">
      <c r="A13" s="7">
        <v>8</v>
      </c>
      <c r="B13" s="10">
        <v>70</v>
      </c>
      <c r="C13" s="10">
        <v>63</v>
      </c>
      <c r="D13" s="10">
        <v>133</v>
      </c>
      <c r="E13" s="3"/>
      <c r="F13" s="7">
        <v>38</v>
      </c>
      <c r="G13" s="10">
        <v>91</v>
      </c>
      <c r="H13" s="10">
        <v>78</v>
      </c>
      <c r="I13" s="10">
        <v>169</v>
      </c>
      <c r="J13" s="3"/>
      <c r="K13" s="7">
        <v>68</v>
      </c>
      <c r="L13" s="10">
        <v>236</v>
      </c>
      <c r="M13" s="10">
        <v>194</v>
      </c>
      <c r="N13" s="10">
        <v>430</v>
      </c>
      <c r="O13" s="3"/>
      <c r="P13" s="7">
        <v>98</v>
      </c>
      <c r="Q13" s="10">
        <v>3</v>
      </c>
      <c r="R13" s="10">
        <v>30</v>
      </c>
      <c r="S13" s="10">
        <v>33</v>
      </c>
      <c r="U13" s="9" t="s">
        <v>12</v>
      </c>
      <c r="V13" s="12">
        <f>SUM(L15,L21,L27,L33,L39,Q9,Q15,Q21,Q27,Q33,Q39)</f>
        <v>4192</v>
      </c>
      <c r="W13" s="12">
        <f>SUM(M15,M21,M27,M33,M39,R9,R15,R21,R27,R33,R39)</f>
        <v>5743</v>
      </c>
      <c r="X13" s="12">
        <f t="shared" si="0"/>
        <v>9935</v>
      </c>
      <c r="Z13" s="26" t="s">
        <v>26</v>
      </c>
      <c r="AA13" s="10">
        <v>608</v>
      </c>
      <c r="AB13" s="10">
        <v>666</v>
      </c>
      <c r="AC13" s="10">
        <v>1274</v>
      </c>
    </row>
    <row r="14" spans="1:29" ht="15" customHeight="1" x14ac:dyDescent="0.15">
      <c r="A14" s="7">
        <v>9</v>
      </c>
      <c r="B14" s="10">
        <v>78</v>
      </c>
      <c r="C14" s="10">
        <v>75</v>
      </c>
      <c r="D14" s="10">
        <v>153</v>
      </c>
      <c r="E14" s="3"/>
      <c r="F14" s="7">
        <v>39</v>
      </c>
      <c r="G14" s="10">
        <v>83</v>
      </c>
      <c r="H14" s="10">
        <v>95</v>
      </c>
      <c r="I14" s="10">
        <v>178</v>
      </c>
      <c r="J14" s="3"/>
      <c r="K14" s="7">
        <v>69</v>
      </c>
      <c r="L14" s="10">
        <v>235</v>
      </c>
      <c r="M14" s="10">
        <v>220</v>
      </c>
      <c r="N14" s="10">
        <v>455</v>
      </c>
      <c r="O14" s="3"/>
      <c r="P14" s="7">
        <v>99</v>
      </c>
      <c r="Q14" s="10">
        <v>5</v>
      </c>
      <c r="R14" s="10">
        <v>15</v>
      </c>
      <c r="S14" s="10">
        <v>20</v>
      </c>
      <c r="U14" s="4" t="s">
        <v>13</v>
      </c>
      <c r="V14" s="15">
        <f>SUM(L21,L27,L33,L39,Q9,Q15,Q21,Q27,Q33,Q39)</f>
        <v>3095</v>
      </c>
      <c r="W14" s="15">
        <f>SUM(M21,M27,M33,M39,R9,R15,R21,R27,R33,R39)</f>
        <v>4751</v>
      </c>
      <c r="X14" s="18">
        <f t="shared" si="0"/>
        <v>7846</v>
      </c>
      <c r="Z14" s="4" t="s">
        <v>31</v>
      </c>
      <c r="AA14" s="10">
        <v>272</v>
      </c>
      <c r="AB14" s="10">
        <v>263</v>
      </c>
      <c r="AC14" s="10">
        <v>535</v>
      </c>
    </row>
    <row r="15" spans="1:29" ht="15" customHeight="1" x14ac:dyDescent="0.15">
      <c r="A15" s="7"/>
      <c r="B15" s="11">
        <v>347</v>
      </c>
      <c r="C15" s="11">
        <v>310</v>
      </c>
      <c r="D15" s="11">
        <v>657</v>
      </c>
      <c r="E15" s="3"/>
      <c r="F15" s="7"/>
      <c r="G15" s="11">
        <v>443</v>
      </c>
      <c r="H15" s="11">
        <v>442</v>
      </c>
      <c r="I15" s="11">
        <v>885</v>
      </c>
      <c r="J15" s="3"/>
      <c r="K15" s="7"/>
      <c r="L15" s="11">
        <v>1097</v>
      </c>
      <c r="M15" s="11">
        <v>992</v>
      </c>
      <c r="N15" s="11">
        <v>2089</v>
      </c>
      <c r="O15" s="3"/>
      <c r="P15" s="7"/>
      <c r="Q15" s="11">
        <v>35</v>
      </c>
      <c r="R15" s="11">
        <v>183</v>
      </c>
      <c r="S15" s="11">
        <v>218</v>
      </c>
      <c r="U15" s="4" t="s">
        <v>14</v>
      </c>
      <c r="V15" s="15">
        <f>SUM(L27,L33,L39,Q9,Q15,Q21,Q27,Q33,Q39)</f>
        <v>2127</v>
      </c>
      <c r="W15" s="15">
        <f>SUM(M27,M33,M39,R9,R15,R21,R27,R33,R39)</f>
        <v>3770</v>
      </c>
      <c r="X15" s="18">
        <f t="shared" si="0"/>
        <v>5897</v>
      </c>
      <c r="Z15" s="4" t="s">
        <v>7</v>
      </c>
      <c r="AA15" s="10">
        <v>270</v>
      </c>
      <c r="AB15" s="10">
        <v>449</v>
      </c>
      <c r="AC15" s="10">
        <v>719</v>
      </c>
    </row>
    <row r="16" spans="1:29" ht="15" customHeight="1" x14ac:dyDescent="0.15">
      <c r="A16" s="7">
        <v>10</v>
      </c>
      <c r="B16" s="10">
        <v>77</v>
      </c>
      <c r="C16" s="10">
        <v>62</v>
      </c>
      <c r="D16" s="10">
        <v>139</v>
      </c>
      <c r="E16" s="3"/>
      <c r="F16" s="7">
        <v>40</v>
      </c>
      <c r="G16" s="10">
        <v>93</v>
      </c>
      <c r="H16" s="10">
        <v>82</v>
      </c>
      <c r="I16" s="10">
        <v>175</v>
      </c>
      <c r="J16" s="3"/>
      <c r="K16" s="7">
        <v>70</v>
      </c>
      <c r="L16" s="10">
        <v>273</v>
      </c>
      <c r="M16" s="10">
        <v>263</v>
      </c>
      <c r="N16" s="10">
        <v>536</v>
      </c>
      <c r="O16" s="3"/>
      <c r="P16" s="7">
        <v>100</v>
      </c>
      <c r="Q16" s="10">
        <v>2</v>
      </c>
      <c r="R16" s="10">
        <v>12</v>
      </c>
      <c r="S16" s="10">
        <v>14</v>
      </c>
      <c r="U16" s="4" t="s">
        <v>15</v>
      </c>
      <c r="V16" s="15">
        <f>SUM(L33,L39,Q9,Q15,Q21,Q27,Q33,Q39)</f>
        <v>1468</v>
      </c>
      <c r="W16" s="15">
        <f>SUM(M33,M39,R9,R15,R21,R27,R33,R39)</f>
        <v>2787</v>
      </c>
      <c r="X16" s="18">
        <f t="shared" si="0"/>
        <v>4255</v>
      </c>
      <c r="Z16" s="9" t="s">
        <v>24</v>
      </c>
      <c r="AA16" s="11">
        <f t="shared" ref="AA16:AB16" si="2">SUM(AA12:AA15)</f>
        <v>1311</v>
      </c>
      <c r="AB16" s="11">
        <f t="shared" si="2"/>
        <v>1498</v>
      </c>
      <c r="AC16" s="11">
        <f>SUM(AC12:AC15)</f>
        <v>2809</v>
      </c>
    </row>
    <row r="17" spans="1:29" ht="15" customHeight="1" x14ac:dyDescent="0.15">
      <c r="A17" s="7">
        <v>11</v>
      </c>
      <c r="B17" s="10">
        <v>61</v>
      </c>
      <c r="C17" s="10">
        <v>74</v>
      </c>
      <c r="D17" s="10">
        <v>135</v>
      </c>
      <c r="E17" s="3"/>
      <c r="F17" s="7">
        <v>41</v>
      </c>
      <c r="G17" s="10">
        <v>108</v>
      </c>
      <c r="H17" s="10">
        <v>92</v>
      </c>
      <c r="I17" s="10">
        <v>200</v>
      </c>
      <c r="J17" s="3"/>
      <c r="K17" s="7">
        <v>71</v>
      </c>
      <c r="L17" s="10">
        <v>243</v>
      </c>
      <c r="M17" s="10">
        <v>230</v>
      </c>
      <c r="N17" s="10">
        <v>473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799</v>
      </c>
      <c r="W17" s="15">
        <f>SUM(M39,R9,R15,R21,R27,R33,R39)</f>
        <v>1776</v>
      </c>
      <c r="X17" s="18">
        <f t="shared" si="0"/>
        <v>2575</v>
      </c>
      <c r="Z17" s="6" t="s">
        <v>29</v>
      </c>
    </row>
    <row r="18" spans="1:29" ht="15" customHeight="1" x14ac:dyDescent="0.15">
      <c r="A18" s="7">
        <v>12</v>
      </c>
      <c r="B18" s="10">
        <v>79</v>
      </c>
      <c r="C18" s="10">
        <v>74</v>
      </c>
      <c r="D18" s="10">
        <v>153</v>
      </c>
      <c r="E18" s="3"/>
      <c r="F18" s="7">
        <v>42</v>
      </c>
      <c r="G18" s="10">
        <v>116</v>
      </c>
      <c r="H18" s="10">
        <v>90</v>
      </c>
      <c r="I18" s="10">
        <v>206</v>
      </c>
      <c r="J18" s="3"/>
      <c r="K18" s="7">
        <v>72</v>
      </c>
      <c r="L18" s="10">
        <v>229</v>
      </c>
      <c r="M18" s="10">
        <v>233</v>
      </c>
      <c r="N18" s="13">
        <v>462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265</v>
      </c>
      <c r="W18" s="15">
        <f>SUM(R9,R15,R21,R27,R33,R39)</f>
        <v>817</v>
      </c>
      <c r="X18" s="18">
        <f t="shared" si="0"/>
        <v>1082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78</v>
      </c>
      <c r="D19" s="10">
        <v>148</v>
      </c>
      <c r="E19" s="3"/>
      <c r="F19" s="7">
        <v>43</v>
      </c>
      <c r="G19" s="10">
        <v>123</v>
      </c>
      <c r="H19" s="10">
        <v>91</v>
      </c>
      <c r="I19" s="10">
        <v>214</v>
      </c>
      <c r="J19" s="3"/>
      <c r="K19" s="7">
        <v>73</v>
      </c>
      <c r="L19" s="10">
        <v>112</v>
      </c>
      <c r="M19" s="10">
        <v>112</v>
      </c>
      <c r="N19" s="10">
        <v>224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41</v>
      </c>
      <c r="W19" s="15">
        <f>SUM(R15,R21,R27,R33,R39)</f>
        <v>222</v>
      </c>
      <c r="X19" s="18">
        <f t="shared" si="0"/>
        <v>263</v>
      </c>
      <c r="Z19" s="4" t="s">
        <v>25</v>
      </c>
      <c r="AA19" s="10">
        <v>159</v>
      </c>
      <c r="AB19" s="10">
        <v>161</v>
      </c>
      <c r="AC19" s="10">
        <v>320</v>
      </c>
    </row>
    <row r="20" spans="1:29" ht="15" customHeight="1" x14ac:dyDescent="0.15">
      <c r="A20" s="7">
        <v>14</v>
      </c>
      <c r="B20" s="10">
        <v>67</v>
      </c>
      <c r="C20" s="10">
        <v>58</v>
      </c>
      <c r="D20" s="10">
        <v>125</v>
      </c>
      <c r="E20" s="3"/>
      <c r="F20" s="7">
        <v>44</v>
      </c>
      <c r="G20" s="10">
        <v>104</v>
      </c>
      <c r="H20" s="10">
        <v>93</v>
      </c>
      <c r="I20" s="10">
        <v>197</v>
      </c>
      <c r="J20" s="3"/>
      <c r="K20" s="7">
        <v>74</v>
      </c>
      <c r="L20" s="10">
        <v>111</v>
      </c>
      <c r="M20" s="10">
        <v>143</v>
      </c>
      <c r="N20" s="10">
        <v>254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39</v>
      </c>
      <c r="X20" s="18">
        <f t="shared" si="0"/>
        <v>45</v>
      </c>
      <c r="Z20" s="26" t="s">
        <v>26</v>
      </c>
      <c r="AA20" s="10">
        <v>952</v>
      </c>
      <c r="AB20" s="10">
        <v>852</v>
      </c>
      <c r="AC20" s="10">
        <v>1804</v>
      </c>
    </row>
    <row r="21" spans="1:29" ht="15" customHeight="1" x14ac:dyDescent="0.15">
      <c r="A21" s="7"/>
      <c r="B21" s="11">
        <v>354</v>
      </c>
      <c r="C21" s="11">
        <v>346</v>
      </c>
      <c r="D21" s="11">
        <v>700</v>
      </c>
      <c r="E21" s="3"/>
      <c r="F21" s="7"/>
      <c r="G21" s="11">
        <v>544</v>
      </c>
      <c r="H21" s="11">
        <v>448</v>
      </c>
      <c r="I21" s="11">
        <v>992</v>
      </c>
      <c r="J21" s="3"/>
      <c r="K21" s="7"/>
      <c r="L21" s="12">
        <v>968</v>
      </c>
      <c r="M21" s="12">
        <v>981</v>
      </c>
      <c r="N21" s="12">
        <v>1949</v>
      </c>
      <c r="O21" s="24"/>
      <c r="P21" s="7"/>
      <c r="Q21" s="11">
        <v>5</v>
      </c>
      <c r="R21" s="11">
        <v>37</v>
      </c>
      <c r="S21" s="11">
        <v>42</v>
      </c>
      <c r="Z21" s="4" t="s">
        <v>31</v>
      </c>
      <c r="AA21" s="10">
        <v>365</v>
      </c>
      <c r="AB21" s="10">
        <v>324</v>
      </c>
      <c r="AC21" s="10">
        <v>689</v>
      </c>
    </row>
    <row r="22" spans="1:29" ht="15" customHeight="1" x14ac:dyDescent="0.15">
      <c r="A22" s="7">
        <v>15</v>
      </c>
      <c r="B22" s="10">
        <v>83</v>
      </c>
      <c r="C22" s="10">
        <v>72</v>
      </c>
      <c r="D22" s="10">
        <v>155</v>
      </c>
      <c r="E22" s="3"/>
      <c r="F22" s="7">
        <v>45</v>
      </c>
      <c r="G22" s="10">
        <v>104</v>
      </c>
      <c r="H22" s="10">
        <v>103</v>
      </c>
      <c r="I22" s="10">
        <v>207</v>
      </c>
      <c r="J22" s="3"/>
      <c r="K22" s="7">
        <v>75</v>
      </c>
      <c r="L22" s="10">
        <v>128</v>
      </c>
      <c r="M22" s="10">
        <v>195</v>
      </c>
      <c r="N22" s="10">
        <v>323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349</v>
      </c>
      <c r="AB22" s="10">
        <v>668</v>
      </c>
      <c r="AC22" s="10">
        <v>1017</v>
      </c>
    </row>
    <row r="23" spans="1:29" ht="15" customHeight="1" x14ac:dyDescent="0.15">
      <c r="A23" s="7">
        <v>16</v>
      </c>
      <c r="B23" s="10">
        <v>84</v>
      </c>
      <c r="C23" s="10">
        <v>81</v>
      </c>
      <c r="D23" s="10">
        <v>165</v>
      </c>
      <c r="E23" s="3"/>
      <c r="F23" s="7">
        <v>46</v>
      </c>
      <c r="G23" s="10">
        <v>95</v>
      </c>
      <c r="H23" s="10">
        <v>100</v>
      </c>
      <c r="I23" s="10">
        <v>195</v>
      </c>
      <c r="J23" s="3"/>
      <c r="K23" s="7">
        <v>76</v>
      </c>
      <c r="L23" s="10">
        <v>137</v>
      </c>
      <c r="M23" s="10">
        <v>185</v>
      </c>
      <c r="N23" s="10">
        <v>322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9.6867230233714565</v>
      </c>
      <c r="W23" s="19">
        <f>W4/$W$8*100</f>
        <v>7.8366058906030851</v>
      </c>
      <c r="X23" s="19">
        <f>X4/$X$8*100</f>
        <v>8.7033499510786001</v>
      </c>
      <c r="Z23" s="9" t="s">
        <v>24</v>
      </c>
      <c r="AA23" s="11">
        <f t="shared" ref="AA23:AB23" si="3">SUM(AA19:AA22)</f>
        <v>1825</v>
      </c>
      <c r="AB23" s="11">
        <f t="shared" si="3"/>
        <v>2005</v>
      </c>
      <c r="AC23" s="11">
        <f>SUM(AC19:AC22)</f>
        <v>3830</v>
      </c>
    </row>
    <row r="24" spans="1:29" ht="15" customHeight="1" x14ac:dyDescent="0.15">
      <c r="A24" s="7">
        <v>17</v>
      </c>
      <c r="B24" s="10">
        <v>77</v>
      </c>
      <c r="C24" s="10">
        <v>77</v>
      </c>
      <c r="D24" s="10">
        <v>154</v>
      </c>
      <c r="E24" s="3"/>
      <c r="F24" s="7">
        <v>47</v>
      </c>
      <c r="G24" s="10">
        <v>106</v>
      </c>
      <c r="H24" s="10">
        <v>96</v>
      </c>
      <c r="I24" s="10">
        <v>202</v>
      </c>
      <c r="J24" s="3"/>
      <c r="K24" s="7">
        <v>77</v>
      </c>
      <c r="L24" s="10">
        <v>139</v>
      </c>
      <c r="M24" s="10">
        <v>206</v>
      </c>
      <c r="N24" s="10">
        <v>345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48.622575832918947</v>
      </c>
      <c r="W24" s="19">
        <f>W5/$W$8*100</f>
        <v>41.821528751753156</v>
      </c>
      <c r="X24" s="19">
        <f>X5/$X$8*100</f>
        <v>45.007687648511393</v>
      </c>
      <c r="Z24" s="6" t="s">
        <v>30</v>
      </c>
    </row>
    <row r="25" spans="1:29" ht="15" customHeight="1" x14ac:dyDescent="0.15">
      <c r="A25" s="7">
        <v>18</v>
      </c>
      <c r="B25" s="10">
        <v>76</v>
      </c>
      <c r="C25" s="10">
        <v>81</v>
      </c>
      <c r="D25" s="10">
        <v>157</v>
      </c>
      <c r="E25" s="3"/>
      <c r="F25" s="7">
        <v>48</v>
      </c>
      <c r="G25" s="10">
        <v>99</v>
      </c>
      <c r="H25" s="10">
        <v>94</v>
      </c>
      <c r="I25" s="10">
        <v>193</v>
      </c>
      <c r="J25" s="3"/>
      <c r="K25" s="7">
        <v>78</v>
      </c>
      <c r="L25" s="10">
        <v>138</v>
      </c>
      <c r="M25" s="10">
        <v>207</v>
      </c>
      <c r="N25" s="10">
        <v>345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20.537046245648931</v>
      </c>
      <c r="W25" s="19">
        <f>W6/$W$8*100</f>
        <v>17.294880785413742</v>
      </c>
      <c r="X25" s="19">
        <f>X6/$X$8*100</f>
        <v>18.813772538787681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79</v>
      </c>
      <c r="D26" s="10">
        <v>143</v>
      </c>
      <c r="E26" s="3"/>
      <c r="F26" s="7">
        <v>49</v>
      </c>
      <c r="G26" s="10">
        <v>97</v>
      </c>
      <c r="H26" s="10">
        <v>91</v>
      </c>
      <c r="I26" s="10">
        <v>188</v>
      </c>
      <c r="J26" s="3"/>
      <c r="K26" s="7">
        <v>79</v>
      </c>
      <c r="L26" s="10">
        <v>117</v>
      </c>
      <c r="M26" s="10">
        <v>190</v>
      </c>
      <c r="N26" s="10">
        <v>307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21.153654898060665</v>
      </c>
      <c r="W26" s="19">
        <f>W7/$W$8*100</f>
        <v>33.046984572230016</v>
      </c>
      <c r="X26" s="19">
        <f>X7/$X$8*100</f>
        <v>27.475189861622329</v>
      </c>
      <c r="Z26" s="4" t="s">
        <v>25</v>
      </c>
      <c r="AA26" s="10">
        <v>105</v>
      </c>
      <c r="AB26" s="10">
        <v>83</v>
      </c>
      <c r="AC26" s="10">
        <v>188</v>
      </c>
    </row>
    <row r="27" spans="1:29" ht="15" customHeight="1" x14ac:dyDescent="0.15">
      <c r="A27" s="7"/>
      <c r="B27" s="11">
        <v>384</v>
      </c>
      <c r="C27" s="11">
        <v>390</v>
      </c>
      <c r="D27" s="11">
        <v>774</v>
      </c>
      <c r="E27" s="3"/>
      <c r="F27" s="7"/>
      <c r="G27" s="11">
        <v>501</v>
      </c>
      <c r="H27" s="11">
        <v>484</v>
      </c>
      <c r="I27" s="11">
        <v>985</v>
      </c>
      <c r="J27" s="3"/>
      <c r="K27" s="7"/>
      <c r="L27" s="11">
        <v>659</v>
      </c>
      <c r="M27" s="11">
        <v>983</v>
      </c>
      <c r="N27" s="11">
        <v>1642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480</v>
      </c>
      <c r="AB27" s="10">
        <v>477</v>
      </c>
      <c r="AC27" s="10">
        <v>957</v>
      </c>
    </row>
    <row r="28" spans="1:29" ht="15" customHeight="1" x14ac:dyDescent="0.15">
      <c r="A28" s="7">
        <v>20</v>
      </c>
      <c r="B28" s="10">
        <v>67</v>
      </c>
      <c r="C28" s="10">
        <v>64</v>
      </c>
      <c r="D28" s="10">
        <v>131</v>
      </c>
      <c r="E28" s="3"/>
      <c r="F28" s="7">
        <v>50</v>
      </c>
      <c r="G28" s="10">
        <v>95</v>
      </c>
      <c r="H28" s="10">
        <v>91</v>
      </c>
      <c r="I28" s="10">
        <v>186</v>
      </c>
      <c r="J28" s="3"/>
      <c r="K28" s="7">
        <v>80</v>
      </c>
      <c r="L28" s="10">
        <v>128</v>
      </c>
      <c r="M28" s="10">
        <v>199</v>
      </c>
      <c r="N28" s="10">
        <v>327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29.895574341123819</v>
      </c>
      <c r="W28" s="19">
        <f t="shared" ref="W28:W39" si="5">W9/$W$8*100</f>
        <v>25.894109396914445</v>
      </c>
      <c r="X28" s="19">
        <f t="shared" ref="X28:X39" si="6">X9/$X$8*100</f>
        <v>27.768718259330011</v>
      </c>
      <c r="Z28" s="4" t="s">
        <v>31</v>
      </c>
      <c r="AA28" s="10">
        <v>223</v>
      </c>
      <c r="AB28" s="10">
        <v>192</v>
      </c>
      <c r="AC28" s="10">
        <v>415</v>
      </c>
    </row>
    <row r="29" spans="1:29" ht="15" customHeight="1" x14ac:dyDescent="0.15">
      <c r="A29" s="7">
        <v>21</v>
      </c>
      <c r="B29" s="10">
        <v>69</v>
      </c>
      <c r="C29" s="10">
        <v>70</v>
      </c>
      <c r="D29" s="10">
        <v>139</v>
      </c>
      <c r="E29" s="3"/>
      <c r="F29" s="7">
        <v>51</v>
      </c>
      <c r="G29" s="10">
        <v>93</v>
      </c>
      <c r="H29" s="10">
        <v>99</v>
      </c>
      <c r="I29" s="10">
        <v>192</v>
      </c>
      <c r="J29" s="3"/>
      <c r="K29" s="7">
        <v>81</v>
      </c>
      <c r="L29" s="10">
        <v>128</v>
      </c>
      <c r="M29" s="10">
        <v>179</v>
      </c>
      <c r="N29" s="10">
        <v>307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71.586275484833422</v>
      </c>
      <c r="W29" s="19">
        <f t="shared" si="5"/>
        <v>76.2359747545582</v>
      </c>
      <c r="X29" s="19">
        <f t="shared" si="6"/>
        <v>74.057680659740015</v>
      </c>
      <c r="Z29" s="4" t="s">
        <v>7</v>
      </c>
      <c r="AA29" s="10">
        <v>228</v>
      </c>
      <c r="AB29" s="10">
        <v>382</v>
      </c>
      <c r="AC29" s="10">
        <v>610</v>
      </c>
    </row>
    <row r="30" spans="1:29" ht="15" customHeight="1" x14ac:dyDescent="0.15">
      <c r="A30" s="7">
        <v>22</v>
      </c>
      <c r="B30" s="10">
        <v>86</v>
      </c>
      <c r="C30" s="10">
        <v>62</v>
      </c>
      <c r="D30" s="10">
        <v>148</v>
      </c>
      <c r="E30" s="3"/>
      <c r="F30" s="7">
        <v>52</v>
      </c>
      <c r="G30" s="10">
        <v>101</v>
      </c>
      <c r="H30" s="10">
        <v>133</v>
      </c>
      <c r="I30" s="10">
        <v>234</v>
      </c>
      <c r="J30" s="3"/>
      <c r="K30" s="7">
        <v>82</v>
      </c>
      <c r="L30" s="10">
        <v>148</v>
      </c>
      <c r="M30" s="10">
        <v>214</v>
      </c>
      <c r="N30" s="10">
        <v>362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61.193436101442067</v>
      </c>
      <c r="W30" s="19">
        <f t="shared" si="5"/>
        <v>68.066269284712476</v>
      </c>
      <c r="X30" s="19">
        <f t="shared" si="6"/>
        <v>64.846479988817961</v>
      </c>
      <c r="Z30" s="9" t="s">
        <v>24</v>
      </c>
      <c r="AA30" s="11">
        <f t="shared" ref="AA30:AB30" si="7">SUM(AA26:AA29)</f>
        <v>1036</v>
      </c>
      <c r="AB30" s="11">
        <f t="shared" si="7"/>
        <v>1134</v>
      </c>
      <c r="AC30" s="11">
        <f>SUM(AC26:AC29)</f>
        <v>2170</v>
      </c>
    </row>
    <row r="31" spans="1:29" ht="15" customHeight="1" x14ac:dyDescent="0.15">
      <c r="A31" s="7">
        <v>23</v>
      </c>
      <c r="B31" s="10">
        <v>63</v>
      </c>
      <c r="C31" s="10">
        <v>62</v>
      </c>
      <c r="D31" s="10">
        <v>125</v>
      </c>
      <c r="E31" s="3"/>
      <c r="F31" s="7">
        <v>53</v>
      </c>
      <c r="G31" s="10">
        <v>80</v>
      </c>
      <c r="H31" s="10">
        <v>68</v>
      </c>
      <c r="I31" s="10">
        <v>148</v>
      </c>
      <c r="J31" s="3"/>
      <c r="K31" s="7">
        <v>83</v>
      </c>
      <c r="L31" s="10">
        <v>123</v>
      </c>
      <c r="M31" s="10">
        <v>211</v>
      </c>
      <c r="N31" s="10">
        <v>334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50.293386374937846</v>
      </c>
      <c r="W31" s="19">
        <f t="shared" si="5"/>
        <v>58.029453015427769</v>
      </c>
      <c r="X31" s="19">
        <f t="shared" si="6"/>
        <v>54.405255556073243</v>
      </c>
      <c r="Z31" s="6"/>
    </row>
    <row r="32" spans="1:29" ht="15" customHeight="1" x14ac:dyDescent="0.15">
      <c r="A32" s="7">
        <v>24</v>
      </c>
      <c r="B32" s="10">
        <v>68</v>
      </c>
      <c r="C32" s="10">
        <v>67</v>
      </c>
      <c r="D32" s="10">
        <v>135</v>
      </c>
      <c r="E32" s="3"/>
      <c r="F32" s="7">
        <v>54</v>
      </c>
      <c r="G32" s="10">
        <v>108</v>
      </c>
      <c r="H32" s="10">
        <v>106</v>
      </c>
      <c r="I32" s="10">
        <v>214</v>
      </c>
      <c r="J32" s="3"/>
      <c r="K32" s="7">
        <v>84</v>
      </c>
      <c r="L32" s="10">
        <v>142</v>
      </c>
      <c r="M32" s="10">
        <v>208</v>
      </c>
      <c r="N32" s="10">
        <v>350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41.690701143709596</v>
      </c>
      <c r="W32" s="20">
        <f t="shared" si="5"/>
        <v>50.341865357643755</v>
      </c>
      <c r="X32" s="20">
        <f t="shared" si="6"/>
        <v>46.288962400410007</v>
      </c>
      <c r="Z32" s="6"/>
      <c r="AA32" s="28"/>
      <c r="AB32" s="27"/>
      <c r="AC32" s="27"/>
    </row>
    <row r="33" spans="1:29" ht="15" customHeight="1" x14ac:dyDescent="0.15">
      <c r="A33" s="7"/>
      <c r="B33" s="11">
        <v>353</v>
      </c>
      <c r="C33" s="11">
        <v>325</v>
      </c>
      <c r="D33" s="11">
        <v>678</v>
      </c>
      <c r="E33" s="3"/>
      <c r="F33" s="7"/>
      <c r="G33" s="11">
        <v>477</v>
      </c>
      <c r="H33" s="11">
        <v>497</v>
      </c>
      <c r="I33" s="11">
        <v>974</v>
      </c>
      <c r="J33" s="3"/>
      <c r="K33" s="7"/>
      <c r="L33" s="11">
        <v>669</v>
      </c>
      <c r="M33" s="11">
        <v>1011</v>
      </c>
      <c r="N33" s="11">
        <v>1680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30.780706116360019</v>
      </c>
      <c r="W33" s="19">
        <f t="shared" si="5"/>
        <v>41.646213183730715</v>
      </c>
      <c r="X33" s="19">
        <f t="shared" si="6"/>
        <v>36.555933466896519</v>
      </c>
      <c r="Z33" s="6" t="s">
        <v>3</v>
      </c>
    </row>
    <row r="34" spans="1:29" ht="15" customHeight="1" x14ac:dyDescent="0.15">
      <c r="A34" s="7">
        <v>25</v>
      </c>
      <c r="B34" s="10">
        <v>75</v>
      </c>
      <c r="C34" s="10">
        <v>62</v>
      </c>
      <c r="D34" s="10">
        <v>137</v>
      </c>
      <c r="E34" s="3"/>
      <c r="F34" s="7">
        <v>55</v>
      </c>
      <c r="G34" s="10">
        <v>104</v>
      </c>
      <c r="H34" s="10">
        <v>121</v>
      </c>
      <c r="I34" s="10">
        <v>225</v>
      </c>
      <c r="J34" s="3"/>
      <c r="K34" s="7">
        <v>85</v>
      </c>
      <c r="L34" s="10">
        <v>110</v>
      </c>
      <c r="M34" s="10">
        <v>218</v>
      </c>
      <c r="N34" s="10">
        <v>328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21.153654898060665</v>
      </c>
      <c r="W34" s="19">
        <f t="shared" si="5"/>
        <v>33.046984572230016</v>
      </c>
      <c r="X34" s="19">
        <f t="shared" si="6"/>
        <v>27.475189861622329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74</v>
      </c>
      <c r="C35" s="10">
        <v>57</v>
      </c>
      <c r="D35" s="10">
        <v>131</v>
      </c>
      <c r="E35" s="3"/>
      <c r="F35" s="7">
        <v>56</v>
      </c>
      <c r="G35" s="10">
        <v>125</v>
      </c>
      <c r="H35" s="10">
        <v>123</v>
      </c>
      <c r="I35" s="10">
        <v>248</v>
      </c>
      <c r="J35" s="3"/>
      <c r="K35" s="7">
        <v>86</v>
      </c>
      <c r="L35" s="10">
        <v>120</v>
      </c>
      <c r="M35" s="10">
        <v>191</v>
      </c>
      <c r="N35" s="10">
        <v>311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14.599701640974638</v>
      </c>
      <c r="W35" s="19">
        <f t="shared" si="5"/>
        <v>24.43022440392707</v>
      </c>
      <c r="X35" s="19">
        <f t="shared" si="6"/>
        <v>19.824814797558592</v>
      </c>
      <c r="Z35" s="4" t="s">
        <v>25</v>
      </c>
      <c r="AA35" s="10">
        <f>SUM(AA5,AA12,AA19,AA26)</f>
        <v>974</v>
      </c>
      <c r="AB35" s="10">
        <f t="shared" ref="AA35:AB38" si="8">SUM(AB5,AB12,AB19,AB26)</f>
        <v>894</v>
      </c>
      <c r="AC35" s="10">
        <f>SUM(AA35:AB35)</f>
        <v>1868</v>
      </c>
    </row>
    <row r="36" spans="1:29" ht="15" customHeight="1" x14ac:dyDescent="0.15">
      <c r="A36" s="7">
        <v>27</v>
      </c>
      <c r="B36" s="10">
        <v>57</v>
      </c>
      <c r="C36" s="10">
        <v>58</v>
      </c>
      <c r="D36" s="10">
        <v>115</v>
      </c>
      <c r="E36" s="3"/>
      <c r="F36" s="7">
        <v>57</v>
      </c>
      <c r="G36" s="10">
        <v>114</v>
      </c>
      <c r="H36" s="10">
        <v>108</v>
      </c>
      <c r="I36" s="10">
        <v>222</v>
      </c>
      <c r="J36" s="3"/>
      <c r="K36" s="7">
        <v>87</v>
      </c>
      <c r="L36" s="10">
        <v>108</v>
      </c>
      <c r="M36" s="10">
        <v>171</v>
      </c>
      <c r="N36" s="10">
        <v>279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7.9462953754351071</v>
      </c>
      <c r="W36" s="19">
        <f t="shared" si="5"/>
        <v>15.568022440392706</v>
      </c>
      <c r="X36" s="19">
        <f t="shared" si="6"/>
        <v>11.997390858687043</v>
      </c>
      <c r="Z36" s="26" t="s">
        <v>26</v>
      </c>
      <c r="AA36" s="10">
        <f t="shared" si="8"/>
        <v>4889</v>
      </c>
      <c r="AB36" s="10">
        <f t="shared" si="8"/>
        <v>4771</v>
      </c>
      <c r="AC36" s="13">
        <f>SUM(AA36:AB36)</f>
        <v>9660</v>
      </c>
    </row>
    <row r="37" spans="1:29" ht="15" customHeight="1" x14ac:dyDescent="0.15">
      <c r="A37" s="7">
        <v>28</v>
      </c>
      <c r="B37" s="10">
        <v>78</v>
      </c>
      <c r="C37" s="10">
        <v>45</v>
      </c>
      <c r="D37" s="10">
        <v>123</v>
      </c>
      <c r="E37" s="3"/>
      <c r="F37" s="7">
        <v>58</v>
      </c>
      <c r="G37" s="10">
        <v>132</v>
      </c>
      <c r="H37" s="10">
        <v>159</v>
      </c>
      <c r="I37" s="10">
        <v>291</v>
      </c>
      <c r="J37" s="3"/>
      <c r="K37" s="7">
        <v>88</v>
      </c>
      <c r="L37" s="10">
        <v>98</v>
      </c>
      <c r="M37" s="10">
        <v>195</v>
      </c>
      <c r="N37" s="10">
        <v>293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2.6355047240179017</v>
      </c>
      <c r="W37" s="19">
        <f t="shared" si="5"/>
        <v>7.1616409537166899</v>
      </c>
      <c r="X37" s="19">
        <f t="shared" si="6"/>
        <v>5.0412337511065548</v>
      </c>
      <c r="Z37" s="4" t="s">
        <v>31</v>
      </c>
      <c r="AA37" s="10">
        <f t="shared" si="8"/>
        <v>2065</v>
      </c>
      <c r="AB37" s="10">
        <f t="shared" si="8"/>
        <v>1973</v>
      </c>
      <c r="AC37" s="13">
        <f>SUM(AA37:AB37)</f>
        <v>4038</v>
      </c>
    </row>
    <row r="38" spans="1:29" ht="15" customHeight="1" x14ac:dyDescent="0.15">
      <c r="A38" s="7">
        <v>29</v>
      </c>
      <c r="B38" s="10">
        <v>53</v>
      </c>
      <c r="C38" s="10">
        <v>45</v>
      </c>
      <c r="D38" s="10">
        <v>98</v>
      </c>
      <c r="E38" s="3"/>
      <c r="F38" s="7">
        <v>59</v>
      </c>
      <c r="G38" s="10">
        <v>144</v>
      </c>
      <c r="H38" s="10">
        <v>137</v>
      </c>
      <c r="I38" s="10">
        <v>281</v>
      </c>
      <c r="J38" s="3"/>
      <c r="K38" s="7">
        <v>89</v>
      </c>
      <c r="L38" s="10">
        <v>98</v>
      </c>
      <c r="M38" s="10">
        <v>184</v>
      </c>
      <c r="N38" s="10">
        <v>282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0.40775733465937347</v>
      </c>
      <c r="W38" s="19">
        <f t="shared" si="5"/>
        <v>1.9460028050490883</v>
      </c>
      <c r="X38" s="19">
        <f t="shared" si="6"/>
        <v>1.2253645809066764</v>
      </c>
      <c r="Z38" s="4" t="s">
        <v>7</v>
      </c>
      <c r="AA38" s="10">
        <f t="shared" si="8"/>
        <v>2127</v>
      </c>
      <c r="AB38" s="10">
        <f t="shared" si="8"/>
        <v>3770</v>
      </c>
      <c r="AC38" s="13">
        <f>SUM(AA38:AB38)</f>
        <v>5897</v>
      </c>
    </row>
    <row r="39" spans="1:29" ht="15" customHeight="1" x14ac:dyDescent="0.15">
      <c r="A39" s="7"/>
      <c r="B39" s="11">
        <v>337</v>
      </c>
      <c r="C39" s="11">
        <v>267</v>
      </c>
      <c r="D39" s="11">
        <v>604</v>
      </c>
      <c r="E39" s="3"/>
      <c r="F39" s="7"/>
      <c r="G39" s="11">
        <v>619</v>
      </c>
      <c r="H39" s="11">
        <v>648</v>
      </c>
      <c r="I39" s="11">
        <v>1267</v>
      </c>
      <c r="J39" s="3"/>
      <c r="K39" s="7"/>
      <c r="L39" s="11">
        <v>534</v>
      </c>
      <c r="M39" s="11">
        <v>959</v>
      </c>
      <c r="N39" s="11">
        <v>1493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5.9671805072103436E-2</v>
      </c>
      <c r="W39" s="19">
        <f t="shared" si="5"/>
        <v>0.34186535764375875</v>
      </c>
      <c r="X39" s="19">
        <f t="shared" si="6"/>
        <v>0.20966314121977353</v>
      </c>
      <c r="Z39" s="9" t="s">
        <v>24</v>
      </c>
      <c r="AA39" s="11">
        <f>SUM(AA35:AA38)</f>
        <v>10055</v>
      </c>
      <c r="AB39" s="11">
        <f>SUM(AB35:AB38)</f>
        <v>11408</v>
      </c>
      <c r="AC39" s="11">
        <f>SUM(AC35:AC38)</f>
        <v>21463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8">
        <v>43799</v>
      </c>
      <c r="W2" s="38"/>
      <c r="X2" s="31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40</v>
      </c>
      <c r="D4" s="10">
        <v>89</v>
      </c>
      <c r="E4" s="3"/>
      <c r="F4" s="7">
        <v>30</v>
      </c>
      <c r="G4" s="10">
        <v>49</v>
      </c>
      <c r="H4" s="10">
        <v>57</v>
      </c>
      <c r="I4" s="10">
        <v>106</v>
      </c>
      <c r="J4" s="3"/>
      <c r="K4" s="7">
        <v>60</v>
      </c>
      <c r="L4" s="10">
        <v>163</v>
      </c>
      <c r="M4" s="10">
        <v>168</v>
      </c>
      <c r="N4" s="10">
        <v>331</v>
      </c>
      <c r="O4" s="3"/>
      <c r="P4" s="7">
        <v>90</v>
      </c>
      <c r="Q4" s="10">
        <v>65</v>
      </c>
      <c r="R4" s="10">
        <v>155</v>
      </c>
      <c r="S4" s="10">
        <v>220</v>
      </c>
      <c r="U4" s="4" t="s">
        <v>4</v>
      </c>
      <c r="V4" s="15">
        <f>SUM(B9,B15,B21)</f>
        <v>969</v>
      </c>
      <c r="W4" s="15">
        <f>SUM(C9,C15,C21)</f>
        <v>892</v>
      </c>
      <c r="X4" s="15">
        <f>SUM(V4:W4)</f>
        <v>1861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36</v>
      </c>
      <c r="C5" s="10">
        <v>31</v>
      </c>
      <c r="D5" s="10">
        <v>67</v>
      </c>
      <c r="E5" s="3"/>
      <c r="F5" s="7">
        <v>31</v>
      </c>
      <c r="G5" s="10">
        <v>78</v>
      </c>
      <c r="H5" s="10">
        <v>79</v>
      </c>
      <c r="I5" s="10">
        <v>157</v>
      </c>
      <c r="J5" s="3"/>
      <c r="K5" s="7">
        <v>61</v>
      </c>
      <c r="L5" s="10">
        <v>172</v>
      </c>
      <c r="M5" s="10">
        <v>173</v>
      </c>
      <c r="N5" s="10">
        <v>345</v>
      </c>
      <c r="O5" s="3"/>
      <c r="P5" s="7">
        <v>91</v>
      </c>
      <c r="Q5" s="10">
        <v>49</v>
      </c>
      <c r="R5" s="10">
        <v>131</v>
      </c>
      <c r="S5" s="10">
        <v>180</v>
      </c>
      <c r="U5" s="4" t="s">
        <v>5</v>
      </c>
      <c r="V5" s="15">
        <f>SUM(B27,B33,B39,G9,G15,G21,G27,G33,G39,L9)</f>
        <v>4877</v>
      </c>
      <c r="W5" s="15">
        <f>SUM(C27,C33,C39,H9,H15,H21,H27,H33,H39,M9)</f>
        <v>4759</v>
      </c>
      <c r="X5" s="15">
        <f>SUM(V5:W5)</f>
        <v>9636</v>
      </c>
      <c r="Y5" s="2"/>
      <c r="Z5" s="4" t="s">
        <v>25</v>
      </c>
      <c r="AA5" s="10">
        <v>548</v>
      </c>
      <c r="AB5" s="10">
        <v>529</v>
      </c>
      <c r="AC5" s="10">
        <v>1077</v>
      </c>
    </row>
    <row r="6" spans="1:29" ht="15" customHeight="1" x14ac:dyDescent="0.15">
      <c r="A6" s="7">
        <v>2</v>
      </c>
      <c r="B6" s="10">
        <v>66</v>
      </c>
      <c r="C6" s="10">
        <v>56</v>
      </c>
      <c r="D6" s="10">
        <v>122</v>
      </c>
      <c r="E6" s="3"/>
      <c r="F6" s="7">
        <v>32</v>
      </c>
      <c r="G6" s="10">
        <v>82</v>
      </c>
      <c r="H6" s="10">
        <v>82</v>
      </c>
      <c r="I6" s="10">
        <v>164</v>
      </c>
      <c r="J6" s="3"/>
      <c r="K6" s="7">
        <v>62</v>
      </c>
      <c r="L6" s="10">
        <v>163</v>
      </c>
      <c r="M6" s="10">
        <v>161</v>
      </c>
      <c r="N6" s="10">
        <v>324</v>
      </c>
      <c r="O6" s="3"/>
      <c r="P6" s="7">
        <v>92</v>
      </c>
      <c r="Q6" s="10">
        <v>43</v>
      </c>
      <c r="R6" s="10">
        <v>108</v>
      </c>
      <c r="S6" s="10">
        <v>151</v>
      </c>
      <c r="U6" s="8" t="s">
        <v>6</v>
      </c>
      <c r="V6" s="15">
        <f>SUM(L15,L21)</f>
        <v>2076</v>
      </c>
      <c r="W6" s="15">
        <f>SUM(M15,M21)</f>
        <v>1978</v>
      </c>
      <c r="X6" s="15">
        <f>SUM(V6:W6)</f>
        <v>4054</v>
      </c>
      <c r="Z6" s="26" t="s">
        <v>26</v>
      </c>
      <c r="AA6" s="10">
        <v>2850</v>
      </c>
      <c r="AB6" s="10">
        <v>2772</v>
      </c>
      <c r="AC6" s="10">
        <v>5622</v>
      </c>
    </row>
    <row r="7" spans="1:29" ht="15" customHeight="1" x14ac:dyDescent="0.15">
      <c r="A7" s="7">
        <v>3</v>
      </c>
      <c r="B7" s="10">
        <v>55</v>
      </c>
      <c r="C7" s="10">
        <v>52</v>
      </c>
      <c r="D7" s="10">
        <v>107</v>
      </c>
      <c r="E7" s="3"/>
      <c r="F7" s="7">
        <v>33</v>
      </c>
      <c r="G7" s="10">
        <v>73</v>
      </c>
      <c r="H7" s="10">
        <v>78</v>
      </c>
      <c r="I7" s="10">
        <v>151</v>
      </c>
      <c r="J7" s="3"/>
      <c r="K7" s="7">
        <v>63</v>
      </c>
      <c r="L7" s="10">
        <v>166</v>
      </c>
      <c r="M7" s="10">
        <v>181</v>
      </c>
      <c r="N7" s="10">
        <v>347</v>
      </c>
      <c r="O7" s="3"/>
      <c r="P7" s="7">
        <v>93</v>
      </c>
      <c r="Q7" s="10">
        <v>37</v>
      </c>
      <c r="R7" s="10">
        <v>100</v>
      </c>
      <c r="S7" s="10">
        <v>137</v>
      </c>
      <c r="U7" s="4" t="s">
        <v>7</v>
      </c>
      <c r="V7" s="15">
        <f>SUM(L27,L33,L39,Q9,Q15,Q21,Q27,Q33,Q39)</f>
        <v>2123</v>
      </c>
      <c r="W7" s="15">
        <f>SUM(M27,M33,M39,R9,R15,R21,R27,R33,R39)</f>
        <v>3752</v>
      </c>
      <c r="X7" s="15">
        <f>SUM(V7:W7)</f>
        <v>5875</v>
      </c>
      <c r="Z7" s="4" t="s">
        <v>31</v>
      </c>
      <c r="AA7" s="10">
        <v>1209</v>
      </c>
      <c r="AB7" s="10">
        <v>1196</v>
      </c>
      <c r="AC7" s="10">
        <v>2405</v>
      </c>
    </row>
    <row r="8" spans="1:29" ht="15" customHeight="1" x14ac:dyDescent="0.15">
      <c r="A8" s="7">
        <v>4</v>
      </c>
      <c r="B8" s="10">
        <v>67</v>
      </c>
      <c r="C8" s="10">
        <v>58</v>
      </c>
      <c r="D8" s="10">
        <v>125</v>
      </c>
      <c r="E8" s="3"/>
      <c r="F8" s="7">
        <v>34</v>
      </c>
      <c r="G8" s="10">
        <v>83</v>
      </c>
      <c r="H8" s="10">
        <v>95</v>
      </c>
      <c r="I8" s="10">
        <v>178</v>
      </c>
      <c r="J8" s="3"/>
      <c r="K8" s="7">
        <v>64</v>
      </c>
      <c r="L8" s="10">
        <v>186</v>
      </c>
      <c r="M8" s="10">
        <v>188</v>
      </c>
      <c r="N8" s="10">
        <v>374</v>
      </c>
      <c r="O8" s="3"/>
      <c r="P8" s="7">
        <v>94</v>
      </c>
      <c r="Q8" s="10">
        <v>30</v>
      </c>
      <c r="R8" s="10">
        <v>99</v>
      </c>
      <c r="S8" s="10">
        <v>129</v>
      </c>
      <c r="U8" s="17" t="s">
        <v>3</v>
      </c>
      <c r="V8" s="12">
        <f>SUM(V4:V7)</f>
        <v>10045</v>
      </c>
      <c r="W8" s="12">
        <f>SUM(W4:W7)</f>
        <v>11381</v>
      </c>
      <c r="X8" s="12">
        <f>SUM(X4:X7)</f>
        <v>21426</v>
      </c>
      <c r="Z8" s="4" t="s">
        <v>7</v>
      </c>
      <c r="AA8" s="10">
        <v>1275</v>
      </c>
      <c r="AB8" s="10">
        <v>2264</v>
      </c>
      <c r="AC8" s="10">
        <v>3539</v>
      </c>
    </row>
    <row r="9" spans="1:29" ht="15" customHeight="1" x14ac:dyDescent="0.15">
      <c r="A9" s="7"/>
      <c r="B9" s="11">
        <v>273</v>
      </c>
      <c r="C9" s="11">
        <v>237</v>
      </c>
      <c r="D9" s="11">
        <v>510</v>
      </c>
      <c r="E9" s="3"/>
      <c r="F9" s="7"/>
      <c r="G9" s="11">
        <v>365</v>
      </c>
      <c r="H9" s="11">
        <v>391</v>
      </c>
      <c r="I9" s="11">
        <v>756</v>
      </c>
      <c r="J9" s="3"/>
      <c r="K9" s="7"/>
      <c r="L9" s="12">
        <v>850</v>
      </c>
      <c r="M9" s="12">
        <v>871</v>
      </c>
      <c r="N9" s="12">
        <v>1721</v>
      </c>
      <c r="O9" s="3"/>
      <c r="P9" s="7"/>
      <c r="Q9" s="11">
        <v>224</v>
      </c>
      <c r="R9" s="11">
        <v>593</v>
      </c>
      <c r="S9" s="11">
        <v>817</v>
      </c>
      <c r="U9" s="4" t="s">
        <v>8</v>
      </c>
      <c r="V9" s="15">
        <f>SUM(G21,G27,G33,G39,L9)</f>
        <v>2995</v>
      </c>
      <c r="W9" s="15">
        <f>SUM(H21,H27,H33,H39,M9)</f>
        <v>2942</v>
      </c>
      <c r="X9" s="18">
        <f t="shared" ref="X9:X20" si="0">SUM(V9:W9)</f>
        <v>5937</v>
      </c>
      <c r="Z9" s="9" t="s">
        <v>24</v>
      </c>
      <c r="AA9" s="11">
        <f t="shared" ref="AA9:AB9" si="1">SUM(AA5:AA8)</f>
        <v>5882</v>
      </c>
      <c r="AB9" s="11">
        <f t="shared" si="1"/>
        <v>6761</v>
      </c>
      <c r="AC9" s="11">
        <f>SUM(AC5:AC8)</f>
        <v>12643</v>
      </c>
    </row>
    <row r="10" spans="1:29" ht="15" customHeight="1" x14ac:dyDescent="0.15">
      <c r="A10" s="7">
        <v>5</v>
      </c>
      <c r="B10" s="10">
        <v>67</v>
      </c>
      <c r="C10" s="10">
        <v>63</v>
      </c>
      <c r="D10" s="10">
        <v>130</v>
      </c>
      <c r="E10" s="3"/>
      <c r="F10" s="7">
        <v>35</v>
      </c>
      <c r="G10" s="10">
        <v>105</v>
      </c>
      <c r="H10" s="10">
        <v>72</v>
      </c>
      <c r="I10" s="10">
        <v>177</v>
      </c>
      <c r="J10" s="3"/>
      <c r="K10" s="7">
        <v>65</v>
      </c>
      <c r="L10" s="10">
        <v>196</v>
      </c>
      <c r="M10" s="10">
        <v>163</v>
      </c>
      <c r="N10" s="10">
        <v>359</v>
      </c>
      <c r="O10" s="3"/>
      <c r="P10" s="7">
        <v>95</v>
      </c>
      <c r="Q10" s="10">
        <v>13</v>
      </c>
      <c r="R10" s="10">
        <v>57</v>
      </c>
      <c r="S10" s="10">
        <v>70</v>
      </c>
      <c r="U10" s="4" t="s">
        <v>9</v>
      </c>
      <c r="V10" s="15">
        <f>SUM(G21,G27,G33,G39,L9,L15,L21,L27,L33,L39,Q9,Q15,Q21,Q27,Q33,Q39)</f>
        <v>7194</v>
      </c>
      <c r="W10" s="15">
        <f>SUM(H21,H27,H33,H39,M9,M15,M21,M27,M33,M39,R9,R15,R21,R27,R33,R39)</f>
        <v>8672</v>
      </c>
      <c r="X10" s="18">
        <f t="shared" si="0"/>
        <v>15866</v>
      </c>
      <c r="Z10" s="6" t="s">
        <v>28</v>
      </c>
    </row>
    <row r="11" spans="1:29" ht="15" customHeight="1" x14ac:dyDescent="0.15">
      <c r="A11" s="7">
        <v>6</v>
      </c>
      <c r="B11" s="10">
        <v>63</v>
      </c>
      <c r="C11" s="10">
        <v>58</v>
      </c>
      <c r="D11" s="10">
        <v>121</v>
      </c>
      <c r="E11" s="3"/>
      <c r="F11" s="7">
        <v>36</v>
      </c>
      <c r="G11" s="10">
        <v>84</v>
      </c>
      <c r="H11" s="10">
        <v>100</v>
      </c>
      <c r="I11" s="10">
        <v>184</v>
      </c>
      <c r="J11" s="3"/>
      <c r="K11" s="7">
        <v>66</v>
      </c>
      <c r="L11" s="10">
        <v>224</v>
      </c>
      <c r="M11" s="10">
        <v>202</v>
      </c>
      <c r="N11" s="10">
        <v>426</v>
      </c>
      <c r="O11" s="3"/>
      <c r="P11" s="7">
        <v>96</v>
      </c>
      <c r="Q11" s="10">
        <v>11</v>
      </c>
      <c r="R11" s="10">
        <v>45</v>
      </c>
      <c r="S11" s="10">
        <v>56</v>
      </c>
      <c r="U11" s="4" t="s">
        <v>10</v>
      </c>
      <c r="V11" s="15">
        <f>SUM(,G33,G39,L9,L15,L21,L27,L33,L39,Q9,Q15,Q21,Q27,Q33,Q39)</f>
        <v>6149</v>
      </c>
      <c r="W11" s="15">
        <f>SUM(,H33,H39,M9,M15,M21,M27,M33,M39,R9,R15,R21,R27,R33,R39)</f>
        <v>7744</v>
      </c>
      <c r="X11" s="18">
        <f t="shared" si="0"/>
        <v>13893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54</v>
      </c>
      <c r="D12" s="10">
        <v>120</v>
      </c>
      <c r="E12" s="3"/>
      <c r="F12" s="7">
        <v>37</v>
      </c>
      <c r="G12" s="10">
        <v>80</v>
      </c>
      <c r="H12" s="10">
        <v>90</v>
      </c>
      <c r="I12" s="10">
        <v>170</v>
      </c>
      <c r="J12" s="3"/>
      <c r="K12" s="7">
        <v>67</v>
      </c>
      <c r="L12" s="10">
        <v>217</v>
      </c>
      <c r="M12" s="10">
        <v>206</v>
      </c>
      <c r="N12" s="10">
        <v>423</v>
      </c>
      <c r="O12" s="3"/>
      <c r="P12" s="7">
        <v>97</v>
      </c>
      <c r="Q12" s="10">
        <v>4</v>
      </c>
      <c r="R12" s="10">
        <v>40</v>
      </c>
      <c r="S12" s="10">
        <v>44</v>
      </c>
      <c r="U12" s="4" t="s">
        <v>11</v>
      </c>
      <c r="V12" s="15">
        <f>SUM(L9,L15,L21,L27,L33,L39,Q9,Q15,Q21,Q27,Q33,Q39)</f>
        <v>5049</v>
      </c>
      <c r="W12" s="15">
        <f>SUM(M9,M15,M21,M27,M33,M39,R9,R15,R21,R27,R33,R39)</f>
        <v>6601</v>
      </c>
      <c r="X12" s="18">
        <f t="shared" si="0"/>
        <v>11650</v>
      </c>
      <c r="Z12" s="4" t="s">
        <v>25</v>
      </c>
      <c r="AA12" s="10">
        <v>161</v>
      </c>
      <c r="AB12" s="10">
        <v>115</v>
      </c>
      <c r="AC12" s="10">
        <v>276</v>
      </c>
    </row>
    <row r="13" spans="1:29" ht="15" customHeight="1" x14ac:dyDescent="0.15">
      <c r="A13" s="7">
        <v>8</v>
      </c>
      <c r="B13" s="10">
        <v>64</v>
      </c>
      <c r="C13" s="10">
        <v>64</v>
      </c>
      <c r="D13" s="10">
        <v>128</v>
      </c>
      <c r="E13" s="3"/>
      <c r="F13" s="7">
        <v>38</v>
      </c>
      <c r="G13" s="10">
        <v>92</v>
      </c>
      <c r="H13" s="10">
        <v>77</v>
      </c>
      <c r="I13" s="10">
        <v>169</v>
      </c>
      <c r="J13" s="3"/>
      <c r="K13" s="7">
        <v>68</v>
      </c>
      <c r="L13" s="10">
        <v>231</v>
      </c>
      <c r="M13" s="10">
        <v>200</v>
      </c>
      <c r="N13" s="10">
        <v>431</v>
      </c>
      <c r="O13" s="3"/>
      <c r="P13" s="7">
        <v>98</v>
      </c>
      <c r="Q13" s="10">
        <v>2</v>
      </c>
      <c r="R13" s="10">
        <v>29</v>
      </c>
      <c r="S13" s="10">
        <v>31</v>
      </c>
      <c r="U13" s="9" t="s">
        <v>12</v>
      </c>
      <c r="V13" s="12">
        <f>SUM(L15,L21,L27,L33,L39,Q9,Q15,Q21,Q27,Q33,Q39)</f>
        <v>4199</v>
      </c>
      <c r="W13" s="12">
        <f>SUM(M15,M21,M27,M33,M39,R9,R15,R21,R27,R33,R39)</f>
        <v>5730</v>
      </c>
      <c r="X13" s="12">
        <f t="shared" si="0"/>
        <v>9929</v>
      </c>
      <c r="Z13" s="26" t="s">
        <v>26</v>
      </c>
      <c r="AA13" s="10">
        <v>606</v>
      </c>
      <c r="AB13" s="10">
        <v>667</v>
      </c>
      <c r="AC13" s="10">
        <v>1273</v>
      </c>
    </row>
    <row r="14" spans="1:29" ht="15" customHeight="1" x14ac:dyDescent="0.15">
      <c r="A14" s="7">
        <v>9</v>
      </c>
      <c r="B14" s="10">
        <v>81</v>
      </c>
      <c r="C14" s="10">
        <v>71</v>
      </c>
      <c r="D14" s="10">
        <v>152</v>
      </c>
      <c r="E14" s="3"/>
      <c r="F14" s="7">
        <v>39</v>
      </c>
      <c r="G14" s="10">
        <v>80</v>
      </c>
      <c r="H14" s="10">
        <v>101</v>
      </c>
      <c r="I14" s="10">
        <v>181</v>
      </c>
      <c r="J14" s="3"/>
      <c r="K14" s="7">
        <v>69</v>
      </c>
      <c r="L14" s="10">
        <v>232</v>
      </c>
      <c r="M14" s="10">
        <v>218</v>
      </c>
      <c r="N14" s="10">
        <v>450</v>
      </c>
      <c r="O14" s="3"/>
      <c r="P14" s="7">
        <v>99</v>
      </c>
      <c r="Q14" s="10">
        <v>6</v>
      </c>
      <c r="R14" s="10">
        <v>16</v>
      </c>
      <c r="S14" s="10">
        <v>22</v>
      </c>
      <c r="U14" s="4" t="s">
        <v>13</v>
      </c>
      <c r="V14" s="15">
        <f>SUM(L21,L27,L33,L39,Q9,Q15,Q21,Q27,Q33,Q39)</f>
        <v>3099</v>
      </c>
      <c r="W14" s="15">
        <f>SUM(M21,M27,M33,M39,R9,R15,R21,R27,R33,R39)</f>
        <v>4741</v>
      </c>
      <c r="X14" s="18">
        <f t="shared" si="0"/>
        <v>7840</v>
      </c>
      <c r="Z14" s="4" t="s">
        <v>31</v>
      </c>
      <c r="AA14" s="10">
        <v>272</v>
      </c>
      <c r="AB14" s="10">
        <v>264</v>
      </c>
      <c r="AC14" s="10">
        <v>536</v>
      </c>
    </row>
    <row r="15" spans="1:29" ht="15" customHeight="1" x14ac:dyDescent="0.15">
      <c r="A15" s="7"/>
      <c r="B15" s="11">
        <v>341</v>
      </c>
      <c r="C15" s="11">
        <v>310</v>
      </c>
      <c r="D15" s="11">
        <v>651</v>
      </c>
      <c r="E15" s="3"/>
      <c r="F15" s="7"/>
      <c r="G15" s="11">
        <v>441</v>
      </c>
      <c r="H15" s="11">
        <v>440</v>
      </c>
      <c r="I15" s="11">
        <v>881</v>
      </c>
      <c r="J15" s="3"/>
      <c r="K15" s="7"/>
      <c r="L15" s="11">
        <v>1100</v>
      </c>
      <c r="M15" s="11">
        <v>989</v>
      </c>
      <c r="N15" s="11">
        <v>2089</v>
      </c>
      <c r="O15" s="3"/>
      <c r="P15" s="7"/>
      <c r="Q15" s="11">
        <v>36</v>
      </c>
      <c r="R15" s="11">
        <v>187</v>
      </c>
      <c r="S15" s="11">
        <v>223</v>
      </c>
      <c r="U15" s="4" t="s">
        <v>14</v>
      </c>
      <c r="V15" s="15">
        <f>SUM(L27,L33,L39,Q9,Q15,Q21,Q27,Q33,Q39)</f>
        <v>2123</v>
      </c>
      <c r="W15" s="15">
        <f>SUM(M27,M33,M39,R9,R15,R21,R27,R33,R39)</f>
        <v>3752</v>
      </c>
      <c r="X15" s="18">
        <f t="shared" si="0"/>
        <v>5875</v>
      </c>
      <c r="Z15" s="4" t="s">
        <v>7</v>
      </c>
      <c r="AA15" s="10">
        <v>268</v>
      </c>
      <c r="AB15" s="10">
        <v>445</v>
      </c>
      <c r="AC15" s="10">
        <v>713</v>
      </c>
    </row>
    <row r="16" spans="1:29" ht="15" customHeight="1" x14ac:dyDescent="0.15">
      <c r="A16" s="7">
        <v>10</v>
      </c>
      <c r="B16" s="10">
        <v>79</v>
      </c>
      <c r="C16" s="10">
        <v>64</v>
      </c>
      <c r="D16" s="10">
        <v>143</v>
      </c>
      <c r="E16" s="3"/>
      <c r="F16" s="7">
        <v>40</v>
      </c>
      <c r="G16" s="10">
        <v>93</v>
      </c>
      <c r="H16" s="10">
        <v>84</v>
      </c>
      <c r="I16" s="10">
        <v>177</v>
      </c>
      <c r="J16" s="3"/>
      <c r="K16" s="7">
        <v>70</v>
      </c>
      <c r="L16" s="10">
        <v>262</v>
      </c>
      <c r="M16" s="10">
        <v>271</v>
      </c>
      <c r="N16" s="10">
        <v>533</v>
      </c>
      <c r="O16" s="3"/>
      <c r="P16" s="7">
        <v>100</v>
      </c>
      <c r="Q16" s="10">
        <v>2</v>
      </c>
      <c r="R16" s="10">
        <v>10</v>
      </c>
      <c r="S16" s="10">
        <v>12</v>
      </c>
      <c r="U16" s="4" t="s">
        <v>15</v>
      </c>
      <c r="V16" s="15">
        <f>SUM(L33,L39,Q9,Q15,Q21,Q27,Q33,Q39)</f>
        <v>1466</v>
      </c>
      <c r="W16" s="15">
        <f>SUM(M33,M39,R9,R15,R21,R27,R33,R39)</f>
        <v>2778</v>
      </c>
      <c r="X16" s="18">
        <f t="shared" si="0"/>
        <v>4244</v>
      </c>
      <c r="Z16" s="9" t="s">
        <v>24</v>
      </c>
      <c r="AA16" s="11">
        <f t="shared" ref="AA16:AB16" si="2">SUM(AA12:AA15)</f>
        <v>1307</v>
      </c>
      <c r="AB16" s="11">
        <f t="shared" si="2"/>
        <v>1491</v>
      </c>
      <c r="AC16" s="11">
        <f>SUM(AC12:AC15)</f>
        <v>2798</v>
      </c>
    </row>
    <row r="17" spans="1:29" ht="15" customHeight="1" x14ac:dyDescent="0.15">
      <c r="A17" s="7">
        <v>11</v>
      </c>
      <c r="B17" s="10">
        <v>64</v>
      </c>
      <c r="C17" s="10">
        <v>76</v>
      </c>
      <c r="D17" s="10">
        <v>140</v>
      </c>
      <c r="E17" s="3"/>
      <c r="F17" s="7">
        <v>41</v>
      </c>
      <c r="G17" s="10">
        <v>110</v>
      </c>
      <c r="H17" s="10">
        <v>91</v>
      </c>
      <c r="I17" s="10">
        <v>201</v>
      </c>
      <c r="J17" s="3"/>
      <c r="K17" s="7">
        <v>71</v>
      </c>
      <c r="L17" s="10">
        <v>250</v>
      </c>
      <c r="M17" s="10">
        <v>221</v>
      </c>
      <c r="N17" s="10">
        <v>471</v>
      </c>
      <c r="O17" s="3"/>
      <c r="P17" s="7">
        <v>101</v>
      </c>
      <c r="Q17" s="10">
        <v>2</v>
      </c>
      <c r="R17" s="10">
        <v>13</v>
      </c>
      <c r="S17" s="10">
        <v>15</v>
      </c>
      <c r="U17" s="4" t="s">
        <v>16</v>
      </c>
      <c r="V17" s="15">
        <f>SUM(L39,Q9,Q15,Q21,Q27,Q33,Q39)</f>
        <v>801</v>
      </c>
      <c r="W17" s="15">
        <f>SUM(M39,R9,R15,R21,R27,R33,R39)</f>
        <v>1780</v>
      </c>
      <c r="X17" s="18">
        <f t="shared" si="0"/>
        <v>2581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74</v>
      </c>
      <c r="D18" s="10">
        <v>148</v>
      </c>
      <c r="E18" s="3"/>
      <c r="F18" s="7">
        <v>42</v>
      </c>
      <c r="G18" s="10">
        <v>113</v>
      </c>
      <c r="H18" s="10">
        <v>87</v>
      </c>
      <c r="I18" s="10">
        <v>200</v>
      </c>
      <c r="J18" s="3"/>
      <c r="K18" s="7">
        <v>72</v>
      </c>
      <c r="L18" s="10">
        <v>230</v>
      </c>
      <c r="M18" s="10">
        <v>236</v>
      </c>
      <c r="N18" s="13">
        <v>466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266</v>
      </c>
      <c r="W18" s="15">
        <f>SUM(R9,R15,R21,R27,R33,R39)</f>
        <v>816</v>
      </c>
      <c r="X18" s="18">
        <f t="shared" si="0"/>
        <v>1082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78</v>
      </c>
      <c r="D19" s="10">
        <v>148</v>
      </c>
      <c r="E19" s="3"/>
      <c r="F19" s="7">
        <v>43</v>
      </c>
      <c r="G19" s="10">
        <v>127</v>
      </c>
      <c r="H19" s="10">
        <v>91</v>
      </c>
      <c r="I19" s="10">
        <v>218</v>
      </c>
      <c r="J19" s="3"/>
      <c r="K19" s="7">
        <v>73</v>
      </c>
      <c r="L19" s="10">
        <v>127</v>
      </c>
      <c r="M19" s="10">
        <v>122</v>
      </c>
      <c r="N19" s="10">
        <v>249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42</v>
      </c>
      <c r="W19" s="15">
        <f>SUM(R15,R21,R27,R33,R39)</f>
        <v>223</v>
      </c>
      <c r="X19" s="18">
        <f t="shared" si="0"/>
        <v>265</v>
      </c>
      <c r="Z19" s="4" t="s">
        <v>25</v>
      </c>
      <c r="AA19" s="10">
        <v>158</v>
      </c>
      <c r="AB19" s="10">
        <v>162</v>
      </c>
      <c r="AC19" s="10">
        <v>320</v>
      </c>
    </row>
    <row r="20" spans="1:29" ht="15" customHeight="1" x14ac:dyDescent="0.15">
      <c r="A20" s="7">
        <v>14</v>
      </c>
      <c r="B20" s="10">
        <v>68</v>
      </c>
      <c r="C20" s="10">
        <v>53</v>
      </c>
      <c r="D20" s="10">
        <v>121</v>
      </c>
      <c r="E20" s="3"/>
      <c r="F20" s="7">
        <v>44</v>
      </c>
      <c r="G20" s="10">
        <v>103</v>
      </c>
      <c r="H20" s="10">
        <v>93</v>
      </c>
      <c r="I20" s="10">
        <v>196</v>
      </c>
      <c r="J20" s="3"/>
      <c r="K20" s="7">
        <v>74</v>
      </c>
      <c r="L20" s="10">
        <v>107</v>
      </c>
      <c r="M20" s="10">
        <v>139</v>
      </c>
      <c r="N20" s="10">
        <v>246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6</v>
      </c>
      <c r="W20" s="15">
        <f>SUM(R21,R27,R33,R39)</f>
        <v>36</v>
      </c>
      <c r="X20" s="18">
        <f t="shared" si="0"/>
        <v>42</v>
      </c>
      <c r="Z20" s="26" t="s">
        <v>26</v>
      </c>
      <c r="AA20" s="10">
        <v>943</v>
      </c>
      <c r="AB20" s="10">
        <v>844</v>
      </c>
      <c r="AC20" s="10">
        <v>1787</v>
      </c>
    </row>
    <row r="21" spans="1:29" ht="15" customHeight="1" x14ac:dyDescent="0.15">
      <c r="A21" s="7"/>
      <c r="B21" s="11">
        <v>355</v>
      </c>
      <c r="C21" s="11">
        <v>345</v>
      </c>
      <c r="D21" s="11">
        <v>700</v>
      </c>
      <c r="E21" s="3"/>
      <c r="F21" s="7"/>
      <c r="G21" s="11">
        <v>546</v>
      </c>
      <c r="H21" s="11">
        <v>446</v>
      </c>
      <c r="I21" s="11">
        <v>992</v>
      </c>
      <c r="J21" s="3"/>
      <c r="K21" s="7"/>
      <c r="L21" s="12">
        <v>976</v>
      </c>
      <c r="M21" s="12">
        <v>989</v>
      </c>
      <c r="N21" s="12">
        <v>1965</v>
      </c>
      <c r="O21" s="24"/>
      <c r="P21" s="7"/>
      <c r="Q21" s="11">
        <v>5</v>
      </c>
      <c r="R21" s="11">
        <v>34</v>
      </c>
      <c r="S21" s="11">
        <v>39</v>
      </c>
      <c r="Z21" s="4" t="s">
        <v>31</v>
      </c>
      <c r="AA21" s="10">
        <v>371</v>
      </c>
      <c r="AB21" s="10">
        <v>327</v>
      </c>
      <c r="AC21" s="10">
        <v>698</v>
      </c>
    </row>
    <row r="22" spans="1:29" ht="15" customHeight="1" x14ac:dyDescent="0.15">
      <c r="A22" s="7">
        <v>15</v>
      </c>
      <c r="B22" s="10">
        <v>86</v>
      </c>
      <c r="C22" s="10">
        <v>73</v>
      </c>
      <c r="D22" s="10">
        <v>159</v>
      </c>
      <c r="E22" s="3"/>
      <c r="F22" s="7">
        <v>45</v>
      </c>
      <c r="G22" s="10">
        <v>105</v>
      </c>
      <c r="H22" s="10">
        <v>102</v>
      </c>
      <c r="I22" s="10">
        <v>207</v>
      </c>
      <c r="J22" s="3"/>
      <c r="K22" s="7">
        <v>75</v>
      </c>
      <c r="L22" s="10">
        <v>126</v>
      </c>
      <c r="M22" s="10">
        <v>181</v>
      </c>
      <c r="N22" s="10">
        <v>307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350</v>
      </c>
      <c r="AB22" s="10">
        <v>662</v>
      </c>
      <c r="AC22" s="10">
        <v>1012</v>
      </c>
    </row>
    <row r="23" spans="1:29" ht="15" customHeight="1" x14ac:dyDescent="0.15">
      <c r="A23" s="7">
        <v>16</v>
      </c>
      <c r="B23" s="10">
        <v>79</v>
      </c>
      <c r="C23" s="10">
        <v>83</v>
      </c>
      <c r="D23" s="10">
        <v>162</v>
      </c>
      <c r="E23" s="3"/>
      <c r="F23" s="7">
        <v>46</v>
      </c>
      <c r="G23" s="10">
        <v>98</v>
      </c>
      <c r="H23" s="10">
        <v>99</v>
      </c>
      <c r="I23" s="10">
        <v>197</v>
      </c>
      <c r="J23" s="3"/>
      <c r="K23" s="7">
        <v>76</v>
      </c>
      <c r="L23" s="10">
        <v>139</v>
      </c>
      <c r="M23" s="10">
        <v>195</v>
      </c>
      <c r="N23" s="10">
        <v>334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9.646590343454454</v>
      </c>
      <c r="W23" s="19">
        <f>W4/$W$8*100</f>
        <v>7.8376241103593705</v>
      </c>
      <c r="X23" s="19">
        <f>X4/$X$8*100</f>
        <v>8.6857089517408745</v>
      </c>
      <c r="Z23" s="9" t="s">
        <v>24</v>
      </c>
      <c r="AA23" s="11">
        <f t="shared" ref="AA23:AB23" si="3">SUM(AA19:AA22)</f>
        <v>1822</v>
      </c>
      <c r="AB23" s="11">
        <f t="shared" si="3"/>
        <v>1995</v>
      </c>
      <c r="AC23" s="11">
        <f>SUM(AC19:AC22)</f>
        <v>3817</v>
      </c>
    </row>
    <row r="24" spans="1:29" ht="15" customHeight="1" x14ac:dyDescent="0.15">
      <c r="A24" s="7">
        <v>17</v>
      </c>
      <c r="B24" s="10">
        <v>76</v>
      </c>
      <c r="C24" s="10">
        <v>77</v>
      </c>
      <c r="D24" s="10">
        <v>153</v>
      </c>
      <c r="E24" s="3"/>
      <c r="F24" s="7">
        <v>47</v>
      </c>
      <c r="G24" s="10">
        <v>100</v>
      </c>
      <c r="H24" s="10">
        <v>98</v>
      </c>
      <c r="I24" s="10">
        <v>198</v>
      </c>
      <c r="J24" s="3"/>
      <c r="K24" s="7">
        <v>77</v>
      </c>
      <c r="L24" s="10">
        <v>137</v>
      </c>
      <c r="M24" s="10">
        <v>204</v>
      </c>
      <c r="N24" s="10">
        <v>341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48.551518168242907</v>
      </c>
      <c r="W24" s="19">
        <f>W5/$W$8*100</f>
        <v>41.815306212107899</v>
      </c>
      <c r="X24" s="19">
        <f>X5/$X$8*100</f>
        <v>44.973396807616915</v>
      </c>
      <c r="Z24" s="6" t="s">
        <v>30</v>
      </c>
    </row>
    <row r="25" spans="1:29" ht="15" customHeight="1" x14ac:dyDescent="0.15">
      <c r="A25" s="7">
        <v>18</v>
      </c>
      <c r="B25" s="10">
        <v>85</v>
      </c>
      <c r="C25" s="10">
        <v>77</v>
      </c>
      <c r="D25" s="10">
        <v>162</v>
      </c>
      <c r="E25" s="3"/>
      <c r="F25" s="7">
        <v>48</v>
      </c>
      <c r="G25" s="10">
        <v>98</v>
      </c>
      <c r="H25" s="10">
        <v>92</v>
      </c>
      <c r="I25" s="10">
        <v>190</v>
      </c>
      <c r="J25" s="3"/>
      <c r="K25" s="7">
        <v>78</v>
      </c>
      <c r="L25" s="10">
        <v>133</v>
      </c>
      <c r="M25" s="10">
        <v>198</v>
      </c>
      <c r="N25" s="10">
        <v>331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20.666998506719761</v>
      </c>
      <c r="W25" s="19">
        <f>W6/$W$8*100</f>
        <v>17.379843598980756</v>
      </c>
      <c r="X25" s="19">
        <f>X6/$X$8*100</f>
        <v>18.92093717912816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77</v>
      </c>
      <c r="D26" s="10">
        <v>141</v>
      </c>
      <c r="E26" s="3"/>
      <c r="F26" s="7">
        <v>49</v>
      </c>
      <c r="G26" s="10">
        <v>98</v>
      </c>
      <c r="H26" s="10">
        <v>91</v>
      </c>
      <c r="I26" s="10">
        <v>189</v>
      </c>
      <c r="J26" s="3"/>
      <c r="K26" s="7">
        <v>79</v>
      </c>
      <c r="L26" s="10">
        <v>122</v>
      </c>
      <c r="M26" s="10">
        <v>196</v>
      </c>
      <c r="N26" s="10">
        <v>318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21.13489298158288</v>
      </c>
      <c r="W26" s="19">
        <f>W7/$W$8*100</f>
        <v>32.967226078551967</v>
      </c>
      <c r="X26" s="19">
        <f>X7/$X$8*100</f>
        <v>27.419957061514051</v>
      </c>
      <c r="Z26" s="4" t="s">
        <v>25</v>
      </c>
      <c r="AA26" s="10">
        <v>102</v>
      </c>
      <c r="AB26" s="10">
        <v>86</v>
      </c>
      <c r="AC26" s="10">
        <v>188</v>
      </c>
    </row>
    <row r="27" spans="1:29" ht="15" customHeight="1" x14ac:dyDescent="0.15">
      <c r="A27" s="7"/>
      <c r="B27" s="11">
        <v>390</v>
      </c>
      <c r="C27" s="11">
        <v>387</v>
      </c>
      <c r="D27" s="11">
        <v>777</v>
      </c>
      <c r="E27" s="3"/>
      <c r="F27" s="7"/>
      <c r="G27" s="11">
        <v>499</v>
      </c>
      <c r="H27" s="11">
        <v>482</v>
      </c>
      <c r="I27" s="11">
        <v>981</v>
      </c>
      <c r="J27" s="3"/>
      <c r="K27" s="7"/>
      <c r="L27" s="11">
        <v>657</v>
      </c>
      <c r="M27" s="11">
        <v>974</v>
      </c>
      <c r="N27" s="11">
        <v>1631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478</v>
      </c>
      <c r="AB27" s="10">
        <v>476</v>
      </c>
      <c r="AC27" s="10">
        <v>954</v>
      </c>
    </row>
    <row r="28" spans="1:29" ht="15" customHeight="1" x14ac:dyDescent="0.15">
      <c r="A28" s="7">
        <v>20</v>
      </c>
      <c r="B28" s="10">
        <v>66</v>
      </c>
      <c r="C28" s="10">
        <v>70</v>
      </c>
      <c r="D28" s="10">
        <v>136</v>
      </c>
      <c r="E28" s="3"/>
      <c r="F28" s="7">
        <v>50</v>
      </c>
      <c r="G28" s="10">
        <v>98</v>
      </c>
      <c r="H28" s="10">
        <v>96</v>
      </c>
      <c r="I28" s="10">
        <v>194</v>
      </c>
      <c r="J28" s="3"/>
      <c r="K28" s="7">
        <v>80</v>
      </c>
      <c r="L28" s="10">
        <v>133</v>
      </c>
      <c r="M28" s="10">
        <v>191</v>
      </c>
      <c r="N28" s="10">
        <v>324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29.815828770532605</v>
      </c>
      <c r="W28" s="19">
        <f t="shared" ref="W28:W39" si="5">W9/$W$8*100</f>
        <v>25.850101045602319</v>
      </c>
      <c r="X28" s="19">
        <f t="shared" ref="X28:X39" si="6">X9/$X$8*100</f>
        <v>27.709325119014284</v>
      </c>
      <c r="Z28" s="4" t="s">
        <v>31</v>
      </c>
      <c r="AA28" s="10">
        <v>224</v>
      </c>
      <c r="AB28" s="10">
        <v>191</v>
      </c>
      <c r="AC28" s="10">
        <v>415</v>
      </c>
    </row>
    <row r="29" spans="1:29" ht="15" customHeight="1" x14ac:dyDescent="0.15">
      <c r="A29" s="7">
        <v>21</v>
      </c>
      <c r="B29" s="10">
        <v>65</v>
      </c>
      <c r="C29" s="10">
        <v>68</v>
      </c>
      <c r="D29" s="10">
        <v>133</v>
      </c>
      <c r="E29" s="3"/>
      <c r="F29" s="7">
        <v>51</v>
      </c>
      <c r="G29" s="10">
        <v>93</v>
      </c>
      <c r="H29" s="10">
        <v>95</v>
      </c>
      <c r="I29" s="10">
        <v>188</v>
      </c>
      <c r="J29" s="3"/>
      <c r="K29" s="7">
        <v>81</v>
      </c>
      <c r="L29" s="10">
        <v>116</v>
      </c>
      <c r="M29" s="10">
        <v>187</v>
      </c>
      <c r="N29" s="10">
        <v>303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71.617720258835234</v>
      </c>
      <c r="W29" s="19">
        <f t="shared" si="5"/>
        <v>76.197170723135059</v>
      </c>
      <c r="X29" s="19">
        <f t="shared" si="6"/>
        <v>74.050219359656495</v>
      </c>
      <c r="Z29" s="4" t="s">
        <v>7</v>
      </c>
      <c r="AA29" s="10">
        <v>230</v>
      </c>
      <c r="AB29" s="10">
        <v>381</v>
      </c>
      <c r="AC29" s="10">
        <v>611</v>
      </c>
    </row>
    <row r="30" spans="1:29" ht="15" customHeight="1" x14ac:dyDescent="0.15">
      <c r="A30" s="7">
        <v>22</v>
      </c>
      <c r="B30" s="10">
        <v>89</v>
      </c>
      <c r="C30" s="10">
        <v>64</v>
      </c>
      <c r="D30" s="10">
        <v>153</v>
      </c>
      <c r="E30" s="3"/>
      <c r="F30" s="7">
        <v>52</v>
      </c>
      <c r="G30" s="10">
        <v>100</v>
      </c>
      <c r="H30" s="10">
        <v>130</v>
      </c>
      <c r="I30" s="10">
        <v>230</v>
      </c>
      <c r="J30" s="3"/>
      <c r="K30" s="7">
        <v>82</v>
      </c>
      <c r="L30" s="10">
        <v>157</v>
      </c>
      <c r="M30" s="10">
        <v>213</v>
      </c>
      <c r="N30" s="10">
        <v>370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61.214534594325528</v>
      </c>
      <c r="W30" s="19">
        <f t="shared" si="5"/>
        <v>68.04322994464458</v>
      </c>
      <c r="X30" s="19">
        <f t="shared" si="6"/>
        <v>64.841781013721643</v>
      </c>
      <c r="Z30" s="9" t="s">
        <v>24</v>
      </c>
      <c r="AA30" s="11">
        <f t="shared" ref="AA30:AB30" si="7">SUM(AA26:AA29)</f>
        <v>1034</v>
      </c>
      <c r="AB30" s="11">
        <f t="shared" si="7"/>
        <v>1134</v>
      </c>
      <c r="AC30" s="11">
        <f>SUM(AC26:AC29)</f>
        <v>2168</v>
      </c>
    </row>
    <row r="31" spans="1:29" ht="15" customHeight="1" x14ac:dyDescent="0.15">
      <c r="A31" s="7">
        <v>23</v>
      </c>
      <c r="B31" s="10">
        <v>61</v>
      </c>
      <c r="C31" s="10">
        <v>63</v>
      </c>
      <c r="D31" s="10">
        <v>124</v>
      </c>
      <c r="E31" s="3"/>
      <c r="F31" s="7">
        <v>53</v>
      </c>
      <c r="G31" s="10">
        <v>81</v>
      </c>
      <c r="H31" s="10">
        <v>75</v>
      </c>
      <c r="I31" s="10">
        <v>156</v>
      </c>
      <c r="J31" s="3"/>
      <c r="K31" s="7">
        <v>83</v>
      </c>
      <c r="L31" s="10">
        <v>119</v>
      </c>
      <c r="M31" s="10">
        <v>201</v>
      </c>
      <c r="N31" s="10">
        <v>320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50.263812842210051</v>
      </c>
      <c r="W31" s="19">
        <f t="shared" si="5"/>
        <v>58.000175731482294</v>
      </c>
      <c r="X31" s="19">
        <f t="shared" si="6"/>
        <v>54.373191449640622</v>
      </c>
      <c r="Z31" s="6"/>
    </row>
    <row r="32" spans="1:29" ht="15" customHeight="1" x14ac:dyDescent="0.15">
      <c r="A32" s="7">
        <v>24</v>
      </c>
      <c r="B32" s="10">
        <v>67</v>
      </c>
      <c r="C32" s="10">
        <v>64</v>
      </c>
      <c r="D32" s="10">
        <v>131</v>
      </c>
      <c r="E32" s="3"/>
      <c r="F32" s="7">
        <v>54</v>
      </c>
      <c r="G32" s="10">
        <v>108</v>
      </c>
      <c r="H32" s="10">
        <v>101</v>
      </c>
      <c r="I32" s="10">
        <v>209</v>
      </c>
      <c r="J32" s="3"/>
      <c r="K32" s="7">
        <v>84</v>
      </c>
      <c r="L32" s="10">
        <v>140</v>
      </c>
      <c r="M32" s="10">
        <v>206</v>
      </c>
      <c r="N32" s="10">
        <v>346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41.801891488302637</v>
      </c>
      <c r="W32" s="20">
        <f t="shared" si="5"/>
        <v>50.34706967753273</v>
      </c>
      <c r="X32" s="20">
        <f t="shared" si="6"/>
        <v>46.340894240642214</v>
      </c>
      <c r="Z32" s="6"/>
      <c r="AA32" s="28"/>
      <c r="AB32" s="27"/>
      <c r="AC32" s="27"/>
    </row>
    <row r="33" spans="1:29" ht="15" customHeight="1" x14ac:dyDescent="0.15">
      <c r="A33" s="7"/>
      <c r="B33" s="11">
        <v>348</v>
      </c>
      <c r="C33" s="11">
        <v>329</v>
      </c>
      <c r="D33" s="11">
        <v>677</v>
      </c>
      <c r="E33" s="3"/>
      <c r="F33" s="7"/>
      <c r="G33" s="11">
        <v>480</v>
      </c>
      <c r="H33" s="11">
        <v>497</v>
      </c>
      <c r="I33" s="11">
        <v>977</v>
      </c>
      <c r="J33" s="3"/>
      <c r="K33" s="7"/>
      <c r="L33" s="11">
        <v>665</v>
      </c>
      <c r="M33" s="11">
        <v>998</v>
      </c>
      <c r="N33" s="11">
        <v>1663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30.851169736187156</v>
      </c>
      <c r="W33" s="19">
        <f t="shared" si="5"/>
        <v>41.657147878042352</v>
      </c>
      <c r="X33" s="19">
        <f t="shared" si="6"/>
        <v>36.591057593577894</v>
      </c>
      <c r="Z33" s="6" t="s">
        <v>3</v>
      </c>
    </row>
    <row r="34" spans="1:29" ht="15" customHeight="1" x14ac:dyDescent="0.15">
      <c r="A34" s="7">
        <v>25</v>
      </c>
      <c r="B34" s="10">
        <v>75</v>
      </c>
      <c r="C34" s="10">
        <v>70</v>
      </c>
      <c r="D34" s="10">
        <v>145</v>
      </c>
      <c r="E34" s="3"/>
      <c r="F34" s="7">
        <v>55</v>
      </c>
      <c r="G34" s="10">
        <v>106</v>
      </c>
      <c r="H34" s="10">
        <v>117</v>
      </c>
      <c r="I34" s="10">
        <v>223</v>
      </c>
      <c r="J34" s="3"/>
      <c r="K34" s="7">
        <v>85</v>
      </c>
      <c r="L34" s="10">
        <v>115</v>
      </c>
      <c r="M34" s="10">
        <v>225</v>
      </c>
      <c r="N34" s="10">
        <v>340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21.13489298158288</v>
      </c>
      <c r="W34" s="19">
        <f t="shared" si="5"/>
        <v>32.967226078551967</v>
      </c>
      <c r="X34" s="19">
        <f t="shared" si="6"/>
        <v>27.419957061514051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78</v>
      </c>
      <c r="C35" s="10">
        <v>53</v>
      </c>
      <c r="D35" s="10">
        <v>131</v>
      </c>
      <c r="E35" s="3"/>
      <c r="F35" s="7">
        <v>56</v>
      </c>
      <c r="G35" s="10">
        <v>121</v>
      </c>
      <c r="H35" s="10">
        <v>129</v>
      </c>
      <c r="I35" s="10">
        <v>250</v>
      </c>
      <c r="J35" s="3"/>
      <c r="K35" s="7">
        <v>86</v>
      </c>
      <c r="L35" s="10">
        <v>122</v>
      </c>
      <c r="M35" s="10">
        <v>182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14.594325535092088</v>
      </c>
      <c r="W35" s="19">
        <f t="shared" si="5"/>
        <v>24.409102890782883</v>
      </c>
      <c r="X35" s="19">
        <f t="shared" si="6"/>
        <v>19.807710258564363</v>
      </c>
      <c r="Z35" s="4" t="s">
        <v>25</v>
      </c>
      <c r="AA35" s="10">
        <f>SUM(AA5,AA12,AA19,AA26)</f>
        <v>969</v>
      </c>
      <c r="AB35" s="10">
        <f t="shared" ref="AA35:AB38" si="8">SUM(AB5,AB12,AB19,AB26)</f>
        <v>892</v>
      </c>
      <c r="AC35" s="10">
        <f>SUM(AA35:AB35)</f>
        <v>1861</v>
      </c>
    </row>
    <row r="36" spans="1:29" ht="15" customHeight="1" x14ac:dyDescent="0.15">
      <c r="A36" s="7">
        <v>27</v>
      </c>
      <c r="B36" s="10">
        <v>56</v>
      </c>
      <c r="C36" s="10">
        <v>54</v>
      </c>
      <c r="D36" s="10">
        <v>110</v>
      </c>
      <c r="E36" s="3"/>
      <c r="F36" s="7">
        <v>57</v>
      </c>
      <c r="G36" s="10">
        <v>114</v>
      </c>
      <c r="H36" s="10">
        <v>105</v>
      </c>
      <c r="I36" s="10">
        <v>219</v>
      </c>
      <c r="J36" s="3"/>
      <c r="K36" s="7">
        <v>87</v>
      </c>
      <c r="L36" s="10">
        <v>101</v>
      </c>
      <c r="M36" s="10">
        <v>171</v>
      </c>
      <c r="N36" s="10">
        <v>272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7.9741164758586365</v>
      </c>
      <c r="W36" s="19">
        <f t="shared" si="5"/>
        <v>15.640101924259731</v>
      </c>
      <c r="X36" s="19">
        <f t="shared" si="6"/>
        <v>12.046112200130683</v>
      </c>
      <c r="Z36" s="26" t="s">
        <v>26</v>
      </c>
      <c r="AA36" s="10">
        <f t="shared" si="8"/>
        <v>4877</v>
      </c>
      <c r="AB36" s="10">
        <f t="shared" si="8"/>
        <v>4759</v>
      </c>
      <c r="AC36" s="13">
        <f>SUM(AA36:AB36)</f>
        <v>9636</v>
      </c>
    </row>
    <row r="37" spans="1:29" ht="15" customHeight="1" x14ac:dyDescent="0.15">
      <c r="A37" s="7">
        <v>28</v>
      </c>
      <c r="B37" s="10">
        <v>70</v>
      </c>
      <c r="C37" s="10">
        <v>46</v>
      </c>
      <c r="D37" s="10">
        <v>116</v>
      </c>
      <c r="E37" s="3"/>
      <c r="F37" s="7">
        <v>58</v>
      </c>
      <c r="G37" s="10">
        <v>135</v>
      </c>
      <c r="H37" s="10">
        <v>155</v>
      </c>
      <c r="I37" s="10">
        <v>290</v>
      </c>
      <c r="J37" s="3"/>
      <c r="K37" s="7">
        <v>88</v>
      </c>
      <c r="L37" s="10">
        <v>100</v>
      </c>
      <c r="M37" s="10">
        <v>206</v>
      </c>
      <c r="N37" s="10">
        <v>306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2.6480836236933798</v>
      </c>
      <c r="W37" s="19">
        <f t="shared" si="5"/>
        <v>7.1698444776381693</v>
      </c>
      <c r="X37" s="19">
        <f t="shared" si="6"/>
        <v>5.0499393260524599</v>
      </c>
      <c r="Z37" s="4" t="s">
        <v>31</v>
      </c>
      <c r="AA37" s="10">
        <f t="shared" si="8"/>
        <v>2076</v>
      </c>
      <c r="AB37" s="10">
        <f t="shared" si="8"/>
        <v>1978</v>
      </c>
      <c r="AC37" s="13">
        <f>SUM(AA37:AB37)</f>
        <v>4054</v>
      </c>
    </row>
    <row r="38" spans="1:29" ht="15" customHeight="1" x14ac:dyDescent="0.15">
      <c r="A38" s="7">
        <v>29</v>
      </c>
      <c r="B38" s="10">
        <v>59</v>
      </c>
      <c r="C38" s="10">
        <v>47</v>
      </c>
      <c r="D38" s="10">
        <v>106</v>
      </c>
      <c r="E38" s="3"/>
      <c r="F38" s="7">
        <v>59</v>
      </c>
      <c r="G38" s="10">
        <v>144</v>
      </c>
      <c r="H38" s="10">
        <v>140</v>
      </c>
      <c r="I38" s="10">
        <v>284</v>
      </c>
      <c r="J38" s="3"/>
      <c r="K38" s="7">
        <v>89</v>
      </c>
      <c r="L38" s="10">
        <v>97</v>
      </c>
      <c r="M38" s="10">
        <v>180</v>
      </c>
      <c r="N38" s="10">
        <v>277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0.41811846689895471</v>
      </c>
      <c r="W38" s="19">
        <f t="shared" si="5"/>
        <v>1.9594060275898426</v>
      </c>
      <c r="X38" s="19">
        <f t="shared" si="6"/>
        <v>1.2368150844768038</v>
      </c>
      <c r="Z38" s="4" t="s">
        <v>7</v>
      </c>
      <c r="AA38" s="10">
        <f t="shared" si="8"/>
        <v>2123</v>
      </c>
      <c r="AB38" s="10">
        <f t="shared" si="8"/>
        <v>3752</v>
      </c>
      <c r="AC38" s="13">
        <f>SUM(AA38:AB38)</f>
        <v>5875</v>
      </c>
    </row>
    <row r="39" spans="1:29" ht="15" customHeight="1" x14ac:dyDescent="0.15">
      <c r="A39" s="7"/>
      <c r="B39" s="11">
        <v>338</v>
      </c>
      <c r="C39" s="11">
        <v>270</v>
      </c>
      <c r="D39" s="11">
        <v>608</v>
      </c>
      <c r="E39" s="3"/>
      <c r="F39" s="7"/>
      <c r="G39" s="11">
        <v>620</v>
      </c>
      <c r="H39" s="11">
        <v>646</v>
      </c>
      <c r="I39" s="11">
        <v>1266</v>
      </c>
      <c r="J39" s="3"/>
      <c r="K39" s="7"/>
      <c r="L39" s="11">
        <v>535</v>
      </c>
      <c r="M39" s="11">
        <v>964</v>
      </c>
      <c r="N39" s="11">
        <v>1499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5.9731209556993535E-2</v>
      </c>
      <c r="W39" s="19">
        <f t="shared" si="5"/>
        <v>0.31631666813109566</v>
      </c>
      <c r="X39" s="19">
        <f t="shared" si="6"/>
        <v>0.19602352282273874</v>
      </c>
      <c r="Z39" s="9" t="s">
        <v>24</v>
      </c>
      <c r="AA39" s="11">
        <f>SUM(AA35:AA38)</f>
        <v>10045</v>
      </c>
      <c r="AB39" s="11">
        <f>SUM(AB35:AB38)</f>
        <v>11381</v>
      </c>
      <c r="AC39" s="11">
        <f>SUM(AC35:AC38)</f>
        <v>21426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8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43830</v>
      </c>
      <c r="W2" s="37"/>
      <c r="X2" s="31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39</v>
      </c>
      <c r="D4" s="10">
        <v>88</v>
      </c>
      <c r="E4" s="3"/>
      <c r="F4" s="7">
        <v>30</v>
      </c>
      <c r="G4" s="10">
        <v>51</v>
      </c>
      <c r="H4" s="10">
        <v>59</v>
      </c>
      <c r="I4" s="10">
        <v>110</v>
      </c>
      <c r="J4" s="3"/>
      <c r="K4" s="7">
        <v>60</v>
      </c>
      <c r="L4" s="10">
        <v>168</v>
      </c>
      <c r="M4" s="10">
        <v>170</v>
      </c>
      <c r="N4" s="10">
        <v>338</v>
      </c>
      <c r="O4" s="3"/>
      <c r="P4" s="7">
        <v>90</v>
      </c>
      <c r="Q4" s="10">
        <v>67</v>
      </c>
      <c r="R4" s="10">
        <v>156</v>
      </c>
      <c r="S4" s="10">
        <v>223</v>
      </c>
      <c r="U4" s="4" t="s">
        <v>4</v>
      </c>
      <c r="V4" s="15">
        <f>SUM(B9,B15,B21)</f>
        <v>969</v>
      </c>
      <c r="W4" s="15">
        <f>SUM(C9,C15,C21)</f>
        <v>895</v>
      </c>
      <c r="X4" s="15">
        <f>SUM(V4:W4)</f>
        <v>1864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37</v>
      </c>
      <c r="C5" s="10">
        <v>30</v>
      </c>
      <c r="D5" s="10">
        <v>67</v>
      </c>
      <c r="E5" s="3"/>
      <c r="F5" s="7">
        <v>31</v>
      </c>
      <c r="G5" s="10">
        <v>77</v>
      </c>
      <c r="H5" s="10">
        <v>74</v>
      </c>
      <c r="I5" s="10">
        <v>151</v>
      </c>
      <c r="J5" s="3"/>
      <c r="K5" s="7">
        <v>61</v>
      </c>
      <c r="L5" s="10">
        <v>165</v>
      </c>
      <c r="M5" s="10">
        <v>170</v>
      </c>
      <c r="N5" s="10">
        <v>335</v>
      </c>
      <c r="O5" s="3"/>
      <c r="P5" s="7">
        <v>91</v>
      </c>
      <c r="Q5" s="10">
        <v>44</v>
      </c>
      <c r="R5" s="10">
        <v>131</v>
      </c>
      <c r="S5" s="10">
        <v>175</v>
      </c>
      <c r="U5" s="4" t="s">
        <v>5</v>
      </c>
      <c r="V5" s="15">
        <f>SUM(B27,B33,B39,G9,G15,G21,G27,G33,G39,L9)</f>
        <v>4852</v>
      </c>
      <c r="W5" s="15">
        <f>SUM(C27,C33,C39,H9,H15,H21,H27,H33,H39,M9)</f>
        <v>4741</v>
      </c>
      <c r="X5" s="15">
        <f>SUM(V5:W5)</f>
        <v>9593</v>
      </c>
      <c r="Y5" s="2"/>
      <c r="Z5" s="4" t="s">
        <v>25</v>
      </c>
      <c r="AA5" s="10">
        <v>546</v>
      </c>
      <c r="AB5" s="10">
        <v>527</v>
      </c>
      <c r="AC5" s="10">
        <v>1073</v>
      </c>
    </row>
    <row r="6" spans="1:29" ht="15" customHeight="1" x14ac:dyDescent="0.15">
      <c r="A6" s="7">
        <v>2</v>
      </c>
      <c r="B6" s="10">
        <v>67</v>
      </c>
      <c r="C6" s="10">
        <v>57</v>
      </c>
      <c r="D6" s="10">
        <v>124</v>
      </c>
      <c r="E6" s="3"/>
      <c r="F6" s="7">
        <v>32</v>
      </c>
      <c r="G6" s="10">
        <v>77</v>
      </c>
      <c r="H6" s="10">
        <v>84</v>
      </c>
      <c r="I6" s="10">
        <v>161</v>
      </c>
      <c r="J6" s="3"/>
      <c r="K6" s="7">
        <v>62</v>
      </c>
      <c r="L6" s="10">
        <v>161</v>
      </c>
      <c r="M6" s="10">
        <v>161</v>
      </c>
      <c r="N6" s="10">
        <v>322</v>
      </c>
      <c r="O6" s="3"/>
      <c r="P6" s="7">
        <v>92</v>
      </c>
      <c r="Q6" s="10">
        <v>45</v>
      </c>
      <c r="R6" s="10">
        <v>111</v>
      </c>
      <c r="S6" s="10">
        <v>156</v>
      </c>
      <c r="U6" s="8" t="s">
        <v>6</v>
      </c>
      <c r="V6" s="15">
        <f>SUM(L15,L21)</f>
        <v>2082</v>
      </c>
      <c r="W6" s="15">
        <f>SUM(M15,M21)</f>
        <v>1974</v>
      </c>
      <c r="X6" s="15">
        <f>SUM(V6:W6)</f>
        <v>4056</v>
      </c>
      <c r="Z6" s="26" t="s">
        <v>26</v>
      </c>
      <c r="AA6" s="10">
        <v>2843</v>
      </c>
      <c r="AB6" s="10">
        <v>2770</v>
      </c>
      <c r="AC6" s="10">
        <v>5613</v>
      </c>
    </row>
    <row r="7" spans="1:29" ht="15" customHeight="1" x14ac:dyDescent="0.15">
      <c r="A7" s="7">
        <v>3</v>
      </c>
      <c r="B7" s="10">
        <v>57</v>
      </c>
      <c r="C7" s="10">
        <v>48</v>
      </c>
      <c r="D7" s="10">
        <v>105</v>
      </c>
      <c r="E7" s="3"/>
      <c r="F7" s="7">
        <v>33</v>
      </c>
      <c r="G7" s="10">
        <v>76</v>
      </c>
      <c r="H7" s="10">
        <v>79</v>
      </c>
      <c r="I7" s="10">
        <v>155</v>
      </c>
      <c r="J7" s="3"/>
      <c r="K7" s="7">
        <v>63</v>
      </c>
      <c r="L7" s="10">
        <v>172</v>
      </c>
      <c r="M7" s="10">
        <v>179</v>
      </c>
      <c r="N7" s="10">
        <v>351</v>
      </c>
      <c r="O7" s="3"/>
      <c r="P7" s="7">
        <v>93</v>
      </c>
      <c r="Q7" s="10">
        <v>35</v>
      </c>
      <c r="R7" s="10">
        <v>96</v>
      </c>
      <c r="S7" s="10">
        <v>131</v>
      </c>
      <c r="U7" s="4" t="s">
        <v>7</v>
      </c>
      <c r="V7" s="15">
        <f>SUM(L27,L33,L39,Q9,Q15,Q21,Q27,Q33,Q39)</f>
        <v>2121</v>
      </c>
      <c r="W7" s="15">
        <f>SUM(M27,M33,M39,R9,R15,R21,R27,R33,R39)</f>
        <v>3752</v>
      </c>
      <c r="X7" s="15">
        <f>SUM(V7:W7)</f>
        <v>5873</v>
      </c>
      <c r="Z7" s="4" t="s">
        <v>31</v>
      </c>
      <c r="AA7" s="10">
        <v>1212</v>
      </c>
      <c r="AB7" s="10">
        <v>1195</v>
      </c>
      <c r="AC7" s="10">
        <v>2407</v>
      </c>
    </row>
    <row r="8" spans="1:29" ht="15" customHeight="1" x14ac:dyDescent="0.15">
      <c r="A8" s="7">
        <v>4</v>
      </c>
      <c r="B8" s="10">
        <v>60</v>
      </c>
      <c r="C8" s="10">
        <v>59</v>
      </c>
      <c r="D8" s="10">
        <v>119</v>
      </c>
      <c r="E8" s="3"/>
      <c r="F8" s="7">
        <v>34</v>
      </c>
      <c r="G8" s="10">
        <v>78</v>
      </c>
      <c r="H8" s="10">
        <v>94</v>
      </c>
      <c r="I8" s="10">
        <v>172</v>
      </c>
      <c r="J8" s="3"/>
      <c r="K8" s="7">
        <v>64</v>
      </c>
      <c r="L8" s="10">
        <v>179</v>
      </c>
      <c r="M8" s="10">
        <v>191</v>
      </c>
      <c r="N8" s="10">
        <v>370</v>
      </c>
      <c r="O8" s="3"/>
      <c r="P8" s="7">
        <v>94</v>
      </c>
      <c r="Q8" s="10">
        <v>32</v>
      </c>
      <c r="R8" s="10">
        <v>100</v>
      </c>
      <c r="S8" s="10">
        <v>132</v>
      </c>
      <c r="U8" s="17" t="s">
        <v>3</v>
      </c>
      <c r="V8" s="12">
        <f>SUM(V4:V7)</f>
        <v>10024</v>
      </c>
      <c r="W8" s="12">
        <f>SUM(W4:W7)</f>
        <v>11362</v>
      </c>
      <c r="X8" s="12">
        <f>SUM(X4:X7)</f>
        <v>21386</v>
      </c>
      <c r="Z8" s="4" t="s">
        <v>7</v>
      </c>
      <c r="AA8" s="10">
        <v>1278</v>
      </c>
      <c r="AB8" s="10">
        <v>2268</v>
      </c>
      <c r="AC8" s="10">
        <v>3546</v>
      </c>
    </row>
    <row r="9" spans="1:29" ht="15" customHeight="1" x14ac:dyDescent="0.15">
      <c r="A9" s="7"/>
      <c r="B9" s="11">
        <v>270</v>
      </c>
      <c r="C9" s="11">
        <v>233</v>
      </c>
      <c r="D9" s="11">
        <v>503</v>
      </c>
      <c r="E9" s="3"/>
      <c r="F9" s="7"/>
      <c r="G9" s="11">
        <v>359</v>
      </c>
      <c r="H9" s="11">
        <v>390</v>
      </c>
      <c r="I9" s="11">
        <v>749</v>
      </c>
      <c r="J9" s="3"/>
      <c r="K9" s="7"/>
      <c r="L9" s="12">
        <v>845</v>
      </c>
      <c r="M9" s="12">
        <v>871</v>
      </c>
      <c r="N9" s="12">
        <v>1716</v>
      </c>
      <c r="O9" s="3"/>
      <c r="P9" s="7"/>
      <c r="Q9" s="11">
        <v>223</v>
      </c>
      <c r="R9" s="11">
        <v>594</v>
      </c>
      <c r="S9" s="11">
        <v>817</v>
      </c>
      <c r="U9" s="4" t="s">
        <v>8</v>
      </c>
      <c r="V9" s="15">
        <f>SUM(G21,G27,G33,G39,L9)</f>
        <v>2981</v>
      </c>
      <c r="W9" s="15">
        <f>SUM(H21,H27,H33,H39,M9)</f>
        <v>2928</v>
      </c>
      <c r="X9" s="18">
        <f t="shared" ref="X9:X20" si="0">SUM(V9:W9)</f>
        <v>5909</v>
      </c>
      <c r="Z9" s="9" t="s">
        <v>24</v>
      </c>
      <c r="AA9" s="11">
        <f t="shared" ref="AA9:AB9" si="1">SUM(AA5:AA8)</f>
        <v>5879</v>
      </c>
      <c r="AB9" s="11">
        <f t="shared" si="1"/>
        <v>6760</v>
      </c>
      <c r="AC9" s="11">
        <f>SUM(AC5:AC8)</f>
        <v>12639</v>
      </c>
    </row>
    <row r="10" spans="1:29" ht="15" customHeight="1" x14ac:dyDescent="0.15">
      <c r="A10" s="7">
        <v>5</v>
      </c>
      <c r="B10" s="10">
        <v>67</v>
      </c>
      <c r="C10" s="10">
        <v>62</v>
      </c>
      <c r="D10" s="10">
        <v>129</v>
      </c>
      <c r="E10" s="3"/>
      <c r="F10" s="7">
        <v>35</v>
      </c>
      <c r="G10" s="10">
        <v>105</v>
      </c>
      <c r="H10" s="10">
        <v>70</v>
      </c>
      <c r="I10" s="10">
        <v>175</v>
      </c>
      <c r="J10" s="3"/>
      <c r="K10" s="7">
        <v>65</v>
      </c>
      <c r="L10" s="10">
        <v>207</v>
      </c>
      <c r="M10" s="10">
        <v>167</v>
      </c>
      <c r="N10" s="10">
        <v>374</v>
      </c>
      <c r="O10" s="3"/>
      <c r="P10" s="7">
        <v>95</v>
      </c>
      <c r="Q10" s="10">
        <v>15</v>
      </c>
      <c r="R10" s="10">
        <v>57</v>
      </c>
      <c r="S10" s="10">
        <v>72</v>
      </c>
      <c r="U10" s="4" t="s">
        <v>9</v>
      </c>
      <c r="V10" s="15">
        <f>SUM(G21,G27,G33,G39,L9,L15,L21,L27,L33,L39,Q9,Q15,Q21,Q27,Q33,Q39)</f>
        <v>7184</v>
      </c>
      <c r="W10" s="15">
        <f>SUM(H21,H27,H33,H39,M9,M15,M21,M27,M33,M39,R9,R15,R21,R27,R33,R39)</f>
        <v>8654</v>
      </c>
      <c r="X10" s="18">
        <f t="shared" si="0"/>
        <v>15838</v>
      </c>
      <c r="Z10" s="6" t="s">
        <v>28</v>
      </c>
    </row>
    <row r="11" spans="1:29" ht="15" customHeight="1" x14ac:dyDescent="0.15">
      <c r="A11" s="7">
        <v>6</v>
      </c>
      <c r="B11" s="10">
        <v>64</v>
      </c>
      <c r="C11" s="10">
        <v>65</v>
      </c>
      <c r="D11" s="10">
        <v>129</v>
      </c>
      <c r="E11" s="3"/>
      <c r="F11" s="7">
        <v>36</v>
      </c>
      <c r="G11" s="10">
        <v>87</v>
      </c>
      <c r="H11" s="10">
        <v>101</v>
      </c>
      <c r="I11" s="10">
        <v>188</v>
      </c>
      <c r="J11" s="3"/>
      <c r="K11" s="7">
        <v>66</v>
      </c>
      <c r="L11" s="10">
        <v>215</v>
      </c>
      <c r="M11" s="10">
        <v>194</v>
      </c>
      <c r="N11" s="10">
        <v>409</v>
      </c>
      <c r="O11" s="3"/>
      <c r="P11" s="7">
        <v>96</v>
      </c>
      <c r="Q11" s="10">
        <v>9</v>
      </c>
      <c r="R11" s="10">
        <v>43</v>
      </c>
      <c r="S11" s="10">
        <v>52</v>
      </c>
      <c r="U11" s="4" t="s">
        <v>10</v>
      </c>
      <c r="V11" s="15">
        <f>SUM(,G33,G39,L9,L15,L21,L27,L33,L39,Q9,Q15,Q21,Q27,Q33,Q39)</f>
        <v>6142</v>
      </c>
      <c r="W11" s="15">
        <f>SUM(,H33,H39,M9,M15,M21,M27,M33,M39,R9,R15,R21,R27,R33,R39)</f>
        <v>7727</v>
      </c>
      <c r="X11" s="18">
        <f t="shared" si="0"/>
        <v>13869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68</v>
      </c>
      <c r="C12" s="10">
        <v>54</v>
      </c>
      <c r="D12" s="10">
        <v>122</v>
      </c>
      <c r="E12" s="3"/>
      <c r="F12" s="7">
        <v>37</v>
      </c>
      <c r="G12" s="10">
        <v>78</v>
      </c>
      <c r="H12" s="10">
        <v>87</v>
      </c>
      <c r="I12" s="10">
        <v>165</v>
      </c>
      <c r="J12" s="3"/>
      <c r="K12" s="7">
        <v>67</v>
      </c>
      <c r="L12" s="10">
        <v>223</v>
      </c>
      <c r="M12" s="10">
        <v>207</v>
      </c>
      <c r="N12" s="10">
        <v>430</v>
      </c>
      <c r="O12" s="3"/>
      <c r="P12" s="7">
        <v>97</v>
      </c>
      <c r="Q12" s="10">
        <v>5</v>
      </c>
      <c r="R12" s="10">
        <v>38</v>
      </c>
      <c r="S12" s="10">
        <v>43</v>
      </c>
      <c r="U12" s="4" t="s">
        <v>11</v>
      </c>
      <c r="V12" s="15">
        <f>SUM(L9,L15,L21,L27,L33,L39,Q9,Q15,Q21,Q27,Q33,Q39)</f>
        <v>5048</v>
      </c>
      <c r="W12" s="15">
        <f>SUM(M9,M15,M21,M27,M33,M39,R9,R15,R21,R27,R33,R39)</f>
        <v>6597</v>
      </c>
      <c r="X12" s="18">
        <f t="shared" si="0"/>
        <v>11645</v>
      </c>
      <c r="Z12" s="4" t="s">
        <v>25</v>
      </c>
      <c r="AA12" s="10">
        <v>162</v>
      </c>
      <c r="AB12" s="10">
        <v>116</v>
      </c>
      <c r="AC12" s="10">
        <v>278</v>
      </c>
    </row>
    <row r="13" spans="1:29" ht="15" customHeight="1" x14ac:dyDescent="0.15">
      <c r="A13" s="7">
        <v>8</v>
      </c>
      <c r="B13" s="10">
        <v>61</v>
      </c>
      <c r="C13" s="10">
        <v>62</v>
      </c>
      <c r="D13" s="10">
        <v>123</v>
      </c>
      <c r="E13" s="3"/>
      <c r="F13" s="7">
        <v>38</v>
      </c>
      <c r="G13" s="10">
        <v>96</v>
      </c>
      <c r="H13" s="10">
        <v>76</v>
      </c>
      <c r="I13" s="10">
        <v>172</v>
      </c>
      <c r="J13" s="3"/>
      <c r="K13" s="7">
        <v>68</v>
      </c>
      <c r="L13" s="10">
        <v>224</v>
      </c>
      <c r="M13" s="10">
        <v>197</v>
      </c>
      <c r="N13" s="10">
        <v>421</v>
      </c>
      <c r="O13" s="3"/>
      <c r="P13" s="7">
        <v>98</v>
      </c>
      <c r="Q13" s="10">
        <v>2</v>
      </c>
      <c r="R13" s="10">
        <v>33</v>
      </c>
      <c r="S13" s="10">
        <v>35</v>
      </c>
      <c r="U13" s="9" t="s">
        <v>12</v>
      </c>
      <c r="V13" s="12">
        <f>SUM(L15,L21,L27,L33,L39,Q9,Q15,Q21,Q27,Q33,Q39)</f>
        <v>4203</v>
      </c>
      <c r="W13" s="12">
        <f>SUM(M15,M21,M27,M33,M39,R9,R15,R21,R27,R33,R39)</f>
        <v>5726</v>
      </c>
      <c r="X13" s="12">
        <f t="shared" si="0"/>
        <v>9929</v>
      </c>
      <c r="Z13" s="26" t="s">
        <v>26</v>
      </c>
      <c r="AA13" s="10">
        <v>599</v>
      </c>
      <c r="AB13" s="10">
        <v>663</v>
      </c>
      <c r="AC13" s="10">
        <v>1262</v>
      </c>
    </row>
    <row r="14" spans="1:29" ht="15" customHeight="1" x14ac:dyDescent="0.15">
      <c r="A14" s="7">
        <v>9</v>
      </c>
      <c r="B14" s="10">
        <v>78</v>
      </c>
      <c r="C14" s="10">
        <v>69</v>
      </c>
      <c r="D14" s="10">
        <v>147</v>
      </c>
      <c r="E14" s="3"/>
      <c r="F14" s="7">
        <v>39</v>
      </c>
      <c r="G14" s="10">
        <v>78</v>
      </c>
      <c r="H14" s="10">
        <v>108</v>
      </c>
      <c r="I14" s="10">
        <v>186</v>
      </c>
      <c r="J14" s="3"/>
      <c r="K14" s="7">
        <v>69</v>
      </c>
      <c r="L14" s="10">
        <v>233</v>
      </c>
      <c r="M14" s="10">
        <v>219</v>
      </c>
      <c r="N14" s="10">
        <v>452</v>
      </c>
      <c r="O14" s="3"/>
      <c r="P14" s="7">
        <v>99</v>
      </c>
      <c r="Q14" s="10">
        <v>5</v>
      </c>
      <c r="R14" s="10">
        <v>14</v>
      </c>
      <c r="S14" s="10">
        <v>19</v>
      </c>
      <c r="U14" s="4" t="s">
        <v>13</v>
      </c>
      <c r="V14" s="15">
        <f>SUM(L21,L27,L33,L39,Q9,Q15,Q21,Q27,Q33,Q39)</f>
        <v>3101</v>
      </c>
      <c r="W14" s="15">
        <f>SUM(M21,M27,M33,M39,R9,R15,R21,R27,R33,R39)</f>
        <v>4742</v>
      </c>
      <c r="X14" s="18">
        <f t="shared" si="0"/>
        <v>7843</v>
      </c>
      <c r="Z14" s="4" t="s">
        <v>31</v>
      </c>
      <c r="AA14" s="10">
        <v>278</v>
      </c>
      <c r="AB14" s="10">
        <v>261</v>
      </c>
      <c r="AC14" s="10">
        <v>539</v>
      </c>
    </row>
    <row r="15" spans="1:29" ht="15" customHeight="1" x14ac:dyDescent="0.15">
      <c r="A15" s="7"/>
      <c r="B15" s="11">
        <v>338</v>
      </c>
      <c r="C15" s="11">
        <v>312</v>
      </c>
      <c r="D15" s="11">
        <v>650</v>
      </c>
      <c r="E15" s="3"/>
      <c r="F15" s="7"/>
      <c r="G15" s="11">
        <v>444</v>
      </c>
      <c r="H15" s="11">
        <v>442</v>
      </c>
      <c r="I15" s="11">
        <v>886</v>
      </c>
      <c r="J15" s="3"/>
      <c r="K15" s="7"/>
      <c r="L15" s="11">
        <v>1102</v>
      </c>
      <c r="M15" s="11">
        <v>984</v>
      </c>
      <c r="N15" s="11">
        <v>2086</v>
      </c>
      <c r="O15" s="3"/>
      <c r="P15" s="7"/>
      <c r="Q15" s="11">
        <v>36</v>
      </c>
      <c r="R15" s="11">
        <v>185</v>
      </c>
      <c r="S15" s="11">
        <v>221</v>
      </c>
      <c r="U15" s="4" t="s">
        <v>14</v>
      </c>
      <c r="V15" s="15">
        <f>SUM(L27,L33,L39,Q9,Q15,Q21,Q27,Q33,Q39)</f>
        <v>2121</v>
      </c>
      <c r="W15" s="15">
        <f>SUM(M27,M33,M39,R9,R15,R21,R27,R33,R39)</f>
        <v>3752</v>
      </c>
      <c r="X15" s="18">
        <f t="shared" si="0"/>
        <v>5873</v>
      </c>
      <c r="Z15" s="4" t="s">
        <v>7</v>
      </c>
      <c r="AA15" s="10">
        <v>267</v>
      </c>
      <c r="AB15" s="10">
        <v>452</v>
      </c>
      <c r="AC15" s="10">
        <v>719</v>
      </c>
    </row>
    <row r="16" spans="1:29" ht="15" customHeight="1" x14ac:dyDescent="0.15">
      <c r="A16" s="7">
        <v>10</v>
      </c>
      <c r="B16" s="10">
        <v>81</v>
      </c>
      <c r="C16" s="10">
        <v>65</v>
      </c>
      <c r="D16" s="10">
        <v>146</v>
      </c>
      <c r="E16" s="3"/>
      <c r="F16" s="7">
        <v>40</v>
      </c>
      <c r="G16" s="10">
        <v>98</v>
      </c>
      <c r="H16" s="10">
        <v>79</v>
      </c>
      <c r="I16" s="10">
        <v>177</v>
      </c>
      <c r="J16" s="3"/>
      <c r="K16" s="7">
        <v>70</v>
      </c>
      <c r="L16" s="10">
        <v>253</v>
      </c>
      <c r="M16" s="10">
        <v>280</v>
      </c>
      <c r="N16" s="10">
        <v>533</v>
      </c>
      <c r="O16" s="3"/>
      <c r="P16" s="7">
        <v>100</v>
      </c>
      <c r="Q16" s="10">
        <v>3</v>
      </c>
      <c r="R16" s="10">
        <v>13</v>
      </c>
      <c r="S16" s="10">
        <v>16</v>
      </c>
      <c r="U16" s="4" t="s">
        <v>15</v>
      </c>
      <c r="V16" s="15">
        <f>SUM(L33,L39,Q9,Q15,Q21,Q27,Q33,Q39)</f>
        <v>1460</v>
      </c>
      <c r="W16" s="15">
        <f>SUM(M33,M39,R9,R15,R21,R27,R33,R39)</f>
        <v>2775</v>
      </c>
      <c r="X16" s="18">
        <f t="shared" si="0"/>
        <v>4235</v>
      </c>
      <c r="Z16" s="9" t="s">
        <v>24</v>
      </c>
      <c r="AA16" s="11">
        <f t="shared" ref="AA16:AB16" si="2">SUM(AA12:AA15)</f>
        <v>1306</v>
      </c>
      <c r="AB16" s="11">
        <f t="shared" si="2"/>
        <v>1492</v>
      </c>
      <c r="AC16" s="11">
        <f>SUM(AC12:AC15)</f>
        <v>2798</v>
      </c>
    </row>
    <row r="17" spans="1:29" ht="15" customHeight="1" x14ac:dyDescent="0.15">
      <c r="A17" s="7">
        <v>11</v>
      </c>
      <c r="B17" s="10">
        <v>66</v>
      </c>
      <c r="C17" s="10">
        <v>77</v>
      </c>
      <c r="D17" s="10">
        <v>143</v>
      </c>
      <c r="E17" s="3"/>
      <c r="F17" s="7">
        <v>41</v>
      </c>
      <c r="G17" s="10">
        <v>102</v>
      </c>
      <c r="H17" s="10">
        <v>94</v>
      </c>
      <c r="I17" s="10">
        <v>196</v>
      </c>
      <c r="J17" s="3"/>
      <c r="K17" s="7">
        <v>71</v>
      </c>
      <c r="L17" s="10">
        <v>260</v>
      </c>
      <c r="M17" s="10">
        <v>213</v>
      </c>
      <c r="N17" s="10">
        <v>473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797</v>
      </c>
      <c r="W17" s="15">
        <f>SUM(M39,R9,R15,R21,R27,R33,R39)</f>
        <v>1775</v>
      </c>
      <c r="X17" s="18">
        <f t="shared" si="0"/>
        <v>2572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75</v>
      </c>
      <c r="D18" s="10">
        <v>151</v>
      </c>
      <c r="E18" s="3"/>
      <c r="F18" s="7">
        <v>42</v>
      </c>
      <c r="G18" s="10">
        <v>118</v>
      </c>
      <c r="H18" s="10">
        <v>84</v>
      </c>
      <c r="I18" s="10">
        <v>202</v>
      </c>
      <c r="J18" s="3"/>
      <c r="K18" s="7">
        <v>72</v>
      </c>
      <c r="L18" s="10">
        <v>233</v>
      </c>
      <c r="M18" s="10">
        <v>243</v>
      </c>
      <c r="N18" s="13">
        <v>476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266</v>
      </c>
      <c r="W18" s="15">
        <f>SUM(R9,R15,R21,R27,R33,R39)</f>
        <v>818</v>
      </c>
      <c r="X18" s="18">
        <f t="shared" si="0"/>
        <v>1084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78</v>
      </c>
      <c r="D19" s="10">
        <v>148</v>
      </c>
      <c r="E19" s="3"/>
      <c r="F19" s="7">
        <v>43</v>
      </c>
      <c r="G19" s="10">
        <v>121</v>
      </c>
      <c r="H19" s="10">
        <v>94</v>
      </c>
      <c r="I19" s="10">
        <v>215</v>
      </c>
      <c r="J19" s="3"/>
      <c r="K19" s="7">
        <v>73</v>
      </c>
      <c r="L19" s="10">
        <v>134</v>
      </c>
      <c r="M19" s="10">
        <v>125</v>
      </c>
      <c r="N19" s="10">
        <v>259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43</v>
      </c>
      <c r="W19" s="15">
        <f>SUM(R15,R21,R27,R33,R39)</f>
        <v>224</v>
      </c>
      <c r="X19" s="18">
        <f t="shared" si="0"/>
        <v>267</v>
      </c>
      <c r="Z19" s="4" t="s">
        <v>25</v>
      </c>
      <c r="AA19" s="10">
        <v>158</v>
      </c>
      <c r="AB19" s="10">
        <v>164</v>
      </c>
      <c r="AC19" s="10">
        <v>322</v>
      </c>
    </row>
    <row r="20" spans="1:29" ht="15" customHeight="1" x14ac:dyDescent="0.15">
      <c r="A20" s="7">
        <v>14</v>
      </c>
      <c r="B20" s="10">
        <v>68</v>
      </c>
      <c r="C20" s="10">
        <v>55</v>
      </c>
      <c r="D20" s="10">
        <v>123</v>
      </c>
      <c r="E20" s="3"/>
      <c r="F20" s="7">
        <v>44</v>
      </c>
      <c r="G20" s="10">
        <v>110</v>
      </c>
      <c r="H20" s="10">
        <v>91</v>
      </c>
      <c r="I20" s="10">
        <v>201</v>
      </c>
      <c r="J20" s="3"/>
      <c r="K20" s="7">
        <v>74</v>
      </c>
      <c r="L20" s="10">
        <v>100</v>
      </c>
      <c r="M20" s="10">
        <v>129</v>
      </c>
      <c r="N20" s="10">
        <v>229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7</v>
      </c>
      <c r="W20" s="15">
        <f>SUM(R21,R27,R33,R39)</f>
        <v>39</v>
      </c>
      <c r="X20" s="18">
        <f t="shared" si="0"/>
        <v>46</v>
      </c>
      <c r="Z20" s="26" t="s">
        <v>26</v>
      </c>
      <c r="AA20" s="10">
        <v>937</v>
      </c>
      <c r="AB20" s="10">
        <v>842</v>
      </c>
      <c r="AC20" s="10">
        <v>1779</v>
      </c>
    </row>
    <row r="21" spans="1:29" ht="15" customHeight="1" x14ac:dyDescent="0.15">
      <c r="A21" s="7"/>
      <c r="B21" s="11">
        <v>361</v>
      </c>
      <c r="C21" s="11">
        <v>350</v>
      </c>
      <c r="D21" s="11">
        <v>711</v>
      </c>
      <c r="E21" s="3"/>
      <c r="F21" s="7"/>
      <c r="G21" s="11">
        <v>549</v>
      </c>
      <c r="H21" s="11">
        <v>442</v>
      </c>
      <c r="I21" s="11">
        <v>991</v>
      </c>
      <c r="J21" s="3"/>
      <c r="K21" s="7"/>
      <c r="L21" s="12">
        <v>980</v>
      </c>
      <c r="M21" s="12">
        <v>990</v>
      </c>
      <c r="N21" s="12">
        <v>1970</v>
      </c>
      <c r="O21" s="24"/>
      <c r="P21" s="7"/>
      <c r="Q21" s="11">
        <v>6</v>
      </c>
      <c r="R21" s="11">
        <v>37</v>
      </c>
      <c r="S21" s="11">
        <v>43</v>
      </c>
      <c r="Z21" s="4" t="s">
        <v>31</v>
      </c>
      <c r="AA21" s="10">
        <v>372</v>
      </c>
      <c r="AB21" s="10">
        <v>334</v>
      </c>
      <c r="AC21" s="10">
        <v>706</v>
      </c>
    </row>
    <row r="22" spans="1:29" ht="15" customHeight="1" x14ac:dyDescent="0.15">
      <c r="A22" s="7">
        <v>15</v>
      </c>
      <c r="B22" s="10">
        <v>85</v>
      </c>
      <c r="C22" s="10">
        <v>67</v>
      </c>
      <c r="D22" s="10">
        <v>152</v>
      </c>
      <c r="E22" s="3"/>
      <c r="F22" s="7">
        <v>45</v>
      </c>
      <c r="G22" s="10">
        <v>107</v>
      </c>
      <c r="H22" s="10">
        <v>100</v>
      </c>
      <c r="I22" s="10">
        <v>207</v>
      </c>
      <c r="J22" s="3"/>
      <c r="K22" s="7">
        <v>75</v>
      </c>
      <c r="L22" s="10">
        <v>124</v>
      </c>
      <c r="M22" s="10">
        <v>186</v>
      </c>
      <c r="N22" s="10">
        <v>310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351</v>
      </c>
      <c r="AB22" s="10">
        <v>659</v>
      </c>
      <c r="AC22" s="10">
        <v>1010</v>
      </c>
    </row>
    <row r="23" spans="1:29" ht="15" customHeight="1" x14ac:dyDescent="0.15">
      <c r="A23" s="7">
        <v>16</v>
      </c>
      <c r="B23" s="10">
        <v>78</v>
      </c>
      <c r="C23" s="10">
        <v>82</v>
      </c>
      <c r="D23" s="10">
        <v>160</v>
      </c>
      <c r="E23" s="3"/>
      <c r="F23" s="7">
        <v>46</v>
      </c>
      <c r="G23" s="10">
        <v>95</v>
      </c>
      <c r="H23" s="10">
        <v>102</v>
      </c>
      <c r="I23" s="10">
        <v>197</v>
      </c>
      <c r="J23" s="3"/>
      <c r="K23" s="7">
        <v>76</v>
      </c>
      <c r="L23" s="10">
        <v>139</v>
      </c>
      <c r="M23" s="10">
        <v>194</v>
      </c>
      <c r="N23" s="10">
        <v>333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9.6667996807661609</v>
      </c>
      <c r="W23" s="19">
        <f>W4/$W$8*100</f>
        <v>7.8771343073402571</v>
      </c>
      <c r="X23" s="19">
        <f>X4/$X$8*100</f>
        <v>8.7159824184045629</v>
      </c>
      <c r="Z23" s="9" t="s">
        <v>24</v>
      </c>
      <c r="AA23" s="11">
        <f t="shared" ref="AA23:AB23" si="3">SUM(AA19:AA22)</f>
        <v>1818</v>
      </c>
      <c r="AB23" s="11">
        <f t="shared" si="3"/>
        <v>1999</v>
      </c>
      <c r="AC23" s="11">
        <f>SUM(AC19:AC22)</f>
        <v>3817</v>
      </c>
    </row>
    <row r="24" spans="1:29" ht="15" customHeight="1" x14ac:dyDescent="0.15">
      <c r="A24" s="7">
        <v>17</v>
      </c>
      <c r="B24" s="10">
        <v>74</v>
      </c>
      <c r="C24" s="10">
        <v>80</v>
      </c>
      <c r="D24" s="10">
        <v>154</v>
      </c>
      <c r="E24" s="3"/>
      <c r="F24" s="7">
        <v>47</v>
      </c>
      <c r="G24" s="10">
        <v>96</v>
      </c>
      <c r="H24" s="10">
        <v>99</v>
      </c>
      <c r="I24" s="10">
        <v>195</v>
      </c>
      <c r="J24" s="3"/>
      <c r="K24" s="7">
        <v>77</v>
      </c>
      <c r="L24" s="10">
        <v>138</v>
      </c>
      <c r="M24" s="10">
        <v>194</v>
      </c>
      <c r="N24" s="10">
        <v>332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48.403830806065443</v>
      </c>
      <c r="W24" s="19">
        <f>W5/$W$8*100</f>
        <v>41.726808660447105</v>
      </c>
      <c r="X24" s="19">
        <f>X5/$X$8*100</f>
        <v>44.85644814364538</v>
      </c>
      <c r="Z24" s="6" t="s">
        <v>30</v>
      </c>
    </row>
    <row r="25" spans="1:29" ht="15" customHeight="1" x14ac:dyDescent="0.15">
      <c r="A25" s="7">
        <v>18</v>
      </c>
      <c r="B25" s="10">
        <v>86</v>
      </c>
      <c r="C25" s="10">
        <v>77</v>
      </c>
      <c r="D25" s="10">
        <v>163</v>
      </c>
      <c r="E25" s="3"/>
      <c r="F25" s="7">
        <v>48</v>
      </c>
      <c r="G25" s="10">
        <v>99</v>
      </c>
      <c r="H25" s="10">
        <v>89</v>
      </c>
      <c r="I25" s="10">
        <v>188</v>
      </c>
      <c r="J25" s="3"/>
      <c r="K25" s="7">
        <v>78</v>
      </c>
      <c r="L25" s="10">
        <v>129</v>
      </c>
      <c r="M25" s="10">
        <v>203</v>
      </c>
      <c r="N25" s="10">
        <v>332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20.770151636073425</v>
      </c>
      <c r="W25" s="19">
        <f>W6/$W$8*100</f>
        <v>17.373701813061082</v>
      </c>
      <c r="X25" s="19">
        <f>X6/$X$8*100</f>
        <v>18.965678481249416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63</v>
      </c>
      <c r="C26" s="10">
        <v>76</v>
      </c>
      <c r="D26" s="10">
        <v>139</v>
      </c>
      <c r="E26" s="3"/>
      <c r="F26" s="7">
        <v>49</v>
      </c>
      <c r="G26" s="10">
        <v>96</v>
      </c>
      <c r="H26" s="10">
        <v>95</v>
      </c>
      <c r="I26" s="10">
        <v>191</v>
      </c>
      <c r="J26" s="3"/>
      <c r="K26" s="7">
        <v>79</v>
      </c>
      <c r="L26" s="10">
        <v>131</v>
      </c>
      <c r="M26" s="10">
        <v>200</v>
      </c>
      <c r="N26" s="10">
        <v>331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21.159217877094971</v>
      </c>
      <c r="W26" s="19">
        <f>W7/$W$8*100</f>
        <v>33.022355219151557</v>
      </c>
      <c r="X26" s="19">
        <f>X7/$X$8*100</f>
        <v>27.461890956700646</v>
      </c>
      <c r="Z26" s="4" t="s">
        <v>25</v>
      </c>
      <c r="AA26" s="10">
        <v>103</v>
      </c>
      <c r="AB26" s="10">
        <v>88</v>
      </c>
      <c r="AC26" s="10">
        <v>191</v>
      </c>
    </row>
    <row r="27" spans="1:29" ht="15" customHeight="1" x14ac:dyDescent="0.15">
      <c r="A27" s="7"/>
      <c r="B27" s="11">
        <v>386</v>
      </c>
      <c r="C27" s="11">
        <v>382</v>
      </c>
      <c r="D27" s="11">
        <v>768</v>
      </c>
      <c r="E27" s="3"/>
      <c r="F27" s="7"/>
      <c r="G27" s="11">
        <v>493</v>
      </c>
      <c r="H27" s="11">
        <v>485</v>
      </c>
      <c r="I27" s="11">
        <v>978</v>
      </c>
      <c r="J27" s="3"/>
      <c r="K27" s="7"/>
      <c r="L27" s="11">
        <v>661</v>
      </c>
      <c r="M27" s="11">
        <v>977</v>
      </c>
      <c r="N27" s="11">
        <v>1638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473</v>
      </c>
      <c r="AB27" s="10">
        <v>466</v>
      </c>
      <c r="AC27" s="10">
        <v>939</v>
      </c>
    </row>
    <row r="28" spans="1:29" ht="15" customHeight="1" x14ac:dyDescent="0.15">
      <c r="A28" s="7">
        <v>20</v>
      </c>
      <c r="B28" s="10">
        <v>67</v>
      </c>
      <c r="C28" s="10">
        <v>71</v>
      </c>
      <c r="D28" s="10">
        <v>138</v>
      </c>
      <c r="E28" s="3"/>
      <c r="F28" s="7">
        <v>50</v>
      </c>
      <c r="G28" s="10">
        <v>100</v>
      </c>
      <c r="H28" s="10">
        <v>92</v>
      </c>
      <c r="I28" s="10">
        <v>192</v>
      </c>
      <c r="J28" s="3"/>
      <c r="K28" s="7">
        <v>80</v>
      </c>
      <c r="L28" s="10">
        <v>129</v>
      </c>
      <c r="M28" s="10">
        <v>188</v>
      </c>
      <c r="N28" s="10">
        <v>317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29.738627294493213</v>
      </c>
      <c r="W28" s="19">
        <f t="shared" ref="W28:W39" si="5">W9/$W$8*100</f>
        <v>25.770110895969019</v>
      </c>
      <c r="X28" s="19">
        <f t="shared" ref="X28:X39" si="6">X9/$X$8*100</f>
        <v>27.630225381090433</v>
      </c>
      <c r="Z28" s="4" t="s">
        <v>31</v>
      </c>
      <c r="AA28" s="10">
        <v>220</v>
      </c>
      <c r="AB28" s="10">
        <v>184</v>
      </c>
      <c r="AC28" s="10">
        <v>404</v>
      </c>
    </row>
    <row r="29" spans="1:29" ht="15" customHeight="1" x14ac:dyDescent="0.15">
      <c r="A29" s="7">
        <v>21</v>
      </c>
      <c r="B29" s="10">
        <v>63</v>
      </c>
      <c r="C29" s="10">
        <v>71</v>
      </c>
      <c r="D29" s="10">
        <v>134</v>
      </c>
      <c r="E29" s="3"/>
      <c r="F29" s="7">
        <v>51</v>
      </c>
      <c r="G29" s="10">
        <v>95</v>
      </c>
      <c r="H29" s="10">
        <v>93</v>
      </c>
      <c r="I29" s="10">
        <v>188</v>
      </c>
      <c r="J29" s="3"/>
      <c r="K29" s="7">
        <v>81</v>
      </c>
      <c r="L29" s="10">
        <v>118</v>
      </c>
      <c r="M29" s="10">
        <v>183</v>
      </c>
      <c r="N29" s="10">
        <v>301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71.667996807661609</v>
      </c>
      <c r="W29" s="19">
        <f t="shared" si="5"/>
        <v>76.166167928181665</v>
      </c>
      <c r="X29" s="19">
        <f t="shared" si="6"/>
        <v>74.057794819040495</v>
      </c>
      <c r="Z29" s="4" t="s">
        <v>7</v>
      </c>
      <c r="AA29" s="10">
        <v>225</v>
      </c>
      <c r="AB29" s="10">
        <v>373</v>
      </c>
      <c r="AC29" s="10">
        <v>598</v>
      </c>
    </row>
    <row r="30" spans="1:29" ht="15" customHeight="1" x14ac:dyDescent="0.15">
      <c r="A30" s="7">
        <v>22</v>
      </c>
      <c r="B30" s="10">
        <v>83</v>
      </c>
      <c r="C30" s="10">
        <v>62</v>
      </c>
      <c r="D30" s="10">
        <v>145</v>
      </c>
      <c r="E30" s="3"/>
      <c r="F30" s="7">
        <v>52</v>
      </c>
      <c r="G30" s="10">
        <v>97</v>
      </c>
      <c r="H30" s="10">
        <v>132</v>
      </c>
      <c r="I30" s="10">
        <v>229</v>
      </c>
      <c r="J30" s="3"/>
      <c r="K30" s="7">
        <v>82</v>
      </c>
      <c r="L30" s="10">
        <v>158</v>
      </c>
      <c r="M30" s="10">
        <v>217</v>
      </c>
      <c r="N30" s="10">
        <v>375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61.272944932162808</v>
      </c>
      <c r="W30" s="19">
        <f t="shared" si="5"/>
        <v>68.007393064601303</v>
      </c>
      <c r="X30" s="19">
        <f t="shared" si="6"/>
        <v>64.850836996165711</v>
      </c>
      <c r="Z30" s="9" t="s">
        <v>24</v>
      </c>
      <c r="AA30" s="11">
        <f t="shared" ref="AA30:AB30" si="7">SUM(AA26:AA29)</f>
        <v>1021</v>
      </c>
      <c r="AB30" s="11">
        <f t="shared" si="7"/>
        <v>1111</v>
      </c>
      <c r="AC30" s="11">
        <f>SUM(AC26:AC29)</f>
        <v>2132</v>
      </c>
    </row>
    <row r="31" spans="1:29" ht="15" customHeight="1" x14ac:dyDescent="0.15">
      <c r="A31" s="7">
        <v>23</v>
      </c>
      <c r="B31" s="10">
        <v>70</v>
      </c>
      <c r="C31" s="10">
        <v>61</v>
      </c>
      <c r="D31" s="10">
        <v>131</v>
      </c>
      <c r="E31" s="3"/>
      <c r="F31" s="7">
        <v>53</v>
      </c>
      <c r="G31" s="10">
        <v>82</v>
      </c>
      <c r="H31" s="10">
        <v>80</v>
      </c>
      <c r="I31" s="10">
        <v>162</v>
      </c>
      <c r="J31" s="3"/>
      <c r="K31" s="7">
        <v>83</v>
      </c>
      <c r="L31" s="10">
        <v>113</v>
      </c>
      <c r="M31" s="10">
        <v>196</v>
      </c>
      <c r="N31" s="10">
        <v>309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50.359138068635275</v>
      </c>
      <c r="W31" s="19">
        <f t="shared" si="5"/>
        <v>58.061960922372826</v>
      </c>
      <c r="X31" s="19">
        <f t="shared" si="6"/>
        <v>54.451510333863276</v>
      </c>
      <c r="Z31" s="6"/>
    </row>
    <row r="32" spans="1:29" ht="15" customHeight="1" x14ac:dyDescent="0.15">
      <c r="A32" s="7">
        <v>24</v>
      </c>
      <c r="B32" s="10">
        <v>65</v>
      </c>
      <c r="C32" s="10">
        <v>63</v>
      </c>
      <c r="D32" s="10">
        <v>128</v>
      </c>
      <c r="E32" s="3"/>
      <c r="F32" s="7">
        <v>54</v>
      </c>
      <c r="G32" s="10">
        <v>110</v>
      </c>
      <c r="H32" s="10">
        <v>88</v>
      </c>
      <c r="I32" s="10">
        <v>198</v>
      </c>
      <c r="J32" s="3"/>
      <c r="K32" s="7">
        <v>84</v>
      </c>
      <c r="L32" s="10">
        <v>145</v>
      </c>
      <c r="M32" s="10">
        <v>216</v>
      </c>
      <c r="N32" s="10">
        <v>361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41.929369513168396</v>
      </c>
      <c r="W32" s="20">
        <f t="shared" si="5"/>
        <v>50.396057032212639</v>
      </c>
      <c r="X32" s="20">
        <f t="shared" si="6"/>
        <v>46.427569437950062</v>
      </c>
      <c r="Z32" s="6"/>
      <c r="AA32" s="28"/>
      <c r="AB32" s="27"/>
      <c r="AC32" s="27"/>
    </row>
    <row r="33" spans="1:29" ht="15" customHeight="1" x14ac:dyDescent="0.15">
      <c r="A33" s="7"/>
      <c r="B33" s="11">
        <v>348</v>
      </c>
      <c r="C33" s="11">
        <v>328</v>
      </c>
      <c r="D33" s="11">
        <v>676</v>
      </c>
      <c r="E33" s="3"/>
      <c r="F33" s="7"/>
      <c r="G33" s="11">
        <v>484</v>
      </c>
      <c r="H33" s="11">
        <v>485</v>
      </c>
      <c r="I33" s="11">
        <v>969</v>
      </c>
      <c r="J33" s="3"/>
      <c r="K33" s="7"/>
      <c r="L33" s="11">
        <v>663</v>
      </c>
      <c r="M33" s="11">
        <v>1000</v>
      </c>
      <c r="N33" s="11">
        <v>1663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30.935754189944138</v>
      </c>
      <c r="W33" s="19">
        <f t="shared" si="5"/>
        <v>41.735609927829607</v>
      </c>
      <c r="X33" s="19">
        <f t="shared" si="6"/>
        <v>36.673524735808471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66</v>
      </c>
      <c r="D34" s="10">
        <v>139</v>
      </c>
      <c r="E34" s="3"/>
      <c r="F34" s="7">
        <v>55</v>
      </c>
      <c r="G34" s="10">
        <v>100</v>
      </c>
      <c r="H34" s="10">
        <v>122</v>
      </c>
      <c r="I34" s="10">
        <v>222</v>
      </c>
      <c r="J34" s="3"/>
      <c r="K34" s="7">
        <v>85</v>
      </c>
      <c r="L34" s="10">
        <v>114</v>
      </c>
      <c r="M34" s="10">
        <v>214</v>
      </c>
      <c r="N34" s="10">
        <v>328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21.159217877094971</v>
      </c>
      <c r="W34" s="19">
        <f t="shared" si="5"/>
        <v>33.022355219151557</v>
      </c>
      <c r="X34" s="19">
        <f t="shared" si="6"/>
        <v>27.461890956700646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82</v>
      </c>
      <c r="C35" s="10">
        <v>58</v>
      </c>
      <c r="D35" s="10">
        <v>140</v>
      </c>
      <c r="E35" s="3"/>
      <c r="F35" s="7">
        <v>56</v>
      </c>
      <c r="G35" s="10">
        <v>119</v>
      </c>
      <c r="H35" s="10">
        <v>127</v>
      </c>
      <c r="I35" s="10">
        <v>246</v>
      </c>
      <c r="J35" s="3"/>
      <c r="K35" s="7">
        <v>86</v>
      </c>
      <c r="L35" s="10">
        <v>122</v>
      </c>
      <c r="M35" s="10">
        <v>180</v>
      </c>
      <c r="N35" s="10">
        <v>302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14.565043894652833</v>
      </c>
      <c r="W35" s="19">
        <f t="shared" si="5"/>
        <v>24.423516986446046</v>
      </c>
      <c r="X35" s="19">
        <f t="shared" si="6"/>
        <v>19.802674646965304</v>
      </c>
      <c r="Z35" s="4" t="s">
        <v>25</v>
      </c>
      <c r="AA35" s="10">
        <f>SUM(AA5,AA12,AA19,AA26)</f>
        <v>969</v>
      </c>
      <c r="AB35" s="10">
        <f t="shared" ref="AA35:AB38" si="8">SUM(AB5,AB12,AB19,AB26)</f>
        <v>895</v>
      </c>
      <c r="AC35" s="10">
        <f>SUM(AA35:AB35)</f>
        <v>1864</v>
      </c>
    </row>
    <row r="36" spans="1:29" ht="15" customHeight="1" x14ac:dyDescent="0.15">
      <c r="A36" s="7">
        <v>27</v>
      </c>
      <c r="B36" s="10">
        <v>53</v>
      </c>
      <c r="C36" s="10">
        <v>52</v>
      </c>
      <c r="D36" s="10">
        <v>105</v>
      </c>
      <c r="E36" s="3"/>
      <c r="F36" s="7">
        <v>57</v>
      </c>
      <c r="G36" s="10">
        <v>114</v>
      </c>
      <c r="H36" s="10">
        <v>105</v>
      </c>
      <c r="I36" s="10">
        <v>219</v>
      </c>
      <c r="J36" s="3"/>
      <c r="K36" s="7">
        <v>87</v>
      </c>
      <c r="L36" s="10">
        <v>96</v>
      </c>
      <c r="M36" s="10">
        <v>178</v>
      </c>
      <c r="N36" s="10">
        <v>274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7.9509177972865119</v>
      </c>
      <c r="W36" s="19">
        <f t="shared" si="5"/>
        <v>15.622249603942967</v>
      </c>
      <c r="X36" s="19">
        <f t="shared" si="6"/>
        <v>12.026559431403722</v>
      </c>
      <c r="Z36" s="26" t="s">
        <v>26</v>
      </c>
      <c r="AA36" s="10">
        <f t="shared" si="8"/>
        <v>4852</v>
      </c>
      <c r="AB36" s="10">
        <f t="shared" si="8"/>
        <v>4741</v>
      </c>
      <c r="AC36" s="13">
        <f>SUM(AA36:AB36)</f>
        <v>9593</v>
      </c>
    </row>
    <row r="37" spans="1:29" ht="15" customHeight="1" x14ac:dyDescent="0.15">
      <c r="A37" s="7">
        <v>28</v>
      </c>
      <c r="B37" s="10">
        <v>70</v>
      </c>
      <c r="C37" s="10">
        <v>48</v>
      </c>
      <c r="D37" s="10">
        <v>118</v>
      </c>
      <c r="E37" s="3"/>
      <c r="F37" s="7">
        <v>58</v>
      </c>
      <c r="G37" s="10">
        <v>137</v>
      </c>
      <c r="H37" s="10">
        <v>155</v>
      </c>
      <c r="I37" s="10">
        <v>292</v>
      </c>
      <c r="J37" s="3"/>
      <c r="K37" s="7">
        <v>88</v>
      </c>
      <c r="L37" s="10">
        <v>102</v>
      </c>
      <c r="M37" s="10">
        <v>196</v>
      </c>
      <c r="N37" s="10">
        <v>298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2.6536312849162011</v>
      </c>
      <c r="W37" s="19">
        <f t="shared" si="5"/>
        <v>7.1994367188875197</v>
      </c>
      <c r="X37" s="19">
        <f t="shared" si="6"/>
        <v>5.0687365566258302</v>
      </c>
      <c r="Z37" s="4" t="s">
        <v>31</v>
      </c>
      <c r="AA37" s="10">
        <f t="shared" si="8"/>
        <v>2082</v>
      </c>
      <c r="AB37" s="10">
        <f t="shared" si="8"/>
        <v>1974</v>
      </c>
      <c r="AC37" s="13">
        <f>SUM(AA37:AB37)</f>
        <v>4056</v>
      </c>
    </row>
    <row r="38" spans="1:29" ht="15" customHeight="1" x14ac:dyDescent="0.15">
      <c r="A38" s="7">
        <v>29</v>
      </c>
      <c r="B38" s="10">
        <v>56</v>
      </c>
      <c r="C38" s="10">
        <v>47</v>
      </c>
      <c r="D38" s="10">
        <v>103</v>
      </c>
      <c r="E38" s="3"/>
      <c r="F38" s="7">
        <v>59</v>
      </c>
      <c r="G38" s="10">
        <v>140</v>
      </c>
      <c r="H38" s="10">
        <v>136</v>
      </c>
      <c r="I38" s="10">
        <v>276</v>
      </c>
      <c r="J38" s="3"/>
      <c r="K38" s="7">
        <v>89</v>
      </c>
      <c r="L38" s="10">
        <v>97</v>
      </c>
      <c r="M38" s="10">
        <v>189</v>
      </c>
      <c r="N38" s="10">
        <v>286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0.42897047086991219</v>
      </c>
      <c r="W38" s="19">
        <f t="shared" si="5"/>
        <v>1.9714838936806902</v>
      </c>
      <c r="X38" s="19">
        <f t="shared" si="6"/>
        <v>1.2484803142242589</v>
      </c>
      <c r="Z38" s="4" t="s">
        <v>7</v>
      </c>
      <c r="AA38" s="10">
        <f t="shared" si="8"/>
        <v>2121</v>
      </c>
      <c r="AB38" s="10">
        <f t="shared" si="8"/>
        <v>3752</v>
      </c>
      <c r="AC38" s="13">
        <f>SUM(AA38:AB38)</f>
        <v>5873</v>
      </c>
    </row>
    <row r="39" spans="1:29" ht="15" customHeight="1" x14ac:dyDescent="0.15">
      <c r="A39" s="7"/>
      <c r="B39" s="11">
        <v>334</v>
      </c>
      <c r="C39" s="11">
        <v>271</v>
      </c>
      <c r="D39" s="11">
        <v>605</v>
      </c>
      <c r="E39" s="3"/>
      <c r="F39" s="7"/>
      <c r="G39" s="11">
        <v>610</v>
      </c>
      <c r="H39" s="11">
        <v>645</v>
      </c>
      <c r="I39" s="11">
        <v>1255</v>
      </c>
      <c r="J39" s="3"/>
      <c r="K39" s="7"/>
      <c r="L39" s="11">
        <v>531</v>
      </c>
      <c r="M39" s="11">
        <v>957</v>
      </c>
      <c r="N39" s="11">
        <v>1488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6.9832402234636867E-2</v>
      </c>
      <c r="W39" s="19">
        <f t="shared" si="5"/>
        <v>0.34324942791762014</v>
      </c>
      <c r="X39" s="19">
        <f t="shared" si="6"/>
        <v>0.21509398672028432</v>
      </c>
      <c r="Z39" s="9" t="s">
        <v>24</v>
      </c>
      <c r="AA39" s="11">
        <f>SUM(AA35:AA38)</f>
        <v>10024</v>
      </c>
      <c r="AB39" s="11">
        <f>SUM(AB35:AB38)</f>
        <v>11362</v>
      </c>
      <c r="AC39" s="11">
        <f>SUM(AC35:AC38)</f>
        <v>21386</v>
      </c>
    </row>
    <row r="68" spans="7:9" x14ac:dyDescent="0.15">
      <c r="G68" s="23"/>
      <c r="H68" s="23"/>
      <c r="I68" s="23"/>
    </row>
    <row r="80" spans="7:9" x14ac:dyDescent="0.15">
      <c r="G80" s="23"/>
      <c r="H80" s="23"/>
      <c r="I80" s="23"/>
    </row>
    <row r="106" spans="10:10" x14ac:dyDescent="0.15">
      <c r="J106" s="1"/>
    </row>
    <row r="107" spans="10:10" x14ac:dyDescent="0.15">
      <c r="J107" s="1"/>
    </row>
    <row r="108" spans="10:10" x14ac:dyDescent="0.15">
      <c r="J108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'12月'!Print_Area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2019_R元年度_年齢別人口集計表</dc:title>
  <dc:creator>竹田市役所</dc:creator>
  <cp:lastModifiedBy>2081386</cp:lastModifiedBy>
  <cp:lastPrinted>2022-10-16T09:16:34Z</cp:lastPrinted>
  <dcterms:created xsi:type="dcterms:W3CDTF">2005-05-02T01:20:17Z</dcterms:created>
  <dcterms:modified xsi:type="dcterms:W3CDTF">2024-04-22T00:29:28Z</dcterms:modified>
</cp:coreProperties>
</file>