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450" windowWidth="19275" windowHeight="11850" tabRatio="766" activeTab="11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  <definedName name="_xlnm.Print_Area" localSheetId="8">'12月'!$A$1:$AC$39</definedName>
  </definedNames>
  <calcPr calcId="152511"/>
</workbook>
</file>

<file path=xl/calcChain.xml><?xml version="1.0" encoding="utf-8"?>
<calcChain xmlns="http://schemas.openxmlformats.org/spreadsheetml/2006/main">
  <c r="AC38" i="44" l="1"/>
  <c r="AB38" i="44"/>
  <c r="AA38" i="44"/>
  <c r="AB37" i="44"/>
  <c r="AA37" i="44"/>
  <c r="AC37" i="44" s="1"/>
  <c r="AB36" i="44"/>
  <c r="AC36" i="44" s="1"/>
  <c r="AA36" i="44"/>
  <c r="AB35" i="44"/>
  <c r="AA35" i="44"/>
  <c r="AC35" i="44" s="1"/>
  <c r="AC30" i="35" l="1"/>
  <c r="AB30" i="35"/>
  <c r="AA30" i="35"/>
  <c r="AC23" i="35"/>
  <c r="AB23" i="35"/>
  <c r="AA23" i="35"/>
  <c r="AC16" i="35"/>
  <c r="AB16" i="35"/>
  <c r="AA16" i="35"/>
  <c r="AC9" i="35"/>
  <c r="AB9" i="35"/>
  <c r="AA9" i="35"/>
  <c r="AB38" i="45" l="1"/>
  <c r="AA38" i="45"/>
  <c r="AB37" i="45"/>
  <c r="AA37" i="45"/>
  <c r="AB36" i="45"/>
  <c r="AA36" i="45"/>
  <c r="AB35" i="45"/>
  <c r="AA35" i="45"/>
  <c r="AC35" i="45" s="1"/>
  <c r="AC30" i="45"/>
  <c r="AB30" i="45"/>
  <c r="AA30" i="45"/>
  <c r="AC23" i="45"/>
  <c r="AB23" i="45"/>
  <c r="AA23" i="45"/>
  <c r="W20" i="45"/>
  <c r="V20" i="45"/>
  <c r="X20" i="45" s="1"/>
  <c r="W19" i="45"/>
  <c r="V19" i="45"/>
  <c r="W18" i="45"/>
  <c r="V18" i="45"/>
  <c r="W17" i="45"/>
  <c r="V17" i="45"/>
  <c r="AC16" i="45"/>
  <c r="AB16" i="45"/>
  <c r="AA16" i="45"/>
  <c r="W16" i="45"/>
  <c r="V16" i="45"/>
  <c r="X16" i="45" s="1"/>
  <c r="W15" i="45"/>
  <c r="V15" i="45"/>
  <c r="W14" i="45"/>
  <c r="V14" i="45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W5" i="45"/>
  <c r="V5" i="45"/>
  <c r="W4" i="45"/>
  <c r="V4" i="45"/>
  <c r="X14" i="45" l="1"/>
  <c r="AC37" i="45"/>
  <c r="X13" i="45"/>
  <c r="X5" i="45"/>
  <c r="X17" i="45"/>
  <c r="X19" i="45"/>
  <c r="X12" i="45"/>
  <c r="V8" i="45"/>
  <c r="V24" i="45" s="1"/>
  <c r="X6" i="45"/>
  <c r="AC36" i="45"/>
  <c r="AC38" i="45"/>
  <c r="AB39" i="45"/>
  <c r="X7" i="45"/>
  <c r="X9" i="45"/>
  <c r="X10" i="45"/>
  <c r="X15" i="45"/>
  <c r="W8" i="45"/>
  <c r="W38" i="45" s="1"/>
  <c r="X4" i="45"/>
  <c r="X11" i="45"/>
  <c r="X18" i="45"/>
  <c r="AA39" i="45"/>
  <c r="V33" i="45" l="1"/>
  <c r="V23" i="45"/>
  <c r="V32" i="45"/>
  <c r="V26" i="45"/>
  <c r="V30" i="45"/>
  <c r="V31" i="45"/>
  <c r="V28" i="45"/>
  <c r="V29" i="45"/>
  <c r="V38" i="45"/>
  <c r="V34" i="45"/>
  <c r="V39" i="45"/>
  <c r="V25" i="45"/>
  <c r="V36" i="45"/>
  <c r="V35" i="45"/>
  <c r="V37" i="45"/>
  <c r="W30" i="45"/>
  <c r="AC39" i="45"/>
  <c r="W26" i="45"/>
  <c r="W32" i="45"/>
  <c r="W25" i="45"/>
  <c r="W34" i="45"/>
  <c r="W24" i="45"/>
  <c r="W37" i="45"/>
  <c r="W29" i="45"/>
  <c r="W39" i="45"/>
  <c r="W33" i="45"/>
  <c r="X8" i="45"/>
  <c r="W31" i="45"/>
  <c r="W36" i="45"/>
  <c r="W28" i="45"/>
  <c r="W35" i="45"/>
  <c r="W23" i="45"/>
  <c r="V27" i="45" l="1"/>
  <c r="W27" i="45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C30" i="44" l="1"/>
  <c r="AB30" i="44"/>
  <c r="AA30" i="44"/>
  <c r="AC23" i="44"/>
  <c r="AB23" i="44"/>
  <c r="AA23" i="44"/>
  <c r="W20" i="44"/>
  <c r="V20" i="44"/>
  <c r="X20" i="44" s="1"/>
  <c r="W19" i="44"/>
  <c r="V19" i="44"/>
  <c r="W18" i="44"/>
  <c r="V18" i="44"/>
  <c r="W17" i="44"/>
  <c r="V17" i="44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W11" i="44"/>
  <c r="V11" i="44"/>
  <c r="W10" i="44"/>
  <c r="V10" i="44"/>
  <c r="AC9" i="44"/>
  <c r="AB9" i="44"/>
  <c r="AA9" i="44"/>
  <c r="W9" i="44"/>
  <c r="V9" i="44"/>
  <c r="W7" i="44"/>
  <c r="V7" i="44"/>
  <c r="W6" i="44"/>
  <c r="V6" i="44"/>
  <c r="W5" i="44"/>
  <c r="V5" i="44"/>
  <c r="W4" i="44"/>
  <c r="V4" i="44"/>
  <c r="X12" i="44" l="1"/>
  <c r="X10" i="44"/>
  <c r="X7" i="44"/>
  <c r="X17" i="44"/>
  <c r="X19" i="44"/>
  <c r="X16" i="44"/>
  <c r="X6" i="44"/>
  <c r="X13" i="44"/>
  <c r="AB39" i="44"/>
  <c r="X9" i="44"/>
  <c r="X15" i="44"/>
  <c r="V8" i="44"/>
  <c r="V28" i="44" s="1"/>
  <c r="X5" i="44"/>
  <c r="X14" i="44"/>
  <c r="W8" i="44"/>
  <c r="W38" i="44" s="1"/>
  <c r="X4" i="44"/>
  <c r="X11" i="44"/>
  <c r="X18" i="44"/>
  <c r="AA39" i="44"/>
  <c r="V23" i="44" l="1"/>
  <c r="V30" i="44"/>
  <c r="V25" i="44"/>
  <c r="V36" i="44"/>
  <c r="V39" i="44"/>
  <c r="V35" i="44"/>
  <c r="AC39" i="44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W26" i="44"/>
  <c r="V37" i="44"/>
  <c r="W30" i="44"/>
  <c r="V31" i="44"/>
  <c r="X8" i="44"/>
  <c r="W31" i="44"/>
  <c r="W36" i="44"/>
  <c r="W28" i="44"/>
  <c r="W35" i="44"/>
  <c r="W23" i="44"/>
  <c r="V27" i="44" l="1"/>
  <c r="W27" i="44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B37" i="43"/>
  <c r="AA37" i="43"/>
  <c r="AB36" i="43"/>
  <c r="AA36" i="43"/>
  <c r="AB35" i="43"/>
  <c r="AA35" i="43"/>
  <c r="AC30" i="43"/>
  <c r="AB30" i="43"/>
  <c r="AA30" i="43"/>
  <c r="AC23" i="43"/>
  <c r="AB23" i="43"/>
  <c r="AA23" i="43"/>
  <c r="W20" i="43"/>
  <c r="V20" i="43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V13" i="43"/>
  <c r="W12" i="43"/>
  <c r="V12" i="43"/>
  <c r="W11" i="43"/>
  <c r="V11" i="43"/>
  <c r="W10" i="43"/>
  <c r="V10" i="43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X10" i="43" l="1"/>
  <c r="X13" i="43"/>
  <c r="X20" i="43"/>
  <c r="AC36" i="43"/>
  <c r="AC38" i="43"/>
  <c r="X6" i="43"/>
  <c r="X16" i="43"/>
  <c r="X15" i="43"/>
  <c r="AC35" i="43"/>
  <c r="AC37" i="43"/>
  <c r="AA39" i="43"/>
  <c r="AB39" i="43"/>
  <c r="X5" i="43"/>
  <c r="X7" i="43"/>
  <c r="X12" i="43"/>
  <c r="X14" i="43"/>
  <c r="X9" i="43"/>
  <c r="X4" i="43"/>
  <c r="X11" i="43"/>
  <c r="X17" i="43"/>
  <c r="V8" i="43"/>
  <c r="V38" i="43" s="1"/>
  <c r="W8" i="43"/>
  <c r="W34" i="43" s="1"/>
  <c r="X19" i="43"/>
  <c r="X18" i="43"/>
  <c r="X8" i="43" l="1"/>
  <c r="X35" i="43" s="1"/>
  <c r="X26" i="43"/>
  <c r="X25" i="43"/>
  <c r="X23" i="43"/>
  <c r="X24" i="43"/>
  <c r="X28" i="43"/>
  <c r="X29" i="43"/>
  <c r="X39" i="43"/>
  <c r="X31" i="43"/>
  <c r="X37" i="43"/>
  <c r="X30" i="43"/>
  <c r="X38" i="43"/>
  <c r="X36" i="43"/>
  <c r="X33" i="43"/>
  <c r="X34" i="43"/>
  <c r="AC39" i="43"/>
  <c r="V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X32" i="43" l="1"/>
  <c r="X27" i="43"/>
  <c r="V27" i="43"/>
  <c r="W27" i="43"/>
  <c r="AB38" i="42" l="1"/>
  <c r="AA38" i="42"/>
  <c r="AB37" i="42"/>
  <c r="AA37" i="42"/>
  <c r="AB36" i="42"/>
  <c r="AA36" i="42"/>
  <c r="AB35" i="42"/>
  <c r="AA35" i="42"/>
  <c r="AC35" i="42" s="1"/>
  <c r="AC30" i="42"/>
  <c r="AB30" i="42"/>
  <c r="AA30" i="42"/>
  <c r="AC23" i="42"/>
  <c r="AB23" i="42"/>
  <c r="AA23" i="42"/>
  <c r="W20" i="42"/>
  <c r="V20" i="42"/>
  <c r="X20" i="42" s="1"/>
  <c r="W19" i="42"/>
  <c r="V19" i="42"/>
  <c r="W18" i="42"/>
  <c r="V18" i="42"/>
  <c r="W17" i="42"/>
  <c r="V17" i="42"/>
  <c r="AC16" i="42"/>
  <c r="AB16" i="42"/>
  <c r="AA16" i="42"/>
  <c r="W16" i="42"/>
  <c r="V16" i="42"/>
  <c r="W15" i="42"/>
  <c r="V15" i="42"/>
  <c r="W14" i="42"/>
  <c r="V14" i="42"/>
  <c r="W13" i="42"/>
  <c r="V13" i="42"/>
  <c r="W12" i="42"/>
  <c r="V12" i="42"/>
  <c r="W11" i="42"/>
  <c r="V11" i="42"/>
  <c r="W10" i="42"/>
  <c r="V10" i="42"/>
  <c r="AC9" i="42"/>
  <c r="AB9" i="42"/>
  <c r="AA9" i="42"/>
  <c r="W9" i="42"/>
  <c r="V9" i="42"/>
  <c r="W7" i="42"/>
  <c r="V7" i="42"/>
  <c r="W6" i="42"/>
  <c r="V6" i="42"/>
  <c r="W5" i="42"/>
  <c r="V5" i="42"/>
  <c r="W4" i="42"/>
  <c r="V4" i="42"/>
  <c r="X13" i="42" l="1"/>
  <c r="X7" i="42"/>
  <c r="X10" i="42"/>
  <c r="X14" i="42"/>
  <c r="X6" i="42"/>
  <c r="X15" i="42"/>
  <c r="AC37" i="42"/>
  <c r="AC36" i="42"/>
  <c r="AC38" i="42"/>
  <c r="AA39" i="42"/>
  <c r="AB39" i="42"/>
  <c r="X9" i="42"/>
  <c r="X5" i="42"/>
  <c r="X12" i="42"/>
  <c r="X4" i="42"/>
  <c r="X11" i="42"/>
  <c r="X16" i="42"/>
  <c r="X17" i="42"/>
  <c r="V8" i="42"/>
  <c r="V38" i="42" s="1"/>
  <c r="W8" i="42"/>
  <c r="W36" i="42" s="1"/>
  <c r="X19" i="42"/>
  <c r="X18" i="42"/>
  <c r="AB38" i="41"/>
  <c r="AA38" i="41"/>
  <c r="AB37" i="41"/>
  <c r="AA37" i="41"/>
  <c r="AB36" i="41"/>
  <c r="AA36" i="4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X17" i="41" s="1"/>
  <c r="AC16" i="41"/>
  <c r="AB16" i="41"/>
  <c r="AA16" i="41"/>
  <c r="W16" i="41"/>
  <c r="V16" i="41"/>
  <c r="W15" i="41"/>
  <c r="V15" i="41"/>
  <c r="W14" i="41"/>
  <c r="V14" i="41"/>
  <c r="W13" i="41"/>
  <c r="V13" i="41"/>
  <c r="X13" i="41" s="1"/>
  <c r="W12" i="41"/>
  <c r="V12" i="41"/>
  <c r="W11" i="41"/>
  <c r="V11" i="4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X11" i="41" l="1"/>
  <c r="V23" i="42"/>
  <c r="AC36" i="41"/>
  <c r="AC38" i="41"/>
  <c r="X20" i="41"/>
  <c r="W34" i="42"/>
  <c r="X8" i="42"/>
  <c r="X39" i="42" s="1"/>
  <c r="V36" i="42"/>
  <c r="W31" i="42"/>
  <c r="X16" i="41"/>
  <c r="X4" i="41"/>
  <c r="V33" i="42"/>
  <c r="V26" i="42"/>
  <c r="V34" i="42"/>
  <c r="V39" i="42"/>
  <c r="X6" i="41"/>
  <c r="X10" i="41"/>
  <c r="AC39" i="42"/>
  <c r="V28" i="42"/>
  <c r="V29" i="42"/>
  <c r="V30" i="42"/>
  <c r="V35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A39" i="41"/>
  <c r="AB39" i="41"/>
  <c r="X9" i="41"/>
  <c r="X5" i="41"/>
  <c r="X7" i="41"/>
  <c r="X12" i="41"/>
  <c r="X14" i="41"/>
  <c r="V8" i="41"/>
  <c r="V38" i="41" s="1"/>
  <c r="W8" i="41"/>
  <c r="W28" i="41" s="1"/>
  <c r="X19" i="41"/>
  <c r="X15" i="41"/>
  <c r="X18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X31" i="42" l="1"/>
  <c r="X29" i="42"/>
  <c r="X33" i="42"/>
  <c r="X37" i="42"/>
  <c r="X25" i="42"/>
  <c r="X32" i="42"/>
  <c r="X28" i="42"/>
  <c r="X38" i="42"/>
  <c r="X30" i="42"/>
  <c r="X36" i="42"/>
  <c r="X24" i="42"/>
  <c r="X23" i="42"/>
  <c r="X10" i="40"/>
  <c r="X35" i="42"/>
  <c r="X26" i="42"/>
  <c r="X34" i="42"/>
  <c r="V27" i="42"/>
  <c r="X8" i="41"/>
  <c r="X25" i="41" s="1"/>
  <c r="X6" i="40"/>
  <c r="AC39" i="41"/>
  <c r="X38" i="41"/>
  <c r="W38" i="41"/>
  <c r="X34" i="41"/>
  <c r="V26" i="41"/>
  <c r="W29" i="41"/>
  <c r="X16" i="40"/>
  <c r="X20" i="40"/>
  <c r="W27" i="42"/>
  <c r="V37" i="41"/>
  <c r="V33" i="41"/>
  <c r="X29" i="41"/>
  <c r="W30" i="41"/>
  <c r="V29" i="41"/>
  <c r="V30" i="41"/>
  <c r="V35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A37" i="39"/>
  <c r="AB37" i="39"/>
  <c r="AA38" i="39"/>
  <c r="AB38" i="39"/>
  <c r="X27" i="42" l="1"/>
  <c r="X35" i="41"/>
  <c r="X39" i="41"/>
  <c r="X26" i="41"/>
  <c r="X32" i="41"/>
  <c r="X28" i="41"/>
  <c r="X33" i="41"/>
  <c r="X31" i="41"/>
  <c r="X24" i="41"/>
  <c r="X23" i="41"/>
  <c r="X30" i="41"/>
  <c r="X36" i="41"/>
  <c r="X37" i="41"/>
  <c r="X8" i="40"/>
  <c r="X35" i="40" s="1"/>
  <c r="AC39" i="40"/>
  <c r="AC36" i="39"/>
  <c r="W27" i="41"/>
  <c r="V27" i="41"/>
  <c r="V33" i="40"/>
  <c r="V28" i="40"/>
  <c r="V29" i="40"/>
  <c r="V30" i="40"/>
  <c r="V35" i="40"/>
  <c r="V31" i="40"/>
  <c r="V39" i="40"/>
  <c r="W36" i="40"/>
  <c r="V24" i="40"/>
  <c r="V25" i="40"/>
  <c r="V26" i="40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W13" i="39"/>
  <c r="V13" i="39"/>
  <c r="W12" i="39"/>
  <c r="V12" i="39"/>
  <c r="W11" i="39"/>
  <c r="V11" i="39"/>
  <c r="W10" i="39"/>
  <c r="V10" i="39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X27" i="41" l="1"/>
  <c r="X29" i="40"/>
  <c r="V27" i="40"/>
  <c r="X23" i="40"/>
  <c r="X25" i="40"/>
  <c r="X32" i="40"/>
  <c r="X30" i="40"/>
  <c r="X28" i="40"/>
  <c r="X31" i="40"/>
  <c r="X37" i="40"/>
  <c r="X39" i="40"/>
  <c r="X24" i="40"/>
  <c r="X34" i="40"/>
  <c r="X36" i="40"/>
  <c r="X38" i="40"/>
  <c r="X26" i="40"/>
  <c r="X33" i="40"/>
  <c r="X6" i="39"/>
  <c r="X10" i="39"/>
  <c r="X14" i="39"/>
  <c r="W27" i="40"/>
  <c r="X11" i="39"/>
  <c r="X13" i="39"/>
  <c r="X17" i="39"/>
  <c r="V8" i="39"/>
  <c r="V26" i="39" s="1"/>
  <c r="X7" i="39"/>
  <c r="X18" i="39"/>
  <c r="X20" i="39"/>
  <c r="X5" i="39"/>
  <c r="W8" i="39"/>
  <c r="W29" i="39" s="1"/>
  <c r="X9" i="39"/>
  <c r="X12" i="39"/>
  <c r="X16" i="39"/>
  <c r="X19" i="39"/>
  <c r="X4" i="39"/>
  <c r="X1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W19" i="38"/>
  <c r="V19" i="38"/>
  <c r="W18" i="38"/>
  <c r="V18" i="38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W12" i="38"/>
  <c r="V12" i="38"/>
  <c r="W11" i="38"/>
  <c r="V11" i="38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23" i="39" l="1"/>
  <c r="V30" i="39"/>
  <c r="V34" i="39"/>
  <c r="V29" i="39"/>
  <c r="X11" i="38"/>
  <c r="X13" i="38"/>
  <c r="X18" i="38"/>
  <c r="X20" i="38"/>
  <c r="X27" i="40"/>
  <c r="V36" i="39"/>
  <c r="V33" i="39"/>
  <c r="V28" i="39"/>
  <c r="V31" i="39"/>
  <c r="W25" i="39"/>
  <c r="X6" i="38"/>
  <c r="V35" i="39"/>
  <c r="V37" i="39"/>
  <c r="V24" i="39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X5" i="38"/>
  <c r="W8" i="38"/>
  <c r="W29" i="38" s="1"/>
  <c r="X9" i="38"/>
  <c r="X12" i="38"/>
  <c r="X16" i="38"/>
  <c r="X19" i="38"/>
  <c r="X4" i="38"/>
  <c r="X15" i="38"/>
  <c r="AB3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W5" i="37"/>
  <c r="V5" i="37"/>
  <c r="W4" i="37"/>
  <c r="V4" i="37"/>
  <c r="X6" i="37" l="1"/>
  <c r="V31" i="38"/>
  <c r="V34" i="38"/>
  <c r="X9" i="37"/>
  <c r="X20" i="37"/>
  <c r="X12" i="37"/>
  <c r="X35" i="39"/>
  <c r="V32" i="38"/>
  <c r="V26" i="38"/>
  <c r="V36" i="38"/>
  <c r="V23" i="38"/>
  <c r="V29" i="38"/>
  <c r="V35" i="38"/>
  <c r="V30" i="38"/>
  <c r="V33" i="38"/>
  <c r="X5" i="37"/>
  <c r="X24" i="39"/>
  <c r="X23" i="39"/>
  <c r="X31" i="39"/>
  <c r="V27" i="39"/>
  <c r="AC35" i="37"/>
  <c r="AC37" i="37"/>
  <c r="X13" i="37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33" i="39"/>
  <c r="X38" i="39"/>
  <c r="W32" i="38"/>
  <c r="W31" i="38"/>
  <c r="W23" i="38"/>
  <c r="W30" i="38"/>
  <c r="V37" i="38"/>
  <c r="V25" i="38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8" i="37"/>
  <c r="W38" i="37" s="1"/>
  <c r="X11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W19" i="36"/>
  <c r="V19" i="36"/>
  <c r="W18" i="36"/>
  <c r="V18" i="36"/>
  <c r="W17" i="36"/>
  <c r="V17" i="36"/>
  <c r="AC16" i="36"/>
  <c r="AB16" i="36"/>
  <c r="AA16" i="36"/>
  <c r="W16" i="36"/>
  <c r="V16" i="36"/>
  <c r="W15" i="36"/>
  <c r="V15" i="36"/>
  <c r="W14" i="36"/>
  <c r="V14" i="36"/>
  <c r="W13" i="36"/>
  <c r="V13" i="36"/>
  <c r="W12" i="36"/>
  <c r="V12" i="36"/>
  <c r="W11" i="36"/>
  <c r="V11" i="36"/>
  <c r="W10" i="36"/>
  <c r="V10" i="36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X18" i="36" l="1"/>
  <c r="X20" i="36"/>
  <c r="X10" i="36"/>
  <c r="X14" i="36"/>
  <c r="W34" i="37"/>
  <c r="X27" i="39"/>
  <c r="V27" i="38"/>
  <c r="W29" i="37"/>
  <c r="W36" i="37"/>
  <c r="V32" i="37"/>
  <c r="V35" i="37"/>
  <c r="W23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B35" i="35"/>
  <c r="AA35" i="35"/>
  <c r="W20" i="35"/>
  <c r="V20" i="35"/>
  <c r="W19" i="35"/>
  <c r="V19" i="35"/>
  <c r="W18" i="35"/>
  <c r="V18" i="35"/>
  <c r="W17" i="35"/>
  <c r="V17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W9" i="35"/>
  <c r="V9" i="35"/>
  <c r="W7" i="35"/>
  <c r="V7" i="35"/>
  <c r="W6" i="35"/>
  <c r="V6" i="35"/>
  <c r="W5" i="35"/>
  <c r="V5" i="35"/>
  <c r="W4" i="35"/>
  <c r="V4" i="35"/>
  <c r="V31" i="36" l="1"/>
  <c r="V38" i="36"/>
  <c r="AC36" i="35"/>
  <c r="X37" i="37"/>
  <c r="W25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X5" i="35"/>
  <c r="W8" i="35"/>
  <c r="W29" i="35" s="1"/>
  <c r="X9" i="35"/>
  <c r="X12" i="35"/>
  <c r="X16" i="35"/>
  <c r="X19" i="35"/>
  <c r="X4" i="35"/>
  <c r="X15" i="35"/>
  <c r="AB39" i="35"/>
  <c r="W17" i="34"/>
  <c r="W20" i="34"/>
  <c r="W19" i="34"/>
  <c r="W18" i="34"/>
  <c r="W4" i="34"/>
  <c r="AB38" i="34"/>
  <c r="AA38" i="34"/>
  <c r="AB37" i="34"/>
  <c r="AA37" i="34"/>
  <c r="AB36" i="34"/>
  <c r="AA36" i="34"/>
  <c r="AB35" i="34"/>
  <c r="AA35" i="34"/>
  <c r="AC30" i="34"/>
  <c r="AB30" i="34"/>
  <c r="AA30" i="34"/>
  <c r="AC23" i="34"/>
  <c r="AB23" i="34"/>
  <c r="AA23" i="34"/>
  <c r="AC16" i="34"/>
  <c r="AB16" i="34"/>
  <c r="AA16" i="34"/>
  <c r="AC9" i="34"/>
  <c r="AB9" i="34"/>
  <c r="AA9" i="34"/>
  <c r="W6" i="34"/>
  <c r="W25" i="35" l="1"/>
  <c r="V32" i="35"/>
  <c r="V38" i="35"/>
  <c r="V36" i="35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AC37" i="34"/>
  <c r="AC35" i="34"/>
  <c r="AC36" i="34"/>
  <c r="AC38" i="34"/>
  <c r="AA39" i="34"/>
  <c r="AB39" i="34"/>
  <c r="W13" i="34"/>
  <c r="W12" i="34"/>
  <c r="W7" i="34"/>
  <c r="W15" i="34"/>
  <c r="W16" i="34"/>
  <c r="W5" i="34"/>
  <c r="V6" i="34"/>
  <c r="X6" i="34" s="1"/>
  <c r="W14" i="34"/>
  <c r="V5" i="34"/>
  <c r="V9" i="34"/>
  <c r="V19" i="34"/>
  <c r="X19" i="34" s="1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AC39" i="34"/>
  <c r="X5" i="34"/>
  <c r="W8" i="34"/>
  <c r="W25" i="34" s="1"/>
  <c r="V16" i="34"/>
  <c r="V15" i="34"/>
  <c r="V18" i="34"/>
  <c r="X18" i="34" s="1"/>
  <c r="V14" i="34"/>
  <c r="V10" i="34"/>
  <c r="V11" i="34"/>
  <c r="V7" i="34"/>
  <c r="W10" i="34"/>
  <c r="W29" i="34" s="1"/>
  <c r="W9" i="34"/>
  <c r="X9" i="34" s="1"/>
  <c r="W11" i="34"/>
  <c r="V20" i="34"/>
  <c r="V17" i="34"/>
  <c r="V13" i="34"/>
  <c r="X13" i="34" s="1"/>
  <c r="V4" i="34"/>
  <c r="V12" i="34"/>
  <c r="X12" i="34" s="1"/>
  <c r="W39" i="34"/>
  <c r="X27" i="35" l="1"/>
  <c r="W23" i="34"/>
  <c r="W30" i="34"/>
  <c r="W26" i="34"/>
  <c r="W28" i="34"/>
  <c r="W24" i="34"/>
  <c r="X10" i="34"/>
  <c r="W32" i="34"/>
  <c r="X17" i="34"/>
  <c r="X7" i="34"/>
  <c r="X14" i="34"/>
  <c r="X20" i="34"/>
  <c r="X16" i="34"/>
  <c r="W34" i="34"/>
  <c r="W36" i="34"/>
  <c r="W38" i="34"/>
  <c r="W33" i="34"/>
  <c r="W35" i="34"/>
  <c r="W37" i="34"/>
  <c r="X4" i="34"/>
  <c r="V8" i="34"/>
  <c r="V29" i="34" s="1"/>
  <c r="W31" i="34"/>
  <c r="X11" i="34"/>
  <c r="X15" i="34"/>
  <c r="W27" i="34" l="1"/>
  <c r="V36" i="34"/>
  <c r="V30" i="34"/>
  <c r="V23" i="34"/>
  <c r="V38" i="34"/>
  <c r="V25" i="34"/>
  <c r="V28" i="34"/>
  <c r="V37" i="34"/>
  <c r="V24" i="34"/>
  <c r="V39" i="34"/>
  <c r="V33" i="34"/>
  <c r="V35" i="34"/>
  <c r="X8" i="34"/>
  <c r="X30" i="34" s="1"/>
  <c r="V31" i="34"/>
  <c r="V26" i="34"/>
  <c r="V34" i="34"/>
  <c r="V32" i="34"/>
  <c r="X29" i="34" l="1"/>
  <c r="X36" i="34"/>
  <c r="X35" i="34"/>
  <c r="X26" i="34"/>
  <c r="V27" i="34"/>
  <c r="X25" i="34"/>
  <c r="X38" i="34"/>
  <c r="X31" i="34"/>
  <c r="X32" i="34"/>
  <c r="X28" i="34"/>
  <c r="X24" i="34"/>
  <c r="X37" i="34"/>
  <c r="X33" i="34"/>
  <c r="X23" i="34"/>
  <c r="X39" i="34"/>
  <c r="X34" i="34"/>
  <c r="X27" i="34" l="1"/>
</calcChain>
</file>

<file path=xl/sharedStrings.xml><?xml version="1.0" encoding="utf-8"?>
<sst xmlns="http://schemas.openxmlformats.org/spreadsheetml/2006/main" count="1344" uniqueCount="40">
  <si>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</si>
  <si>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</si>
  <si>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</si>
  <si>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</si>
  <si>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</si>
  <si>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</si>
  <si>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</si>
  <si>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</si>
  <si>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</si>
  <si>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</si>
  <si>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</si>
  <si>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</si>
  <si>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</si>
  <si>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</si>
  <si>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</si>
  <si>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</si>
  <si>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</si>
  <si>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</si>
  <si>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</si>
  <si>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</si>
  <si>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</si>
  <si>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</si>
  <si>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</si>
  <si>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</si>
  <si>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</si>
  <si>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</si>
  <si>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</si>
  <si>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</si>
  <si>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</si>
  <si>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</si>
  <si>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</si>
  <si>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</si>
  <si>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2"/>
  </si>
  <si>
    <t>全住民</t>
    <rPh sb="0" eb="1">
      <t>ゼン</t>
    </rPh>
    <rPh sb="1" eb="3">
      <t>ジュウミン</t>
    </rPh>
    <phoneticPr fontId="2"/>
  </si>
  <si>
    <t>現在</t>
    <rPh sb="0" eb="2">
      <t>ゲンザイ</t>
    </rPh>
    <phoneticPr fontId="2"/>
  </si>
  <si>
    <t>令和2年4月30日現在</t>
    <rPh sb="5" eb="6">
      <t>ガツ</t>
    </rPh>
    <rPh sb="8" eb="9">
      <t>ニチ</t>
    </rPh>
    <rPh sb="9" eb="11">
      <t>ゲンザイ</t>
    </rPh>
    <phoneticPr fontId="2"/>
  </si>
  <si>
    <t>令和2年6月30日現在</t>
    <rPh sb="5" eb="6">
      <t>ガツ</t>
    </rPh>
    <rPh sb="8" eb="9">
      <t>ニチ</t>
    </rPh>
    <rPh sb="9" eb="11">
      <t>ゲンザイ</t>
    </rPh>
    <phoneticPr fontId="2"/>
  </si>
  <si>
    <t>令和2年7月31日現在</t>
    <rPh sb="5" eb="6">
      <t>ガツ</t>
    </rPh>
    <rPh sb="8" eb="9">
      <t>ニチ</t>
    </rPh>
    <rPh sb="9" eb="11">
      <t>ゲンザイ</t>
    </rPh>
    <phoneticPr fontId="2"/>
  </si>
  <si>
    <t>令和2年8月31日現在</t>
    <rPh sb="5" eb="6">
      <t>ガツ</t>
    </rPh>
    <rPh sb="8" eb="9">
      <t>ニチ</t>
    </rPh>
    <rPh sb="9" eb="11">
      <t>ゲンザイ</t>
    </rPh>
    <phoneticPr fontId="2"/>
  </si>
  <si>
    <t>令和2年9月30日現在</t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</si>
</sst>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0" fontId="9" fillId="0" borderId="0" xfId="0" applyFont="1"/>
    <xf numFmtId="38" fontId="4" fillId="0" borderId="1" xfId="1" applyFont="1" applyBorder="1" applyAlignment="1">
      <alignment vertical="center"/>
    </xf>
    <xf numFmtId="0" fontId="5" fillId="0" borderId="0" xfId="0" applyFont="1" applyAlignment="1">
      <alignment horizontal="left"/>
    </xf>
    <xf numFmtId="0" fontId="0" fillId="0" borderId="0" xfId="0" applyAlignment="1">
      <alignment shrinkToFit="1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177" fontId="11" fillId="0" borderId="6" xfId="0" applyNumberFormat="1" applyFont="1" applyBorder="1" applyAlignment="1">
      <alignment horizontal="right" shrinkToFit="1"/>
    </xf>
    <xf numFmtId="177" fontId="5" fillId="0" borderId="6" xfId="0" applyNumberFormat="1" applyFont="1" applyBorder="1" applyAlignment="1">
      <alignment horizontal="right" shrinkToFit="1"/>
    </xf>
    <xf numFmtId="177" fontId="0" fillId="0" borderId="6" xfId="0" applyNumberFormat="1" applyBorder="1" applyAlignment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2"/>
      <c r="W2" s="32"/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34</v>
      </c>
      <c r="C4" s="10">
        <v>40</v>
      </c>
      <c r="D4" s="10">
        <v>74</v>
      </c>
      <c r="E4" s="3"/>
      <c r="F4" s="7">
        <v>30</v>
      </c>
      <c r="G4" s="10">
        <v>54</v>
      </c>
      <c r="H4" s="10">
        <v>41</v>
      </c>
      <c r="I4" s="10">
        <v>95</v>
      </c>
      <c r="J4" s="3"/>
      <c r="K4" s="7">
        <v>60</v>
      </c>
      <c r="L4" s="10">
        <v>145</v>
      </c>
      <c r="M4" s="10">
        <v>145</v>
      </c>
      <c r="N4" s="10">
        <v>290</v>
      </c>
      <c r="O4" s="3"/>
      <c r="P4" s="7">
        <v>90</v>
      </c>
      <c r="Q4" s="10">
        <v>64</v>
      </c>
      <c r="R4" s="10">
        <v>145</v>
      </c>
      <c r="S4" s="10">
        <v>209</v>
      </c>
      <c r="U4" s="4" t="s">
        <v>4</v>
      </c>
      <c r="V4" s="15">
        <f>SUM(B9,B15,B21)</f>
        <v>950</v>
      </c>
      <c r="W4" s="15">
        <f>SUM(C9,C15,C21)</f>
        <v>890</v>
      </c>
      <c r="X4" s="15">
        <f>SUM(V4:W4)</f>
        <v>1840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43</v>
      </c>
      <c r="C5" s="10">
        <v>35</v>
      </c>
      <c r="D5" s="10">
        <v>78</v>
      </c>
      <c r="E5" s="3"/>
      <c r="F5" s="7">
        <v>31</v>
      </c>
      <c r="G5" s="10">
        <v>63</v>
      </c>
      <c r="H5" s="10">
        <v>63</v>
      </c>
      <c r="I5" s="10">
        <v>126</v>
      </c>
      <c r="J5" s="3"/>
      <c r="K5" s="7">
        <v>61</v>
      </c>
      <c r="L5" s="10">
        <v>179</v>
      </c>
      <c r="M5" s="10">
        <v>168</v>
      </c>
      <c r="N5" s="10">
        <v>347</v>
      </c>
      <c r="O5" s="3"/>
      <c r="P5" s="7">
        <v>91</v>
      </c>
      <c r="Q5" s="10">
        <v>50</v>
      </c>
      <c r="R5" s="10">
        <v>147</v>
      </c>
      <c r="S5" s="10">
        <v>197</v>
      </c>
      <c r="U5" s="4" t="s">
        <v>5</v>
      </c>
      <c r="V5" s="15">
        <f>SUM(B27,B33,B39,G9,G15,G21,G27,G33,G39,L9)</f>
        <v>4726</v>
      </c>
      <c r="W5" s="15">
        <f>SUM(C27,C33,C39,H9,H15,H21,H27,H33,H39,M9)</f>
        <v>4639</v>
      </c>
      <c r="X5" s="15">
        <f>SUM(V5:W5)</f>
        <v>9365</v>
      </c>
      <c r="Y5" s="2"/>
      <c r="Z5" s="4" t="s">
        <v>25</v>
      </c>
      <c r="AA5" s="10">
        <v>534</v>
      </c>
      <c r="AB5" s="10">
        <v>525</v>
      </c>
      <c r="AC5" s="10">
        <v>1059</v>
      </c>
    </row>
    <row r="6" spans="1:29" ht="15" customHeight="1" x14ac:dyDescent="0.15">
      <c r="A6" s="7">
        <v>2</v>
      </c>
      <c r="B6" s="10">
        <v>59</v>
      </c>
      <c r="C6" s="10">
        <v>50</v>
      </c>
      <c r="D6" s="10">
        <v>109</v>
      </c>
      <c r="E6" s="3"/>
      <c r="F6" s="7">
        <v>32</v>
      </c>
      <c r="G6" s="10">
        <v>82</v>
      </c>
      <c r="H6" s="10">
        <v>94</v>
      </c>
      <c r="I6" s="10">
        <v>176</v>
      </c>
      <c r="J6" s="3"/>
      <c r="K6" s="7">
        <v>62</v>
      </c>
      <c r="L6" s="10">
        <v>149</v>
      </c>
      <c r="M6" s="10">
        <v>173</v>
      </c>
      <c r="N6" s="10">
        <v>322</v>
      </c>
      <c r="O6" s="3"/>
      <c r="P6" s="7">
        <v>92</v>
      </c>
      <c r="Q6" s="10">
        <v>40</v>
      </c>
      <c r="R6" s="10">
        <v>109</v>
      </c>
      <c r="S6" s="10">
        <v>149</v>
      </c>
      <c r="U6" s="8" t="s">
        <v>6</v>
      </c>
      <c r="V6" s="15">
        <f>SUM(L15,L21)</f>
        <v>2104</v>
      </c>
      <c r="W6" s="15">
        <f>SUM(M15,M21)</f>
        <v>2004</v>
      </c>
      <c r="X6" s="15">
        <f>SUM(V6:W6)</f>
        <v>4108</v>
      </c>
      <c r="Z6" s="26" t="s">
        <v>26</v>
      </c>
      <c r="AA6" s="10">
        <v>2748</v>
      </c>
      <c r="AB6" s="10">
        <v>2699</v>
      </c>
      <c r="AC6" s="10">
        <v>5447</v>
      </c>
    </row>
    <row r="7" spans="1:29" ht="15" customHeight="1" x14ac:dyDescent="0.15">
      <c r="A7" s="7">
        <v>3</v>
      </c>
      <c r="B7" s="10">
        <v>58</v>
      </c>
      <c r="C7" s="10">
        <v>57</v>
      </c>
      <c r="D7" s="10">
        <v>115</v>
      </c>
      <c r="E7" s="3"/>
      <c r="F7" s="7">
        <v>33</v>
      </c>
      <c r="G7" s="10">
        <v>69</v>
      </c>
      <c r="H7" s="10">
        <v>82</v>
      </c>
      <c r="I7" s="10">
        <v>151</v>
      </c>
      <c r="J7" s="3"/>
      <c r="K7" s="7">
        <v>63</v>
      </c>
      <c r="L7" s="10">
        <v>178</v>
      </c>
      <c r="M7" s="10">
        <v>169</v>
      </c>
      <c r="N7" s="10">
        <v>347</v>
      </c>
      <c r="O7" s="3"/>
      <c r="P7" s="7">
        <v>93</v>
      </c>
      <c r="Q7" s="10">
        <v>42</v>
      </c>
      <c r="R7" s="10">
        <v>88</v>
      </c>
      <c r="S7" s="10">
        <v>130</v>
      </c>
      <c r="U7" s="4" t="s">
        <v>7</v>
      </c>
      <c r="V7" s="15">
        <f>SUM(L27,L33,L39,Q9,Q15,Q21,Q27,Q33,Q39)</f>
        <v>2111</v>
      </c>
      <c r="W7" s="15">
        <f>SUM(M27,M33,M39,R9,R15,R21,R27,R33,R39)</f>
        <v>3704</v>
      </c>
      <c r="X7" s="15">
        <f>SUM(V7:W7)</f>
        <v>5815</v>
      </c>
      <c r="Z7" s="4" t="s">
        <v>31</v>
      </c>
      <c r="AA7" s="10">
        <v>1207</v>
      </c>
      <c r="AB7" s="10">
        <v>1211</v>
      </c>
      <c r="AC7" s="10">
        <v>2418</v>
      </c>
    </row>
    <row r="8" spans="1:29" ht="15" customHeight="1" x14ac:dyDescent="0.15">
      <c r="A8" s="7">
        <v>4</v>
      </c>
      <c r="B8" s="10">
        <v>61</v>
      </c>
      <c r="C8" s="10">
        <v>46</v>
      </c>
      <c r="D8" s="10">
        <v>107</v>
      </c>
      <c r="E8" s="3"/>
      <c r="F8" s="7">
        <v>34</v>
      </c>
      <c r="G8" s="10">
        <v>79</v>
      </c>
      <c r="H8" s="10">
        <v>84</v>
      </c>
      <c r="I8" s="10">
        <v>163</v>
      </c>
      <c r="J8" s="3"/>
      <c r="K8" s="7">
        <v>64</v>
      </c>
      <c r="L8" s="10">
        <v>168</v>
      </c>
      <c r="M8" s="10">
        <v>186</v>
      </c>
      <c r="N8" s="10">
        <v>354</v>
      </c>
      <c r="O8" s="3"/>
      <c r="P8" s="7">
        <v>94</v>
      </c>
      <c r="Q8" s="10">
        <v>34</v>
      </c>
      <c r="R8" s="10">
        <v>91</v>
      </c>
      <c r="S8" s="10">
        <v>125</v>
      </c>
      <c r="U8" s="17" t="s">
        <v>3</v>
      </c>
      <c r="V8" s="12">
        <f>SUM(V4:V7)</f>
        <v>9891</v>
      </c>
      <c r="W8" s="12">
        <f>SUM(W4:W7)</f>
        <v>11237</v>
      </c>
      <c r="X8" s="12">
        <f>SUM(X4:X7)</f>
        <v>21128</v>
      </c>
      <c r="Z8" s="4" t="s">
        <v>7</v>
      </c>
      <c r="AA8" s="10">
        <v>1278</v>
      </c>
      <c r="AB8" s="10">
        <v>2229</v>
      </c>
      <c r="AC8" s="10">
        <v>3506</v>
      </c>
    </row>
    <row r="9" spans="1:29" ht="15" customHeight="1" x14ac:dyDescent="0.15">
      <c r="A9" s="7"/>
      <c r="B9" s="11">
        <v>255</v>
      </c>
      <c r="C9" s="11">
        <v>228</v>
      </c>
      <c r="D9" s="11">
        <v>483</v>
      </c>
      <c r="E9" s="3"/>
      <c r="F9" s="7"/>
      <c r="G9" s="11">
        <v>347</v>
      </c>
      <c r="H9" s="11">
        <v>364</v>
      </c>
      <c r="I9" s="11">
        <v>711</v>
      </c>
      <c r="J9" s="3"/>
      <c r="K9" s="7"/>
      <c r="L9" s="12">
        <v>819</v>
      </c>
      <c r="M9" s="12">
        <v>841</v>
      </c>
      <c r="N9" s="12">
        <v>1660</v>
      </c>
      <c r="O9" s="3"/>
      <c r="P9" s="7"/>
      <c r="Q9" s="11">
        <v>230</v>
      </c>
      <c r="R9" s="11">
        <v>580</v>
      </c>
      <c r="S9" s="11">
        <v>810</v>
      </c>
      <c r="U9" s="4" t="s">
        <v>8</v>
      </c>
      <c r="V9" s="15">
        <f>SUM(G21,G27,G33,G39,L9)</f>
        <v>2919</v>
      </c>
      <c r="W9" s="15">
        <f>SUM(H21,H27,H33,H39,M9)</f>
        <v>2869</v>
      </c>
      <c r="X9" s="18">
        <f t="shared" ref="X9:X20" si="0">SUM(V9:W9)</f>
        <v>5788</v>
      </c>
      <c r="Z9" s="9" t="s">
        <v>24</v>
      </c>
      <c r="AA9" s="11">
        <f t="shared" ref="AA9:AB9" si="1">SUM(AA5:AA8)</f>
        <v>5767</v>
      </c>
      <c r="AB9" s="11">
        <f t="shared" si="1"/>
        <v>6664</v>
      </c>
      <c r="AC9" s="11">
        <f>SUM(AC5:AC8)</f>
        <v>12430</v>
      </c>
    </row>
    <row r="10" spans="1:29" ht="15" customHeight="1" x14ac:dyDescent="0.15">
      <c r="A10" s="7">
        <v>5</v>
      </c>
      <c r="B10" s="10">
        <v>68</v>
      </c>
      <c r="C10" s="10">
        <v>64</v>
      </c>
      <c r="D10" s="10">
        <v>132</v>
      </c>
      <c r="E10" s="3"/>
      <c r="F10" s="7">
        <v>35</v>
      </c>
      <c r="G10" s="10">
        <v>101</v>
      </c>
      <c r="H10" s="10">
        <v>76</v>
      </c>
      <c r="I10" s="10">
        <v>177</v>
      </c>
      <c r="J10" s="3"/>
      <c r="K10" s="7">
        <v>65</v>
      </c>
      <c r="L10" s="10">
        <v>191</v>
      </c>
      <c r="M10" s="10">
        <v>193</v>
      </c>
      <c r="N10" s="10">
        <v>384</v>
      </c>
      <c r="O10" s="3"/>
      <c r="P10" s="7">
        <v>95</v>
      </c>
      <c r="Q10" s="10">
        <v>14</v>
      </c>
      <c r="R10" s="10">
        <v>78</v>
      </c>
      <c r="S10" s="10">
        <v>92</v>
      </c>
      <c r="U10" s="4" t="s">
        <v>9</v>
      </c>
      <c r="V10" s="15">
        <f>SUM(G21,G27,G33,G39,L9,L15,L21,L27,L33,L39,Q9,Q15,Q21,Q27,Q33,Q39)</f>
        <v>7134</v>
      </c>
      <c r="W10" s="15">
        <f>SUM(H21,H27,H33,H39,M9,M15,M21,M27,M33,M39,R9,R15,R21,R27,R33,R39)</f>
        <v>8577</v>
      </c>
      <c r="X10" s="18">
        <f t="shared" si="0"/>
        <v>15711</v>
      </c>
      <c r="Z10" s="6" t="s">
        <v>28</v>
      </c>
    </row>
    <row r="11" spans="1:29" ht="15" customHeight="1" x14ac:dyDescent="0.15">
      <c r="A11" s="7">
        <v>6</v>
      </c>
      <c r="B11" s="10">
        <v>60</v>
      </c>
      <c r="C11" s="10">
        <v>60</v>
      </c>
      <c r="D11" s="10">
        <v>120</v>
      </c>
      <c r="E11" s="3"/>
      <c r="F11" s="7">
        <v>36</v>
      </c>
      <c r="G11" s="10">
        <v>84</v>
      </c>
      <c r="H11" s="10">
        <v>98</v>
      </c>
      <c r="I11" s="10">
        <v>182</v>
      </c>
      <c r="J11" s="3"/>
      <c r="K11" s="7">
        <v>66</v>
      </c>
      <c r="L11" s="10">
        <v>228</v>
      </c>
      <c r="M11" s="10">
        <v>164</v>
      </c>
      <c r="N11" s="10">
        <v>392</v>
      </c>
      <c r="O11" s="3"/>
      <c r="P11" s="7">
        <v>96</v>
      </c>
      <c r="Q11" s="10">
        <v>15</v>
      </c>
      <c r="R11" s="10">
        <v>37</v>
      </c>
      <c r="S11" s="10">
        <v>52</v>
      </c>
      <c r="U11" s="4" t="s">
        <v>10</v>
      </c>
      <c r="V11" s="15">
        <f>SUM(,G33,G39,L9,L15,L21,L27,L33,L39,Q9,Q15,Q21,Q27,Q33,Q39)</f>
        <v>6103</v>
      </c>
      <c r="W11" s="15">
        <f>SUM(,H33,H39,M9,M15,M21,M27,M33,M39,R9,R15,R21,R27,R33,R39)</f>
        <v>7663</v>
      </c>
      <c r="X11" s="18">
        <f t="shared" si="0"/>
        <v>13766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64</v>
      </c>
      <c r="C12" s="10">
        <v>62</v>
      </c>
      <c r="D12" s="10">
        <v>126</v>
      </c>
      <c r="E12" s="3"/>
      <c r="F12" s="7">
        <v>37</v>
      </c>
      <c r="G12" s="10">
        <v>76</v>
      </c>
      <c r="H12" s="10">
        <v>83</v>
      </c>
      <c r="I12" s="10">
        <v>159</v>
      </c>
      <c r="J12" s="3"/>
      <c r="K12" s="7">
        <v>67</v>
      </c>
      <c r="L12" s="10">
        <v>199</v>
      </c>
      <c r="M12" s="10">
        <v>215</v>
      </c>
      <c r="N12" s="10">
        <v>414</v>
      </c>
      <c r="O12" s="3"/>
      <c r="P12" s="7">
        <v>97</v>
      </c>
      <c r="Q12" s="10">
        <v>5</v>
      </c>
      <c r="R12" s="10">
        <v>44</v>
      </c>
      <c r="S12" s="10">
        <v>49</v>
      </c>
      <c r="U12" s="4" t="s">
        <v>11</v>
      </c>
      <c r="V12" s="15">
        <f>SUM(L9,L15,L21,L27,L33,L39,Q9,Q15,Q21,Q27,Q33,Q39)</f>
        <v>5034</v>
      </c>
      <c r="W12" s="15">
        <f>SUM(M9,M15,M21,M27,M33,M39,R9,R15,R21,R27,R33,R39)</f>
        <v>6549</v>
      </c>
      <c r="X12" s="18">
        <f t="shared" si="0"/>
        <v>11583</v>
      </c>
      <c r="Z12" s="4" t="s">
        <v>25</v>
      </c>
      <c r="AA12" s="10">
        <v>163</v>
      </c>
      <c r="AB12" s="10">
        <v>117</v>
      </c>
      <c r="AC12" s="10">
        <v>280</v>
      </c>
    </row>
    <row r="13" spans="1:29" ht="15" customHeight="1" x14ac:dyDescent="0.15">
      <c r="A13" s="7">
        <v>8</v>
      </c>
      <c r="B13" s="10">
        <v>69</v>
      </c>
      <c r="C13" s="10">
        <v>52</v>
      </c>
      <c r="D13" s="10">
        <v>121</v>
      </c>
      <c r="E13" s="3"/>
      <c r="F13" s="7">
        <v>38</v>
      </c>
      <c r="G13" s="10">
        <v>98</v>
      </c>
      <c r="H13" s="10">
        <v>80</v>
      </c>
      <c r="I13" s="10">
        <v>178</v>
      </c>
      <c r="J13" s="3"/>
      <c r="K13" s="7">
        <v>68</v>
      </c>
      <c r="L13" s="10">
        <v>225</v>
      </c>
      <c r="M13" s="10">
        <v>204</v>
      </c>
      <c r="N13" s="10">
        <v>429</v>
      </c>
      <c r="O13" s="3"/>
      <c r="P13" s="7">
        <v>98</v>
      </c>
      <c r="Q13" s="10">
        <v>1</v>
      </c>
      <c r="R13" s="10">
        <v>34</v>
      </c>
      <c r="S13" s="10">
        <v>35</v>
      </c>
      <c r="U13" s="9" t="s">
        <v>12</v>
      </c>
      <c r="V13" s="12">
        <f>SUM(L15,L21,L27,L33,L39,Q9,Q15,Q21,Q27,Q33,Q39)</f>
        <v>4215</v>
      </c>
      <c r="W13" s="12">
        <f>SUM(M15,M21,M27,M33,M39,R9,R15,R21,R27,R33,R39)</f>
        <v>5708</v>
      </c>
      <c r="X13" s="12">
        <f t="shared" si="0"/>
        <v>9923</v>
      </c>
      <c r="Z13" s="26" t="s">
        <v>26</v>
      </c>
      <c r="AA13" s="10">
        <v>583</v>
      </c>
      <c r="AB13" s="10">
        <v>657</v>
      </c>
      <c r="AC13" s="10">
        <v>1240</v>
      </c>
    </row>
    <row r="14" spans="1:29" ht="15" customHeight="1" x14ac:dyDescent="0.15">
      <c r="A14" s="7">
        <v>9</v>
      </c>
      <c r="B14" s="10">
        <v>71</v>
      </c>
      <c r="C14" s="10">
        <v>68</v>
      </c>
      <c r="D14" s="10">
        <v>139</v>
      </c>
      <c r="E14" s="3"/>
      <c r="F14" s="7">
        <v>39</v>
      </c>
      <c r="G14" s="10">
        <v>76</v>
      </c>
      <c r="H14" s="10">
        <v>105</v>
      </c>
      <c r="I14" s="10">
        <v>181</v>
      </c>
      <c r="J14" s="3"/>
      <c r="K14" s="7">
        <v>69</v>
      </c>
      <c r="L14" s="10">
        <v>237</v>
      </c>
      <c r="M14" s="10">
        <v>195</v>
      </c>
      <c r="N14" s="10">
        <v>432</v>
      </c>
      <c r="O14" s="3"/>
      <c r="P14" s="7">
        <v>99</v>
      </c>
      <c r="Q14" s="10">
        <v>3</v>
      </c>
      <c r="R14" s="10">
        <v>19</v>
      </c>
      <c r="S14" s="10">
        <v>22</v>
      </c>
      <c r="U14" s="4" t="s">
        <v>13</v>
      </c>
      <c r="V14" s="15">
        <f>SUM(L21,L27,L33,L39,Q9,Q15,Q21,Q27,Q33,Q39)</f>
        <v>3135</v>
      </c>
      <c r="W14" s="15">
        <f>SUM(M21,M27,M33,M39,R9,R15,R21,R27,R33,R39)</f>
        <v>4737</v>
      </c>
      <c r="X14" s="18">
        <f t="shared" si="0"/>
        <v>7872</v>
      </c>
      <c r="Z14" s="4" t="s">
        <v>31</v>
      </c>
      <c r="AA14" s="10">
        <v>286</v>
      </c>
      <c r="AB14" s="10">
        <v>269</v>
      </c>
      <c r="AC14" s="10">
        <v>555</v>
      </c>
    </row>
    <row r="15" spans="1:29" ht="15" customHeight="1" x14ac:dyDescent="0.15">
      <c r="A15" s="7"/>
      <c r="B15" s="11">
        <v>332</v>
      </c>
      <c r="C15" s="11">
        <v>306</v>
      </c>
      <c r="D15" s="11">
        <v>638</v>
      </c>
      <c r="E15" s="3"/>
      <c r="F15" s="7"/>
      <c r="G15" s="11">
        <v>435</v>
      </c>
      <c r="H15" s="11">
        <v>442</v>
      </c>
      <c r="I15" s="11">
        <v>877</v>
      </c>
      <c r="J15" s="3"/>
      <c r="K15" s="7"/>
      <c r="L15" s="11">
        <v>1080</v>
      </c>
      <c r="M15" s="11">
        <v>971</v>
      </c>
      <c r="N15" s="11">
        <v>2051</v>
      </c>
      <c r="O15" s="3"/>
      <c r="P15" s="7"/>
      <c r="Q15" s="11">
        <v>38</v>
      </c>
      <c r="R15" s="11">
        <v>212</v>
      </c>
      <c r="S15" s="11">
        <v>250</v>
      </c>
      <c r="U15" s="4" t="s">
        <v>14</v>
      </c>
      <c r="V15" s="15">
        <f>SUM(L27,L33,L39,Q9,Q15,Q21,Q27,Q33,Q39)</f>
        <v>2111</v>
      </c>
      <c r="W15" s="15">
        <f>SUM(M27,M33,M39,R9,R15,R21,R27,R33,R39)</f>
        <v>3704</v>
      </c>
      <c r="X15" s="18">
        <f t="shared" si="0"/>
        <v>5815</v>
      </c>
      <c r="Z15" s="4" t="s">
        <v>7</v>
      </c>
      <c r="AA15" s="10">
        <v>266</v>
      </c>
      <c r="AB15" s="10">
        <v>447</v>
      </c>
      <c r="AC15" s="10">
        <v>713</v>
      </c>
    </row>
    <row r="16" spans="1:29" ht="15" customHeight="1" x14ac:dyDescent="0.15">
      <c r="A16" s="7">
        <v>10</v>
      </c>
      <c r="B16" s="10">
        <v>80</v>
      </c>
      <c r="C16" s="10">
        <v>62</v>
      </c>
      <c r="D16" s="10">
        <v>142</v>
      </c>
      <c r="E16" s="3"/>
      <c r="F16" s="7">
        <v>40</v>
      </c>
      <c r="G16" s="10">
        <v>87</v>
      </c>
      <c r="H16" s="10">
        <v>73</v>
      </c>
      <c r="I16" s="10">
        <v>160</v>
      </c>
      <c r="J16" s="3"/>
      <c r="K16" s="7">
        <v>70</v>
      </c>
      <c r="L16" s="10">
        <v>247</v>
      </c>
      <c r="M16" s="10">
        <v>256</v>
      </c>
      <c r="N16" s="10">
        <v>503</v>
      </c>
      <c r="O16" s="3"/>
      <c r="P16" s="7">
        <v>100</v>
      </c>
      <c r="Q16" s="10">
        <v>3</v>
      </c>
      <c r="R16" s="10">
        <v>9</v>
      </c>
      <c r="S16" s="10">
        <v>11</v>
      </c>
      <c r="U16" s="4" t="s">
        <v>15</v>
      </c>
      <c r="V16" s="15">
        <f>SUM(L33,L39,Q9,Q15,Q21,Q27,Q33,Q39)</f>
        <v>1459</v>
      </c>
      <c r="W16" s="15">
        <f>SUM(M33,M39,R9,R15,R21,R27,R33,R39)</f>
        <v>2764</v>
      </c>
      <c r="X16" s="18">
        <f t="shared" si="0"/>
        <v>4223</v>
      </c>
      <c r="Z16" s="9" t="s">
        <v>24</v>
      </c>
      <c r="AA16" s="11">
        <f t="shared" ref="AA16:AB16" si="2">SUM(AA12:AA15)</f>
        <v>1298</v>
      </c>
      <c r="AB16" s="11">
        <f t="shared" si="2"/>
        <v>1490</v>
      </c>
      <c r="AC16" s="11">
        <f>SUM(AC12:AC15)</f>
        <v>2788</v>
      </c>
    </row>
    <row r="17" spans="1:29" ht="15" customHeight="1" x14ac:dyDescent="0.15">
      <c r="A17" s="7">
        <v>11</v>
      </c>
      <c r="B17" s="10">
        <v>70</v>
      </c>
      <c r="C17" s="10">
        <v>71</v>
      </c>
      <c r="D17" s="10">
        <v>141</v>
      </c>
      <c r="E17" s="3"/>
      <c r="F17" s="7">
        <v>41</v>
      </c>
      <c r="G17" s="10">
        <v>101</v>
      </c>
      <c r="H17" s="10">
        <v>97</v>
      </c>
      <c r="I17" s="10">
        <v>198</v>
      </c>
      <c r="J17" s="3"/>
      <c r="K17" s="7">
        <v>71</v>
      </c>
      <c r="L17" s="10">
        <v>265</v>
      </c>
      <c r="M17" s="10">
        <v>236</v>
      </c>
      <c r="N17" s="10">
        <v>501</v>
      </c>
      <c r="O17" s="3"/>
      <c r="P17" s="7">
        <v>101</v>
      </c>
      <c r="Q17" s="10">
        <v>2</v>
      </c>
      <c r="R17" s="10">
        <v>11</v>
      </c>
      <c r="S17" s="10">
        <v>13</v>
      </c>
      <c r="U17" s="4" t="s">
        <v>16</v>
      </c>
      <c r="V17" s="15">
        <f>SUM(L39,Q9,Q15,Q21,Q27,Q33,Q39)</f>
        <v>810</v>
      </c>
      <c r="W17" s="15">
        <f>SUM(M39,R9,R15,R21,R27,R33,R39)</f>
        <v>1785</v>
      </c>
      <c r="X17" s="18">
        <f t="shared" si="0"/>
        <v>2595</v>
      </c>
      <c r="Z17" s="6" t="s">
        <v>29</v>
      </c>
    </row>
    <row r="18" spans="1:29" ht="15" customHeight="1" x14ac:dyDescent="0.15">
      <c r="A18" s="7">
        <v>12</v>
      </c>
      <c r="B18" s="10">
        <v>66</v>
      </c>
      <c r="C18" s="10">
        <v>81</v>
      </c>
      <c r="D18" s="10">
        <v>147</v>
      </c>
      <c r="E18" s="3"/>
      <c r="F18" s="7">
        <v>42</v>
      </c>
      <c r="G18" s="10">
        <v>115</v>
      </c>
      <c r="H18" s="10">
        <v>90</v>
      </c>
      <c r="I18" s="10">
        <v>205</v>
      </c>
      <c r="J18" s="3"/>
      <c r="K18" s="7">
        <v>72</v>
      </c>
      <c r="L18" s="10">
        <v>243</v>
      </c>
      <c r="M18" s="10">
        <v>248</v>
      </c>
      <c r="N18" s="13">
        <v>491</v>
      </c>
      <c r="O18" s="3"/>
      <c r="P18" s="7">
        <v>102</v>
      </c>
      <c r="Q18" s="10">
        <v>2</v>
      </c>
      <c r="R18" s="10">
        <v>6</v>
      </c>
      <c r="S18" s="10">
        <v>8</v>
      </c>
      <c r="U18" s="4" t="s">
        <v>17</v>
      </c>
      <c r="V18" s="15">
        <f>SUM(Q9,Q15,Q21,Q27,Q33,Q39)</f>
        <v>275</v>
      </c>
      <c r="W18" s="15">
        <f>SUM(R9,R15,R21,R27,R33,R39)</f>
        <v>828</v>
      </c>
      <c r="X18" s="18">
        <f t="shared" si="0"/>
        <v>1103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77</v>
      </c>
      <c r="C19" s="10">
        <v>66</v>
      </c>
      <c r="D19" s="10">
        <v>143</v>
      </c>
      <c r="E19" s="3"/>
      <c r="F19" s="7">
        <v>43</v>
      </c>
      <c r="G19" s="10">
        <v>122</v>
      </c>
      <c r="H19" s="10">
        <v>91</v>
      </c>
      <c r="I19" s="10">
        <v>213</v>
      </c>
      <c r="J19" s="3"/>
      <c r="K19" s="7">
        <v>73</v>
      </c>
      <c r="L19" s="10">
        <v>190</v>
      </c>
      <c r="M19" s="10">
        <v>174</v>
      </c>
      <c r="N19" s="10">
        <v>364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45</v>
      </c>
      <c r="W19" s="15">
        <f>SUM(R15,R21,R27,R33,R39)</f>
        <v>248</v>
      </c>
      <c r="X19" s="18">
        <f t="shared" si="0"/>
        <v>293</v>
      </c>
      <c r="Z19" s="4" t="s">
        <v>25</v>
      </c>
      <c r="AA19" s="10">
        <v>154</v>
      </c>
      <c r="AB19" s="10">
        <v>160</v>
      </c>
      <c r="AC19" s="10">
        <v>314</v>
      </c>
    </row>
    <row r="20" spans="1:29" ht="15" customHeight="1" x14ac:dyDescent="0.15">
      <c r="A20" s="7">
        <v>14</v>
      </c>
      <c r="B20" s="10">
        <v>70</v>
      </c>
      <c r="C20" s="10">
        <v>76</v>
      </c>
      <c r="D20" s="10">
        <v>146</v>
      </c>
      <c r="E20" s="3"/>
      <c r="F20" s="7">
        <v>44</v>
      </c>
      <c r="G20" s="10">
        <v>104</v>
      </c>
      <c r="H20" s="10">
        <v>92</v>
      </c>
      <c r="I20" s="10">
        <v>196</v>
      </c>
      <c r="J20" s="3"/>
      <c r="K20" s="7">
        <v>74</v>
      </c>
      <c r="L20" s="10">
        <v>79</v>
      </c>
      <c r="M20" s="10">
        <v>119</v>
      </c>
      <c r="N20" s="10">
        <v>198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7</v>
      </c>
      <c r="W20" s="15">
        <f>SUM(R21,R27,R33,R39)</f>
        <v>36</v>
      </c>
      <c r="X20" s="18">
        <f t="shared" si="0"/>
        <v>43</v>
      </c>
      <c r="Z20" s="26" t="s">
        <v>26</v>
      </c>
      <c r="AA20" s="10">
        <v>927</v>
      </c>
      <c r="AB20" s="10">
        <v>822</v>
      </c>
      <c r="AC20" s="10">
        <v>1749</v>
      </c>
    </row>
    <row r="21" spans="1:29" ht="15" customHeight="1" x14ac:dyDescent="0.15">
      <c r="A21" s="7"/>
      <c r="B21" s="11">
        <v>363</v>
      </c>
      <c r="C21" s="11">
        <v>356</v>
      </c>
      <c r="D21" s="11">
        <v>719</v>
      </c>
      <c r="E21" s="3"/>
      <c r="F21" s="7"/>
      <c r="G21" s="11">
        <v>529</v>
      </c>
      <c r="H21" s="11">
        <v>443</v>
      </c>
      <c r="I21" s="11">
        <v>972</v>
      </c>
      <c r="J21" s="3"/>
      <c r="K21" s="7"/>
      <c r="L21" s="12">
        <v>1024</v>
      </c>
      <c r="M21" s="12">
        <v>1033</v>
      </c>
      <c r="N21" s="12">
        <v>2057</v>
      </c>
      <c r="O21" s="24"/>
      <c r="P21" s="7"/>
      <c r="Q21" s="11">
        <v>7</v>
      </c>
      <c r="R21" s="11">
        <v>32</v>
      </c>
      <c r="S21" s="11">
        <v>39</v>
      </c>
      <c r="Z21" s="4" t="s">
        <v>31</v>
      </c>
      <c r="AA21" s="10">
        <v>382</v>
      </c>
      <c r="AB21" s="10">
        <v>335</v>
      </c>
      <c r="AC21" s="10">
        <v>717</v>
      </c>
    </row>
    <row r="22" spans="1:29" ht="15" customHeight="1" x14ac:dyDescent="0.15">
      <c r="A22" s="7">
        <v>15</v>
      </c>
      <c r="B22" s="10">
        <v>82</v>
      </c>
      <c r="C22" s="10">
        <v>62</v>
      </c>
      <c r="D22" s="10">
        <v>144</v>
      </c>
      <c r="E22" s="3"/>
      <c r="F22" s="7">
        <v>45</v>
      </c>
      <c r="G22" s="10">
        <v>110</v>
      </c>
      <c r="H22" s="10">
        <v>86</v>
      </c>
      <c r="I22" s="10">
        <v>196</v>
      </c>
      <c r="J22" s="3"/>
      <c r="K22" s="7">
        <v>75</v>
      </c>
      <c r="L22" s="10">
        <v>116</v>
      </c>
      <c r="M22" s="10">
        <v>161</v>
      </c>
      <c r="N22" s="10">
        <v>277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342</v>
      </c>
      <c r="AB22" s="10">
        <v>654</v>
      </c>
      <c r="AC22" s="10">
        <v>996</v>
      </c>
    </row>
    <row r="23" spans="1:29" ht="15" customHeight="1" x14ac:dyDescent="0.15">
      <c r="A23" s="7">
        <v>16</v>
      </c>
      <c r="B23" s="10">
        <v>94</v>
      </c>
      <c r="C23" s="10">
        <v>80</v>
      </c>
      <c r="D23" s="10">
        <v>174</v>
      </c>
      <c r="E23" s="3"/>
      <c r="F23" s="7">
        <v>46</v>
      </c>
      <c r="G23" s="10">
        <v>99</v>
      </c>
      <c r="H23" s="10">
        <v>101</v>
      </c>
      <c r="I23" s="10">
        <v>200</v>
      </c>
      <c r="J23" s="3"/>
      <c r="K23" s="7">
        <v>76</v>
      </c>
      <c r="L23" s="10">
        <v>132</v>
      </c>
      <c r="M23" s="10">
        <v>193</v>
      </c>
      <c r="N23" s="10">
        <v>325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9.604691133353553</v>
      </c>
      <c r="W23" s="19">
        <f>W4/$W$8*100</f>
        <v>7.9202634155023581</v>
      </c>
      <c r="X23" s="19">
        <f>X4/$X$8*100</f>
        <v>8.7088224157516088</v>
      </c>
      <c r="Z23" s="9" t="s">
        <v>24</v>
      </c>
      <c r="AA23" s="11">
        <f t="shared" ref="AA23:AB23" si="3">SUM(AA19:AA22)</f>
        <v>1805</v>
      </c>
      <c r="AB23" s="11">
        <f t="shared" si="3"/>
        <v>1971</v>
      </c>
      <c r="AC23" s="11">
        <f>SUM(AC19:AC22)</f>
        <v>3776</v>
      </c>
    </row>
    <row r="24" spans="1:29" ht="15" customHeight="1" x14ac:dyDescent="0.15">
      <c r="A24" s="7">
        <v>17</v>
      </c>
      <c r="B24" s="10">
        <v>73</v>
      </c>
      <c r="C24" s="10">
        <v>77</v>
      </c>
      <c r="D24" s="10">
        <v>150</v>
      </c>
      <c r="E24" s="3"/>
      <c r="F24" s="7">
        <v>47</v>
      </c>
      <c r="G24" s="10">
        <v>95</v>
      </c>
      <c r="H24" s="10">
        <v>100</v>
      </c>
      <c r="I24" s="10">
        <v>195</v>
      </c>
      <c r="J24" s="3"/>
      <c r="K24" s="7">
        <v>77</v>
      </c>
      <c r="L24" s="10">
        <v>136</v>
      </c>
      <c r="M24" s="10">
        <v>175</v>
      </c>
      <c r="N24" s="10">
        <v>311</v>
      </c>
      <c r="O24" s="3"/>
      <c r="P24" s="7">
        <v>107</v>
      </c>
      <c r="Q24" s="10">
        <v>0</v>
      </c>
      <c r="R24" s="10">
        <v>2</v>
      </c>
      <c r="S24" s="10">
        <v>2</v>
      </c>
      <c r="U24" s="4" t="s">
        <v>5</v>
      </c>
      <c r="V24" s="19">
        <f>V5/$V$8*100</f>
        <v>47.780810838135679</v>
      </c>
      <c r="W24" s="19">
        <f>W5/$W$8*100</f>
        <v>41.28326065675892</v>
      </c>
      <c r="X24" s="19">
        <f>X5/$X$8*100</f>
        <v>44.325066262779252</v>
      </c>
      <c r="Z24" s="6" t="s">
        <v>30</v>
      </c>
    </row>
    <row r="25" spans="1:29" ht="15" customHeight="1" x14ac:dyDescent="0.15">
      <c r="A25" s="7">
        <v>18</v>
      </c>
      <c r="B25" s="10">
        <v>63</v>
      </c>
      <c r="C25" s="10">
        <v>68</v>
      </c>
      <c r="D25" s="10">
        <v>131</v>
      </c>
      <c r="E25" s="3"/>
      <c r="F25" s="7">
        <v>48</v>
      </c>
      <c r="G25" s="10">
        <v>102</v>
      </c>
      <c r="H25" s="10">
        <v>92</v>
      </c>
      <c r="I25" s="10">
        <v>194</v>
      </c>
      <c r="J25" s="3"/>
      <c r="K25" s="7">
        <v>78</v>
      </c>
      <c r="L25" s="10">
        <v>136</v>
      </c>
      <c r="M25" s="10">
        <v>211</v>
      </c>
      <c r="N25" s="10">
        <v>347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21.271863310079869</v>
      </c>
      <c r="W25" s="19">
        <f>W6/$W$8*100</f>
        <v>17.833941443445759</v>
      </c>
      <c r="X25" s="19">
        <f>X6/$X$8*100</f>
        <v>19.443392654297615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61</v>
      </c>
      <c r="C26" s="10">
        <v>83</v>
      </c>
      <c r="D26" s="10">
        <v>144</v>
      </c>
      <c r="E26" s="3"/>
      <c r="F26" s="7">
        <v>49</v>
      </c>
      <c r="G26" s="10">
        <v>96</v>
      </c>
      <c r="H26" s="10">
        <v>92</v>
      </c>
      <c r="I26" s="10">
        <v>188</v>
      </c>
      <c r="J26" s="3"/>
      <c r="K26" s="7">
        <v>79</v>
      </c>
      <c r="L26" s="10">
        <v>132</v>
      </c>
      <c r="M26" s="10">
        <v>200</v>
      </c>
      <c r="N26" s="10">
        <v>332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21.342634718430897</v>
      </c>
      <c r="W26" s="19">
        <f>W7/$W$8*100</f>
        <v>32.962534484292959</v>
      </c>
      <c r="X26" s="19">
        <f>X7/$X$8*100</f>
        <v>27.522718667171524</v>
      </c>
      <c r="Z26" s="4" t="s">
        <v>25</v>
      </c>
      <c r="AA26" s="10">
        <v>99</v>
      </c>
      <c r="AB26" s="10">
        <v>88</v>
      </c>
      <c r="AC26" s="10">
        <v>187</v>
      </c>
    </row>
    <row r="27" spans="1:29" ht="15" customHeight="1" x14ac:dyDescent="0.15">
      <c r="A27" s="7"/>
      <c r="B27" s="11">
        <v>373</v>
      </c>
      <c r="C27" s="11">
        <v>370</v>
      </c>
      <c r="D27" s="11">
        <v>743</v>
      </c>
      <c r="E27" s="3"/>
      <c r="F27" s="7"/>
      <c r="G27" s="11">
        <v>502</v>
      </c>
      <c r="H27" s="11">
        <v>471</v>
      </c>
      <c r="I27" s="11">
        <v>973</v>
      </c>
      <c r="J27" s="3"/>
      <c r="K27" s="7"/>
      <c r="L27" s="11">
        <v>652</v>
      </c>
      <c r="M27" s="11">
        <v>940</v>
      </c>
      <c r="N27" s="11">
        <v>1592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99.999999999999986</v>
      </c>
      <c r="X27" s="20">
        <f>SUM(X23:X26)</f>
        <v>100</v>
      </c>
      <c r="Z27" s="26" t="s">
        <v>26</v>
      </c>
      <c r="AA27" s="10">
        <v>468</v>
      </c>
      <c r="AB27" s="10">
        <v>461</v>
      </c>
      <c r="AC27" s="10">
        <v>929</v>
      </c>
    </row>
    <row r="28" spans="1:29" ht="15" customHeight="1" x14ac:dyDescent="0.15">
      <c r="A28" s="7">
        <v>20</v>
      </c>
      <c r="B28" s="10">
        <v>63</v>
      </c>
      <c r="C28" s="10">
        <v>72</v>
      </c>
      <c r="D28" s="10">
        <v>135</v>
      </c>
      <c r="E28" s="3"/>
      <c r="F28" s="7">
        <v>50</v>
      </c>
      <c r="G28" s="10">
        <v>92</v>
      </c>
      <c r="H28" s="10">
        <v>92</v>
      </c>
      <c r="I28" s="10">
        <v>184</v>
      </c>
      <c r="J28" s="3"/>
      <c r="K28" s="7">
        <v>80</v>
      </c>
      <c r="L28" s="10">
        <v>123</v>
      </c>
      <c r="M28" s="10">
        <v>194</v>
      </c>
      <c r="N28" s="10">
        <v>317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29.511677282377917</v>
      </c>
      <c r="W28" s="19">
        <f t="shared" ref="W28:W39" si="5">W9/$W$8*100</f>
        <v>25.531725549523891</v>
      </c>
      <c r="X28" s="19">
        <f t="shared" ref="X28:X39" si="6">X9/$X$8*100</f>
        <v>27.394926164331689</v>
      </c>
      <c r="Z28" s="4" t="s">
        <v>31</v>
      </c>
      <c r="AA28" s="10">
        <v>229</v>
      </c>
      <c r="AB28" s="10">
        <v>189</v>
      </c>
      <c r="AC28" s="10">
        <v>418</v>
      </c>
    </row>
    <row r="29" spans="1:29" ht="15" customHeight="1" x14ac:dyDescent="0.15">
      <c r="A29" s="7">
        <v>21</v>
      </c>
      <c r="B29" s="10">
        <v>67</v>
      </c>
      <c r="C29" s="10">
        <v>55</v>
      </c>
      <c r="D29" s="10">
        <v>122</v>
      </c>
      <c r="E29" s="3"/>
      <c r="F29" s="7">
        <v>51</v>
      </c>
      <c r="G29" s="10">
        <v>90</v>
      </c>
      <c r="H29" s="10">
        <v>90</v>
      </c>
      <c r="I29" s="10">
        <v>180</v>
      </c>
      <c r="J29" s="3"/>
      <c r="K29" s="7">
        <v>81</v>
      </c>
      <c r="L29" s="10">
        <v>113</v>
      </c>
      <c r="M29" s="10">
        <v>180</v>
      </c>
      <c r="N29" s="10">
        <v>293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72.126175310888684</v>
      </c>
      <c r="W29" s="19">
        <f t="shared" si="5"/>
        <v>76.32820147726261</v>
      </c>
      <c r="X29" s="19">
        <f t="shared" si="6"/>
        <v>74.361037485800836</v>
      </c>
      <c r="Z29" s="4" t="s">
        <v>7</v>
      </c>
      <c r="AA29" s="10">
        <v>225</v>
      </c>
      <c r="AB29" s="10">
        <v>374</v>
      </c>
      <c r="AC29" s="10">
        <v>599</v>
      </c>
    </row>
    <row r="30" spans="1:29" ht="15" customHeight="1" x14ac:dyDescent="0.15">
      <c r="A30" s="7">
        <v>22</v>
      </c>
      <c r="B30" s="10">
        <v>63</v>
      </c>
      <c r="C30" s="10">
        <v>71</v>
      </c>
      <c r="D30" s="10">
        <v>134</v>
      </c>
      <c r="E30" s="3"/>
      <c r="F30" s="7">
        <v>52</v>
      </c>
      <c r="G30" s="10">
        <v>91</v>
      </c>
      <c r="H30" s="10">
        <v>115</v>
      </c>
      <c r="I30" s="10">
        <v>206</v>
      </c>
      <c r="J30" s="3"/>
      <c r="K30" s="7">
        <v>82</v>
      </c>
      <c r="L30" s="10">
        <v>147</v>
      </c>
      <c r="M30" s="10">
        <v>194</v>
      </c>
      <c r="N30" s="10">
        <v>341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61.702557880901828</v>
      </c>
      <c r="W30" s="19">
        <f t="shared" si="5"/>
        <v>68.194357924713003</v>
      </c>
      <c r="X30" s="19">
        <f t="shared" si="6"/>
        <v>65.155244225672092</v>
      </c>
      <c r="Z30" s="9" t="s">
        <v>24</v>
      </c>
      <c r="AA30" s="11">
        <f t="shared" ref="AA30:AB30" si="7">SUM(AA26:AA29)</f>
        <v>1021</v>
      </c>
      <c r="AB30" s="11">
        <f t="shared" si="7"/>
        <v>1112</v>
      </c>
      <c r="AC30" s="11">
        <f>SUM(AC26:AC29)</f>
        <v>2133</v>
      </c>
    </row>
    <row r="31" spans="1:29" ht="15" customHeight="1" x14ac:dyDescent="0.15">
      <c r="A31" s="7">
        <v>23</v>
      </c>
      <c r="B31" s="10">
        <v>69</v>
      </c>
      <c r="C31" s="10">
        <v>58</v>
      </c>
      <c r="D31" s="10">
        <v>127</v>
      </c>
      <c r="E31" s="3"/>
      <c r="F31" s="7">
        <v>53</v>
      </c>
      <c r="G31" s="10">
        <v>92</v>
      </c>
      <c r="H31" s="10">
        <v>101</v>
      </c>
      <c r="I31" s="10">
        <v>193</v>
      </c>
      <c r="J31" s="3"/>
      <c r="K31" s="7">
        <v>83</v>
      </c>
      <c r="L31" s="10">
        <v>124</v>
      </c>
      <c r="M31" s="10">
        <v>207</v>
      </c>
      <c r="N31" s="10">
        <v>331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50.894752805580836</v>
      </c>
      <c r="W31" s="19">
        <f t="shared" si="5"/>
        <v>58.280679896769605</v>
      </c>
      <c r="X31" s="19">
        <f t="shared" si="6"/>
        <v>54.822983718288533</v>
      </c>
      <c r="Z31" s="6"/>
    </row>
    <row r="32" spans="1:29" ht="15" customHeight="1" x14ac:dyDescent="0.15">
      <c r="A32" s="7">
        <v>24</v>
      </c>
      <c r="B32" s="10">
        <v>59</v>
      </c>
      <c r="C32" s="10">
        <v>70</v>
      </c>
      <c r="D32" s="10">
        <v>129</v>
      </c>
      <c r="E32" s="3"/>
      <c r="F32" s="7">
        <v>54</v>
      </c>
      <c r="G32" s="10">
        <v>100</v>
      </c>
      <c r="H32" s="10">
        <v>80</v>
      </c>
      <c r="I32" s="10">
        <v>180</v>
      </c>
      <c r="J32" s="3"/>
      <c r="K32" s="7">
        <v>84</v>
      </c>
      <c r="L32" s="10">
        <v>142</v>
      </c>
      <c r="M32" s="10">
        <v>204</v>
      </c>
      <c r="N32" s="10">
        <v>346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42.614498028510766</v>
      </c>
      <c r="W32" s="20">
        <f t="shared" si="5"/>
        <v>50.796475927738719</v>
      </c>
      <c r="X32" s="20">
        <f t="shared" si="6"/>
        <v>46.966111321469143</v>
      </c>
      <c r="Z32" s="6"/>
      <c r="AA32" s="28"/>
      <c r="AB32" s="27"/>
      <c r="AC32" s="27"/>
    </row>
    <row r="33" spans="1:29" ht="15" customHeight="1" x14ac:dyDescent="0.15">
      <c r="A33" s="7"/>
      <c r="B33" s="11">
        <v>321</v>
      </c>
      <c r="C33" s="11">
        <v>326</v>
      </c>
      <c r="D33" s="11">
        <v>647</v>
      </c>
      <c r="E33" s="3"/>
      <c r="F33" s="7"/>
      <c r="G33" s="11">
        <v>465</v>
      </c>
      <c r="H33" s="11">
        <v>478</v>
      </c>
      <c r="I33" s="11">
        <v>943</v>
      </c>
      <c r="J33" s="3"/>
      <c r="K33" s="7"/>
      <c r="L33" s="11">
        <v>649</v>
      </c>
      <c r="M33" s="11">
        <v>979</v>
      </c>
      <c r="N33" s="11">
        <v>1628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31.695480740066728</v>
      </c>
      <c r="W33" s="19">
        <f t="shared" si="5"/>
        <v>42.155379549701877</v>
      </c>
      <c r="X33" s="19">
        <f t="shared" si="6"/>
        <v>37.258614161302539</v>
      </c>
      <c r="Z33" s="6" t="s">
        <v>3</v>
      </c>
    </row>
    <row r="34" spans="1:29" ht="15" customHeight="1" x14ac:dyDescent="0.15">
      <c r="A34" s="7">
        <v>25</v>
      </c>
      <c r="B34" s="10">
        <v>69</v>
      </c>
      <c r="C34" s="10">
        <v>66</v>
      </c>
      <c r="D34" s="10">
        <v>135</v>
      </c>
      <c r="E34" s="3"/>
      <c r="F34" s="7">
        <v>55</v>
      </c>
      <c r="G34" s="10">
        <v>101</v>
      </c>
      <c r="H34" s="10">
        <v>113</v>
      </c>
      <c r="I34" s="10">
        <v>214</v>
      </c>
      <c r="J34" s="3"/>
      <c r="K34" s="7">
        <v>85</v>
      </c>
      <c r="L34" s="10">
        <v>113</v>
      </c>
      <c r="M34" s="10">
        <v>211</v>
      </c>
      <c r="N34" s="10">
        <v>324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21.342634718430897</v>
      </c>
      <c r="W34" s="19">
        <f t="shared" si="5"/>
        <v>32.962534484292959</v>
      </c>
      <c r="X34" s="19">
        <f t="shared" si="6"/>
        <v>27.522718667171524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81</v>
      </c>
      <c r="C35" s="10">
        <v>55</v>
      </c>
      <c r="D35" s="10">
        <v>136</v>
      </c>
      <c r="E35" s="3"/>
      <c r="F35" s="7">
        <v>56</v>
      </c>
      <c r="G35" s="10">
        <v>114</v>
      </c>
      <c r="H35" s="10">
        <v>125</v>
      </c>
      <c r="I35" s="10">
        <v>239</v>
      </c>
      <c r="J35" s="3"/>
      <c r="K35" s="7">
        <v>86</v>
      </c>
      <c r="L35" s="10">
        <v>113</v>
      </c>
      <c r="M35" s="10">
        <v>197</v>
      </c>
      <c r="N35" s="10">
        <v>310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14.750783540592458</v>
      </c>
      <c r="W35" s="19">
        <f t="shared" si="5"/>
        <v>24.597312449942155</v>
      </c>
      <c r="X35" s="19">
        <f t="shared" si="6"/>
        <v>19.987694055282091</v>
      </c>
      <c r="Z35" s="4" t="s">
        <v>25</v>
      </c>
      <c r="AA35" s="10">
        <f>SUM(AA5,AA12,AA19,AA26)</f>
        <v>950</v>
      </c>
      <c r="AB35" s="10">
        <f t="shared" ref="AA35:AB38" si="8">SUM(AB5,AB12,AB19,AB26)</f>
        <v>890</v>
      </c>
      <c r="AC35" s="10">
        <f>SUM(AA35:AB35)</f>
        <v>1840</v>
      </c>
    </row>
    <row r="36" spans="1:29" ht="15" customHeight="1" x14ac:dyDescent="0.15">
      <c r="A36" s="7">
        <v>27</v>
      </c>
      <c r="B36" s="10">
        <v>58</v>
      </c>
      <c r="C36" s="10">
        <v>53</v>
      </c>
      <c r="D36" s="10">
        <v>111</v>
      </c>
      <c r="E36" s="3"/>
      <c r="F36" s="7">
        <v>57</v>
      </c>
      <c r="G36" s="10">
        <v>127</v>
      </c>
      <c r="H36" s="10">
        <v>114</v>
      </c>
      <c r="I36" s="10">
        <v>241</v>
      </c>
      <c r="J36" s="3"/>
      <c r="K36" s="7">
        <v>87</v>
      </c>
      <c r="L36" s="10">
        <v>120</v>
      </c>
      <c r="M36" s="10">
        <v>172</v>
      </c>
      <c r="N36" s="10">
        <v>292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8.1892629663330307</v>
      </c>
      <c r="W36" s="19">
        <f t="shared" si="5"/>
        <v>15.88502269288956</v>
      </c>
      <c r="X36" s="19">
        <f t="shared" si="6"/>
        <v>12.28227943960621</v>
      </c>
      <c r="Z36" s="26" t="s">
        <v>26</v>
      </c>
      <c r="AA36" s="10">
        <f t="shared" si="8"/>
        <v>4726</v>
      </c>
      <c r="AB36" s="10">
        <f t="shared" si="8"/>
        <v>4639</v>
      </c>
      <c r="AC36" s="13">
        <f>SUM(AA36:AB36)</f>
        <v>9365</v>
      </c>
    </row>
    <row r="37" spans="1:29" ht="15" customHeight="1" x14ac:dyDescent="0.15">
      <c r="A37" s="7">
        <v>28</v>
      </c>
      <c r="B37" s="10">
        <v>58</v>
      </c>
      <c r="C37" s="10">
        <v>45</v>
      </c>
      <c r="D37" s="10">
        <v>103</v>
      </c>
      <c r="E37" s="3"/>
      <c r="F37" s="7">
        <v>58</v>
      </c>
      <c r="G37" s="10">
        <v>127</v>
      </c>
      <c r="H37" s="10">
        <v>135</v>
      </c>
      <c r="I37" s="10">
        <v>262</v>
      </c>
      <c r="J37" s="3"/>
      <c r="K37" s="7">
        <v>88</v>
      </c>
      <c r="L37" s="10">
        <v>89</v>
      </c>
      <c r="M37" s="10">
        <v>174</v>
      </c>
      <c r="N37" s="10">
        <v>263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2.7803053280760288</v>
      </c>
      <c r="W37" s="19">
        <f t="shared" si="5"/>
        <v>7.3685147281302834</v>
      </c>
      <c r="X37" s="19">
        <f t="shared" si="6"/>
        <v>5.2205603937902305</v>
      </c>
      <c r="Z37" s="4" t="s">
        <v>31</v>
      </c>
      <c r="AA37" s="10">
        <f t="shared" si="8"/>
        <v>2104</v>
      </c>
      <c r="AB37" s="10">
        <f t="shared" si="8"/>
        <v>2004</v>
      </c>
      <c r="AC37" s="13">
        <f>SUM(AA37:AB37)</f>
        <v>4108</v>
      </c>
    </row>
    <row r="38" spans="1:29" ht="15" customHeight="1" x14ac:dyDescent="0.15">
      <c r="A38" s="7">
        <v>29</v>
      </c>
      <c r="B38" s="10">
        <v>65</v>
      </c>
      <c r="C38" s="10">
        <v>49</v>
      </c>
      <c r="D38" s="10">
        <v>114</v>
      </c>
      <c r="E38" s="3"/>
      <c r="F38" s="7">
        <v>59</v>
      </c>
      <c r="G38" s="10">
        <v>135</v>
      </c>
      <c r="H38" s="10">
        <v>149</v>
      </c>
      <c r="I38" s="10">
        <v>284</v>
      </c>
      <c r="J38" s="3"/>
      <c r="K38" s="7">
        <v>89</v>
      </c>
      <c r="L38" s="10">
        <v>100</v>
      </c>
      <c r="M38" s="10">
        <v>203</v>
      </c>
      <c r="N38" s="10">
        <v>303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0.45495905368516831</v>
      </c>
      <c r="W38" s="19">
        <f t="shared" si="5"/>
        <v>2.2069947494882975</v>
      </c>
      <c r="X38" s="19">
        <f t="shared" si="6"/>
        <v>1.3867853085952291</v>
      </c>
      <c r="Z38" s="4" t="s">
        <v>7</v>
      </c>
      <c r="AA38" s="10">
        <f t="shared" si="8"/>
        <v>2111</v>
      </c>
      <c r="AB38" s="10">
        <f t="shared" si="8"/>
        <v>3704</v>
      </c>
      <c r="AC38" s="13">
        <f>SUM(AA38:AB38)</f>
        <v>5815</v>
      </c>
    </row>
    <row r="39" spans="1:29" ht="15" customHeight="1" x14ac:dyDescent="0.15">
      <c r="A39" s="7"/>
      <c r="B39" s="11">
        <v>331</v>
      </c>
      <c r="C39" s="11">
        <v>268</v>
      </c>
      <c r="D39" s="11">
        <v>599</v>
      </c>
      <c r="E39" s="3"/>
      <c r="F39" s="7"/>
      <c r="G39" s="11">
        <v>604</v>
      </c>
      <c r="H39" s="11">
        <v>636</v>
      </c>
      <c r="I39" s="11">
        <v>1240</v>
      </c>
      <c r="J39" s="3"/>
      <c r="K39" s="7"/>
      <c r="L39" s="11">
        <v>535</v>
      </c>
      <c r="M39" s="11">
        <v>957</v>
      </c>
      <c r="N39" s="11">
        <v>1492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7.0771408351026188E-2</v>
      </c>
      <c r="W39" s="19">
        <f t="shared" si="5"/>
        <v>0.32037020557088192</v>
      </c>
      <c r="X39" s="19">
        <f t="shared" si="6"/>
        <v>0.20352139341158651</v>
      </c>
      <c r="Z39" s="9" t="s">
        <v>24</v>
      </c>
      <c r="AA39" s="11">
        <f>SUM(AA35:AA38)</f>
        <v>9891</v>
      </c>
      <c r="AB39" s="11">
        <f>SUM(AB35:AB38)</f>
        <v>11237</v>
      </c>
      <c r="AC39" s="11">
        <f>SUM(AC35:AC38)</f>
        <v>21128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7">
        <v>44227</v>
      </c>
      <c r="W2" s="37"/>
      <c r="X2" s="31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52</v>
      </c>
      <c r="C4" s="10">
        <v>41</v>
      </c>
      <c r="D4" s="10">
        <v>93</v>
      </c>
      <c r="E4" s="3"/>
      <c r="F4" s="7">
        <v>30</v>
      </c>
      <c r="G4" s="10">
        <v>55</v>
      </c>
      <c r="H4" s="10">
        <v>44</v>
      </c>
      <c r="I4" s="10">
        <v>99</v>
      </c>
      <c r="J4" s="3"/>
      <c r="K4" s="7">
        <v>60</v>
      </c>
      <c r="L4" s="10">
        <v>141</v>
      </c>
      <c r="M4" s="10">
        <v>141</v>
      </c>
      <c r="N4" s="10">
        <v>282</v>
      </c>
      <c r="O4" s="3"/>
      <c r="P4" s="7">
        <v>90</v>
      </c>
      <c r="Q4" s="10">
        <v>86</v>
      </c>
      <c r="R4" s="10">
        <v>185</v>
      </c>
      <c r="S4" s="10">
        <v>271</v>
      </c>
      <c r="U4" s="4" t="s">
        <v>4</v>
      </c>
      <c r="V4" s="15">
        <f>SUM(B9,B15,B21)</f>
        <v>937</v>
      </c>
      <c r="W4" s="15">
        <f>SUM(C9,C15,C21)</f>
        <v>865</v>
      </c>
      <c r="X4" s="15">
        <f>SUM(V4:W4)</f>
        <v>1802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40</v>
      </c>
      <c r="C5" s="10">
        <v>40</v>
      </c>
      <c r="D5" s="10">
        <v>80</v>
      </c>
      <c r="E5" s="3"/>
      <c r="F5" s="7">
        <v>31</v>
      </c>
      <c r="G5" s="10">
        <v>49</v>
      </c>
      <c r="H5" s="10">
        <v>52</v>
      </c>
      <c r="I5" s="10">
        <v>101</v>
      </c>
      <c r="J5" s="3"/>
      <c r="K5" s="7">
        <v>61</v>
      </c>
      <c r="L5" s="10">
        <v>154</v>
      </c>
      <c r="M5" s="10">
        <v>155</v>
      </c>
      <c r="N5" s="10">
        <v>309</v>
      </c>
      <c r="O5" s="3"/>
      <c r="P5" s="7">
        <v>91</v>
      </c>
      <c r="Q5" s="10">
        <v>55</v>
      </c>
      <c r="R5" s="10">
        <v>143</v>
      </c>
      <c r="S5" s="10">
        <v>198</v>
      </c>
      <c r="U5" s="4" t="s">
        <v>5</v>
      </c>
      <c r="V5" s="15">
        <f>SUM(B27,B33,B39,G9,G15,G21,G27,G33,G39,L9)</f>
        <v>4628</v>
      </c>
      <c r="W5" s="15">
        <f>SUM(C27,C33,C39,H9,H15,H21,H27,H33,H39,M9)</f>
        <v>4501</v>
      </c>
      <c r="X5" s="15">
        <f>SUM(V5:W5)</f>
        <v>9129</v>
      </c>
      <c r="Y5" s="2"/>
      <c r="Z5" s="4" t="s">
        <v>25</v>
      </c>
      <c r="AA5" s="10">
        <v>531</v>
      </c>
      <c r="AB5" s="10">
        <v>515</v>
      </c>
      <c r="AC5" s="10">
        <v>1046</v>
      </c>
    </row>
    <row r="6" spans="1:29" ht="15" customHeight="1" x14ac:dyDescent="0.15">
      <c r="A6" s="7">
        <v>2</v>
      </c>
      <c r="B6" s="10">
        <v>40</v>
      </c>
      <c r="C6" s="10">
        <v>27</v>
      </c>
      <c r="D6" s="10">
        <v>67</v>
      </c>
      <c r="E6" s="3"/>
      <c r="F6" s="7">
        <v>32</v>
      </c>
      <c r="G6" s="10">
        <v>69</v>
      </c>
      <c r="H6" s="10">
        <v>59</v>
      </c>
      <c r="I6" s="10">
        <v>128</v>
      </c>
      <c r="J6" s="3"/>
      <c r="K6" s="7">
        <v>62</v>
      </c>
      <c r="L6" s="10">
        <v>165</v>
      </c>
      <c r="M6" s="10">
        <v>180</v>
      </c>
      <c r="N6" s="10">
        <v>345</v>
      </c>
      <c r="O6" s="3"/>
      <c r="P6" s="7">
        <v>92</v>
      </c>
      <c r="Q6" s="10">
        <v>40</v>
      </c>
      <c r="R6" s="10">
        <v>123</v>
      </c>
      <c r="S6" s="10">
        <v>163</v>
      </c>
      <c r="U6" s="8" t="s">
        <v>6</v>
      </c>
      <c r="V6" s="15">
        <f>SUM(L15,L21)</f>
        <v>2153</v>
      </c>
      <c r="W6" s="15">
        <f>SUM(M15,M21)</f>
        <v>2037</v>
      </c>
      <c r="X6" s="15">
        <f>SUM(V6:W6)</f>
        <v>4190</v>
      </c>
      <c r="Z6" s="26" t="s">
        <v>26</v>
      </c>
      <c r="AA6" s="10">
        <v>2706</v>
      </c>
      <c r="AB6" s="10">
        <v>2641</v>
      </c>
      <c r="AC6" s="10">
        <v>5347</v>
      </c>
    </row>
    <row r="7" spans="1:29" ht="15" customHeight="1" x14ac:dyDescent="0.15">
      <c r="A7" s="7">
        <v>3</v>
      </c>
      <c r="B7" s="10">
        <v>68</v>
      </c>
      <c r="C7" s="10">
        <v>52</v>
      </c>
      <c r="D7" s="10">
        <v>120</v>
      </c>
      <c r="E7" s="3"/>
      <c r="F7" s="7">
        <v>33</v>
      </c>
      <c r="G7" s="10">
        <v>75</v>
      </c>
      <c r="H7" s="10">
        <v>94</v>
      </c>
      <c r="I7" s="10">
        <v>169</v>
      </c>
      <c r="J7" s="3"/>
      <c r="K7" s="7">
        <v>63</v>
      </c>
      <c r="L7" s="10">
        <v>154</v>
      </c>
      <c r="M7" s="10">
        <v>159</v>
      </c>
      <c r="N7" s="10">
        <v>313</v>
      </c>
      <c r="O7" s="3"/>
      <c r="P7" s="7">
        <v>93</v>
      </c>
      <c r="Q7" s="10">
        <v>35</v>
      </c>
      <c r="R7" s="10">
        <v>94</v>
      </c>
      <c r="S7" s="10">
        <v>129</v>
      </c>
      <c r="U7" s="4" t="s">
        <v>7</v>
      </c>
      <c r="V7" s="15">
        <f>SUM(L27,L33,L39,Q9,Q15,Q21,Q27,Q33,Q39)</f>
        <v>2045</v>
      </c>
      <c r="W7" s="15">
        <f>SUM(M27,M33,M39,R9,R15,R21,R27,R33,R39)</f>
        <v>3635</v>
      </c>
      <c r="X7" s="15">
        <f>SUM(V7:W7)</f>
        <v>5680</v>
      </c>
      <c r="Z7" s="4" t="s">
        <v>31</v>
      </c>
      <c r="AA7" s="10">
        <v>1234</v>
      </c>
      <c r="AB7" s="10">
        <v>1241</v>
      </c>
      <c r="AC7" s="10">
        <v>2475</v>
      </c>
    </row>
    <row r="8" spans="1:29" ht="15" customHeight="1" x14ac:dyDescent="0.15">
      <c r="A8" s="7">
        <v>4</v>
      </c>
      <c r="B8" s="10">
        <v>56</v>
      </c>
      <c r="C8" s="10">
        <v>53</v>
      </c>
      <c r="D8" s="10">
        <v>109</v>
      </c>
      <c r="E8" s="3"/>
      <c r="F8" s="7">
        <v>34</v>
      </c>
      <c r="G8" s="10">
        <v>74</v>
      </c>
      <c r="H8" s="10">
        <v>77</v>
      </c>
      <c r="I8" s="10">
        <v>151</v>
      </c>
      <c r="J8" s="3"/>
      <c r="K8" s="7">
        <v>64</v>
      </c>
      <c r="L8" s="10">
        <v>178</v>
      </c>
      <c r="M8" s="10">
        <v>175</v>
      </c>
      <c r="N8" s="10">
        <v>353</v>
      </c>
      <c r="O8" s="3"/>
      <c r="P8" s="7">
        <v>94</v>
      </c>
      <c r="Q8" s="10">
        <v>31</v>
      </c>
      <c r="R8" s="10">
        <v>83</v>
      </c>
      <c r="S8" s="10">
        <v>114</v>
      </c>
      <c r="U8" s="17" t="s">
        <v>3</v>
      </c>
      <c r="V8" s="12">
        <f>SUM(V4:V7)</f>
        <v>9763</v>
      </c>
      <c r="W8" s="12">
        <f>SUM(W4:W7)</f>
        <v>11038</v>
      </c>
      <c r="X8" s="12">
        <f>SUM(X4:X7)</f>
        <v>20801</v>
      </c>
      <c r="Z8" s="4" t="s">
        <v>7</v>
      </c>
      <c r="AA8" s="10">
        <v>1231</v>
      </c>
      <c r="AB8" s="10">
        <v>2165</v>
      </c>
      <c r="AC8" s="10">
        <v>3396</v>
      </c>
    </row>
    <row r="9" spans="1:29" ht="15" customHeight="1" x14ac:dyDescent="0.15">
      <c r="A9" s="7"/>
      <c r="B9" s="11">
        <v>256</v>
      </c>
      <c r="C9" s="11">
        <v>213</v>
      </c>
      <c r="D9" s="11">
        <v>469</v>
      </c>
      <c r="E9" s="3"/>
      <c r="F9" s="7"/>
      <c r="G9" s="11">
        <v>322</v>
      </c>
      <c r="H9" s="11">
        <v>326</v>
      </c>
      <c r="I9" s="11">
        <v>648</v>
      </c>
      <c r="J9" s="3"/>
      <c r="K9" s="7"/>
      <c r="L9" s="12">
        <v>792</v>
      </c>
      <c r="M9" s="12">
        <v>810</v>
      </c>
      <c r="N9" s="12">
        <v>1602</v>
      </c>
      <c r="O9" s="3"/>
      <c r="P9" s="7"/>
      <c r="Q9" s="11">
        <v>247</v>
      </c>
      <c r="R9" s="11">
        <v>628</v>
      </c>
      <c r="S9" s="11">
        <v>875</v>
      </c>
      <c r="U9" s="4" t="s">
        <v>8</v>
      </c>
      <c r="V9" s="15">
        <f>SUM(G21,G27,G33,G39,L9)</f>
        <v>2853</v>
      </c>
      <c r="W9" s="15">
        <f>SUM(H21,H27,H33,H39,M9)</f>
        <v>2817</v>
      </c>
      <c r="X9" s="18">
        <f t="shared" ref="X9:X20" si="0">SUM(V9:W9)</f>
        <v>5670</v>
      </c>
      <c r="Z9" s="9" t="s">
        <v>24</v>
      </c>
      <c r="AA9" s="11">
        <f t="shared" ref="AA9:AB9" si="1">SUM(AA5:AA8)</f>
        <v>5702</v>
      </c>
      <c r="AB9" s="11">
        <f t="shared" si="1"/>
        <v>6562</v>
      </c>
      <c r="AC9" s="11">
        <f>SUM(AC5:AC8)</f>
        <v>12264</v>
      </c>
    </row>
    <row r="10" spans="1:29" ht="15" customHeight="1" x14ac:dyDescent="0.15">
      <c r="A10" s="7">
        <v>5</v>
      </c>
      <c r="B10" s="10">
        <v>60</v>
      </c>
      <c r="C10" s="10">
        <v>53</v>
      </c>
      <c r="D10" s="10">
        <v>113</v>
      </c>
      <c r="E10" s="3"/>
      <c r="F10" s="7">
        <v>35</v>
      </c>
      <c r="G10" s="10">
        <v>80</v>
      </c>
      <c r="H10" s="10">
        <v>91</v>
      </c>
      <c r="I10" s="10">
        <v>171</v>
      </c>
      <c r="J10" s="3"/>
      <c r="K10" s="7">
        <v>65</v>
      </c>
      <c r="L10" s="10">
        <v>172</v>
      </c>
      <c r="M10" s="10">
        <v>185</v>
      </c>
      <c r="N10" s="10">
        <v>357</v>
      </c>
      <c r="O10" s="3"/>
      <c r="P10" s="7">
        <v>95</v>
      </c>
      <c r="Q10" s="10">
        <v>26</v>
      </c>
      <c r="R10" s="10">
        <v>77</v>
      </c>
      <c r="S10" s="10">
        <v>103</v>
      </c>
      <c r="U10" s="4" t="s">
        <v>9</v>
      </c>
      <c r="V10" s="15">
        <f>SUM(G21,G27,G33,G39,L9,L15,L21,L27,L33,L39,Q9,Q15,Q21,Q27,Q33,Q39)</f>
        <v>7051</v>
      </c>
      <c r="W10" s="15">
        <f>SUM(H21,H27,H33,H39,M9,M15,M21,M27,M33,M39,R9,R15,R21,R27,R33,R39)</f>
        <v>8489</v>
      </c>
      <c r="X10" s="18">
        <f t="shared" si="0"/>
        <v>15540</v>
      </c>
      <c r="Z10" s="6" t="s">
        <v>28</v>
      </c>
    </row>
    <row r="11" spans="1:29" ht="15" customHeight="1" x14ac:dyDescent="0.15">
      <c r="A11" s="7">
        <v>6</v>
      </c>
      <c r="B11" s="10">
        <v>67</v>
      </c>
      <c r="C11" s="10">
        <v>59</v>
      </c>
      <c r="D11" s="10">
        <v>126</v>
      </c>
      <c r="E11" s="3"/>
      <c r="F11" s="7">
        <v>36</v>
      </c>
      <c r="G11" s="10">
        <v>98</v>
      </c>
      <c r="H11" s="10">
        <v>71</v>
      </c>
      <c r="I11" s="10">
        <v>169</v>
      </c>
      <c r="J11" s="3"/>
      <c r="K11" s="7">
        <v>66</v>
      </c>
      <c r="L11" s="10">
        <v>203</v>
      </c>
      <c r="M11" s="10">
        <v>179</v>
      </c>
      <c r="N11" s="10">
        <v>382</v>
      </c>
      <c r="O11" s="3"/>
      <c r="P11" s="7">
        <v>96</v>
      </c>
      <c r="Q11" s="10">
        <v>13</v>
      </c>
      <c r="R11" s="10">
        <v>48</v>
      </c>
      <c r="S11" s="10">
        <v>61</v>
      </c>
      <c r="U11" s="4" t="s">
        <v>10</v>
      </c>
      <c r="V11" s="15">
        <f>SUM(,G33,G39,L9,L15,L21,L27,L33,L39,Q9,Q15,Q21,Q27,Q33,Q39)</f>
        <v>6024</v>
      </c>
      <c r="W11" s="15">
        <f>SUM(,H33,H39,M9,M15,M21,M27,M33,M39,R9,R15,R21,R27,R33,R39)</f>
        <v>7560</v>
      </c>
      <c r="X11" s="18">
        <f t="shared" si="0"/>
        <v>13584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60</v>
      </c>
      <c r="C12" s="10">
        <v>66</v>
      </c>
      <c r="D12" s="10">
        <v>126</v>
      </c>
      <c r="E12" s="3"/>
      <c r="F12" s="7">
        <v>37</v>
      </c>
      <c r="G12" s="10">
        <v>86</v>
      </c>
      <c r="H12" s="10">
        <v>100</v>
      </c>
      <c r="I12" s="10">
        <v>186</v>
      </c>
      <c r="J12" s="3"/>
      <c r="K12" s="7">
        <v>67</v>
      </c>
      <c r="L12" s="10">
        <v>214</v>
      </c>
      <c r="M12" s="10">
        <v>183</v>
      </c>
      <c r="N12" s="10">
        <v>397</v>
      </c>
      <c r="O12" s="3"/>
      <c r="P12" s="7">
        <v>97</v>
      </c>
      <c r="Q12" s="10">
        <v>8</v>
      </c>
      <c r="R12" s="10">
        <v>34</v>
      </c>
      <c r="S12" s="10">
        <v>42</v>
      </c>
      <c r="U12" s="4" t="s">
        <v>11</v>
      </c>
      <c r="V12" s="15">
        <f>SUM(L9,L15,L21,L27,L33,L39,Q9,Q15,Q21,Q27,Q33,Q39)</f>
        <v>4990</v>
      </c>
      <c r="W12" s="15">
        <f>SUM(M9,M15,M21,M27,M33,M39,R9,R15,R21,R27,R33,R39)</f>
        <v>6482</v>
      </c>
      <c r="X12" s="18">
        <f t="shared" si="0"/>
        <v>11472</v>
      </c>
      <c r="Z12" s="4" t="s">
        <v>25</v>
      </c>
      <c r="AA12" s="10">
        <v>165</v>
      </c>
      <c r="AB12" s="10">
        <v>111</v>
      </c>
      <c r="AC12" s="10">
        <v>276</v>
      </c>
    </row>
    <row r="13" spans="1:29" ht="15" customHeight="1" x14ac:dyDescent="0.15">
      <c r="A13" s="7">
        <v>8</v>
      </c>
      <c r="B13" s="10">
        <v>67</v>
      </c>
      <c r="C13" s="10">
        <v>57</v>
      </c>
      <c r="D13" s="10">
        <v>124</v>
      </c>
      <c r="E13" s="3"/>
      <c r="F13" s="7">
        <v>38</v>
      </c>
      <c r="G13" s="10">
        <v>82</v>
      </c>
      <c r="H13" s="10">
        <v>81</v>
      </c>
      <c r="I13" s="10">
        <v>163</v>
      </c>
      <c r="J13" s="3"/>
      <c r="K13" s="7">
        <v>68</v>
      </c>
      <c r="L13" s="10">
        <v>222</v>
      </c>
      <c r="M13" s="10">
        <v>214</v>
      </c>
      <c r="N13" s="10">
        <v>436</v>
      </c>
      <c r="O13" s="3"/>
      <c r="P13" s="7">
        <v>98</v>
      </c>
      <c r="Q13" s="10">
        <v>1</v>
      </c>
      <c r="R13" s="10">
        <v>28</v>
      </c>
      <c r="S13" s="10">
        <v>29</v>
      </c>
      <c r="U13" s="9" t="s">
        <v>12</v>
      </c>
      <c r="V13" s="12">
        <f>SUM(L15,L21,L27,L33,L39,Q9,Q15,Q21,Q27,Q33,Q39)</f>
        <v>4198</v>
      </c>
      <c r="W13" s="12">
        <f>SUM(M15,M21,M27,M33,M39,R9,R15,R21,R27,R33,R39)</f>
        <v>5672</v>
      </c>
      <c r="X13" s="12">
        <f t="shared" si="0"/>
        <v>9870</v>
      </c>
      <c r="Z13" s="26" t="s">
        <v>26</v>
      </c>
      <c r="AA13" s="10">
        <v>559</v>
      </c>
      <c r="AB13" s="10">
        <v>635</v>
      </c>
      <c r="AC13" s="10">
        <v>1194</v>
      </c>
    </row>
    <row r="14" spans="1:29" ht="15" customHeight="1" x14ac:dyDescent="0.15">
      <c r="A14" s="7">
        <v>9</v>
      </c>
      <c r="B14" s="10">
        <v>62</v>
      </c>
      <c r="C14" s="10">
        <v>55</v>
      </c>
      <c r="D14" s="10">
        <v>117</v>
      </c>
      <c r="E14" s="3"/>
      <c r="F14" s="7">
        <v>39</v>
      </c>
      <c r="G14" s="10">
        <v>86</v>
      </c>
      <c r="H14" s="10">
        <v>75</v>
      </c>
      <c r="I14" s="10">
        <v>161</v>
      </c>
      <c r="J14" s="3"/>
      <c r="K14" s="7">
        <v>69</v>
      </c>
      <c r="L14" s="10">
        <v>220</v>
      </c>
      <c r="M14" s="10">
        <v>188</v>
      </c>
      <c r="N14" s="10">
        <v>408</v>
      </c>
      <c r="O14" s="3"/>
      <c r="P14" s="7">
        <v>99</v>
      </c>
      <c r="Q14" s="10">
        <v>1</v>
      </c>
      <c r="R14" s="10">
        <v>29</v>
      </c>
      <c r="S14" s="10">
        <v>30</v>
      </c>
      <c r="U14" s="4" t="s">
        <v>13</v>
      </c>
      <c r="V14" s="15">
        <f>SUM(L21,L27,L33,L39,Q9,Q15,Q21,Q27,Q33,Q39)</f>
        <v>3167</v>
      </c>
      <c r="W14" s="15">
        <f>SUM(M21,M27,M33,M39,R9,R15,R21,R27,R33,R39)</f>
        <v>4723</v>
      </c>
      <c r="X14" s="18">
        <f t="shared" si="0"/>
        <v>7890</v>
      </c>
      <c r="Z14" s="4" t="s">
        <v>31</v>
      </c>
      <c r="AA14" s="10">
        <v>296</v>
      </c>
      <c r="AB14" s="10">
        <v>270</v>
      </c>
      <c r="AC14" s="10">
        <v>566</v>
      </c>
    </row>
    <row r="15" spans="1:29" ht="15" customHeight="1" x14ac:dyDescent="0.15">
      <c r="A15" s="7"/>
      <c r="B15" s="11">
        <v>316</v>
      </c>
      <c r="C15" s="11">
        <v>290</v>
      </c>
      <c r="D15" s="11">
        <v>606</v>
      </c>
      <c r="E15" s="3"/>
      <c r="F15" s="7"/>
      <c r="G15" s="11">
        <v>432</v>
      </c>
      <c r="H15" s="11">
        <v>418</v>
      </c>
      <c r="I15" s="11">
        <v>850</v>
      </c>
      <c r="J15" s="3"/>
      <c r="K15" s="7"/>
      <c r="L15" s="11">
        <v>1031</v>
      </c>
      <c r="M15" s="11">
        <v>949</v>
      </c>
      <c r="N15" s="11">
        <v>1980</v>
      </c>
      <c r="O15" s="3"/>
      <c r="P15" s="7"/>
      <c r="Q15" s="11">
        <v>49</v>
      </c>
      <c r="R15" s="11">
        <v>216</v>
      </c>
      <c r="S15" s="11">
        <v>265</v>
      </c>
      <c r="U15" s="4" t="s">
        <v>14</v>
      </c>
      <c r="V15" s="15">
        <f>SUM(L27,L33,L39,Q9,Q15,Q21,Q27,Q33,Q39)</f>
        <v>2045</v>
      </c>
      <c r="W15" s="15">
        <f>SUM(M27,M33,M39,R9,R15,R21,R27,R33,R39)</f>
        <v>3635</v>
      </c>
      <c r="X15" s="18">
        <f t="shared" si="0"/>
        <v>5680</v>
      </c>
      <c r="Z15" s="4" t="s">
        <v>7</v>
      </c>
      <c r="AA15" s="10">
        <v>260</v>
      </c>
      <c r="AB15" s="10">
        <v>436</v>
      </c>
      <c r="AC15" s="10">
        <v>696</v>
      </c>
    </row>
    <row r="16" spans="1:29" ht="15" customHeight="1" x14ac:dyDescent="0.15">
      <c r="A16" s="7">
        <v>10</v>
      </c>
      <c r="B16" s="10">
        <v>78</v>
      </c>
      <c r="C16" s="10">
        <v>69</v>
      </c>
      <c r="D16" s="10">
        <v>147</v>
      </c>
      <c r="E16" s="3"/>
      <c r="F16" s="7">
        <v>40</v>
      </c>
      <c r="G16" s="10">
        <v>80</v>
      </c>
      <c r="H16" s="10">
        <v>108</v>
      </c>
      <c r="I16" s="10">
        <v>188</v>
      </c>
      <c r="J16" s="3"/>
      <c r="K16" s="7">
        <v>70</v>
      </c>
      <c r="L16" s="10">
        <v>232</v>
      </c>
      <c r="M16" s="10">
        <v>219</v>
      </c>
      <c r="N16" s="10">
        <v>451</v>
      </c>
      <c r="O16" s="3"/>
      <c r="P16" s="7">
        <v>100</v>
      </c>
      <c r="Q16" s="10">
        <v>1</v>
      </c>
      <c r="R16" s="10">
        <v>11</v>
      </c>
      <c r="S16" s="10">
        <v>12</v>
      </c>
      <c r="U16" s="4" t="s">
        <v>15</v>
      </c>
      <c r="V16" s="15">
        <f>SUM(L33,L39,Q9,Q15,Q21,Q27,Q33,Q39)</f>
        <v>1448</v>
      </c>
      <c r="W16" s="15">
        <f>SUM(M33,M39,R9,R15,R21,R27,R33,R39)</f>
        <v>2766</v>
      </c>
      <c r="X16" s="18">
        <f t="shared" si="0"/>
        <v>4214</v>
      </c>
      <c r="Z16" s="9" t="s">
        <v>24</v>
      </c>
      <c r="AA16" s="11">
        <f t="shared" ref="AA16:AB16" si="2">SUM(AA12:AA15)</f>
        <v>1280</v>
      </c>
      <c r="AB16" s="11">
        <f t="shared" si="2"/>
        <v>1452</v>
      </c>
      <c r="AC16" s="11">
        <f>SUM(AC12:AC15)</f>
        <v>2732</v>
      </c>
    </row>
    <row r="17" spans="1:29" ht="15" customHeight="1" x14ac:dyDescent="0.15">
      <c r="A17" s="7">
        <v>11</v>
      </c>
      <c r="B17" s="10">
        <v>81</v>
      </c>
      <c r="C17" s="10">
        <v>68</v>
      </c>
      <c r="D17" s="10">
        <v>149</v>
      </c>
      <c r="E17" s="3"/>
      <c r="F17" s="7">
        <v>41</v>
      </c>
      <c r="G17" s="10">
        <v>94</v>
      </c>
      <c r="H17" s="10">
        <v>77</v>
      </c>
      <c r="I17" s="10">
        <v>171</v>
      </c>
      <c r="J17" s="3"/>
      <c r="K17" s="7">
        <v>71</v>
      </c>
      <c r="L17" s="10">
        <v>252</v>
      </c>
      <c r="M17" s="10">
        <v>272</v>
      </c>
      <c r="N17" s="10">
        <v>524</v>
      </c>
      <c r="O17" s="3"/>
      <c r="P17" s="7">
        <v>101</v>
      </c>
      <c r="Q17" s="10">
        <v>1</v>
      </c>
      <c r="R17" s="10">
        <v>10</v>
      </c>
      <c r="S17" s="10">
        <v>11</v>
      </c>
      <c r="U17" s="4" t="s">
        <v>16</v>
      </c>
      <c r="V17" s="15">
        <f>SUM(L39,Q9,Q15,Q21,Q27,Q33,Q39)</f>
        <v>823</v>
      </c>
      <c r="W17" s="15">
        <f>SUM(M39,R9,R15,R21,R27,R33,R39)</f>
        <v>1801</v>
      </c>
      <c r="X17" s="18">
        <f t="shared" si="0"/>
        <v>2624</v>
      </c>
      <c r="Z17" s="6" t="s">
        <v>29</v>
      </c>
    </row>
    <row r="18" spans="1:29" ht="15" customHeight="1" x14ac:dyDescent="0.15">
      <c r="A18" s="7">
        <v>12</v>
      </c>
      <c r="B18" s="10">
        <v>66</v>
      </c>
      <c r="C18" s="10">
        <v>75</v>
      </c>
      <c r="D18" s="10">
        <v>141</v>
      </c>
      <c r="E18" s="3"/>
      <c r="F18" s="7">
        <v>42</v>
      </c>
      <c r="G18" s="10">
        <v>96</v>
      </c>
      <c r="H18" s="10">
        <v>96</v>
      </c>
      <c r="I18" s="10">
        <v>192</v>
      </c>
      <c r="J18" s="3"/>
      <c r="K18" s="7">
        <v>72</v>
      </c>
      <c r="L18" s="10">
        <v>257</v>
      </c>
      <c r="M18" s="10">
        <v>219</v>
      </c>
      <c r="N18" s="13">
        <v>476</v>
      </c>
      <c r="O18" s="3"/>
      <c r="P18" s="7">
        <v>102</v>
      </c>
      <c r="Q18" s="10">
        <v>1</v>
      </c>
      <c r="R18" s="10">
        <v>8</v>
      </c>
      <c r="S18" s="10">
        <v>9</v>
      </c>
      <c r="U18" s="4" t="s">
        <v>17</v>
      </c>
      <c r="V18" s="15">
        <f>SUM(Q9,Q15,Q21,Q27,Q33,Q39)</f>
        <v>301</v>
      </c>
      <c r="W18" s="15">
        <f>SUM(R9,R15,R21,R27,R33,R39)</f>
        <v>882</v>
      </c>
      <c r="X18" s="18">
        <f t="shared" si="0"/>
        <v>1183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73</v>
      </c>
      <c r="C19" s="10">
        <v>72</v>
      </c>
      <c r="D19" s="10">
        <v>145</v>
      </c>
      <c r="E19" s="3"/>
      <c r="F19" s="7">
        <v>43</v>
      </c>
      <c r="G19" s="10">
        <v>117</v>
      </c>
      <c r="H19" s="10">
        <v>86</v>
      </c>
      <c r="I19" s="10">
        <v>203</v>
      </c>
      <c r="J19" s="3"/>
      <c r="K19" s="7">
        <v>73</v>
      </c>
      <c r="L19" s="10">
        <v>239</v>
      </c>
      <c r="M19" s="10">
        <v>244</v>
      </c>
      <c r="N19" s="10">
        <v>483</v>
      </c>
      <c r="O19" s="3"/>
      <c r="P19" s="7">
        <v>103</v>
      </c>
      <c r="Q19" s="10">
        <v>2</v>
      </c>
      <c r="R19" s="10">
        <v>2</v>
      </c>
      <c r="S19" s="10">
        <v>4</v>
      </c>
      <c r="U19" s="4" t="s">
        <v>18</v>
      </c>
      <c r="V19" s="15">
        <f>SUM(Q15,Q21,Q27,Q33,Q39)</f>
        <v>54</v>
      </c>
      <c r="W19" s="15">
        <f>SUM(R15,R21,R27,R33,R39)</f>
        <v>254</v>
      </c>
      <c r="X19" s="18">
        <f t="shared" si="0"/>
        <v>308</v>
      </c>
      <c r="Z19" s="4" t="s">
        <v>25</v>
      </c>
      <c r="AA19" s="10">
        <v>145</v>
      </c>
      <c r="AB19" s="10">
        <v>155</v>
      </c>
      <c r="AC19" s="10">
        <v>300</v>
      </c>
    </row>
    <row r="20" spans="1:29" ht="15" customHeight="1" x14ac:dyDescent="0.15">
      <c r="A20" s="7">
        <v>14</v>
      </c>
      <c r="B20" s="10">
        <v>67</v>
      </c>
      <c r="C20" s="10">
        <v>78</v>
      </c>
      <c r="D20" s="10">
        <v>145</v>
      </c>
      <c r="E20" s="3"/>
      <c r="F20" s="7">
        <v>44</v>
      </c>
      <c r="G20" s="10">
        <v>124</v>
      </c>
      <c r="H20" s="10">
        <v>92</v>
      </c>
      <c r="I20" s="10">
        <v>216</v>
      </c>
      <c r="J20" s="3"/>
      <c r="K20" s="7">
        <v>74</v>
      </c>
      <c r="L20" s="10">
        <v>142</v>
      </c>
      <c r="M20" s="10">
        <v>134</v>
      </c>
      <c r="N20" s="10">
        <v>276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5</v>
      </c>
      <c r="W20" s="15">
        <f>SUM(R21,R27,R33,R39)</f>
        <v>38</v>
      </c>
      <c r="X20" s="18">
        <f t="shared" si="0"/>
        <v>43</v>
      </c>
      <c r="Z20" s="26" t="s">
        <v>26</v>
      </c>
      <c r="AA20" s="10">
        <v>912</v>
      </c>
      <c r="AB20" s="10">
        <v>786</v>
      </c>
      <c r="AC20" s="10">
        <v>1698</v>
      </c>
    </row>
    <row r="21" spans="1:29" ht="15" customHeight="1" x14ac:dyDescent="0.15">
      <c r="A21" s="7"/>
      <c r="B21" s="11">
        <v>365</v>
      </c>
      <c r="C21" s="11">
        <v>362</v>
      </c>
      <c r="D21" s="11">
        <v>727</v>
      </c>
      <c r="E21" s="3"/>
      <c r="F21" s="7"/>
      <c r="G21" s="11">
        <v>511</v>
      </c>
      <c r="H21" s="11">
        <v>459</v>
      </c>
      <c r="I21" s="11">
        <v>970</v>
      </c>
      <c r="J21" s="3"/>
      <c r="K21" s="7"/>
      <c r="L21" s="12">
        <v>1122</v>
      </c>
      <c r="M21" s="12">
        <v>1088</v>
      </c>
      <c r="N21" s="12">
        <v>2210</v>
      </c>
      <c r="O21" s="24"/>
      <c r="P21" s="7"/>
      <c r="Q21" s="11">
        <v>5</v>
      </c>
      <c r="R21" s="11">
        <v>34</v>
      </c>
      <c r="S21" s="11">
        <v>39</v>
      </c>
      <c r="Z21" s="4" t="s">
        <v>31</v>
      </c>
      <c r="AA21" s="10">
        <v>388</v>
      </c>
      <c r="AB21" s="10">
        <v>329</v>
      </c>
      <c r="AC21" s="10">
        <v>717</v>
      </c>
    </row>
    <row r="22" spans="1:29" ht="15" customHeight="1" x14ac:dyDescent="0.15">
      <c r="A22" s="7">
        <v>15</v>
      </c>
      <c r="B22" s="10">
        <v>79</v>
      </c>
      <c r="C22" s="10">
        <v>59</v>
      </c>
      <c r="D22" s="10">
        <v>138</v>
      </c>
      <c r="E22" s="3"/>
      <c r="F22" s="7">
        <v>45</v>
      </c>
      <c r="G22" s="10">
        <v>104</v>
      </c>
      <c r="H22" s="10">
        <v>89</v>
      </c>
      <c r="I22" s="10">
        <v>193</v>
      </c>
      <c r="J22" s="3"/>
      <c r="K22" s="7">
        <v>75</v>
      </c>
      <c r="L22" s="10">
        <v>89</v>
      </c>
      <c r="M22" s="10">
        <v>134</v>
      </c>
      <c r="N22" s="10">
        <v>223</v>
      </c>
      <c r="O22" s="3"/>
      <c r="P22" s="7">
        <v>105</v>
      </c>
      <c r="Q22" s="10">
        <v>0</v>
      </c>
      <c r="R22" s="10">
        <v>3</v>
      </c>
      <c r="S22" s="10">
        <v>3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334</v>
      </c>
      <c r="AB22" s="10">
        <v>662</v>
      </c>
      <c r="AC22" s="10">
        <v>996</v>
      </c>
    </row>
    <row r="23" spans="1:29" ht="15" customHeight="1" x14ac:dyDescent="0.15">
      <c r="A23" s="7">
        <v>16</v>
      </c>
      <c r="B23" s="10">
        <v>97</v>
      </c>
      <c r="C23" s="10">
        <v>69</v>
      </c>
      <c r="D23" s="10">
        <v>166</v>
      </c>
      <c r="E23" s="3"/>
      <c r="F23" s="7">
        <v>46</v>
      </c>
      <c r="G23" s="10">
        <v>114</v>
      </c>
      <c r="H23" s="10">
        <v>96</v>
      </c>
      <c r="I23" s="10">
        <v>210</v>
      </c>
      <c r="J23" s="3"/>
      <c r="K23" s="7">
        <v>76</v>
      </c>
      <c r="L23" s="10">
        <v>128</v>
      </c>
      <c r="M23" s="10">
        <v>173</v>
      </c>
      <c r="N23" s="10">
        <v>301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9.597459797193487</v>
      </c>
      <c r="W23" s="19">
        <f>W4/$W$8*100</f>
        <v>7.8365645950353322</v>
      </c>
      <c r="X23" s="19">
        <f>X4/$X$8*100</f>
        <v>8.6630450459112538</v>
      </c>
      <c r="Z23" s="9" t="s">
        <v>24</v>
      </c>
      <c r="AA23" s="11">
        <f t="shared" ref="AA23:AB23" si="3">SUM(AA19:AA22)</f>
        <v>1779</v>
      </c>
      <c r="AB23" s="11">
        <f t="shared" si="3"/>
        <v>1932</v>
      </c>
      <c r="AC23" s="11">
        <f>SUM(AC19:AC22)</f>
        <v>3711</v>
      </c>
    </row>
    <row r="24" spans="1:29" ht="15" customHeight="1" x14ac:dyDescent="0.15">
      <c r="A24" s="7">
        <v>17</v>
      </c>
      <c r="B24" s="10">
        <v>77</v>
      </c>
      <c r="C24" s="10">
        <v>81</v>
      </c>
      <c r="D24" s="10">
        <v>158</v>
      </c>
      <c r="E24" s="3"/>
      <c r="F24" s="7">
        <v>47</v>
      </c>
      <c r="G24" s="10">
        <v>92</v>
      </c>
      <c r="H24" s="10">
        <v>101</v>
      </c>
      <c r="I24" s="10">
        <v>193</v>
      </c>
      <c r="J24" s="3"/>
      <c r="K24" s="7">
        <v>77</v>
      </c>
      <c r="L24" s="10">
        <v>134</v>
      </c>
      <c r="M24" s="10">
        <v>189</v>
      </c>
      <c r="N24" s="10">
        <v>323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47.403462050599202</v>
      </c>
      <c r="W24" s="19">
        <f>W5/$W$8*100</f>
        <v>40.777314730929518</v>
      </c>
      <c r="X24" s="19">
        <f>X5/$X$8*100</f>
        <v>43.887313109946632</v>
      </c>
      <c r="Z24" s="6" t="s">
        <v>30</v>
      </c>
    </row>
    <row r="25" spans="1:29" ht="15" customHeight="1" x14ac:dyDescent="0.15">
      <c r="A25" s="7">
        <v>18</v>
      </c>
      <c r="B25" s="10">
        <v>68</v>
      </c>
      <c r="C25" s="10">
        <v>77</v>
      </c>
      <c r="D25" s="10">
        <v>145</v>
      </c>
      <c r="E25" s="3"/>
      <c r="F25" s="7">
        <v>48</v>
      </c>
      <c r="G25" s="10">
        <v>100</v>
      </c>
      <c r="H25" s="10">
        <v>101</v>
      </c>
      <c r="I25" s="10">
        <v>201</v>
      </c>
      <c r="J25" s="3"/>
      <c r="K25" s="7">
        <v>78</v>
      </c>
      <c r="L25" s="10">
        <v>129</v>
      </c>
      <c r="M25" s="10">
        <v>174</v>
      </c>
      <c r="N25" s="10">
        <v>303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22.052647751715661</v>
      </c>
      <c r="W25" s="19">
        <f>W6/$W$8*100</f>
        <v>18.454430150389562</v>
      </c>
      <c r="X25" s="19">
        <f>X6/$X$8*100</f>
        <v>20.143262343156579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67</v>
      </c>
      <c r="C26" s="10">
        <v>68</v>
      </c>
      <c r="D26" s="10">
        <v>135</v>
      </c>
      <c r="E26" s="3"/>
      <c r="F26" s="7">
        <v>49</v>
      </c>
      <c r="G26" s="10">
        <v>106</v>
      </c>
      <c r="H26" s="10">
        <v>83</v>
      </c>
      <c r="I26" s="10">
        <v>189</v>
      </c>
      <c r="J26" s="3"/>
      <c r="K26" s="7">
        <v>79</v>
      </c>
      <c r="L26" s="10">
        <v>117</v>
      </c>
      <c r="M26" s="10">
        <v>199</v>
      </c>
      <c r="N26" s="10">
        <v>316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20.946430400491654</v>
      </c>
      <c r="W26" s="19">
        <f>W7/$W$8*100</f>
        <v>32.931690523645592</v>
      </c>
      <c r="X26" s="19">
        <f>X7/$X$8*100</f>
        <v>27.306379500985528</v>
      </c>
      <c r="Z26" s="4" t="s">
        <v>25</v>
      </c>
      <c r="AA26" s="10">
        <v>96</v>
      </c>
      <c r="AB26" s="10">
        <v>84</v>
      </c>
      <c r="AC26" s="10">
        <v>180</v>
      </c>
    </row>
    <row r="27" spans="1:29" ht="15" customHeight="1" x14ac:dyDescent="0.15">
      <c r="A27" s="7"/>
      <c r="B27" s="11">
        <v>388</v>
      </c>
      <c r="C27" s="11">
        <v>354</v>
      </c>
      <c r="D27" s="11">
        <v>742</v>
      </c>
      <c r="E27" s="3"/>
      <c r="F27" s="7"/>
      <c r="G27" s="11">
        <v>516</v>
      </c>
      <c r="H27" s="11">
        <v>470</v>
      </c>
      <c r="I27" s="11">
        <v>986</v>
      </c>
      <c r="J27" s="3"/>
      <c r="K27" s="7"/>
      <c r="L27" s="11">
        <v>597</v>
      </c>
      <c r="M27" s="11">
        <v>869</v>
      </c>
      <c r="N27" s="11">
        <v>1466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451</v>
      </c>
      <c r="AB27" s="10">
        <v>439</v>
      </c>
      <c r="AC27" s="10">
        <v>890</v>
      </c>
    </row>
    <row r="28" spans="1:29" ht="15" customHeight="1" x14ac:dyDescent="0.15">
      <c r="A28" s="7">
        <v>20</v>
      </c>
      <c r="B28" s="10">
        <v>68</v>
      </c>
      <c r="C28" s="10">
        <v>76</v>
      </c>
      <c r="D28" s="10">
        <v>144</v>
      </c>
      <c r="E28" s="3"/>
      <c r="F28" s="7">
        <v>50</v>
      </c>
      <c r="G28" s="10">
        <v>90</v>
      </c>
      <c r="H28" s="10">
        <v>93</v>
      </c>
      <c r="I28" s="10">
        <v>183</v>
      </c>
      <c r="J28" s="3"/>
      <c r="K28" s="7">
        <v>80</v>
      </c>
      <c r="L28" s="10">
        <v>135</v>
      </c>
      <c r="M28" s="10">
        <v>202</v>
      </c>
      <c r="N28" s="10">
        <v>337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29.222575028167569</v>
      </c>
      <c r="W28" s="19">
        <f t="shared" ref="W28:W39" si="5">W9/$W$8*100</f>
        <v>25.520927704294255</v>
      </c>
      <c r="X28" s="19">
        <f t="shared" ref="X28:X39" si="6">X9/$X$8*100</f>
        <v>27.258304889188018</v>
      </c>
      <c r="Z28" s="4" t="s">
        <v>31</v>
      </c>
      <c r="AA28" s="10">
        <v>235</v>
      </c>
      <c r="AB28" s="10">
        <v>197</v>
      </c>
      <c r="AC28" s="10">
        <v>432</v>
      </c>
    </row>
    <row r="29" spans="1:29" ht="15" customHeight="1" x14ac:dyDescent="0.15">
      <c r="A29" s="7">
        <v>21</v>
      </c>
      <c r="B29" s="10">
        <v>52</v>
      </c>
      <c r="C29" s="10">
        <v>67</v>
      </c>
      <c r="D29" s="10">
        <v>119</v>
      </c>
      <c r="E29" s="3"/>
      <c r="F29" s="7">
        <v>51</v>
      </c>
      <c r="G29" s="10">
        <v>95</v>
      </c>
      <c r="H29" s="10">
        <v>95</v>
      </c>
      <c r="I29" s="10">
        <v>190</v>
      </c>
      <c r="J29" s="3"/>
      <c r="K29" s="7">
        <v>81</v>
      </c>
      <c r="L29" s="10">
        <v>118</v>
      </c>
      <c r="M29" s="10">
        <v>188</v>
      </c>
      <c r="N29" s="10">
        <v>306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72.221653180374886</v>
      </c>
      <c r="W29" s="19">
        <f t="shared" si="5"/>
        <v>76.907048378329407</v>
      </c>
      <c r="X29" s="19">
        <f t="shared" si="6"/>
        <v>74.707946733330132</v>
      </c>
      <c r="Z29" s="4" t="s">
        <v>7</v>
      </c>
      <c r="AA29" s="10">
        <v>220</v>
      </c>
      <c r="AB29" s="10">
        <v>372</v>
      </c>
      <c r="AC29" s="10">
        <v>592</v>
      </c>
    </row>
    <row r="30" spans="1:29" ht="15" customHeight="1" x14ac:dyDescent="0.15">
      <c r="A30" s="7">
        <v>22</v>
      </c>
      <c r="B30" s="10">
        <v>60</v>
      </c>
      <c r="C30" s="10">
        <v>60</v>
      </c>
      <c r="D30" s="10">
        <v>120</v>
      </c>
      <c r="E30" s="3"/>
      <c r="F30" s="7">
        <v>52</v>
      </c>
      <c r="G30" s="10">
        <v>92</v>
      </c>
      <c r="H30" s="10">
        <v>92</v>
      </c>
      <c r="I30" s="10">
        <v>184</v>
      </c>
      <c r="J30" s="3"/>
      <c r="K30" s="7">
        <v>82</v>
      </c>
      <c r="L30" s="10">
        <v>109</v>
      </c>
      <c r="M30" s="10">
        <v>178</v>
      </c>
      <c r="N30" s="10">
        <v>287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61.702345590494723</v>
      </c>
      <c r="W30" s="19">
        <f t="shared" si="5"/>
        <v>68.490668599383937</v>
      </c>
      <c r="X30" s="19">
        <f t="shared" si="6"/>
        <v>65.304552665737219</v>
      </c>
      <c r="Z30" s="9" t="s">
        <v>24</v>
      </c>
      <c r="AA30" s="11">
        <f t="shared" ref="AA30:AB30" si="7">SUM(AA26:AA29)</f>
        <v>1002</v>
      </c>
      <c r="AB30" s="11">
        <f t="shared" si="7"/>
        <v>1092</v>
      </c>
      <c r="AC30" s="11">
        <f>SUM(AC26:AC29)</f>
        <v>2094</v>
      </c>
    </row>
    <row r="31" spans="1:29" ht="15" customHeight="1" x14ac:dyDescent="0.15">
      <c r="A31" s="7">
        <v>23</v>
      </c>
      <c r="B31" s="10">
        <v>69</v>
      </c>
      <c r="C31" s="10">
        <v>57</v>
      </c>
      <c r="D31" s="10">
        <v>126</v>
      </c>
      <c r="E31" s="3"/>
      <c r="F31" s="7">
        <v>53</v>
      </c>
      <c r="G31" s="10">
        <v>91</v>
      </c>
      <c r="H31" s="10">
        <v>121</v>
      </c>
      <c r="I31" s="10">
        <v>212</v>
      </c>
      <c r="J31" s="3"/>
      <c r="K31" s="7">
        <v>83</v>
      </c>
      <c r="L31" s="10">
        <v>153</v>
      </c>
      <c r="M31" s="10">
        <v>210</v>
      </c>
      <c r="N31" s="10">
        <v>363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51.11133872785004</v>
      </c>
      <c r="W31" s="19">
        <f t="shared" si="5"/>
        <v>58.724406595397717</v>
      </c>
      <c r="X31" s="19">
        <f t="shared" si="6"/>
        <v>55.151194654103165</v>
      </c>
      <c r="Z31" s="6"/>
    </row>
    <row r="32" spans="1:29" ht="15" customHeight="1" x14ac:dyDescent="0.15">
      <c r="A32" s="7">
        <v>24</v>
      </c>
      <c r="B32" s="10">
        <v>64</v>
      </c>
      <c r="C32" s="10">
        <v>57</v>
      </c>
      <c r="D32" s="10">
        <v>121</v>
      </c>
      <c r="E32" s="3"/>
      <c r="F32" s="7">
        <v>54</v>
      </c>
      <c r="G32" s="10">
        <v>93</v>
      </c>
      <c r="H32" s="10">
        <v>89</v>
      </c>
      <c r="I32" s="10">
        <v>182</v>
      </c>
      <c r="J32" s="3"/>
      <c r="K32" s="7">
        <v>84</v>
      </c>
      <c r="L32" s="10">
        <v>110</v>
      </c>
      <c r="M32" s="10">
        <v>187</v>
      </c>
      <c r="N32" s="10">
        <v>297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42.999078152207318</v>
      </c>
      <c r="W32" s="20">
        <f t="shared" si="5"/>
        <v>51.386120674035155</v>
      </c>
      <c r="X32" s="20">
        <f t="shared" si="6"/>
        <v>47.449641844142107</v>
      </c>
      <c r="Z32" s="6"/>
      <c r="AA32" s="28"/>
      <c r="AB32" s="27"/>
      <c r="AC32" s="27"/>
    </row>
    <row r="33" spans="1:29" ht="15" customHeight="1" x14ac:dyDescent="0.15">
      <c r="A33" s="7"/>
      <c r="B33" s="11">
        <v>313</v>
      </c>
      <c r="C33" s="11">
        <v>317</v>
      </c>
      <c r="D33" s="11">
        <v>630</v>
      </c>
      <c r="E33" s="3"/>
      <c r="F33" s="7"/>
      <c r="G33" s="11">
        <v>461</v>
      </c>
      <c r="H33" s="11">
        <v>490</v>
      </c>
      <c r="I33" s="11">
        <v>951</v>
      </c>
      <c r="J33" s="3"/>
      <c r="K33" s="7"/>
      <c r="L33" s="11">
        <v>625</v>
      </c>
      <c r="M33" s="11">
        <v>965</v>
      </c>
      <c r="N33" s="11">
        <v>1590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32.438799549318858</v>
      </c>
      <c r="W33" s="19">
        <f t="shared" si="5"/>
        <v>42.788548650117775</v>
      </c>
      <c r="X33" s="19">
        <f t="shared" si="6"/>
        <v>37.930868708235181</v>
      </c>
      <c r="Z33" s="6" t="s">
        <v>3</v>
      </c>
    </row>
    <row r="34" spans="1:29" ht="15" customHeight="1" x14ac:dyDescent="0.15">
      <c r="A34" s="7">
        <v>25</v>
      </c>
      <c r="B34" s="10">
        <v>59</v>
      </c>
      <c r="C34" s="10">
        <v>60</v>
      </c>
      <c r="D34" s="10">
        <v>119</v>
      </c>
      <c r="E34" s="3"/>
      <c r="F34" s="7">
        <v>55</v>
      </c>
      <c r="G34" s="10">
        <v>101</v>
      </c>
      <c r="H34" s="10">
        <v>80</v>
      </c>
      <c r="I34" s="10">
        <v>181</v>
      </c>
      <c r="J34" s="3"/>
      <c r="K34" s="7">
        <v>85</v>
      </c>
      <c r="L34" s="10">
        <v>130</v>
      </c>
      <c r="M34" s="10">
        <v>212</v>
      </c>
      <c r="N34" s="10">
        <v>342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20.946430400491654</v>
      </c>
      <c r="W34" s="19">
        <f t="shared" si="5"/>
        <v>32.931690523645592</v>
      </c>
      <c r="X34" s="19">
        <f t="shared" si="6"/>
        <v>27.306379500985528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69</v>
      </c>
      <c r="C35" s="10">
        <v>60</v>
      </c>
      <c r="D35" s="10">
        <v>129</v>
      </c>
      <c r="E35" s="3"/>
      <c r="F35" s="7">
        <v>56</v>
      </c>
      <c r="G35" s="10">
        <v>99</v>
      </c>
      <c r="H35" s="10">
        <v>131</v>
      </c>
      <c r="I35" s="10">
        <v>230</v>
      </c>
      <c r="J35" s="3"/>
      <c r="K35" s="7">
        <v>86</v>
      </c>
      <c r="L35" s="10">
        <v>105</v>
      </c>
      <c r="M35" s="10">
        <v>190</v>
      </c>
      <c r="N35" s="10">
        <v>295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14.831506709003381</v>
      </c>
      <c r="W35" s="19">
        <f t="shared" si="5"/>
        <v>25.058887479615873</v>
      </c>
      <c r="X35" s="19">
        <f t="shared" si="6"/>
        <v>20.258641411470602</v>
      </c>
      <c r="Z35" s="4" t="s">
        <v>25</v>
      </c>
      <c r="AA35" s="10">
        <f>SUM(AA5,AA12,AA19,AA26)</f>
        <v>937</v>
      </c>
      <c r="AB35" s="10">
        <f t="shared" ref="AA35:AB38" si="8">SUM(AB5,AB12,AB19,AB26)</f>
        <v>865</v>
      </c>
      <c r="AC35" s="10">
        <f>SUM(AA35:AB35)</f>
        <v>1802</v>
      </c>
    </row>
    <row r="36" spans="1:29" ht="15" customHeight="1" x14ac:dyDescent="0.15">
      <c r="A36" s="7">
        <v>27</v>
      </c>
      <c r="B36" s="10">
        <v>77</v>
      </c>
      <c r="C36" s="10">
        <v>55</v>
      </c>
      <c r="D36" s="10">
        <v>132</v>
      </c>
      <c r="E36" s="3"/>
      <c r="F36" s="7">
        <v>57</v>
      </c>
      <c r="G36" s="10">
        <v>119</v>
      </c>
      <c r="H36" s="10">
        <v>120</v>
      </c>
      <c r="I36" s="10">
        <v>239</v>
      </c>
      <c r="J36" s="3"/>
      <c r="K36" s="7">
        <v>87</v>
      </c>
      <c r="L36" s="10">
        <v>108</v>
      </c>
      <c r="M36" s="10">
        <v>180</v>
      </c>
      <c r="N36" s="10">
        <v>288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8.429785926457031</v>
      </c>
      <c r="W36" s="19">
        <f t="shared" si="5"/>
        <v>16.316361659720961</v>
      </c>
      <c r="X36" s="19">
        <f t="shared" si="6"/>
        <v>12.614778135666555</v>
      </c>
      <c r="Z36" s="26" t="s">
        <v>26</v>
      </c>
      <c r="AA36" s="10">
        <f t="shared" si="8"/>
        <v>4628</v>
      </c>
      <c r="AB36" s="10">
        <f t="shared" si="8"/>
        <v>4501</v>
      </c>
      <c r="AC36" s="13">
        <f>SUM(AA36:AB36)</f>
        <v>9129</v>
      </c>
    </row>
    <row r="37" spans="1:29" ht="15" customHeight="1" x14ac:dyDescent="0.15">
      <c r="A37" s="7">
        <v>28</v>
      </c>
      <c r="B37" s="10">
        <v>51</v>
      </c>
      <c r="C37" s="10">
        <v>46</v>
      </c>
      <c r="D37" s="10">
        <v>97</v>
      </c>
      <c r="E37" s="3"/>
      <c r="F37" s="7">
        <v>58</v>
      </c>
      <c r="G37" s="10">
        <v>118</v>
      </c>
      <c r="H37" s="10">
        <v>100</v>
      </c>
      <c r="I37" s="10">
        <v>218</v>
      </c>
      <c r="J37" s="3"/>
      <c r="K37" s="7">
        <v>88</v>
      </c>
      <c r="L37" s="10">
        <v>94</v>
      </c>
      <c r="M37" s="10">
        <v>171</v>
      </c>
      <c r="N37" s="10">
        <v>265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3.0830687288743217</v>
      </c>
      <c r="W37" s="19">
        <f t="shared" si="5"/>
        <v>7.9905780032614597</v>
      </c>
      <c r="X37" s="19">
        <f t="shared" si="6"/>
        <v>5.6872265756454015</v>
      </c>
      <c r="Z37" s="4" t="s">
        <v>31</v>
      </c>
      <c r="AA37" s="10">
        <f t="shared" si="8"/>
        <v>2153</v>
      </c>
      <c r="AB37" s="10">
        <f t="shared" si="8"/>
        <v>2037</v>
      </c>
      <c r="AC37" s="13">
        <f>SUM(AA37:AB37)</f>
        <v>4190</v>
      </c>
    </row>
    <row r="38" spans="1:29" ht="15" customHeight="1" x14ac:dyDescent="0.15">
      <c r="A38" s="7">
        <v>29</v>
      </c>
      <c r="B38" s="10">
        <v>64</v>
      </c>
      <c r="C38" s="10">
        <v>48</v>
      </c>
      <c r="D38" s="10">
        <v>112</v>
      </c>
      <c r="E38" s="3"/>
      <c r="F38" s="7">
        <v>59</v>
      </c>
      <c r="G38" s="10">
        <v>136</v>
      </c>
      <c r="H38" s="10">
        <v>157</v>
      </c>
      <c r="I38" s="10">
        <v>293</v>
      </c>
      <c r="J38" s="3"/>
      <c r="K38" s="7">
        <v>89</v>
      </c>
      <c r="L38" s="10">
        <v>85</v>
      </c>
      <c r="M38" s="10">
        <v>166</v>
      </c>
      <c r="N38" s="10">
        <v>251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0.5531086756120045</v>
      </c>
      <c r="W38" s="19">
        <f t="shared" si="5"/>
        <v>2.3011415111433231</v>
      </c>
      <c r="X38" s="19">
        <f t="shared" si="6"/>
        <v>1.4806980433632999</v>
      </c>
      <c r="Z38" s="4" t="s">
        <v>7</v>
      </c>
      <c r="AA38" s="10">
        <f t="shared" si="8"/>
        <v>2045</v>
      </c>
      <c r="AB38" s="10">
        <f t="shared" si="8"/>
        <v>3635</v>
      </c>
      <c r="AC38" s="13">
        <f>SUM(AA38:AB38)</f>
        <v>5680</v>
      </c>
    </row>
    <row r="39" spans="1:29" ht="15" customHeight="1" x14ac:dyDescent="0.15">
      <c r="A39" s="7"/>
      <c r="B39" s="11">
        <v>320</v>
      </c>
      <c r="C39" s="11">
        <v>269</v>
      </c>
      <c r="D39" s="11">
        <v>589</v>
      </c>
      <c r="E39" s="3"/>
      <c r="F39" s="7"/>
      <c r="G39" s="11">
        <v>573</v>
      </c>
      <c r="H39" s="11">
        <v>588</v>
      </c>
      <c r="I39" s="11">
        <v>1161</v>
      </c>
      <c r="J39" s="3"/>
      <c r="K39" s="7"/>
      <c r="L39" s="11">
        <v>522</v>
      </c>
      <c r="M39" s="11">
        <v>919</v>
      </c>
      <c r="N39" s="11">
        <v>1441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5.1213766260370788E-2</v>
      </c>
      <c r="W39" s="19">
        <f t="shared" si="5"/>
        <v>0.34426526544663888</v>
      </c>
      <c r="X39" s="19">
        <f t="shared" si="6"/>
        <v>0.20672083072929187</v>
      </c>
      <c r="Z39" s="9" t="s">
        <v>24</v>
      </c>
      <c r="AA39" s="11">
        <f>SUM(AA35:AA38)</f>
        <v>9763</v>
      </c>
      <c r="AB39" s="11">
        <f>SUM(AB35:AB38)</f>
        <v>11038</v>
      </c>
      <c r="AC39" s="11">
        <f>SUM(AC35:AC38)</f>
        <v>20801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7">
        <v>44255</v>
      </c>
      <c r="W2" s="37"/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53</v>
      </c>
      <c r="C4" s="10">
        <v>42</v>
      </c>
      <c r="D4" s="10">
        <v>95</v>
      </c>
      <c r="E4" s="3"/>
      <c r="F4" s="7">
        <v>30</v>
      </c>
      <c r="G4" s="10">
        <v>55</v>
      </c>
      <c r="H4" s="10">
        <v>47</v>
      </c>
      <c r="I4" s="10">
        <v>102</v>
      </c>
      <c r="J4" s="3"/>
      <c r="K4" s="7">
        <v>60</v>
      </c>
      <c r="L4" s="10">
        <v>136</v>
      </c>
      <c r="M4" s="10">
        <v>142</v>
      </c>
      <c r="N4" s="10">
        <v>278</v>
      </c>
      <c r="O4" s="3"/>
      <c r="P4" s="7">
        <v>90</v>
      </c>
      <c r="Q4" s="10">
        <v>88</v>
      </c>
      <c r="R4" s="10">
        <v>192</v>
      </c>
      <c r="S4" s="10">
        <v>280</v>
      </c>
      <c r="U4" s="4" t="s">
        <v>4</v>
      </c>
      <c r="V4" s="15">
        <f>SUM(B9,B15,B21)</f>
        <v>937</v>
      </c>
      <c r="W4" s="15">
        <f>SUM(C9,C15,C21)</f>
        <v>858</v>
      </c>
      <c r="X4" s="15">
        <f>SUM(V4:W4)</f>
        <v>1795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33</v>
      </c>
      <c r="C5" s="10">
        <v>40</v>
      </c>
      <c r="D5" s="10">
        <v>73</v>
      </c>
      <c r="E5" s="3"/>
      <c r="F5" s="7">
        <v>31</v>
      </c>
      <c r="G5" s="10">
        <v>45</v>
      </c>
      <c r="H5" s="10">
        <v>43</v>
      </c>
      <c r="I5" s="10">
        <v>88</v>
      </c>
      <c r="J5" s="3"/>
      <c r="K5" s="7">
        <v>61</v>
      </c>
      <c r="L5" s="10">
        <v>158</v>
      </c>
      <c r="M5" s="10">
        <v>149</v>
      </c>
      <c r="N5" s="10">
        <v>307</v>
      </c>
      <c r="O5" s="3"/>
      <c r="P5" s="7">
        <v>91</v>
      </c>
      <c r="Q5" s="10">
        <v>56</v>
      </c>
      <c r="R5" s="10">
        <v>135</v>
      </c>
      <c r="S5" s="10">
        <v>191</v>
      </c>
      <c r="U5" s="4" t="s">
        <v>5</v>
      </c>
      <c r="V5" s="15">
        <f>SUM(B27,B33,B39,G9,G15,G21,G27,G33,G39,L9)</f>
        <v>4612</v>
      </c>
      <c r="W5" s="15">
        <f>SUM(C27,C33,C39,H9,H15,H21,H27,H33,H39,M9)</f>
        <v>4505</v>
      </c>
      <c r="X5" s="15">
        <f>SUM(V5:W5)</f>
        <v>9117</v>
      </c>
      <c r="Y5" s="2"/>
      <c r="Z5" s="4" t="s">
        <v>25</v>
      </c>
      <c r="AA5" s="10">
        <v>532</v>
      </c>
      <c r="AB5" s="10">
        <v>518</v>
      </c>
      <c r="AC5" s="10">
        <v>1050</v>
      </c>
    </row>
    <row r="6" spans="1:29" ht="15" customHeight="1" x14ac:dyDescent="0.15">
      <c r="A6" s="7">
        <v>2</v>
      </c>
      <c r="B6" s="10">
        <v>46</v>
      </c>
      <c r="C6" s="10">
        <v>28</v>
      </c>
      <c r="D6" s="10">
        <v>74</v>
      </c>
      <c r="E6" s="3"/>
      <c r="F6" s="7">
        <v>32</v>
      </c>
      <c r="G6" s="10">
        <v>73</v>
      </c>
      <c r="H6" s="10">
        <v>60</v>
      </c>
      <c r="I6" s="10">
        <v>133</v>
      </c>
      <c r="J6" s="3"/>
      <c r="K6" s="7">
        <v>62</v>
      </c>
      <c r="L6" s="10">
        <v>163</v>
      </c>
      <c r="M6" s="10">
        <v>176</v>
      </c>
      <c r="N6" s="10">
        <v>339</v>
      </c>
      <c r="O6" s="3"/>
      <c r="P6" s="7">
        <v>92</v>
      </c>
      <c r="Q6" s="10">
        <v>38</v>
      </c>
      <c r="R6" s="10">
        <v>127</v>
      </c>
      <c r="S6" s="10">
        <v>165</v>
      </c>
      <c r="U6" s="8" t="s">
        <v>6</v>
      </c>
      <c r="V6" s="15">
        <f>SUM(L15,L21)</f>
        <v>2151</v>
      </c>
      <c r="W6" s="15">
        <f>SUM(M15,M21)</f>
        <v>2044</v>
      </c>
      <c r="X6" s="15">
        <f>SUM(V6:W6)</f>
        <v>4195</v>
      </c>
      <c r="Z6" s="26" t="s">
        <v>26</v>
      </c>
      <c r="AA6" s="10">
        <v>2698</v>
      </c>
      <c r="AB6" s="10">
        <v>2642</v>
      </c>
      <c r="AC6" s="10">
        <v>5340</v>
      </c>
    </row>
    <row r="7" spans="1:29" ht="15" customHeight="1" x14ac:dyDescent="0.15">
      <c r="A7" s="7">
        <v>3</v>
      </c>
      <c r="B7" s="10">
        <v>64</v>
      </c>
      <c r="C7" s="10">
        <v>51</v>
      </c>
      <c r="D7" s="10">
        <v>115</v>
      </c>
      <c r="E7" s="3"/>
      <c r="F7" s="7">
        <v>33</v>
      </c>
      <c r="G7" s="10">
        <v>72</v>
      </c>
      <c r="H7" s="10">
        <v>99</v>
      </c>
      <c r="I7" s="10">
        <v>171</v>
      </c>
      <c r="J7" s="3"/>
      <c r="K7" s="7">
        <v>63</v>
      </c>
      <c r="L7" s="10">
        <v>152</v>
      </c>
      <c r="M7" s="10">
        <v>165</v>
      </c>
      <c r="N7" s="10">
        <v>317</v>
      </c>
      <c r="O7" s="3"/>
      <c r="P7" s="7">
        <v>93</v>
      </c>
      <c r="Q7" s="10">
        <v>36</v>
      </c>
      <c r="R7" s="10">
        <v>93</v>
      </c>
      <c r="S7" s="10">
        <v>129</v>
      </c>
      <c r="U7" s="4" t="s">
        <v>7</v>
      </c>
      <c r="V7" s="15">
        <f>SUM(L27,L33,L39,Q9,Q15,Q21,Q27,Q33,Q39)</f>
        <v>2037</v>
      </c>
      <c r="W7" s="15">
        <f>SUM(M27,M33,M39,R9,R15,R21,R27,R33,R39)</f>
        <v>3624</v>
      </c>
      <c r="X7" s="15">
        <f>SUM(V7:W7)</f>
        <v>5661</v>
      </c>
      <c r="Z7" s="4" t="s">
        <v>31</v>
      </c>
      <c r="AA7" s="10">
        <v>1230</v>
      </c>
      <c r="AB7" s="10">
        <v>1244</v>
      </c>
      <c r="AC7" s="10">
        <v>2474</v>
      </c>
    </row>
    <row r="8" spans="1:29" ht="15" customHeight="1" x14ac:dyDescent="0.15">
      <c r="A8" s="7">
        <v>4</v>
      </c>
      <c r="B8" s="10">
        <v>55</v>
      </c>
      <c r="C8" s="10">
        <v>57</v>
      </c>
      <c r="D8" s="10">
        <v>112</v>
      </c>
      <c r="E8" s="3"/>
      <c r="F8" s="7">
        <v>34</v>
      </c>
      <c r="G8" s="10">
        <v>73</v>
      </c>
      <c r="H8" s="10">
        <v>77</v>
      </c>
      <c r="I8" s="10">
        <v>150</v>
      </c>
      <c r="J8" s="3"/>
      <c r="K8" s="7">
        <v>64</v>
      </c>
      <c r="L8" s="10">
        <v>185</v>
      </c>
      <c r="M8" s="10">
        <v>171</v>
      </c>
      <c r="N8" s="10">
        <v>356</v>
      </c>
      <c r="O8" s="3"/>
      <c r="P8" s="7">
        <v>94</v>
      </c>
      <c r="Q8" s="10">
        <v>31</v>
      </c>
      <c r="R8" s="10">
        <v>81</v>
      </c>
      <c r="S8" s="10">
        <v>112</v>
      </c>
      <c r="U8" s="17" t="s">
        <v>3</v>
      </c>
      <c r="V8" s="12">
        <f>SUM(V4:V7)</f>
        <v>9737</v>
      </c>
      <c r="W8" s="12">
        <f>SUM(W4:W7)</f>
        <v>11031</v>
      </c>
      <c r="X8" s="12">
        <f>SUM(X4:X7)</f>
        <v>20768</v>
      </c>
      <c r="Z8" s="4" t="s">
        <v>7</v>
      </c>
      <c r="AA8" s="10">
        <v>1231</v>
      </c>
      <c r="AB8" s="10">
        <v>2155</v>
      </c>
      <c r="AC8" s="10">
        <v>3386</v>
      </c>
    </row>
    <row r="9" spans="1:29" ht="15" customHeight="1" x14ac:dyDescent="0.15">
      <c r="A9" s="7"/>
      <c r="B9" s="11">
        <v>251</v>
      </c>
      <c r="C9" s="11">
        <v>218</v>
      </c>
      <c r="D9" s="11">
        <v>469</v>
      </c>
      <c r="E9" s="3"/>
      <c r="F9" s="7"/>
      <c r="G9" s="11">
        <v>318</v>
      </c>
      <c r="H9" s="11">
        <v>326</v>
      </c>
      <c r="I9" s="11">
        <v>644</v>
      </c>
      <c r="J9" s="3"/>
      <c r="K9" s="7"/>
      <c r="L9" s="12">
        <v>794</v>
      </c>
      <c r="M9" s="12">
        <v>803</v>
      </c>
      <c r="N9" s="12">
        <v>1597</v>
      </c>
      <c r="O9" s="3"/>
      <c r="P9" s="7"/>
      <c r="Q9" s="11">
        <v>249</v>
      </c>
      <c r="R9" s="11">
        <v>628</v>
      </c>
      <c r="S9" s="11">
        <v>877</v>
      </c>
      <c r="U9" s="4" t="s">
        <v>8</v>
      </c>
      <c r="V9" s="15">
        <f>SUM(G21,G27,G33,G39,L9)</f>
        <v>2848</v>
      </c>
      <c r="W9" s="15">
        <f>SUM(H21,H27,H33,H39,M9)</f>
        <v>2812</v>
      </c>
      <c r="X9" s="18">
        <f t="shared" ref="X9:X20" si="0">SUM(V9:W9)</f>
        <v>5660</v>
      </c>
      <c r="Z9" s="9" t="s">
        <v>24</v>
      </c>
      <c r="AA9" s="11">
        <f t="shared" ref="AA9:AB9" si="1">SUM(AA5:AA8)</f>
        <v>5691</v>
      </c>
      <c r="AB9" s="11">
        <f t="shared" si="1"/>
        <v>6559</v>
      </c>
      <c r="AC9" s="11">
        <f>SUM(AC5:AC8)</f>
        <v>12250</v>
      </c>
    </row>
    <row r="10" spans="1:29" ht="15" customHeight="1" x14ac:dyDescent="0.15">
      <c r="A10" s="7">
        <v>5</v>
      </c>
      <c r="B10" s="10">
        <v>62</v>
      </c>
      <c r="C10" s="10">
        <v>48</v>
      </c>
      <c r="D10" s="10">
        <v>110</v>
      </c>
      <c r="E10" s="3"/>
      <c r="F10" s="7">
        <v>35</v>
      </c>
      <c r="G10" s="10">
        <v>77</v>
      </c>
      <c r="H10" s="10">
        <v>86</v>
      </c>
      <c r="I10" s="10">
        <v>163</v>
      </c>
      <c r="J10" s="3"/>
      <c r="K10" s="7">
        <v>65</v>
      </c>
      <c r="L10" s="10">
        <v>162</v>
      </c>
      <c r="M10" s="10">
        <v>185</v>
      </c>
      <c r="N10" s="10">
        <v>347</v>
      </c>
      <c r="O10" s="3"/>
      <c r="P10" s="7">
        <v>95</v>
      </c>
      <c r="Q10" s="10">
        <v>27</v>
      </c>
      <c r="R10" s="10">
        <v>78</v>
      </c>
      <c r="S10" s="10">
        <v>105</v>
      </c>
      <c r="U10" s="4" t="s">
        <v>9</v>
      </c>
      <c r="V10" s="15">
        <f>SUM(G21,G27,G33,G39,L9,L15,L21,L27,L33,L39,Q9,Q15,Q21,Q27,Q33,Q39)</f>
        <v>7036</v>
      </c>
      <c r="W10" s="15">
        <f>SUM(H21,H27,H33,H39,M9,M15,M21,M27,M33,M39,R9,R15,R21,R27,R33,R39)</f>
        <v>8480</v>
      </c>
      <c r="X10" s="18">
        <f t="shared" si="0"/>
        <v>15516</v>
      </c>
      <c r="Z10" s="6" t="s">
        <v>28</v>
      </c>
    </row>
    <row r="11" spans="1:29" ht="15" customHeight="1" x14ac:dyDescent="0.15">
      <c r="A11" s="7">
        <v>6</v>
      </c>
      <c r="B11" s="10">
        <v>71</v>
      </c>
      <c r="C11" s="10">
        <v>57</v>
      </c>
      <c r="D11" s="10">
        <v>128</v>
      </c>
      <c r="E11" s="3"/>
      <c r="F11" s="7">
        <v>36</v>
      </c>
      <c r="G11" s="10">
        <v>102</v>
      </c>
      <c r="H11" s="10">
        <v>70</v>
      </c>
      <c r="I11" s="10">
        <v>172</v>
      </c>
      <c r="J11" s="3"/>
      <c r="K11" s="7">
        <v>66</v>
      </c>
      <c r="L11" s="10">
        <v>201</v>
      </c>
      <c r="M11" s="10">
        <v>187</v>
      </c>
      <c r="N11" s="10">
        <v>388</v>
      </c>
      <c r="O11" s="3"/>
      <c r="P11" s="7">
        <v>96</v>
      </c>
      <c r="Q11" s="10">
        <v>13</v>
      </c>
      <c r="R11" s="10">
        <v>52</v>
      </c>
      <c r="S11" s="10">
        <v>65</v>
      </c>
      <c r="U11" s="4" t="s">
        <v>10</v>
      </c>
      <c r="V11" s="15">
        <f>SUM(,G33,G39,L9,L15,L21,L27,L33,L39,Q9,Q15,Q21,Q27,Q33,Q39)</f>
        <v>6013</v>
      </c>
      <c r="W11" s="15">
        <f>SUM(,H33,H39,M9,M15,M21,M27,M33,M39,R9,R15,R21,R27,R33,R39)</f>
        <v>7547</v>
      </c>
      <c r="X11" s="18">
        <f t="shared" si="0"/>
        <v>13560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55</v>
      </c>
      <c r="C12" s="10">
        <v>68</v>
      </c>
      <c r="D12" s="10">
        <v>123</v>
      </c>
      <c r="E12" s="3"/>
      <c r="F12" s="7">
        <v>37</v>
      </c>
      <c r="G12" s="10">
        <v>85</v>
      </c>
      <c r="H12" s="10">
        <v>103</v>
      </c>
      <c r="I12" s="10">
        <v>188</v>
      </c>
      <c r="J12" s="3"/>
      <c r="K12" s="7">
        <v>67</v>
      </c>
      <c r="L12" s="10">
        <v>220</v>
      </c>
      <c r="M12" s="10">
        <v>172</v>
      </c>
      <c r="N12" s="10">
        <v>392</v>
      </c>
      <c r="O12" s="3"/>
      <c r="P12" s="7">
        <v>97</v>
      </c>
      <c r="Q12" s="10">
        <v>9</v>
      </c>
      <c r="R12" s="10">
        <v>33</v>
      </c>
      <c r="S12" s="10">
        <v>42</v>
      </c>
      <c r="U12" s="4" t="s">
        <v>11</v>
      </c>
      <c r="V12" s="15">
        <f>SUM(L9,L15,L21,L27,L33,L39,Q9,Q15,Q21,Q27,Q33,Q39)</f>
        <v>4982</v>
      </c>
      <c r="W12" s="15">
        <f>SUM(M9,M15,M21,M27,M33,M39,R9,R15,R21,R27,R33,R39)</f>
        <v>6471</v>
      </c>
      <c r="X12" s="18">
        <f t="shared" si="0"/>
        <v>11453</v>
      </c>
      <c r="Z12" s="4" t="s">
        <v>25</v>
      </c>
      <c r="AA12" s="10">
        <v>161</v>
      </c>
      <c r="AB12" s="10">
        <v>108</v>
      </c>
      <c r="AC12" s="10">
        <v>269</v>
      </c>
    </row>
    <row r="13" spans="1:29" ht="15" customHeight="1" x14ac:dyDescent="0.15">
      <c r="A13" s="7">
        <v>8</v>
      </c>
      <c r="B13" s="10">
        <v>69</v>
      </c>
      <c r="C13" s="10">
        <v>57</v>
      </c>
      <c r="D13" s="10">
        <v>126</v>
      </c>
      <c r="E13" s="3"/>
      <c r="F13" s="7">
        <v>38</v>
      </c>
      <c r="G13" s="10">
        <v>82</v>
      </c>
      <c r="H13" s="10">
        <v>77</v>
      </c>
      <c r="I13" s="10">
        <v>159</v>
      </c>
      <c r="J13" s="3"/>
      <c r="K13" s="7">
        <v>68</v>
      </c>
      <c r="L13" s="10">
        <v>202</v>
      </c>
      <c r="M13" s="10">
        <v>211</v>
      </c>
      <c r="N13" s="10">
        <v>413</v>
      </c>
      <c r="O13" s="3"/>
      <c r="P13" s="7">
        <v>98</v>
      </c>
      <c r="Q13" s="10">
        <v>1</v>
      </c>
      <c r="R13" s="10">
        <v>32</v>
      </c>
      <c r="S13" s="10">
        <v>33</v>
      </c>
      <c r="U13" s="9" t="s">
        <v>12</v>
      </c>
      <c r="V13" s="12">
        <f>SUM(L15,L21,L27,L33,L39,Q9,Q15,Q21,Q27,Q33,Q39)</f>
        <v>4188</v>
      </c>
      <c r="W13" s="12">
        <f>SUM(M15,M21,M27,M33,M39,R9,R15,R21,R27,R33,R39)</f>
        <v>5668</v>
      </c>
      <c r="X13" s="12">
        <f t="shared" si="0"/>
        <v>9856</v>
      </c>
      <c r="Z13" s="26" t="s">
        <v>26</v>
      </c>
      <c r="AA13" s="10">
        <v>560</v>
      </c>
      <c r="AB13" s="10">
        <v>641</v>
      </c>
      <c r="AC13" s="10">
        <v>1201</v>
      </c>
    </row>
    <row r="14" spans="1:29" ht="15" customHeight="1" x14ac:dyDescent="0.15">
      <c r="A14" s="7">
        <v>9</v>
      </c>
      <c r="B14" s="10">
        <v>62</v>
      </c>
      <c r="C14" s="10">
        <v>54</v>
      </c>
      <c r="D14" s="10">
        <v>116</v>
      </c>
      <c r="E14" s="3"/>
      <c r="F14" s="7">
        <v>39</v>
      </c>
      <c r="G14" s="10">
        <v>86</v>
      </c>
      <c r="H14" s="10">
        <v>79</v>
      </c>
      <c r="I14" s="10">
        <v>165</v>
      </c>
      <c r="J14" s="3"/>
      <c r="K14" s="7">
        <v>69</v>
      </c>
      <c r="L14" s="10">
        <v>224</v>
      </c>
      <c r="M14" s="10">
        <v>198</v>
      </c>
      <c r="N14" s="10">
        <v>422</v>
      </c>
      <c r="O14" s="3"/>
      <c r="P14" s="7">
        <v>99</v>
      </c>
      <c r="Q14" s="10">
        <v>1</v>
      </c>
      <c r="R14" s="10">
        <v>26</v>
      </c>
      <c r="S14" s="10">
        <v>27</v>
      </c>
      <c r="U14" s="4" t="s">
        <v>13</v>
      </c>
      <c r="V14" s="15">
        <f>SUM(L21,L27,L33,L39,Q9,Q15,Q21,Q27,Q33,Q39)</f>
        <v>3179</v>
      </c>
      <c r="W14" s="15">
        <f>SUM(M21,M27,M33,M39,R9,R15,R21,R27,R33,R39)</f>
        <v>4715</v>
      </c>
      <c r="X14" s="18">
        <f t="shared" si="0"/>
        <v>7894</v>
      </c>
      <c r="Z14" s="4" t="s">
        <v>31</v>
      </c>
      <c r="AA14" s="10">
        <v>296</v>
      </c>
      <c r="AB14" s="10">
        <v>272</v>
      </c>
      <c r="AC14" s="10">
        <v>568</v>
      </c>
    </row>
    <row r="15" spans="1:29" ht="15" customHeight="1" x14ac:dyDescent="0.15">
      <c r="A15" s="7"/>
      <c r="B15" s="11">
        <v>319</v>
      </c>
      <c r="C15" s="11">
        <v>284</v>
      </c>
      <c r="D15" s="11">
        <v>603</v>
      </c>
      <c r="E15" s="3"/>
      <c r="F15" s="7"/>
      <c r="G15" s="11">
        <v>432</v>
      </c>
      <c r="H15" s="11">
        <v>415</v>
      </c>
      <c r="I15" s="11">
        <v>847</v>
      </c>
      <c r="J15" s="3"/>
      <c r="K15" s="7"/>
      <c r="L15" s="11">
        <v>1009</v>
      </c>
      <c r="M15" s="11">
        <v>953</v>
      </c>
      <c r="N15" s="11">
        <v>1962</v>
      </c>
      <c r="O15" s="3"/>
      <c r="P15" s="7"/>
      <c r="Q15" s="11">
        <v>51</v>
      </c>
      <c r="R15" s="11">
        <v>221</v>
      </c>
      <c r="S15" s="11">
        <v>272</v>
      </c>
      <c r="U15" s="4" t="s">
        <v>14</v>
      </c>
      <c r="V15" s="15">
        <f>SUM(L27,L33,L39,Q9,Q15,Q21,Q27,Q33,Q39)</f>
        <v>2037</v>
      </c>
      <c r="W15" s="15">
        <f>SUM(M27,M33,M39,R9,R15,R21,R27,R33,R39)</f>
        <v>3624</v>
      </c>
      <c r="X15" s="18">
        <f t="shared" si="0"/>
        <v>5661</v>
      </c>
      <c r="Z15" s="4" t="s">
        <v>7</v>
      </c>
      <c r="AA15" s="10">
        <v>257</v>
      </c>
      <c r="AB15" s="10">
        <v>436</v>
      </c>
      <c r="AC15" s="10">
        <v>693</v>
      </c>
    </row>
    <row r="16" spans="1:29" ht="15" customHeight="1" x14ac:dyDescent="0.15">
      <c r="A16" s="7">
        <v>10</v>
      </c>
      <c r="B16" s="10">
        <v>78</v>
      </c>
      <c r="C16" s="10">
        <v>69</v>
      </c>
      <c r="D16" s="10">
        <v>147</v>
      </c>
      <c r="E16" s="3"/>
      <c r="F16" s="7">
        <v>40</v>
      </c>
      <c r="G16" s="10">
        <v>78</v>
      </c>
      <c r="H16" s="10">
        <v>109</v>
      </c>
      <c r="I16" s="10">
        <v>187</v>
      </c>
      <c r="J16" s="3"/>
      <c r="K16" s="7">
        <v>70</v>
      </c>
      <c r="L16" s="10">
        <v>232</v>
      </c>
      <c r="M16" s="10">
        <v>210</v>
      </c>
      <c r="N16" s="10">
        <v>442</v>
      </c>
      <c r="O16" s="3"/>
      <c r="P16" s="7">
        <v>100</v>
      </c>
      <c r="Q16" s="10">
        <v>1</v>
      </c>
      <c r="R16" s="10">
        <v>14</v>
      </c>
      <c r="S16" s="10">
        <v>15</v>
      </c>
      <c r="U16" s="4" t="s">
        <v>15</v>
      </c>
      <c r="V16" s="15">
        <f>SUM(L33,L39,Q9,Q15,Q21,Q27,Q33,Q39)</f>
        <v>1440</v>
      </c>
      <c r="W16" s="15">
        <f>SUM(M33,M39,R9,R15,R21,R27,R33,R39)</f>
        <v>2763</v>
      </c>
      <c r="X16" s="18">
        <f t="shared" si="0"/>
        <v>4203</v>
      </c>
      <c r="Z16" s="9" t="s">
        <v>24</v>
      </c>
      <c r="AA16" s="11">
        <f t="shared" ref="AA16:AB16" si="2">SUM(AA12:AA15)</f>
        <v>1274</v>
      </c>
      <c r="AB16" s="11">
        <f t="shared" si="2"/>
        <v>1457</v>
      </c>
      <c r="AC16" s="11">
        <f>SUM(AC12:AC15)</f>
        <v>2731</v>
      </c>
    </row>
    <row r="17" spans="1:29" ht="15" customHeight="1" x14ac:dyDescent="0.15">
      <c r="A17" s="7">
        <v>11</v>
      </c>
      <c r="B17" s="10">
        <v>83</v>
      </c>
      <c r="C17" s="10">
        <v>66</v>
      </c>
      <c r="D17" s="10">
        <v>149</v>
      </c>
      <c r="E17" s="3"/>
      <c r="F17" s="7">
        <v>41</v>
      </c>
      <c r="G17" s="10">
        <v>87</v>
      </c>
      <c r="H17" s="10">
        <v>75</v>
      </c>
      <c r="I17" s="10">
        <v>162</v>
      </c>
      <c r="J17" s="3"/>
      <c r="K17" s="7">
        <v>71</v>
      </c>
      <c r="L17" s="10">
        <v>252</v>
      </c>
      <c r="M17" s="10">
        <v>275</v>
      </c>
      <c r="N17" s="10">
        <v>527</v>
      </c>
      <c r="O17" s="3"/>
      <c r="P17" s="7">
        <v>101</v>
      </c>
      <c r="Q17" s="10">
        <v>1</v>
      </c>
      <c r="R17" s="10">
        <v>7</v>
      </c>
      <c r="S17" s="10">
        <v>8</v>
      </c>
      <c r="U17" s="4" t="s">
        <v>16</v>
      </c>
      <c r="V17" s="15">
        <f>SUM(L39,Q9,Q15,Q21,Q27,Q33,Q39)</f>
        <v>825</v>
      </c>
      <c r="W17" s="15">
        <f>SUM(M39,R9,R15,R21,R27,R33,R39)</f>
        <v>1800</v>
      </c>
      <c r="X17" s="18">
        <f t="shared" si="0"/>
        <v>2625</v>
      </c>
      <c r="Z17" s="6" t="s">
        <v>29</v>
      </c>
    </row>
    <row r="18" spans="1:29" ht="15" customHeight="1" x14ac:dyDescent="0.15">
      <c r="A18" s="7">
        <v>12</v>
      </c>
      <c r="B18" s="10">
        <v>64</v>
      </c>
      <c r="C18" s="10">
        <v>70</v>
      </c>
      <c r="D18" s="10">
        <v>134</v>
      </c>
      <c r="E18" s="3"/>
      <c r="F18" s="7">
        <v>42</v>
      </c>
      <c r="G18" s="10">
        <v>105</v>
      </c>
      <c r="H18" s="10">
        <v>99</v>
      </c>
      <c r="I18" s="10">
        <v>204</v>
      </c>
      <c r="J18" s="3"/>
      <c r="K18" s="7">
        <v>72</v>
      </c>
      <c r="L18" s="10">
        <v>259</v>
      </c>
      <c r="M18" s="10">
        <v>218</v>
      </c>
      <c r="N18" s="13">
        <v>477</v>
      </c>
      <c r="O18" s="3"/>
      <c r="P18" s="7">
        <v>102</v>
      </c>
      <c r="Q18" s="10">
        <v>1</v>
      </c>
      <c r="R18" s="10">
        <v>7</v>
      </c>
      <c r="S18" s="10">
        <v>8</v>
      </c>
      <c r="U18" s="4" t="s">
        <v>17</v>
      </c>
      <c r="V18" s="15">
        <f>SUM(Q9,Q15,Q21,Q27,Q33,Q39)</f>
        <v>305</v>
      </c>
      <c r="W18" s="15">
        <f>SUM(R9,R15,R21,R27,R33,R39)</f>
        <v>889</v>
      </c>
      <c r="X18" s="18">
        <f t="shared" si="0"/>
        <v>1194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71</v>
      </c>
      <c r="C19" s="10">
        <v>80</v>
      </c>
      <c r="D19" s="10">
        <v>151</v>
      </c>
      <c r="E19" s="3"/>
      <c r="F19" s="7">
        <v>43</v>
      </c>
      <c r="G19" s="10">
        <v>119</v>
      </c>
      <c r="H19" s="10">
        <v>81</v>
      </c>
      <c r="I19" s="10">
        <v>200</v>
      </c>
      <c r="J19" s="3"/>
      <c r="K19" s="7">
        <v>73</v>
      </c>
      <c r="L19" s="10">
        <v>244</v>
      </c>
      <c r="M19" s="10">
        <v>252</v>
      </c>
      <c r="N19" s="10">
        <v>496</v>
      </c>
      <c r="O19" s="3"/>
      <c r="P19" s="7">
        <v>103</v>
      </c>
      <c r="Q19" s="10">
        <v>2</v>
      </c>
      <c r="R19" s="10">
        <v>5</v>
      </c>
      <c r="S19" s="10">
        <v>7</v>
      </c>
      <c r="U19" s="4" t="s">
        <v>18</v>
      </c>
      <c r="V19" s="15">
        <f>SUM(Q15,Q21,Q27,Q33,Q39)</f>
        <v>56</v>
      </c>
      <c r="W19" s="15">
        <f>SUM(R15,R21,R27,R33,R39)</f>
        <v>261</v>
      </c>
      <c r="X19" s="18">
        <f t="shared" si="0"/>
        <v>317</v>
      </c>
      <c r="Z19" s="4" t="s">
        <v>25</v>
      </c>
      <c r="AA19" s="10">
        <v>148</v>
      </c>
      <c r="AB19" s="10">
        <v>149</v>
      </c>
      <c r="AC19" s="10">
        <v>297</v>
      </c>
    </row>
    <row r="20" spans="1:29" ht="15" customHeight="1" x14ac:dyDescent="0.15">
      <c r="A20" s="7">
        <v>14</v>
      </c>
      <c r="B20" s="10">
        <v>71</v>
      </c>
      <c r="C20" s="10">
        <v>71</v>
      </c>
      <c r="D20" s="10">
        <v>142</v>
      </c>
      <c r="E20" s="3"/>
      <c r="F20" s="7">
        <v>44</v>
      </c>
      <c r="G20" s="10">
        <v>127</v>
      </c>
      <c r="H20" s="10">
        <v>93</v>
      </c>
      <c r="I20" s="10">
        <v>220</v>
      </c>
      <c r="J20" s="3"/>
      <c r="K20" s="7">
        <v>74</v>
      </c>
      <c r="L20" s="10">
        <v>155</v>
      </c>
      <c r="M20" s="10">
        <v>136</v>
      </c>
      <c r="N20" s="10">
        <v>291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5</v>
      </c>
      <c r="W20" s="15">
        <f>SUM(R21,R27,R33,R39)</f>
        <v>40</v>
      </c>
      <c r="X20" s="18">
        <f t="shared" si="0"/>
        <v>45</v>
      </c>
      <c r="Z20" s="26" t="s">
        <v>26</v>
      </c>
      <c r="AA20" s="10">
        <v>903</v>
      </c>
      <c r="AB20" s="10">
        <v>784</v>
      </c>
      <c r="AC20" s="10">
        <v>1687</v>
      </c>
    </row>
    <row r="21" spans="1:29" ht="15" customHeight="1" x14ac:dyDescent="0.15">
      <c r="A21" s="7"/>
      <c r="B21" s="11">
        <v>367</v>
      </c>
      <c r="C21" s="11">
        <v>356</v>
      </c>
      <c r="D21" s="11">
        <v>723</v>
      </c>
      <c r="E21" s="3"/>
      <c r="F21" s="7"/>
      <c r="G21" s="11">
        <v>516</v>
      </c>
      <c r="H21" s="11">
        <v>457</v>
      </c>
      <c r="I21" s="11">
        <v>973</v>
      </c>
      <c r="J21" s="3"/>
      <c r="K21" s="7"/>
      <c r="L21" s="12">
        <v>1142</v>
      </c>
      <c r="M21" s="12">
        <v>1091</v>
      </c>
      <c r="N21" s="12">
        <v>2233</v>
      </c>
      <c r="O21" s="24"/>
      <c r="P21" s="7"/>
      <c r="Q21" s="11">
        <v>5</v>
      </c>
      <c r="R21" s="11">
        <v>36</v>
      </c>
      <c r="S21" s="11">
        <v>41</v>
      </c>
      <c r="Z21" s="4" t="s">
        <v>31</v>
      </c>
      <c r="AA21" s="10">
        <v>391</v>
      </c>
      <c r="AB21" s="10">
        <v>333</v>
      </c>
      <c r="AC21" s="10">
        <v>724</v>
      </c>
    </row>
    <row r="22" spans="1:29" ht="15" customHeight="1" x14ac:dyDescent="0.15">
      <c r="A22" s="7">
        <v>15</v>
      </c>
      <c r="B22" s="10">
        <v>73</v>
      </c>
      <c r="C22" s="10">
        <v>63</v>
      </c>
      <c r="D22" s="10">
        <v>136</v>
      </c>
      <c r="E22" s="3"/>
      <c r="F22" s="7">
        <v>45</v>
      </c>
      <c r="G22" s="10">
        <v>98</v>
      </c>
      <c r="H22" s="10">
        <v>94</v>
      </c>
      <c r="I22" s="10">
        <v>192</v>
      </c>
      <c r="J22" s="3"/>
      <c r="K22" s="7">
        <v>75</v>
      </c>
      <c r="L22" s="10">
        <v>81</v>
      </c>
      <c r="M22" s="10">
        <v>137</v>
      </c>
      <c r="N22" s="10">
        <v>218</v>
      </c>
      <c r="O22" s="3"/>
      <c r="P22" s="7">
        <v>105</v>
      </c>
      <c r="Q22" s="10">
        <v>0</v>
      </c>
      <c r="R22" s="10">
        <v>3</v>
      </c>
      <c r="S22" s="10">
        <v>3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333</v>
      </c>
      <c r="AB22" s="10">
        <v>660</v>
      </c>
      <c r="AC22" s="10">
        <v>993</v>
      </c>
    </row>
    <row r="23" spans="1:29" ht="15" customHeight="1" x14ac:dyDescent="0.15">
      <c r="A23" s="7">
        <v>16</v>
      </c>
      <c r="B23" s="10">
        <v>97</v>
      </c>
      <c r="C23" s="10">
        <v>71</v>
      </c>
      <c r="D23" s="10">
        <v>168</v>
      </c>
      <c r="E23" s="3"/>
      <c r="F23" s="7">
        <v>46</v>
      </c>
      <c r="G23" s="10">
        <v>114</v>
      </c>
      <c r="H23" s="10">
        <v>95</v>
      </c>
      <c r="I23" s="10">
        <v>209</v>
      </c>
      <c r="J23" s="3"/>
      <c r="K23" s="7">
        <v>76</v>
      </c>
      <c r="L23" s="10">
        <v>123</v>
      </c>
      <c r="M23" s="10">
        <v>165</v>
      </c>
      <c r="N23" s="10">
        <v>288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9.6230871931806519</v>
      </c>
      <c r="W23" s="19">
        <f>W4/$W$8*100</f>
        <v>7.7780799564862653</v>
      </c>
      <c r="X23" s="19">
        <f>X4/$X$8*100</f>
        <v>8.6431047765793529</v>
      </c>
      <c r="Z23" s="9" t="s">
        <v>24</v>
      </c>
      <c r="AA23" s="11">
        <f t="shared" ref="AA23:AB23" si="3">SUM(AA19:AA22)</f>
        <v>1775</v>
      </c>
      <c r="AB23" s="11">
        <f t="shared" si="3"/>
        <v>1926</v>
      </c>
      <c r="AC23" s="11">
        <f>SUM(AC19:AC22)</f>
        <v>3701</v>
      </c>
    </row>
    <row r="24" spans="1:29" ht="15" customHeight="1" x14ac:dyDescent="0.15">
      <c r="A24" s="7">
        <v>17</v>
      </c>
      <c r="B24" s="10">
        <v>79</v>
      </c>
      <c r="C24" s="10">
        <v>80</v>
      </c>
      <c r="D24" s="10">
        <v>159</v>
      </c>
      <c r="E24" s="3"/>
      <c r="F24" s="7">
        <v>47</v>
      </c>
      <c r="G24" s="10">
        <v>90</v>
      </c>
      <c r="H24" s="10">
        <v>98</v>
      </c>
      <c r="I24" s="10">
        <v>188</v>
      </c>
      <c r="J24" s="3"/>
      <c r="K24" s="7">
        <v>77</v>
      </c>
      <c r="L24" s="10">
        <v>140</v>
      </c>
      <c r="M24" s="10">
        <v>187</v>
      </c>
      <c r="N24" s="10">
        <v>327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47.365718393755778</v>
      </c>
      <c r="W24" s="19">
        <f>W5/$W$8*100</f>
        <v>40.839452452180218</v>
      </c>
      <c r="X24" s="19">
        <f>X5/$X$8*100</f>
        <v>43.899268104776581</v>
      </c>
      <c r="Z24" s="6" t="s">
        <v>30</v>
      </c>
    </row>
    <row r="25" spans="1:29" ht="15" customHeight="1" x14ac:dyDescent="0.15">
      <c r="A25" s="7">
        <v>18</v>
      </c>
      <c r="B25" s="10">
        <v>66</v>
      </c>
      <c r="C25" s="10">
        <v>73</v>
      </c>
      <c r="D25" s="10">
        <v>139</v>
      </c>
      <c r="E25" s="3"/>
      <c r="F25" s="7">
        <v>48</v>
      </c>
      <c r="G25" s="10">
        <v>102</v>
      </c>
      <c r="H25" s="10">
        <v>105</v>
      </c>
      <c r="I25" s="10">
        <v>207</v>
      </c>
      <c r="J25" s="3"/>
      <c r="K25" s="7">
        <v>78</v>
      </c>
      <c r="L25" s="10">
        <v>132</v>
      </c>
      <c r="M25" s="10">
        <v>166</v>
      </c>
      <c r="N25" s="10">
        <v>298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22.090993119030504</v>
      </c>
      <c r="W25" s="19">
        <f>W6/$W$8*100</f>
        <v>18.529598404496419</v>
      </c>
      <c r="X25" s="19">
        <f>X6/$X$8*100</f>
        <v>20.199345146379045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67</v>
      </c>
      <c r="C26" s="10">
        <v>75</v>
      </c>
      <c r="D26" s="10">
        <v>142</v>
      </c>
      <c r="E26" s="3"/>
      <c r="F26" s="7">
        <v>49</v>
      </c>
      <c r="G26" s="10">
        <v>103</v>
      </c>
      <c r="H26" s="10">
        <v>84</v>
      </c>
      <c r="I26" s="10">
        <v>187</v>
      </c>
      <c r="J26" s="3"/>
      <c r="K26" s="7">
        <v>79</v>
      </c>
      <c r="L26" s="10">
        <v>121</v>
      </c>
      <c r="M26" s="10">
        <v>206</v>
      </c>
      <c r="N26" s="10">
        <v>327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20.92020129403307</v>
      </c>
      <c r="W26" s="19">
        <f>W7/$W$8*100</f>
        <v>32.852869186837097</v>
      </c>
      <c r="X26" s="19">
        <f>X7/$X$8*100</f>
        <v>27.258281972265024</v>
      </c>
      <c r="Z26" s="4" t="s">
        <v>25</v>
      </c>
      <c r="AA26" s="10">
        <v>96</v>
      </c>
      <c r="AB26" s="10">
        <v>83</v>
      </c>
      <c r="AC26" s="10">
        <v>179</v>
      </c>
    </row>
    <row r="27" spans="1:29" ht="15" customHeight="1" x14ac:dyDescent="0.15">
      <c r="A27" s="7"/>
      <c r="B27" s="11">
        <v>382</v>
      </c>
      <c r="C27" s="11">
        <v>362</v>
      </c>
      <c r="D27" s="11">
        <v>744</v>
      </c>
      <c r="E27" s="3"/>
      <c r="F27" s="7"/>
      <c r="G27" s="11">
        <v>507</v>
      </c>
      <c r="H27" s="11">
        <v>476</v>
      </c>
      <c r="I27" s="11">
        <v>983</v>
      </c>
      <c r="J27" s="3"/>
      <c r="K27" s="7"/>
      <c r="L27" s="11">
        <v>597</v>
      </c>
      <c r="M27" s="11">
        <v>861</v>
      </c>
      <c r="N27" s="11">
        <v>1458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451</v>
      </c>
      <c r="AB27" s="10">
        <v>438</v>
      </c>
      <c r="AC27" s="10">
        <v>889</v>
      </c>
    </row>
    <row r="28" spans="1:29" ht="15" customHeight="1" x14ac:dyDescent="0.15">
      <c r="A28" s="7">
        <v>20</v>
      </c>
      <c r="B28" s="10">
        <v>66</v>
      </c>
      <c r="C28" s="10">
        <v>80</v>
      </c>
      <c r="D28" s="10">
        <v>146</v>
      </c>
      <c r="E28" s="3"/>
      <c r="F28" s="7">
        <v>50</v>
      </c>
      <c r="G28" s="10">
        <v>97</v>
      </c>
      <c r="H28" s="10">
        <v>93</v>
      </c>
      <c r="I28" s="10">
        <v>190</v>
      </c>
      <c r="J28" s="3"/>
      <c r="K28" s="7">
        <v>80</v>
      </c>
      <c r="L28" s="10">
        <v>122</v>
      </c>
      <c r="M28" s="10">
        <v>201</v>
      </c>
      <c r="N28" s="10">
        <v>323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29.24925541747972</v>
      </c>
      <c r="W28" s="19">
        <f t="shared" ref="W28:W39" si="5">W9/$W$8*100</f>
        <v>25.491795848064548</v>
      </c>
      <c r="X28" s="19">
        <f t="shared" ref="X28:X39" si="6">X9/$X$8*100</f>
        <v>27.253466872110938</v>
      </c>
      <c r="Z28" s="4" t="s">
        <v>31</v>
      </c>
      <c r="AA28" s="10">
        <v>234</v>
      </c>
      <c r="AB28" s="10">
        <v>195</v>
      </c>
      <c r="AC28" s="10">
        <v>429</v>
      </c>
    </row>
    <row r="29" spans="1:29" ht="15" customHeight="1" x14ac:dyDescent="0.15">
      <c r="A29" s="7">
        <v>21</v>
      </c>
      <c r="B29" s="10">
        <v>58</v>
      </c>
      <c r="C29" s="10">
        <v>67</v>
      </c>
      <c r="D29" s="10">
        <v>125</v>
      </c>
      <c r="E29" s="3"/>
      <c r="F29" s="7">
        <v>51</v>
      </c>
      <c r="G29" s="10">
        <v>95</v>
      </c>
      <c r="H29" s="10">
        <v>92</v>
      </c>
      <c r="I29" s="10">
        <v>187</v>
      </c>
      <c r="J29" s="3"/>
      <c r="K29" s="7">
        <v>81</v>
      </c>
      <c r="L29" s="10">
        <v>123</v>
      </c>
      <c r="M29" s="10">
        <v>182</v>
      </c>
      <c r="N29" s="10">
        <v>305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72.26044983054328</v>
      </c>
      <c r="W29" s="19">
        <f t="shared" si="5"/>
        <v>76.874263439398064</v>
      </c>
      <c r="X29" s="19">
        <f t="shared" si="6"/>
        <v>74.711093990755003</v>
      </c>
      <c r="Z29" s="4" t="s">
        <v>7</v>
      </c>
      <c r="AA29" s="10">
        <v>216</v>
      </c>
      <c r="AB29" s="10">
        <v>373</v>
      </c>
      <c r="AC29" s="10">
        <v>589</v>
      </c>
    </row>
    <row r="30" spans="1:29" ht="15" customHeight="1" x14ac:dyDescent="0.15">
      <c r="A30" s="7">
        <v>22</v>
      </c>
      <c r="B30" s="10">
        <v>59</v>
      </c>
      <c r="C30" s="10">
        <v>56</v>
      </c>
      <c r="D30" s="10">
        <v>115</v>
      </c>
      <c r="E30" s="3"/>
      <c r="F30" s="7">
        <v>52</v>
      </c>
      <c r="G30" s="10">
        <v>89</v>
      </c>
      <c r="H30" s="10">
        <v>96</v>
      </c>
      <c r="I30" s="10">
        <v>185</v>
      </c>
      <c r="J30" s="3"/>
      <c r="K30" s="7">
        <v>82</v>
      </c>
      <c r="L30" s="10">
        <v>113</v>
      </c>
      <c r="M30" s="10">
        <v>185</v>
      </c>
      <c r="N30" s="10">
        <v>298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61.754133716750538</v>
      </c>
      <c r="W30" s="19">
        <f t="shared" si="5"/>
        <v>68.416281388813346</v>
      </c>
      <c r="X30" s="19">
        <f t="shared" si="6"/>
        <v>65.292758089368263</v>
      </c>
      <c r="Z30" s="9" t="s">
        <v>24</v>
      </c>
      <c r="AA30" s="11">
        <f t="shared" ref="AA30:AB30" si="7">SUM(AA26:AA29)</f>
        <v>997</v>
      </c>
      <c r="AB30" s="11">
        <f t="shared" si="7"/>
        <v>1089</v>
      </c>
      <c r="AC30" s="11">
        <f>SUM(AC26:AC29)</f>
        <v>2086</v>
      </c>
    </row>
    <row r="31" spans="1:29" ht="15" customHeight="1" x14ac:dyDescent="0.15">
      <c r="A31" s="7">
        <v>23</v>
      </c>
      <c r="B31" s="10">
        <v>65</v>
      </c>
      <c r="C31" s="10">
        <v>61</v>
      </c>
      <c r="D31" s="10">
        <v>126</v>
      </c>
      <c r="E31" s="3"/>
      <c r="F31" s="7">
        <v>53</v>
      </c>
      <c r="G31" s="10">
        <v>91</v>
      </c>
      <c r="H31" s="10">
        <v>120</v>
      </c>
      <c r="I31" s="10">
        <v>211</v>
      </c>
      <c r="J31" s="3"/>
      <c r="K31" s="7">
        <v>83</v>
      </c>
      <c r="L31" s="10">
        <v>144</v>
      </c>
      <c r="M31" s="10">
        <v>198</v>
      </c>
      <c r="N31" s="10">
        <v>342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51.165656773133406</v>
      </c>
      <c r="W31" s="19">
        <f t="shared" si="5"/>
        <v>58.661952678814252</v>
      </c>
      <c r="X31" s="19">
        <f t="shared" si="6"/>
        <v>55.147342064714941</v>
      </c>
      <c r="Z31" s="6"/>
    </row>
    <row r="32" spans="1:29" ht="15" customHeight="1" x14ac:dyDescent="0.15">
      <c r="A32" s="7">
        <v>24</v>
      </c>
      <c r="B32" s="10">
        <v>65</v>
      </c>
      <c r="C32" s="10">
        <v>54</v>
      </c>
      <c r="D32" s="10">
        <v>119</v>
      </c>
      <c r="E32" s="3"/>
      <c r="F32" s="7">
        <v>54</v>
      </c>
      <c r="G32" s="10">
        <v>95</v>
      </c>
      <c r="H32" s="10">
        <v>91</v>
      </c>
      <c r="I32" s="10">
        <v>186</v>
      </c>
      <c r="J32" s="3"/>
      <c r="K32" s="7">
        <v>84</v>
      </c>
      <c r="L32" s="10">
        <v>113</v>
      </c>
      <c r="M32" s="10">
        <v>197</v>
      </c>
      <c r="N32" s="10">
        <v>310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43.011194413063571</v>
      </c>
      <c r="W32" s="20">
        <f t="shared" si="5"/>
        <v>51.382467591333516</v>
      </c>
      <c r="X32" s="20">
        <f t="shared" si="6"/>
        <v>47.457627118644069</v>
      </c>
      <c r="Z32" s="6"/>
      <c r="AA32" s="28"/>
      <c r="AB32" s="27"/>
      <c r="AC32" s="27"/>
    </row>
    <row r="33" spans="1:29" ht="15" customHeight="1" x14ac:dyDescent="0.15">
      <c r="A33" s="7"/>
      <c r="B33" s="11">
        <v>313</v>
      </c>
      <c r="C33" s="11">
        <v>318</v>
      </c>
      <c r="D33" s="11">
        <v>631</v>
      </c>
      <c r="E33" s="3"/>
      <c r="F33" s="7"/>
      <c r="G33" s="11">
        <v>467</v>
      </c>
      <c r="H33" s="11">
        <v>492</v>
      </c>
      <c r="I33" s="11">
        <v>959</v>
      </c>
      <c r="J33" s="3"/>
      <c r="K33" s="7"/>
      <c r="L33" s="11">
        <v>615</v>
      </c>
      <c r="M33" s="11">
        <v>963</v>
      </c>
      <c r="N33" s="11">
        <v>1578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32.648659751463491</v>
      </c>
      <c r="W33" s="19">
        <f t="shared" si="5"/>
        <v>42.743178315655875</v>
      </c>
      <c r="X33" s="19">
        <f t="shared" si="6"/>
        <v>38.010400616332817</v>
      </c>
      <c r="Z33" s="6" t="s">
        <v>3</v>
      </c>
    </row>
    <row r="34" spans="1:29" ht="15" customHeight="1" x14ac:dyDescent="0.15">
      <c r="A34" s="7">
        <v>25</v>
      </c>
      <c r="B34" s="10">
        <v>54</v>
      </c>
      <c r="C34" s="10">
        <v>61</v>
      </c>
      <c r="D34" s="10">
        <v>115</v>
      </c>
      <c r="E34" s="3"/>
      <c r="F34" s="7">
        <v>55</v>
      </c>
      <c r="G34" s="10">
        <v>96</v>
      </c>
      <c r="H34" s="10">
        <v>75</v>
      </c>
      <c r="I34" s="10">
        <v>171</v>
      </c>
      <c r="J34" s="3"/>
      <c r="K34" s="7">
        <v>85</v>
      </c>
      <c r="L34" s="10">
        <v>132</v>
      </c>
      <c r="M34" s="10">
        <v>206</v>
      </c>
      <c r="N34" s="10">
        <v>338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20.92020129403307</v>
      </c>
      <c r="W34" s="19">
        <f t="shared" si="5"/>
        <v>32.852869186837097</v>
      </c>
      <c r="X34" s="19">
        <f t="shared" si="6"/>
        <v>27.258281972265024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68</v>
      </c>
      <c r="C35" s="10">
        <v>60</v>
      </c>
      <c r="D35" s="10">
        <v>128</v>
      </c>
      <c r="E35" s="3"/>
      <c r="F35" s="7">
        <v>56</v>
      </c>
      <c r="G35" s="10">
        <v>101</v>
      </c>
      <c r="H35" s="10">
        <v>127</v>
      </c>
      <c r="I35" s="10">
        <v>228</v>
      </c>
      <c r="J35" s="3"/>
      <c r="K35" s="7">
        <v>86</v>
      </c>
      <c r="L35" s="10">
        <v>105</v>
      </c>
      <c r="M35" s="10">
        <v>193</v>
      </c>
      <c r="N35" s="10">
        <v>298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14.788949368388622</v>
      </c>
      <c r="W35" s="19">
        <f t="shared" si="5"/>
        <v>25.047593146586895</v>
      </c>
      <c r="X35" s="19">
        <f t="shared" si="6"/>
        <v>20.237865947611709</v>
      </c>
      <c r="Z35" s="4" t="s">
        <v>25</v>
      </c>
      <c r="AA35" s="10">
        <f>SUM(AA5,AA12,AA19,AA26)</f>
        <v>937</v>
      </c>
      <c r="AB35" s="10">
        <f t="shared" ref="AA35:AB38" si="8">SUM(AB5,AB12,AB19,AB26)</f>
        <v>858</v>
      </c>
      <c r="AC35" s="10">
        <f>SUM(AA35:AB35)</f>
        <v>1795</v>
      </c>
    </row>
    <row r="36" spans="1:29" ht="15" customHeight="1" x14ac:dyDescent="0.15">
      <c r="A36" s="7">
        <v>27</v>
      </c>
      <c r="B36" s="10">
        <v>82</v>
      </c>
      <c r="C36" s="10">
        <v>58</v>
      </c>
      <c r="D36" s="10">
        <v>140</v>
      </c>
      <c r="E36" s="3"/>
      <c r="F36" s="7">
        <v>57</v>
      </c>
      <c r="G36" s="10">
        <v>112</v>
      </c>
      <c r="H36" s="10">
        <v>131</v>
      </c>
      <c r="I36" s="10">
        <v>243</v>
      </c>
      <c r="J36" s="3"/>
      <c r="K36" s="7">
        <v>87</v>
      </c>
      <c r="L36" s="10">
        <v>103</v>
      </c>
      <c r="M36" s="10">
        <v>175</v>
      </c>
      <c r="N36" s="10">
        <v>278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8.4728355756393139</v>
      </c>
      <c r="W36" s="19">
        <f t="shared" si="5"/>
        <v>16.317650258362796</v>
      </c>
      <c r="X36" s="19">
        <f t="shared" si="6"/>
        <v>12.639637904468412</v>
      </c>
      <c r="Z36" s="26" t="s">
        <v>26</v>
      </c>
      <c r="AA36" s="10">
        <f t="shared" si="8"/>
        <v>4612</v>
      </c>
      <c r="AB36" s="10">
        <f t="shared" si="8"/>
        <v>4505</v>
      </c>
      <c r="AC36" s="13">
        <f>SUM(AA36:AB36)</f>
        <v>9117</v>
      </c>
    </row>
    <row r="37" spans="1:29" ht="15" customHeight="1" x14ac:dyDescent="0.15">
      <c r="A37" s="7">
        <v>28</v>
      </c>
      <c r="B37" s="10">
        <v>53</v>
      </c>
      <c r="C37" s="10">
        <v>46</v>
      </c>
      <c r="D37" s="10">
        <v>99</v>
      </c>
      <c r="E37" s="3"/>
      <c r="F37" s="7">
        <v>58</v>
      </c>
      <c r="G37" s="10">
        <v>124</v>
      </c>
      <c r="H37" s="10">
        <v>96</v>
      </c>
      <c r="I37" s="10">
        <v>220</v>
      </c>
      <c r="J37" s="3"/>
      <c r="K37" s="7">
        <v>88</v>
      </c>
      <c r="L37" s="10">
        <v>98</v>
      </c>
      <c r="M37" s="10">
        <v>171</v>
      </c>
      <c r="N37" s="10">
        <v>269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3.1323816370545341</v>
      </c>
      <c r="W37" s="19">
        <f t="shared" si="5"/>
        <v>8.0591061553802934</v>
      </c>
      <c r="X37" s="19">
        <f t="shared" si="6"/>
        <v>5.7492295839753469</v>
      </c>
      <c r="Z37" s="4" t="s">
        <v>31</v>
      </c>
      <c r="AA37" s="10">
        <f t="shared" si="8"/>
        <v>2151</v>
      </c>
      <c r="AB37" s="10">
        <f t="shared" si="8"/>
        <v>2044</v>
      </c>
      <c r="AC37" s="13">
        <f>SUM(AA37:AB37)</f>
        <v>4195</v>
      </c>
    </row>
    <row r="38" spans="1:29" ht="15" customHeight="1" x14ac:dyDescent="0.15">
      <c r="A38" s="7">
        <v>29</v>
      </c>
      <c r="B38" s="10">
        <v>62</v>
      </c>
      <c r="C38" s="10">
        <v>47</v>
      </c>
      <c r="D38" s="10">
        <v>109</v>
      </c>
      <c r="E38" s="3"/>
      <c r="F38" s="7">
        <v>59</v>
      </c>
      <c r="G38" s="10">
        <v>131</v>
      </c>
      <c r="H38" s="10">
        <v>155</v>
      </c>
      <c r="I38" s="10">
        <v>286</v>
      </c>
      <c r="J38" s="3"/>
      <c r="K38" s="7">
        <v>89</v>
      </c>
      <c r="L38" s="10">
        <v>82</v>
      </c>
      <c r="M38" s="10">
        <v>166</v>
      </c>
      <c r="N38" s="10">
        <v>248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0.57512580877066866</v>
      </c>
      <c r="W38" s="19">
        <f t="shared" si="5"/>
        <v>2.3660592874626052</v>
      </c>
      <c r="X38" s="19">
        <f t="shared" si="6"/>
        <v>1.5263867488443761</v>
      </c>
      <c r="Z38" s="4" t="s">
        <v>7</v>
      </c>
      <c r="AA38" s="10">
        <f t="shared" si="8"/>
        <v>2037</v>
      </c>
      <c r="AB38" s="10">
        <f t="shared" si="8"/>
        <v>3624</v>
      </c>
      <c r="AC38" s="13">
        <f>SUM(AA38:AB38)</f>
        <v>5661</v>
      </c>
    </row>
    <row r="39" spans="1:29" ht="15" customHeight="1" x14ac:dyDescent="0.15">
      <c r="A39" s="7"/>
      <c r="B39" s="11">
        <v>319</v>
      </c>
      <c r="C39" s="11">
        <v>272</v>
      </c>
      <c r="D39" s="11">
        <v>591</v>
      </c>
      <c r="E39" s="3"/>
      <c r="F39" s="7"/>
      <c r="G39" s="11">
        <v>564</v>
      </c>
      <c r="H39" s="11">
        <v>584</v>
      </c>
      <c r="I39" s="11">
        <v>1148</v>
      </c>
      <c r="J39" s="3"/>
      <c r="K39" s="7"/>
      <c r="L39" s="11">
        <v>520</v>
      </c>
      <c r="M39" s="11">
        <v>911</v>
      </c>
      <c r="N39" s="11">
        <v>1431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5.135051864023827E-2</v>
      </c>
      <c r="W39" s="19">
        <f t="shared" si="5"/>
        <v>0.36261445018583988</v>
      </c>
      <c r="X39" s="19">
        <f t="shared" si="6"/>
        <v>0.21667950693374421</v>
      </c>
      <c r="Z39" s="9" t="s">
        <v>24</v>
      </c>
      <c r="AA39" s="11">
        <f>SUM(AA35:AA38)</f>
        <v>9737</v>
      </c>
      <c r="AB39" s="11">
        <f>SUM(AB35:AB38)</f>
        <v>11031</v>
      </c>
      <c r="AC39" s="11">
        <f>SUM(AC35:AC38)</f>
        <v>20768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7">
        <v>44286</v>
      </c>
      <c r="W2" s="37"/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58</v>
      </c>
      <c r="C4" s="10">
        <v>34</v>
      </c>
      <c r="D4" s="10">
        <v>92</v>
      </c>
      <c r="E4" s="3"/>
      <c r="F4" s="7">
        <v>30</v>
      </c>
      <c r="G4" s="10">
        <v>51</v>
      </c>
      <c r="H4" s="10">
        <v>49</v>
      </c>
      <c r="I4" s="10">
        <v>100</v>
      </c>
      <c r="J4" s="3"/>
      <c r="K4" s="7">
        <v>60</v>
      </c>
      <c r="L4" s="10">
        <v>140</v>
      </c>
      <c r="M4" s="10">
        <v>147</v>
      </c>
      <c r="N4" s="10">
        <v>287</v>
      </c>
      <c r="O4" s="3"/>
      <c r="P4" s="7">
        <v>90</v>
      </c>
      <c r="Q4" s="10">
        <v>89</v>
      </c>
      <c r="R4" s="10">
        <v>193</v>
      </c>
      <c r="S4" s="10">
        <v>282</v>
      </c>
      <c r="U4" s="4" t="s">
        <v>4</v>
      </c>
      <c r="V4" s="15">
        <f>SUM(B9,B15,B21)</f>
        <v>934</v>
      </c>
      <c r="W4" s="15">
        <f>SUM(C9,C15,C21)</f>
        <v>847</v>
      </c>
      <c r="X4" s="15">
        <f>SUM(V4:W4)</f>
        <v>1781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34</v>
      </c>
      <c r="C5" s="10">
        <v>45</v>
      </c>
      <c r="D5" s="10">
        <v>79</v>
      </c>
      <c r="E5" s="3"/>
      <c r="F5" s="7">
        <v>31</v>
      </c>
      <c r="G5" s="10">
        <v>50</v>
      </c>
      <c r="H5" s="10">
        <v>40</v>
      </c>
      <c r="I5" s="10">
        <v>90</v>
      </c>
      <c r="J5" s="3"/>
      <c r="K5" s="7">
        <v>61</v>
      </c>
      <c r="L5" s="10">
        <v>143</v>
      </c>
      <c r="M5" s="10">
        <v>145</v>
      </c>
      <c r="N5" s="10">
        <v>288</v>
      </c>
      <c r="O5" s="3"/>
      <c r="P5" s="7">
        <v>91</v>
      </c>
      <c r="Q5" s="10">
        <v>54</v>
      </c>
      <c r="R5" s="10">
        <v>135</v>
      </c>
      <c r="S5" s="10">
        <v>189</v>
      </c>
      <c r="U5" s="4" t="s">
        <v>5</v>
      </c>
      <c r="V5" s="15">
        <f>SUM(B27,B33,B39,G9,G15,G21,G27,G33,G39,L9)</f>
        <v>4573</v>
      </c>
      <c r="W5" s="15">
        <f>SUM(C27,C33,C39,H9,H15,H21,H27,H33,H39,M9)</f>
        <v>4485</v>
      </c>
      <c r="X5" s="15">
        <f>SUM(V5:W5)</f>
        <v>9058</v>
      </c>
      <c r="Y5" s="2"/>
      <c r="Z5" s="4" t="s">
        <v>25</v>
      </c>
      <c r="AA5" s="10">
        <v>528</v>
      </c>
      <c r="AB5" s="10">
        <v>509</v>
      </c>
      <c r="AC5" s="10">
        <v>1037</v>
      </c>
    </row>
    <row r="6" spans="1:29" ht="15" customHeight="1" x14ac:dyDescent="0.15">
      <c r="A6" s="7">
        <v>2</v>
      </c>
      <c r="B6" s="10">
        <v>46</v>
      </c>
      <c r="C6" s="10">
        <v>29</v>
      </c>
      <c r="D6" s="10">
        <v>75</v>
      </c>
      <c r="E6" s="3"/>
      <c r="F6" s="7">
        <v>32</v>
      </c>
      <c r="G6" s="10">
        <v>68</v>
      </c>
      <c r="H6" s="10">
        <v>62</v>
      </c>
      <c r="I6" s="10">
        <v>130</v>
      </c>
      <c r="J6" s="3"/>
      <c r="K6" s="7">
        <v>62</v>
      </c>
      <c r="L6" s="10">
        <v>169</v>
      </c>
      <c r="M6" s="10">
        <v>169</v>
      </c>
      <c r="N6" s="10">
        <v>338</v>
      </c>
      <c r="O6" s="3"/>
      <c r="P6" s="7">
        <v>92</v>
      </c>
      <c r="Q6" s="10">
        <v>44</v>
      </c>
      <c r="R6" s="10">
        <v>133</v>
      </c>
      <c r="S6" s="10">
        <v>177</v>
      </c>
      <c r="U6" s="8" t="s">
        <v>6</v>
      </c>
      <c r="V6" s="15">
        <f>SUM(L15,L21)</f>
        <v>2163</v>
      </c>
      <c r="W6" s="15">
        <f>SUM(M15,M21)</f>
        <v>2060</v>
      </c>
      <c r="X6" s="15">
        <f>SUM(V6:W6)</f>
        <v>4223</v>
      </c>
      <c r="Z6" s="26" t="s">
        <v>26</v>
      </c>
      <c r="AA6" s="10">
        <v>2673</v>
      </c>
      <c r="AB6" s="10">
        <v>2631</v>
      </c>
      <c r="AC6" s="10">
        <v>5304</v>
      </c>
    </row>
    <row r="7" spans="1:29" ht="15" customHeight="1" x14ac:dyDescent="0.15">
      <c r="A7" s="7">
        <v>3</v>
      </c>
      <c r="B7" s="10">
        <v>60</v>
      </c>
      <c r="C7" s="10">
        <v>51</v>
      </c>
      <c r="D7" s="10">
        <v>111</v>
      </c>
      <c r="E7" s="3"/>
      <c r="F7" s="7">
        <v>33</v>
      </c>
      <c r="G7" s="10">
        <v>75</v>
      </c>
      <c r="H7" s="10">
        <v>95</v>
      </c>
      <c r="I7" s="10">
        <v>170</v>
      </c>
      <c r="J7" s="3"/>
      <c r="K7" s="7">
        <v>63</v>
      </c>
      <c r="L7" s="10">
        <v>153</v>
      </c>
      <c r="M7" s="10">
        <v>168</v>
      </c>
      <c r="N7" s="10">
        <v>321</v>
      </c>
      <c r="O7" s="3"/>
      <c r="P7" s="7">
        <v>93</v>
      </c>
      <c r="Q7" s="10">
        <v>35</v>
      </c>
      <c r="R7" s="10">
        <v>94</v>
      </c>
      <c r="S7" s="10">
        <v>129</v>
      </c>
      <c r="U7" s="4" t="s">
        <v>7</v>
      </c>
      <c r="V7" s="15">
        <f>SUM(L27,L33,L39,Q9,Q15,Q21,Q27,Q33,Q39)</f>
        <v>2025</v>
      </c>
      <c r="W7" s="15">
        <f>SUM(M27,M33,M39,R9,R15,R21,R27,R33,R39)</f>
        <v>3607</v>
      </c>
      <c r="X7" s="15">
        <f>SUM(V7:W7)</f>
        <v>5632</v>
      </c>
      <c r="Z7" s="4" t="s">
        <v>31</v>
      </c>
      <c r="AA7" s="10">
        <v>1234</v>
      </c>
      <c r="AB7" s="10">
        <v>1253</v>
      </c>
      <c r="AC7" s="10">
        <v>2487</v>
      </c>
    </row>
    <row r="8" spans="1:29" ht="15" customHeight="1" x14ac:dyDescent="0.15">
      <c r="A8" s="7">
        <v>4</v>
      </c>
      <c r="B8" s="10">
        <v>55</v>
      </c>
      <c r="C8" s="10">
        <v>54</v>
      </c>
      <c r="D8" s="10">
        <v>109</v>
      </c>
      <c r="E8" s="3"/>
      <c r="F8" s="7">
        <v>34</v>
      </c>
      <c r="G8" s="10">
        <v>72</v>
      </c>
      <c r="H8" s="10">
        <v>73</v>
      </c>
      <c r="I8" s="10">
        <v>145</v>
      </c>
      <c r="J8" s="3"/>
      <c r="K8" s="7">
        <v>64</v>
      </c>
      <c r="L8" s="10">
        <v>183</v>
      </c>
      <c r="M8" s="10">
        <v>170</v>
      </c>
      <c r="N8" s="10">
        <v>353</v>
      </c>
      <c r="O8" s="3"/>
      <c r="P8" s="7">
        <v>94</v>
      </c>
      <c r="Q8" s="10">
        <v>28</v>
      </c>
      <c r="R8" s="10">
        <v>82</v>
      </c>
      <c r="S8" s="10">
        <v>110</v>
      </c>
      <c r="U8" s="17" t="s">
        <v>3</v>
      </c>
      <c r="V8" s="12">
        <f>SUM(V4:V7)</f>
        <v>9695</v>
      </c>
      <c r="W8" s="12">
        <f>SUM(W4:W7)</f>
        <v>10999</v>
      </c>
      <c r="X8" s="12">
        <f>SUM(X4:X7)</f>
        <v>20694</v>
      </c>
      <c r="Z8" s="4" t="s">
        <v>7</v>
      </c>
      <c r="AA8" s="10">
        <v>1225</v>
      </c>
      <c r="AB8" s="10">
        <v>2147</v>
      </c>
      <c r="AC8" s="10">
        <v>3372</v>
      </c>
    </row>
    <row r="9" spans="1:29" ht="15" customHeight="1" x14ac:dyDescent="0.15">
      <c r="A9" s="7"/>
      <c r="B9" s="11">
        <v>253</v>
      </c>
      <c r="C9" s="11">
        <v>213</v>
      </c>
      <c r="D9" s="11">
        <v>466</v>
      </c>
      <c r="E9" s="3"/>
      <c r="F9" s="7"/>
      <c r="G9" s="11">
        <v>316</v>
      </c>
      <c r="H9" s="11">
        <v>319</v>
      </c>
      <c r="I9" s="11">
        <v>635</v>
      </c>
      <c r="J9" s="3"/>
      <c r="K9" s="7"/>
      <c r="L9" s="12">
        <v>788</v>
      </c>
      <c r="M9" s="12">
        <v>799</v>
      </c>
      <c r="N9" s="12">
        <v>1587</v>
      </c>
      <c r="O9" s="3"/>
      <c r="P9" s="7"/>
      <c r="Q9" s="11">
        <v>250</v>
      </c>
      <c r="R9" s="11">
        <v>637</v>
      </c>
      <c r="S9" s="11">
        <v>887</v>
      </c>
      <c r="U9" s="4" t="s">
        <v>8</v>
      </c>
      <c r="V9" s="15">
        <f>SUM(G21,G27,G33,G39,L9)</f>
        <v>2839</v>
      </c>
      <c r="W9" s="15">
        <f>SUM(H21,H27,H33,H39,M9)</f>
        <v>2807</v>
      </c>
      <c r="X9" s="18">
        <f t="shared" ref="X9:X20" si="0">SUM(V9:W9)</f>
        <v>5646</v>
      </c>
      <c r="Z9" s="9" t="s">
        <v>24</v>
      </c>
      <c r="AA9" s="11">
        <f t="shared" ref="AA9:AB9" si="1">SUM(AA5:AA8)</f>
        <v>5660</v>
      </c>
      <c r="AB9" s="11">
        <f t="shared" si="1"/>
        <v>6540</v>
      </c>
      <c r="AC9" s="11">
        <f>SUM(AC5:AC8)</f>
        <v>12200</v>
      </c>
    </row>
    <row r="10" spans="1:29" ht="15" customHeight="1" x14ac:dyDescent="0.15">
      <c r="A10" s="7">
        <v>5</v>
      </c>
      <c r="B10" s="10">
        <v>63</v>
      </c>
      <c r="C10" s="10">
        <v>48</v>
      </c>
      <c r="D10" s="10">
        <v>111</v>
      </c>
      <c r="E10" s="3"/>
      <c r="F10" s="7">
        <v>35</v>
      </c>
      <c r="G10" s="10">
        <v>80</v>
      </c>
      <c r="H10" s="10">
        <v>88</v>
      </c>
      <c r="I10" s="10">
        <v>168</v>
      </c>
      <c r="J10" s="3"/>
      <c r="K10" s="7">
        <v>65</v>
      </c>
      <c r="L10" s="10">
        <v>160</v>
      </c>
      <c r="M10" s="10">
        <v>188</v>
      </c>
      <c r="N10" s="10">
        <v>348</v>
      </c>
      <c r="O10" s="3"/>
      <c r="P10" s="7">
        <v>95</v>
      </c>
      <c r="Q10" s="10">
        <v>30</v>
      </c>
      <c r="R10" s="10">
        <v>78</v>
      </c>
      <c r="S10" s="10">
        <v>108</v>
      </c>
      <c r="U10" s="4" t="s">
        <v>9</v>
      </c>
      <c r="V10" s="15">
        <f>SUM(G21,G27,G33,G39,L9,L15,L21,L27,L33,L39,Q9,Q15,Q21,Q27,Q33,Q39)</f>
        <v>7027</v>
      </c>
      <c r="W10" s="15">
        <f>SUM(H21,H27,H33,H39,M9,M15,M21,M27,M33,M39,R9,R15,R21,R27,R33,R39)</f>
        <v>8474</v>
      </c>
      <c r="X10" s="18">
        <f t="shared" si="0"/>
        <v>15501</v>
      </c>
      <c r="Z10" s="6" t="s">
        <v>28</v>
      </c>
    </row>
    <row r="11" spans="1:29" ht="15" customHeight="1" x14ac:dyDescent="0.15">
      <c r="A11" s="7">
        <v>6</v>
      </c>
      <c r="B11" s="10">
        <v>68</v>
      </c>
      <c r="C11" s="10">
        <v>58</v>
      </c>
      <c r="D11" s="10">
        <v>126</v>
      </c>
      <c r="E11" s="3"/>
      <c r="F11" s="7">
        <v>36</v>
      </c>
      <c r="G11" s="10">
        <v>100</v>
      </c>
      <c r="H11" s="10">
        <v>66</v>
      </c>
      <c r="I11" s="10">
        <v>166</v>
      </c>
      <c r="J11" s="3"/>
      <c r="K11" s="7">
        <v>66</v>
      </c>
      <c r="L11" s="10">
        <v>196</v>
      </c>
      <c r="M11" s="10">
        <v>193</v>
      </c>
      <c r="N11" s="10">
        <v>389</v>
      </c>
      <c r="O11" s="3"/>
      <c r="P11" s="7">
        <v>96</v>
      </c>
      <c r="Q11" s="10">
        <v>13</v>
      </c>
      <c r="R11" s="10">
        <v>55</v>
      </c>
      <c r="S11" s="10">
        <v>68</v>
      </c>
      <c r="U11" s="4" t="s">
        <v>10</v>
      </c>
      <c r="V11" s="15">
        <f>SUM(,G33,G39,L9,L15,L21,L27,L33,L39,Q9,Q15,Q21,Q27,Q33,Q39)</f>
        <v>6014</v>
      </c>
      <c r="W11" s="15">
        <f>SUM(,H33,H39,M9,M15,M21,M27,M33,M39,R9,R15,R21,R27,R33,R39)</f>
        <v>7544</v>
      </c>
      <c r="X11" s="18">
        <f t="shared" si="0"/>
        <v>13558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53</v>
      </c>
      <c r="C12" s="10">
        <v>66</v>
      </c>
      <c r="D12" s="10">
        <v>119</v>
      </c>
      <c r="E12" s="3"/>
      <c r="F12" s="7">
        <v>37</v>
      </c>
      <c r="G12" s="10">
        <v>84</v>
      </c>
      <c r="H12" s="10">
        <v>98</v>
      </c>
      <c r="I12" s="10">
        <v>182</v>
      </c>
      <c r="J12" s="3"/>
      <c r="K12" s="7">
        <v>67</v>
      </c>
      <c r="L12" s="10">
        <v>225</v>
      </c>
      <c r="M12" s="10">
        <v>163</v>
      </c>
      <c r="N12" s="10">
        <v>388</v>
      </c>
      <c r="O12" s="3"/>
      <c r="P12" s="7">
        <v>97</v>
      </c>
      <c r="Q12" s="10">
        <v>10</v>
      </c>
      <c r="R12" s="10">
        <v>30</v>
      </c>
      <c r="S12" s="10">
        <v>40</v>
      </c>
      <c r="U12" s="4" t="s">
        <v>11</v>
      </c>
      <c r="V12" s="15">
        <f>SUM(L9,L15,L21,L27,L33,L39,Q9,Q15,Q21,Q27,Q33,Q39)</f>
        <v>4976</v>
      </c>
      <c r="W12" s="15">
        <f>SUM(M9,M15,M21,M27,M33,M39,R9,R15,R21,R27,R33,R39)</f>
        <v>6466</v>
      </c>
      <c r="X12" s="18">
        <f t="shared" si="0"/>
        <v>11442</v>
      </c>
      <c r="Z12" s="4" t="s">
        <v>25</v>
      </c>
      <c r="AA12" s="10">
        <v>157</v>
      </c>
      <c r="AB12" s="10">
        <v>105</v>
      </c>
      <c r="AC12" s="10">
        <v>262</v>
      </c>
    </row>
    <row r="13" spans="1:29" ht="15" customHeight="1" x14ac:dyDescent="0.15">
      <c r="A13" s="7">
        <v>8</v>
      </c>
      <c r="B13" s="10">
        <v>68</v>
      </c>
      <c r="C13" s="10">
        <v>59</v>
      </c>
      <c r="D13" s="10">
        <v>127</v>
      </c>
      <c r="E13" s="3"/>
      <c r="F13" s="7">
        <v>38</v>
      </c>
      <c r="G13" s="10">
        <v>83</v>
      </c>
      <c r="H13" s="10">
        <v>84</v>
      </c>
      <c r="I13" s="10">
        <v>167</v>
      </c>
      <c r="J13" s="3"/>
      <c r="K13" s="7">
        <v>68</v>
      </c>
      <c r="L13" s="10">
        <v>195</v>
      </c>
      <c r="M13" s="10">
        <v>214</v>
      </c>
      <c r="N13" s="10">
        <v>409</v>
      </c>
      <c r="O13" s="3"/>
      <c r="P13" s="7">
        <v>98</v>
      </c>
      <c r="Q13" s="10">
        <v>1</v>
      </c>
      <c r="R13" s="10">
        <v>36</v>
      </c>
      <c r="S13" s="10">
        <v>37</v>
      </c>
      <c r="U13" s="9" t="s">
        <v>12</v>
      </c>
      <c r="V13" s="12">
        <f>SUM(L15,L21,L27,L33,L39,Q9,Q15,Q21,Q27,Q33,Q39)</f>
        <v>4188</v>
      </c>
      <c r="W13" s="12">
        <f>SUM(M15,M21,M27,M33,M39,R9,R15,R21,R27,R33,R39)</f>
        <v>5667</v>
      </c>
      <c r="X13" s="12">
        <f t="shared" si="0"/>
        <v>9855</v>
      </c>
      <c r="Z13" s="26" t="s">
        <v>26</v>
      </c>
      <c r="AA13" s="10">
        <v>555</v>
      </c>
      <c r="AB13" s="10">
        <v>640</v>
      </c>
      <c r="AC13" s="10">
        <v>1195</v>
      </c>
    </row>
    <row r="14" spans="1:29" ht="15" customHeight="1" x14ac:dyDescent="0.15">
      <c r="A14" s="7">
        <v>9</v>
      </c>
      <c r="B14" s="10">
        <v>66</v>
      </c>
      <c r="C14" s="10">
        <v>51</v>
      </c>
      <c r="D14" s="10">
        <v>117</v>
      </c>
      <c r="E14" s="3"/>
      <c r="F14" s="7">
        <v>39</v>
      </c>
      <c r="G14" s="10">
        <v>90</v>
      </c>
      <c r="H14" s="10">
        <v>85</v>
      </c>
      <c r="I14" s="10">
        <v>175</v>
      </c>
      <c r="J14" s="3"/>
      <c r="K14" s="7">
        <v>69</v>
      </c>
      <c r="L14" s="10">
        <v>227</v>
      </c>
      <c r="M14" s="10">
        <v>203</v>
      </c>
      <c r="N14" s="10">
        <v>430</v>
      </c>
      <c r="O14" s="3"/>
      <c r="P14" s="7">
        <v>99</v>
      </c>
      <c r="Q14" s="10">
        <v>1</v>
      </c>
      <c r="R14" s="10">
        <v>26</v>
      </c>
      <c r="S14" s="10">
        <v>27</v>
      </c>
      <c r="U14" s="4" t="s">
        <v>13</v>
      </c>
      <c r="V14" s="15">
        <f>SUM(L21,L27,L33,L39,Q9,Q15,Q21,Q27,Q33,Q39)</f>
        <v>3185</v>
      </c>
      <c r="W14" s="15">
        <f>SUM(M21,M27,M33,M39,R9,R15,R21,R27,R33,R39)</f>
        <v>4706</v>
      </c>
      <c r="X14" s="18">
        <f t="shared" si="0"/>
        <v>7891</v>
      </c>
      <c r="Z14" s="4" t="s">
        <v>31</v>
      </c>
      <c r="AA14" s="10">
        <v>302</v>
      </c>
      <c r="AB14" s="10">
        <v>273</v>
      </c>
      <c r="AC14" s="10">
        <v>575</v>
      </c>
    </row>
    <row r="15" spans="1:29" ht="15" customHeight="1" x14ac:dyDescent="0.15">
      <c r="A15" s="7"/>
      <c r="B15" s="11">
        <v>318</v>
      </c>
      <c r="C15" s="11">
        <v>282</v>
      </c>
      <c r="D15" s="11">
        <v>600</v>
      </c>
      <c r="E15" s="3"/>
      <c r="F15" s="7"/>
      <c r="G15" s="11">
        <v>437</v>
      </c>
      <c r="H15" s="11">
        <v>421</v>
      </c>
      <c r="I15" s="11">
        <v>858</v>
      </c>
      <c r="J15" s="3"/>
      <c r="K15" s="7"/>
      <c r="L15" s="11">
        <v>1003</v>
      </c>
      <c r="M15" s="11">
        <v>961</v>
      </c>
      <c r="N15" s="11">
        <v>1964</v>
      </c>
      <c r="O15" s="3"/>
      <c r="P15" s="7"/>
      <c r="Q15" s="11">
        <v>55</v>
      </c>
      <c r="R15" s="11">
        <v>225</v>
      </c>
      <c r="S15" s="11">
        <v>280</v>
      </c>
      <c r="U15" s="4" t="s">
        <v>14</v>
      </c>
      <c r="V15" s="15">
        <f>SUM(L27,L33,L39,Q9,Q15,Q21,Q27,Q33,Q39)</f>
        <v>2025</v>
      </c>
      <c r="W15" s="15">
        <f>SUM(M27,M33,M39,R9,R15,R21,R27,R33,R39)</f>
        <v>3607</v>
      </c>
      <c r="X15" s="18">
        <f t="shared" si="0"/>
        <v>5632</v>
      </c>
      <c r="Z15" s="4" t="s">
        <v>7</v>
      </c>
      <c r="AA15" s="10">
        <v>257</v>
      </c>
      <c r="AB15" s="10">
        <v>432</v>
      </c>
      <c r="AC15" s="10">
        <v>689</v>
      </c>
    </row>
    <row r="16" spans="1:29" ht="15" customHeight="1" x14ac:dyDescent="0.15">
      <c r="A16" s="7">
        <v>10</v>
      </c>
      <c r="B16" s="10">
        <v>78</v>
      </c>
      <c r="C16" s="10">
        <v>67</v>
      </c>
      <c r="D16" s="10">
        <v>145</v>
      </c>
      <c r="E16" s="3"/>
      <c r="F16" s="7">
        <v>40</v>
      </c>
      <c r="G16" s="10">
        <v>72</v>
      </c>
      <c r="H16" s="10">
        <v>109</v>
      </c>
      <c r="I16" s="10">
        <v>181</v>
      </c>
      <c r="J16" s="3"/>
      <c r="K16" s="7">
        <v>70</v>
      </c>
      <c r="L16" s="10">
        <v>230</v>
      </c>
      <c r="M16" s="10">
        <v>196</v>
      </c>
      <c r="N16" s="10">
        <v>426</v>
      </c>
      <c r="O16" s="3"/>
      <c r="P16" s="7">
        <v>100</v>
      </c>
      <c r="Q16" s="10">
        <v>1</v>
      </c>
      <c r="R16" s="10">
        <v>15</v>
      </c>
      <c r="S16" s="10">
        <v>16</v>
      </c>
      <c r="U16" s="4" t="s">
        <v>15</v>
      </c>
      <c r="V16" s="15">
        <f>SUM(L33,L39,Q9,Q15,Q21,Q27,Q33,Q39)</f>
        <v>1442</v>
      </c>
      <c r="W16" s="15">
        <f>SUM(M33,M39,R9,R15,R21,R27,R33,R39)</f>
        <v>2770</v>
      </c>
      <c r="X16" s="18">
        <f t="shared" si="0"/>
        <v>4212</v>
      </c>
      <c r="Z16" s="9" t="s">
        <v>24</v>
      </c>
      <c r="AA16" s="11">
        <f t="shared" ref="AA16:AB16" si="2">SUM(AA12:AA15)</f>
        <v>1271</v>
      </c>
      <c r="AB16" s="11">
        <f t="shared" si="2"/>
        <v>1450</v>
      </c>
      <c r="AC16" s="11">
        <f>SUM(AC12:AC15)</f>
        <v>2721</v>
      </c>
    </row>
    <row r="17" spans="1:29" ht="15" customHeight="1" x14ac:dyDescent="0.15">
      <c r="A17" s="7">
        <v>11</v>
      </c>
      <c r="B17" s="10">
        <v>77</v>
      </c>
      <c r="C17" s="10">
        <v>66</v>
      </c>
      <c r="D17" s="10">
        <v>143</v>
      </c>
      <c r="E17" s="3"/>
      <c r="F17" s="7">
        <v>41</v>
      </c>
      <c r="G17" s="10">
        <v>87</v>
      </c>
      <c r="H17" s="10">
        <v>70</v>
      </c>
      <c r="I17" s="10">
        <v>157</v>
      </c>
      <c r="J17" s="3"/>
      <c r="K17" s="7">
        <v>71</v>
      </c>
      <c r="L17" s="10">
        <v>252</v>
      </c>
      <c r="M17" s="10">
        <v>264</v>
      </c>
      <c r="N17" s="10">
        <v>516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832</v>
      </c>
      <c r="W17" s="15">
        <f>SUM(M39,R9,R15,R21,R27,R33,R39)</f>
        <v>1806</v>
      </c>
      <c r="X17" s="18">
        <f t="shared" si="0"/>
        <v>2638</v>
      </c>
      <c r="Z17" s="6" t="s">
        <v>29</v>
      </c>
    </row>
    <row r="18" spans="1:29" ht="15" customHeight="1" x14ac:dyDescent="0.15">
      <c r="A18" s="7">
        <v>12</v>
      </c>
      <c r="B18" s="10">
        <v>68</v>
      </c>
      <c r="C18" s="10">
        <v>70</v>
      </c>
      <c r="D18" s="10">
        <v>138</v>
      </c>
      <c r="E18" s="3"/>
      <c r="F18" s="7">
        <v>42</v>
      </c>
      <c r="G18" s="10">
        <v>102</v>
      </c>
      <c r="H18" s="10">
        <v>99</v>
      </c>
      <c r="I18" s="10">
        <v>201</v>
      </c>
      <c r="J18" s="3"/>
      <c r="K18" s="7">
        <v>72</v>
      </c>
      <c r="L18" s="10">
        <v>259</v>
      </c>
      <c r="M18" s="10">
        <v>230</v>
      </c>
      <c r="N18" s="13">
        <v>489</v>
      </c>
      <c r="O18" s="3"/>
      <c r="P18" s="7">
        <v>102</v>
      </c>
      <c r="Q18" s="10">
        <v>2</v>
      </c>
      <c r="R18" s="10">
        <v>7</v>
      </c>
      <c r="S18" s="10">
        <v>9</v>
      </c>
      <c r="U18" s="4" t="s">
        <v>17</v>
      </c>
      <c r="V18" s="15">
        <f>SUM(Q9,Q15,Q21,Q27,Q33,Q39)</f>
        <v>310</v>
      </c>
      <c r="W18" s="15">
        <f>SUM(R9,R15,R21,R27,R33,R39)</f>
        <v>902</v>
      </c>
      <c r="X18" s="18">
        <f t="shared" si="0"/>
        <v>1212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68</v>
      </c>
      <c r="C19" s="10">
        <v>83</v>
      </c>
      <c r="D19" s="10">
        <v>151</v>
      </c>
      <c r="E19" s="3"/>
      <c r="F19" s="7">
        <v>43</v>
      </c>
      <c r="G19" s="10">
        <v>117</v>
      </c>
      <c r="H19" s="10">
        <v>88</v>
      </c>
      <c r="I19" s="10">
        <v>205</v>
      </c>
      <c r="J19" s="3"/>
      <c r="K19" s="7">
        <v>73</v>
      </c>
      <c r="L19" s="10">
        <v>239</v>
      </c>
      <c r="M19" s="10">
        <v>254</v>
      </c>
      <c r="N19" s="10">
        <v>493</v>
      </c>
      <c r="O19" s="3"/>
      <c r="P19" s="7">
        <v>103</v>
      </c>
      <c r="Q19" s="10">
        <v>2</v>
      </c>
      <c r="R19" s="10">
        <v>6</v>
      </c>
      <c r="S19" s="10">
        <v>8</v>
      </c>
      <c r="U19" s="4" t="s">
        <v>18</v>
      </c>
      <c r="V19" s="15">
        <f>SUM(Q15,Q21,Q27,Q33,Q39)</f>
        <v>60</v>
      </c>
      <c r="W19" s="15">
        <f>SUM(R15,R21,R27,R33,R39)</f>
        <v>265</v>
      </c>
      <c r="X19" s="18">
        <f t="shared" si="0"/>
        <v>325</v>
      </c>
      <c r="Z19" s="4" t="s">
        <v>25</v>
      </c>
      <c r="AA19" s="10">
        <v>152</v>
      </c>
      <c r="AB19" s="10">
        <v>148</v>
      </c>
      <c r="AC19" s="10">
        <v>300</v>
      </c>
    </row>
    <row r="20" spans="1:29" ht="15" customHeight="1" x14ac:dyDescent="0.15">
      <c r="A20" s="7">
        <v>14</v>
      </c>
      <c r="B20" s="10">
        <v>72</v>
      </c>
      <c r="C20" s="10">
        <v>66</v>
      </c>
      <c r="D20" s="10">
        <v>138</v>
      </c>
      <c r="E20" s="3"/>
      <c r="F20" s="7">
        <v>44</v>
      </c>
      <c r="G20" s="10">
        <v>127</v>
      </c>
      <c r="H20" s="10">
        <v>85</v>
      </c>
      <c r="I20" s="10">
        <v>212</v>
      </c>
      <c r="J20" s="3"/>
      <c r="K20" s="7">
        <v>74</v>
      </c>
      <c r="L20" s="10">
        <v>180</v>
      </c>
      <c r="M20" s="10">
        <v>155</v>
      </c>
      <c r="N20" s="10">
        <v>335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40</v>
      </c>
      <c r="X20" s="18">
        <f t="shared" si="0"/>
        <v>45</v>
      </c>
      <c r="Z20" s="26" t="s">
        <v>26</v>
      </c>
      <c r="AA20" s="10">
        <v>900</v>
      </c>
      <c r="AB20" s="10">
        <v>778</v>
      </c>
      <c r="AC20" s="10">
        <v>1678</v>
      </c>
    </row>
    <row r="21" spans="1:29" ht="15" customHeight="1" x14ac:dyDescent="0.15">
      <c r="A21" s="7"/>
      <c r="B21" s="11">
        <v>363</v>
      </c>
      <c r="C21" s="11">
        <v>352</v>
      </c>
      <c r="D21" s="11">
        <v>715</v>
      </c>
      <c r="E21" s="3"/>
      <c r="F21" s="7"/>
      <c r="G21" s="11">
        <v>505</v>
      </c>
      <c r="H21" s="11">
        <v>451</v>
      </c>
      <c r="I21" s="11">
        <v>956</v>
      </c>
      <c r="J21" s="3"/>
      <c r="K21" s="7"/>
      <c r="L21" s="12">
        <v>1160</v>
      </c>
      <c r="M21" s="12">
        <v>1099</v>
      </c>
      <c r="N21" s="12">
        <v>2259</v>
      </c>
      <c r="O21" s="24"/>
      <c r="P21" s="7"/>
      <c r="Q21" s="11">
        <v>5</v>
      </c>
      <c r="R21" s="11">
        <v>36</v>
      </c>
      <c r="S21" s="11">
        <v>41</v>
      </c>
      <c r="Z21" s="4" t="s">
        <v>31</v>
      </c>
      <c r="AA21" s="10">
        <v>392</v>
      </c>
      <c r="AB21" s="10">
        <v>336</v>
      </c>
      <c r="AC21" s="10">
        <v>728</v>
      </c>
    </row>
    <row r="22" spans="1:29" ht="15" customHeight="1" x14ac:dyDescent="0.15">
      <c r="A22" s="7">
        <v>15</v>
      </c>
      <c r="B22" s="10">
        <v>73</v>
      </c>
      <c r="C22" s="10">
        <v>70</v>
      </c>
      <c r="D22" s="10">
        <v>143</v>
      </c>
      <c r="E22" s="3"/>
      <c r="F22" s="7">
        <v>45</v>
      </c>
      <c r="G22" s="10">
        <v>99</v>
      </c>
      <c r="H22" s="10">
        <v>97</v>
      </c>
      <c r="I22" s="10">
        <v>196</v>
      </c>
      <c r="J22" s="3"/>
      <c r="K22" s="7">
        <v>75</v>
      </c>
      <c r="L22" s="10">
        <v>75</v>
      </c>
      <c r="M22" s="10">
        <v>125</v>
      </c>
      <c r="N22" s="10">
        <v>200</v>
      </c>
      <c r="O22" s="3"/>
      <c r="P22" s="7">
        <v>105</v>
      </c>
      <c r="Q22" s="10">
        <v>0</v>
      </c>
      <c r="R22" s="10">
        <v>3</v>
      </c>
      <c r="S22" s="10">
        <v>3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328</v>
      </c>
      <c r="AB22" s="10">
        <v>658</v>
      </c>
      <c r="AC22" s="10">
        <v>986</v>
      </c>
    </row>
    <row r="23" spans="1:29" ht="15" customHeight="1" x14ac:dyDescent="0.15">
      <c r="A23" s="7">
        <v>16</v>
      </c>
      <c r="B23" s="10">
        <v>87</v>
      </c>
      <c r="C23" s="10">
        <v>64</v>
      </c>
      <c r="D23" s="10">
        <v>151</v>
      </c>
      <c r="E23" s="3"/>
      <c r="F23" s="7">
        <v>46</v>
      </c>
      <c r="G23" s="10">
        <v>113</v>
      </c>
      <c r="H23" s="10">
        <v>91</v>
      </c>
      <c r="I23" s="10">
        <v>204</v>
      </c>
      <c r="J23" s="3"/>
      <c r="K23" s="7">
        <v>76</v>
      </c>
      <c r="L23" s="10">
        <v>117</v>
      </c>
      <c r="M23" s="10">
        <v>160</v>
      </c>
      <c r="N23" s="10">
        <v>277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9.6338318720990213</v>
      </c>
      <c r="W23" s="19">
        <f>W4/$W$8*100</f>
        <v>7.7007000636421488</v>
      </c>
      <c r="X23" s="19">
        <f>X4/$X$8*100</f>
        <v>8.6063593312071127</v>
      </c>
      <c r="Z23" s="9" t="s">
        <v>24</v>
      </c>
      <c r="AA23" s="11">
        <f t="shared" ref="AA23:AB23" si="3">SUM(AA19:AA22)</f>
        <v>1772</v>
      </c>
      <c r="AB23" s="11">
        <f t="shared" si="3"/>
        <v>1920</v>
      </c>
      <c r="AC23" s="11">
        <f>SUM(AC19:AC22)</f>
        <v>3692</v>
      </c>
    </row>
    <row r="24" spans="1:29" ht="15" customHeight="1" x14ac:dyDescent="0.15">
      <c r="A24" s="7">
        <v>17</v>
      </c>
      <c r="B24" s="10">
        <v>90</v>
      </c>
      <c r="C24" s="10">
        <v>82</v>
      </c>
      <c r="D24" s="10">
        <v>172</v>
      </c>
      <c r="E24" s="3"/>
      <c r="F24" s="7">
        <v>47</v>
      </c>
      <c r="G24" s="10">
        <v>94</v>
      </c>
      <c r="H24" s="10">
        <v>99</v>
      </c>
      <c r="I24" s="10">
        <v>193</v>
      </c>
      <c r="J24" s="3"/>
      <c r="K24" s="7">
        <v>77</v>
      </c>
      <c r="L24" s="10">
        <v>138</v>
      </c>
      <c r="M24" s="10">
        <v>185</v>
      </c>
      <c r="N24" s="10">
        <v>323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47.168643630737492</v>
      </c>
      <c r="W24" s="19">
        <f>W5/$W$8*100</f>
        <v>40.776434221292845</v>
      </c>
      <c r="X24" s="19">
        <f>X5/$X$8*100</f>
        <v>43.771141393640669</v>
      </c>
      <c r="Z24" s="6" t="s">
        <v>30</v>
      </c>
    </row>
    <row r="25" spans="1:29" ht="15" customHeight="1" x14ac:dyDescent="0.15">
      <c r="A25" s="7">
        <v>18</v>
      </c>
      <c r="B25" s="10">
        <v>53</v>
      </c>
      <c r="C25" s="10">
        <v>71</v>
      </c>
      <c r="D25" s="10">
        <v>124</v>
      </c>
      <c r="E25" s="3"/>
      <c r="F25" s="7">
        <v>48</v>
      </c>
      <c r="G25" s="10">
        <v>99</v>
      </c>
      <c r="H25" s="10">
        <v>106</v>
      </c>
      <c r="I25" s="10">
        <v>205</v>
      </c>
      <c r="J25" s="3"/>
      <c r="K25" s="7">
        <v>78</v>
      </c>
      <c r="L25" s="10">
        <v>124</v>
      </c>
      <c r="M25" s="10">
        <v>167</v>
      </c>
      <c r="N25" s="10">
        <v>291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22.310469314079423</v>
      </c>
      <c r="W25" s="19">
        <f>W6/$W$8*100</f>
        <v>18.72897536139649</v>
      </c>
      <c r="X25" s="19">
        <f>X6/$X$8*100</f>
        <v>20.406881221610128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66</v>
      </c>
      <c r="C26" s="10">
        <v>74</v>
      </c>
      <c r="D26" s="10">
        <v>140</v>
      </c>
      <c r="E26" s="3"/>
      <c r="F26" s="7">
        <v>49</v>
      </c>
      <c r="G26" s="10">
        <v>103</v>
      </c>
      <c r="H26" s="10">
        <v>86</v>
      </c>
      <c r="I26" s="10">
        <v>189</v>
      </c>
      <c r="J26" s="3"/>
      <c r="K26" s="7">
        <v>79</v>
      </c>
      <c r="L26" s="10">
        <v>129</v>
      </c>
      <c r="M26" s="10">
        <v>200</v>
      </c>
      <c r="N26" s="10">
        <v>329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20.887055183084062</v>
      </c>
      <c r="W26" s="19">
        <f>W7/$W$8*100</f>
        <v>32.793890353668516</v>
      </c>
      <c r="X26" s="19">
        <f>X7/$X$8*100</f>
        <v>27.215618053542091</v>
      </c>
      <c r="Z26" s="4" t="s">
        <v>25</v>
      </c>
      <c r="AA26" s="10">
        <v>97</v>
      </c>
      <c r="AB26" s="10">
        <v>85</v>
      </c>
      <c r="AC26" s="10">
        <v>182</v>
      </c>
    </row>
    <row r="27" spans="1:29" ht="15" customHeight="1" x14ac:dyDescent="0.15">
      <c r="A27" s="7"/>
      <c r="B27" s="11">
        <v>369</v>
      </c>
      <c r="C27" s="11">
        <v>361</v>
      </c>
      <c r="D27" s="11">
        <v>730</v>
      </c>
      <c r="E27" s="3"/>
      <c r="F27" s="7"/>
      <c r="G27" s="11">
        <v>508</v>
      </c>
      <c r="H27" s="11">
        <v>479</v>
      </c>
      <c r="I27" s="11">
        <v>987</v>
      </c>
      <c r="J27" s="3"/>
      <c r="K27" s="7"/>
      <c r="L27" s="11">
        <v>583</v>
      </c>
      <c r="M27" s="11">
        <v>837</v>
      </c>
      <c r="N27" s="11">
        <v>1420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445</v>
      </c>
      <c r="AB27" s="10">
        <v>436</v>
      </c>
      <c r="AC27" s="10">
        <v>881</v>
      </c>
    </row>
    <row r="28" spans="1:29" ht="15" customHeight="1" x14ac:dyDescent="0.15">
      <c r="A28" s="7">
        <v>20</v>
      </c>
      <c r="B28" s="10">
        <v>63</v>
      </c>
      <c r="C28" s="10">
        <v>82</v>
      </c>
      <c r="D28" s="10">
        <v>145</v>
      </c>
      <c r="E28" s="3"/>
      <c r="F28" s="7">
        <v>50</v>
      </c>
      <c r="G28" s="10">
        <v>98</v>
      </c>
      <c r="H28" s="10">
        <v>98</v>
      </c>
      <c r="I28" s="10">
        <v>196</v>
      </c>
      <c r="J28" s="3"/>
      <c r="K28" s="7">
        <v>80</v>
      </c>
      <c r="L28" s="10">
        <v>125</v>
      </c>
      <c r="M28" s="10">
        <v>201</v>
      </c>
      <c r="N28" s="10">
        <v>326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29.28313563692625</v>
      </c>
      <c r="W28" s="19">
        <f t="shared" ref="W28:W39" si="5">W9/$W$8*100</f>
        <v>25.520501863805801</v>
      </c>
      <c r="X28" s="19">
        <f t="shared" ref="X28:X39" si="6">X9/$X$8*100</f>
        <v>27.283270513192232</v>
      </c>
      <c r="Z28" s="4" t="s">
        <v>31</v>
      </c>
      <c r="AA28" s="10">
        <v>235</v>
      </c>
      <c r="AB28" s="10">
        <v>198</v>
      </c>
      <c r="AC28" s="10">
        <v>433</v>
      </c>
    </row>
    <row r="29" spans="1:29" ht="15" customHeight="1" x14ac:dyDescent="0.15">
      <c r="A29" s="7">
        <v>21</v>
      </c>
      <c r="B29" s="10">
        <v>60</v>
      </c>
      <c r="C29" s="10">
        <v>66</v>
      </c>
      <c r="D29" s="10">
        <v>126</v>
      </c>
      <c r="E29" s="3"/>
      <c r="F29" s="7">
        <v>51</v>
      </c>
      <c r="G29" s="10">
        <v>95</v>
      </c>
      <c r="H29" s="10">
        <v>92</v>
      </c>
      <c r="I29" s="10">
        <v>187</v>
      </c>
      <c r="J29" s="3"/>
      <c r="K29" s="7">
        <v>81</v>
      </c>
      <c r="L29" s="10">
        <v>119</v>
      </c>
      <c r="M29" s="10">
        <v>185</v>
      </c>
      <c r="N29" s="10">
        <v>304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72.480660134089732</v>
      </c>
      <c r="W29" s="19">
        <f t="shared" si="5"/>
        <v>77.0433675788708</v>
      </c>
      <c r="X29" s="19">
        <f t="shared" si="6"/>
        <v>74.905769788344443</v>
      </c>
      <c r="Z29" s="4" t="s">
        <v>7</v>
      </c>
      <c r="AA29" s="10">
        <v>215</v>
      </c>
      <c r="AB29" s="10">
        <v>370</v>
      </c>
      <c r="AC29" s="10">
        <v>585</v>
      </c>
    </row>
    <row r="30" spans="1:29" ht="15" customHeight="1" x14ac:dyDescent="0.15">
      <c r="A30" s="7">
        <v>22</v>
      </c>
      <c r="B30" s="10">
        <v>53</v>
      </c>
      <c r="C30" s="10">
        <v>52</v>
      </c>
      <c r="D30" s="10">
        <v>105</v>
      </c>
      <c r="E30" s="3"/>
      <c r="F30" s="7">
        <v>52</v>
      </c>
      <c r="G30" s="10">
        <v>91</v>
      </c>
      <c r="H30" s="10">
        <v>93</v>
      </c>
      <c r="I30" s="10">
        <v>184</v>
      </c>
      <c r="J30" s="3"/>
      <c r="K30" s="7">
        <v>82</v>
      </c>
      <c r="L30" s="10">
        <v>111</v>
      </c>
      <c r="M30" s="10">
        <v>185</v>
      </c>
      <c r="N30" s="10">
        <v>296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62.03197524497164</v>
      </c>
      <c r="W30" s="19">
        <f t="shared" si="5"/>
        <v>68.588053459405401</v>
      </c>
      <c r="X30" s="19">
        <f t="shared" si="6"/>
        <v>65.516574852614283</v>
      </c>
      <c r="Z30" s="9" t="s">
        <v>24</v>
      </c>
      <c r="AA30" s="11">
        <f t="shared" ref="AA30:AB30" si="7">SUM(AA26:AA29)</f>
        <v>992</v>
      </c>
      <c r="AB30" s="11">
        <f t="shared" si="7"/>
        <v>1089</v>
      </c>
      <c r="AC30" s="11">
        <f>SUM(AC26:AC29)</f>
        <v>2081</v>
      </c>
    </row>
    <row r="31" spans="1:29" ht="15" customHeight="1" x14ac:dyDescent="0.15">
      <c r="A31" s="7">
        <v>23</v>
      </c>
      <c r="B31" s="10">
        <v>61</v>
      </c>
      <c r="C31" s="10">
        <v>65</v>
      </c>
      <c r="D31" s="10">
        <v>126</v>
      </c>
      <c r="E31" s="3"/>
      <c r="F31" s="7">
        <v>53</v>
      </c>
      <c r="G31" s="10">
        <v>92</v>
      </c>
      <c r="H31" s="10">
        <v>120</v>
      </c>
      <c r="I31" s="10">
        <v>212</v>
      </c>
      <c r="J31" s="3"/>
      <c r="K31" s="7">
        <v>83</v>
      </c>
      <c r="L31" s="10">
        <v>143</v>
      </c>
      <c r="M31" s="10">
        <v>195</v>
      </c>
      <c r="N31" s="10">
        <v>338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51.325425477050025</v>
      </c>
      <c r="W31" s="19">
        <f t="shared" si="5"/>
        <v>58.78716246931539</v>
      </c>
      <c r="X31" s="19">
        <f t="shared" si="6"/>
        <v>55.291388808350248</v>
      </c>
      <c r="Z31" s="6"/>
    </row>
    <row r="32" spans="1:29" ht="15" customHeight="1" x14ac:dyDescent="0.15">
      <c r="A32" s="7">
        <v>24</v>
      </c>
      <c r="B32" s="10">
        <v>62</v>
      </c>
      <c r="C32" s="10">
        <v>50</v>
      </c>
      <c r="D32" s="10">
        <v>112</v>
      </c>
      <c r="E32" s="3"/>
      <c r="F32" s="7">
        <v>54</v>
      </c>
      <c r="G32" s="10">
        <v>95</v>
      </c>
      <c r="H32" s="10">
        <v>93</v>
      </c>
      <c r="I32" s="10">
        <v>188</v>
      </c>
      <c r="J32" s="3"/>
      <c r="K32" s="7">
        <v>84</v>
      </c>
      <c r="L32" s="10">
        <v>112</v>
      </c>
      <c r="M32" s="10">
        <v>198</v>
      </c>
      <c r="N32" s="10">
        <v>310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43.197524497163485</v>
      </c>
      <c r="W32" s="20">
        <f t="shared" si="5"/>
        <v>51.522865715065002</v>
      </c>
      <c r="X32" s="20">
        <f t="shared" si="6"/>
        <v>47.622499275152222</v>
      </c>
      <c r="Z32" s="6"/>
      <c r="AA32" s="28"/>
      <c r="AB32" s="27"/>
      <c r="AC32" s="27"/>
    </row>
    <row r="33" spans="1:29" ht="15" customHeight="1" x14ac:dyDescent="0.15">
      <c r="A33" s="7"/>
      <c r="B33" s="11">
        <v>299</v>
      </c>
      <c r="C33" s="11">
        <v>315</v>
      </c>
      <c r="D33" s="11">
        <v>614</v>
      </c>
      <c r="E33" s="3"/>
      <c r="F33" s="7"/>
      <c r="G33" s="11">
        <v>471</v>
      </c>
      <c r="H33" s="11">
        <v>496</v>
      </c>
      <c r="I33" s="11">
        <v>967</v>
      </c>
      <c r="J33" s="3"/>
      <c r="K33" s="7"/>
      <c r="L33" s="11">
        <v>610</v>
      </c>
      <c r="M33" s="11">
        <v>964</v>
      </c>
      <c r="N33" s="11">
        <v>1574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32.851985559566785</v>
      </c>
      <c r="W33" s="19">
        <f t="shared" si="5"/>
        <v>42.785707791617419</v>
      </c>
      <c r="X33" s="19">
        <f t="shared" si="6"/>
        <v>38.13182564994684</v>
      </c>
      <c r="Z33" s="6" t="s">
        <v>3</v>
      </c>
    </row>
    <row r="34" spans="1:29" ht="15" customHeight="1" x14ac:dyDescent="0.15">
      <c r="A34" s="7">
        <v>25</v>
      </c>
      <c r="B34" s="10">
        <v>56</v>
      </c>
      <c r="C34" s="10">
        <v>56</v>
      </c>
      <c r="D34" s="10">
        <v>112</v>
      </c>
      <c r="E34" s="3"/>
      <c r="F34" s="7">
        <v>55</v>
      </c>
      <c r="G34" s="10">
        <v>94</v>
      </c>
      <c r="H34" s="10">
        <v>79</v>
      </c>
      <c r="I34" s="10">
        <v>173</v>
      </c>
      <c r="J34" s="3"/>
      <c r="K34" s="7">
        <v>85</v>
      </c>
      <c r="L34" s="10">
        <v>131</v>
      </c>
      <c r="M34" s="10">
        <v>196</v>
      </c>
      <c r="N34" s="10">
        <v>327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20.887055183084062</v>
      </c>
      <c r="W34" s="19">
        <f t="shared" si="5"/>
        <v>32.793890353668516</v>
      </c>
      <c r="X34" s="19">
        <f t="shared" si="6"/>
        <v>27.215618053542091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56</v>
      </c>
      <c r="C35" s="10">
        <v>60</v>
      </c>
      <c r="D35" s="10">
        <v>116</v>
      </c>
      <c r="E35" s="3"/>
      <c r="F35" s="7">
        <v>56</v>
      </c>
      <c r="G35" s="10">
        <v>106</v>
      </c>
      <c r="H35" s="10">
        <v>126</v>
      </c>
      <c r="I35" s="10">
        <v>232</v>
      </c>
      <c r="J35" s="3"/>
      <c r="K35" s="7">
        <v>86</v>
      </c>
      <c r="L35" s="10">
        <v>106</v>
      </c>
      <c r="M35" s="10">
        <v>194</v>
      </c>
      <c r="N35" s="10">
        <v>300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14.873646209386282</v>
      </c>
      <c r="W35" s="19">
        <f t="shared" si="5"/>
        <v>25.184107646149652</v>
      </c>
      <c r="X35" s="19">
        <f t="shared" si="6"/>
        <v>20.353725717599307</v>
      </c>
      <c r="Z35" s="4" t="s">
        <v>25</v>
      </c>
      <c r="AA35" s="10">
        <f>SUM(AA5,AA12,AA19,AA26)</f>
        <v>934</v>
      </c>
      <c r="AB35" s="10">
        <f t="shared" ref="AA35:AB38" si="8">SUM(AB5,AB12,AB19,AB26)</f>
        <v>847</v>
      </c>
      <c r="AC35" s="10">
        <f>SUM(AA35:AB35)</f>
        <v>1781</v>
      </c>
    </row>
    <row r="36" spans="1:29" ht="15" customHeight="1" x14ac:dyDescent="0.15">
      <c r="A36" s="7">
        <v>27</v>
      </c>
      <c r="B36" s="10">
        <v>78</v>
      </c>
      <c r="C36" s="10">
        <v>56</v>
      </c>
      <c r="D36" s="10">
        <v>134</v>
      </c>
      <c r="E36" s="3"/>
      <c r="F36" s="7">
        <v>57</v>
      </c>
      <c r="G36" s="10">
        <v>114</v>
      </c>
      <c r="H36" s="10">
        <v>127</v>
      </c>
      <c r="I36" s="10">
        <v>241</v>
      </c>
      <c r="J36" s="3"/>
      <c r="K36" s="7">
        <v>87</v>
      </c>
      <c r="L36" s="10">
        <v>98</v>
      </c>
      <c r="M36" s="10">
        <v>186</v>
      </c>
      <c r="N36" s="10">
        <v>284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8.5817431665807113</v>
      </c>
      <c r="W36" s="19">
        <f t="shared" si="5"/>
        <v>16.419674515865079</v>
      </c>
      <c r="X36" s="19">
        <f t="shared" si="6"/>
        <v>12.747656325504977</v>
      </c>
      <c r="Z36" s="26" t="s">
        <v>26</v>
      </c>
      <c r="AA36" s="10">
        <f t="shared" si="8"/>
        <v>4573</v>
      </c>
      <c r="AB36" s="10">
        <f t="shared" si="8"/>
        <v>4485</v>
      </c>
      <c r="AC36" s="13">
        <f>SUM(AA36:AB36)</f>
        <v>9058</v>
      </c>
    </row>
    <row r="37" spans="1:29" ht="15" customHeight="1" x14ac:dyDescent="0.15">
      <c r="A37" s="7">
        <v>28</v>
      </c>
      <c r="B37" s="10">
        <v>55</v>
      </c>
      <c r="C37" s="10">
        <v>50</v>
      </c>
      <c r="D37" s="10">
        <v>105</v>
      </c>
      <c r="E37" s="3"/>
      <c r="F37" s="7">
        <v>58</v>
      </c>
      <c r="G37" s="10">
        <v>120</v>
      </c>
      <c r="H37" s="10">
        <v>105</v>
      </c>
      <c r="I37" s="10">
        <v>225</v>
      </c>
      <c r="J37" s="3"/>
      <c r="K37" s="7">
        <v>88</v>
      </c>
      <c r="L37" s="10">
        <v>102</v>
      </c>
      <c r="M37" s="10">
        <v>164</v>
      </c>
      <c r="N37" s="10">
        <v>266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3.1975244971634864</v>
      </c>
      <c r="W37" s="19">
        <f t="shared" si="5"/>
        <v>8.2007455223202097</v>
      </c>
      <c r="X37" s="19">
        <f t="shared" si="6"/>
        <v>5.8567700782835601</v>
      </c>
      <c r="Z37" s="4" t="s">
        <v>31</v>
      </c>
      <c r="AA37" s="10">
        <f t="shared" si="8"/>
        <v>2163</v>
      </c>
      <c r="AB37" s="10">
        <f t="shared" si="8"/>
        <v>2060</v>
      </c>
      <c r="AC37" s="13">
        <f>SUM(AA37:AB37)</f>
        <v>4223</v>
      </c>
    </row>
    <row r="38" spans="1:29" ht="15" customHeight="1" x14ac:dyDescent="0.15">
      <c r="A38" s="7">
        <v>29</v>
      </c>
      <c r="B38" s="10">
        <v>68</v>
      </c>
      <c r="C38" s="10">
        <v>40</v>
      </c>
      <c r="D38" s="10">
        <v>108</v>
      </c>
      <c r="E38" s="3"/>
      <c r="F38" s="7">
        <v>59</v>
      </c>
      <c r="G38" s="10">
        <v>133</v>
      </c>
      <c r="H38" s="10">
        <v>145</v>
      </c>
      <c r="I38" s="10">
        <v>278</v>
      </c>
      <c r="J38" s="3"/>
      <c r="K38" s="7">
        <v>89</v>
      </c>
      <c r="L38" s="10">
        <v>85</v>
      </c>
      <c r="M38" s="10">
        <v>164</v>
      </c>
      <c r="N38" s="10">
        <v>249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0.61887570912841672</v>
      </c>
      <c r="W38" s="19">
        <f t="shared" si="5"/>
        <v>2.4093099372670244</v>
      </c>
      <c r="X38" s="19">
        <f t="shared" si="6"/>
        <v>1.570503527592539</v>
      </c>
      <c r="Z38" s="4" t="s">
        <v>7</v>
      </c>
      <c r="AA38" s="10">
        <f t="shared" si="8"/>
        <v>2025</v>
      </c>
      <c r="AB38" s="10">
        <f t="shared" si="8"/>
        <v>3607</v>
      </c>
      <c r="AC38" s="13">
        <f>SUM(AA38:AB38)</f>
        <v>5632</v>
      </c>
    </row>
    <row r="39" spans="1:29" ht="15" customHeight="1" x14ac:dyDescent="0.15">
      <c r="A39" s="7"/>
      <c r="B39" s="11">
        <v>313</v>
      </c>
      <c r="C39" s="11">
        <v>262</v>
      </c>
      <c r="D39" s="11">
        <v>575</v>
      </c>
      <c r="E39" s="3"/>
      <c r="F39" s="7"/>
      <c r="G39" s="11">
        <v>567</v>
      </c>
      <c r="H39" s="11">
        <v>582</v>
      </c>
      <c r="I39" s="11">
        <v>1149</v>
      </c>
      <c r="J39" s="3"/>
      <c r="K39" s="7"/>
      <c r="L39" s="11">
        <v>522</v>
      </c>
      <c r="M39" s="11">
        <v>904</v>
      </c>
      <c r="N39" s="11">
        <v>1426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5.1572975760701398E-2</v>
      </c>
      <c r="W39" s="19">
        <f t="shared" si="5"/>
        <v>0.36366942449313577</v>
      </c>
      <c r="X39" s="19">
        <f t="shared" si="6"/>
        <v>0.21745433458973618</v>
      </c>
      <c r="Z39" s="9" t="s">
        <v>24</v>
      </c>
      <c r="AA39" s="11">
        <f>SUM(AA35:AA38)</f>
        <v>9695</v>
      </c>
      <c r="AB39" s="11">
        <f>SUM(AB35:AB38)</f>
        <v>10999</v>
      </c>
      <c r="AC39" s="11">
        <f>SUM(AC35:AC38)</f>
        <v>20694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6">
        <v>43982</v>
      </c>
      <c r="W2" s="36"/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33</v>
      </c>
      <c r="C4" s="10">
        <v>42</v>
      </c>
      <c r="D4" s="10">
        <v>75</v>
      </c>
      <c r="E4" s="3"/>
      <c r="F4" s="7">
        <v>30</v>
      </c>
      <c r="G4" s="10">
        <v>56</v>
      </c>
      <c r="H4" s="10">
        <v>36</v>
      </c>
      <c r="I4" s="10">
        <v>92</v>
      </c>
      <c r="J4" s="3"/>
      <c r="K4" s="7">
        <v>60</v>
      </c>
      <c r="L4" s="10">
        <v>146</v>
      </c>
      <c r="M4" s="10">
        <v>149</v>
      </c>
      <c r="N4" s="10">
        <v>295</v>
      </c>
      <c r="O4" s="3"/>
      <c r="P4" s="7">
        <v>90</v>
      </c>
      <c r="Q4" s="10">
        <v>61</v>
      </c>
      <c r="R4" s="10">
        <v>145</v>
      </c>
      <c r="S4" s="10">
        <v>206</v>
      </c>
      <c r="U4" s="4" t="s">
        <v>4</v>
      </c>
      <c r="V4" s="15">
        <f>SUM(B9,B15,B21)</f>
        <v>947</v>
      </c>
      <c r="W4" s="15">
        <f>SUM(C9,C15,C21)</f>
        <v>891</v>
      </c>
      <c r="X4" s="15">
        <f>SUM(V4:W4)</f>
        <v>1838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45</v>
      </c>
      <c r="C5" s="10">
        <v>36</v>
      </c>
      <c r="D5" s="10">
        <v>81</v>
      </c>
      <c r="E5" s="3"/>
      <c r="F5" s="7">
        <v>31</v>
      </c>
      <c r="G5" s="10">
        <v>63</v>
      </c>
      <c r="H5" s="10">
        <v>67</v>
      </c>
      <c r="I5" s="10">
        <v>130</v>
      </c>
      <c r="J5" s="3"/>
      <c r="K5" s="7">
        <v>61</v>
      </c>
      <c r="L5" s="10">
        <v>173</v>
      </c>
      <c r="M5" s="10">
        <v>168</v>
      </c>
      <c r="N5" s="10">
        <v>341</v>
      </c>
      <c r="O5" s="3"/>
      <c r="P5" s="7">
        <v>91</v>
      </c>
      <c r="Q5" s="10">
        <v>54</v>
      </c>
      <c r="R5" s="10">
        <v>147</v>
      </c>
      <c r="S5" s="10">
        <v>201</v>
      </c>
      <c r="U5" s="4" t="s">
        <v>5</v>
      </c>
      <c r="V5" s="15">
        <f>SUM(B27,B33,B39,G9,G15,G21,G27,G33,G39,L9)</f>
        <v>4722</v>
      </c>
      <c r="W5" s="15">
        <f>SUM(C27,C33,C39,H9,H15,H21,H27,H33,H39,M9)</f>
        <v>4634</v>
      </c>
      <c r="X5" s="15">
        <f>SUM(V5:W5)</f>
        <v>9356</v>
      </c>
      <c r="Y5" s="2"/>
      <c r="Z5" s="4" t="s">
        <v>25</v>
      </c>
      <c r="AA5" s="10">
        <v>531</v>
      </c>
      <c r="AB5" s="10">
        <v>527</v>
      </c>
      <c r="AC5" s="10">
        <v>1058</v>
      </c>
    </row>
    <row r="6" spans="1:29" ht="15" customHeight="1" x14ac:dyDescent="0.15">
      <c r="A6" s="7">
        <v>2</v>
      </c>
      <c r="B6" s="10">
        <v>54</v>
      </c>
      <c r="C6" s="10">
        <v>48</v>
      </c>
      <c r="D6" s="10">
        <v>102</v>
      </c>
      <c r="E6" s="3"/>
      <c r="F6" s="7">
        <v>32</v>
      </c>
      <c r="G6" s="10">
        <v>77</v>
      </c>
      <c r="H6" s="10">
        <v>88</v>
      </c>
      <c r="I6" s="10">
        <v>165</v>
      </c>
      <c r="J6" s="3"/>
      <c r="K6" s="7">
        <v>62</v>
      </c>
      <c r="L6" s="10">
        <v>159</v>
      </c>
      <c r="M6" s="10">
        <v>173</v>
      </c>
      <c r="N6" s="10">
        <v>332</v>
      </c>
      <c r="O6" s="3"/>
      <c r="P6" s="7">
        <v>92</v>
      </c>
      <c r="Q6" s="10">
        <v>38</v>
      </c>
      <c r="R6" s="10">
        <v>111</v>
      </c>
      <c r="S6" s="10">
        <v>149</v>
      </c>
      <c r="U6" s="8" t="s">
        <v>6</v>
      </c>
      <c r="V6" s="15">
        <f>SUM(L15,L21)</f>
        <v>2105</v>
      </c>
      <c r="W6" s="15">
        <f>SUM(M15,M21)</f>
        <v>1995</v>
      </c>
      <c r="X6" s="15">
        <f>SUM(V6:W6)</f>
        <v>4100</v>
      </c>
      <c r="Z6" s="26" t="s">
        <v>26</v>
      </c>
      <c r="AA6" s="10">
        <v>2745</v>
      </c>
      <c r="AB6" s="10">
        <v>2701</v>
      </c>
      <c r="AC6" s="10">
        <v>5446</v>
      </c>
    </row>
    <row r="7" spans="1:29" ht="15" customHeight="1" x14ac:dyDescent="0.15">
      <c r="A7" s="7">
        <v>3</v>
      </c>
      <c r="B7" s="10">
        <v>62</v>
      </c>
      <c r="C7" s="10">
        <v>57</v>
      </c>
      <c r="D7" s="10">
        <v>119</v>
      </c>
      <c r="E7" s="3"/>
      <c r="F7" s="7">
        <v>33</v>
      </c>
      <c r="G7" s="10">
        <v>72</v>
      </c>
      <c r="H7" s="10">
        <v>83</v>
      </c>
      <c r="I7" s="10">
        <v>155</v>
      </c>
      <c r="J7" s="3"/>
      <c r="K7" s="7">
        <v>63</v>
      </c>
      <c r="L7" s="10">
        <v>166</v>
      </c>
      <c r="M7" s="10">
        <v>161</v>
      </c>
      <c r="N7" s="10">
        <v>327</v>
      </c>
      <c r="O7" s="3"/>
      <c r="P7" s="7">
        <v>93</v>
      </c>
      <c r="Q7" s="10">
        <v>42</v>
      </c>
      <c r="R7" s="10">
        <v>86</v>
      </c>
      <c r="S7" s="10">
        <v>128</v>
      </c>
      <c r="U7" s="4" t="s">
        <v>7</v>
      </c>
      <c r="V7" s="15">
        <f>SUM(L27,L33,L39,Q9,Q15,Q21,Q27,Q33,Q39)</f>
        <v>2108</v>
      </c>
      <c r="W7" s="15">
        <f>SUM(M27,M33,M39,R9,R15,R21,R27,R33,R39)</f>
        <v>3705</v>
      </c>
      <c r="X7" s="15">
        <f>SUM(V7:W7)</f>
        <v>5813</v>
      </c>
      <c r="Z7" s="4" t="s">
        <v>31</v>
      </c>
      <c r="AA7" s="10">
        <v>1208</v>
      </c>
      <c r="AB7" s="10">
        <v>1206</v>
      </c>
      <c r="AC7" s="10">
        <v>2414</v>
      </c>
    </row>
    <row r="8" spans="1:29" ht="15" customHeight="1" x14ac:dyDescent="0.15">
      <c r="A8" s="7">
        <v>4</v>
      </c>
      <c r="B8" s="10">
        <v>58</v>
      </c>
      <c r="C8" s="10">
        <v>41</v>
      </c>
      <c r="D8" s="10">
        <v>99</v>
      </c>
      <c r="E8" s="3"/>
      <c r="F8" s="7">
        <v>34</v>
      </c>
      <c r="G8" s="10">
        <v>72</v>
      </c>
      <c r="H8" s="10">
        <v>82</v>
      </c>
      <c r="I8" s="10">
        <v>154</v>
      </c>
      <c r="J8" s="3"/>
      <c r="K8" s="7">
        <v>64</v>
      </c>
      <c r="L8" s="10">
        <v>176</v>
      </c>
      <c r="M8" s="10">
        <v>198</v>
      </c>
      <c r="N8" s="10">
        <v>374</v>
      </c>
      <c r="O8" s="3"/>
      <c r="P8" s="7">
        <v>94</v>
      </c>
      <c r="Q8" s="10">
        <v>35</v>
      </c>
      <c r="R8" s="10">
        <v>94</v>
      </c>
      <c r="S8" s="10">
        <v>129</v>
      </c>
      <c r="U8" s="17" t="s">
        <v>3</v>
      </c>
      <c r="V8" s="12">
        <f>SUM(V4:V7)</f>
        <v>9882</v>
      </c>
      <c r="W8" s="12">
        <f>SUM(W4:W7)</f>
        <v>11225</v>
      </c>
      <c r="X8" s="12">
        <f>SUM(X4:X7)</f>
        <v>21107</v>
      </c>
      <c r="Z8" s="4" t="s">
        <v>7</v>
      </c>
      <c r="AA8" s="10">
        <v>1273</v>
      </c>
      <c r="AB8" s="10">
        <v>2231</v>
      </c>
      <c r="AC8" s="10">
        <v>3504</v>
      </c>
    </row>
    <row r="9" spans="1:29" ht="15" customHeight="1" x14ac:dyDescent="0.15">
      <c r="A9" s="7"/>
      <c r="B9" s="11">
        <v>252</v>
      </c>
      <c r="C9" s="11">
        <v>224</v>
      </c>
      <c r="D9" s="11">
        <v>476</v>
      </c>
      <c r="E9" s="3"/>
      <c r="F9" s="7"/>
      <c r="G9" s="11">
        <v>340</v>
      </c>
      <c r="H9" s="11">
        <v>356</v>
      </c>
      <c r="I9" s="11">
        <v>696</v>
      </c>
      <c r="J9" s="3"/>
      <c r="K9" s="7"/>
      <c r="L9" s="12">
        <v>820</v>
      </c>
      <c r="M9" s="12">
        <v>849</v>
      </c>
      <c r="N9" s="12">
        <v>1669</v>
      </c>
      <c r="O9" s="3"/>
      <c r="P9" s="7"/>
      <c r="Q9" s="11">
        <v>230</v>
      </c>
      <c r="R9" s="11">
        <v>583</v>
      </c>
      <c r="S9" s="11">
        <v>813</v>
      </c>
      <c r="U9" s="4" t="s">
        <v>8</v>
      </c>
      <c r="V9" s="15">
        <f>SUM(G21,G27,G33,G39,L9)</f>
        <v>2915</v>
      </c>
      <c r="W9" s="15">
        <f>SUM(H21,H27,H33,H39,M9)</f>
        <v>2875</v>
      </c>
      <c r="X9" s="18">
        <f t="shared" ref="X9:X20" si="0">SUM(V9:W9)</f>
        <v>5790</v>
      </c>
      <c r="Z9" s="9" t="s">
        <v>24</v>
      </c>
      <c r="AA9" s="11">
        <f>SUM(AA5:AA8)</f>
        <v>5757</v>
      </c>
      <c r="AB9" s="11">
        <f>SUM(AB5:AB8)</f>
        <v>6665</v>
      </c>
      <c r="AC9" s="11">
        <f>SUM(AC5:AC8)</f>
        <v>12422</v>
      </c>
    </row>
    <row r="10" spans="1:29" ht="15" customHeight="1" x14ac:dyDescent="0.15">
      <c r="A10" s="7">
        <v>5</v>
      </c>
      <c r="B10" s="10">
        <v>71</v>
      </c>
      <c r="C10" s="10">
        <v>68</v>
      </c>
      <c r="D10" s="10">
        <v>139</v>
      </c>
      <c r="E10" s="3"/>
      <c r="F10" s="7">
        <v>35</v>
      </c>
      <c r="G10" s="10">
        <v>98</v>
      </c>
      <c r="H10" s="10">
        <v>84</v>
      </c>
      <c r="I10" s="10">
        <v>182</v>
      </c>
      <c r="J10" s="3"/>
      <c r="K10" s="7">
        <v>65</v>
      </c>
      <c r="L10" s="10">
        <v>191</v>
      </c>
      <c r="M10" s="10">
        <v>188</v>
      </c>
      <c r="N10" s="10">
        <v>379</v>
      </c>
      <c r="O10" s="3"/>
      <c r="P10" s="7">
        <v>95</v>
      </c>
      <c r="Q10" s="10">
        <v>16</v>
      </c>
      <c r="R10" s="10">
        <v>78</v>
      </c>
      <c r="S10" s="10">
        <v>94</v>
      </c>
      <c r="U10" s="4" t="s">
        <v>9</v>
      </c>
      <c r="V10" s="15">
        <f>SUM(G21,G27,G33,G39,L9,L15,L21,L27,L33,L39,Q9,Q15,Q21,Q27,Q33,Q39)</f>
        <v>7128</v>
      </c>
      <c r="W10" s="15">
        <f>SUM(H21,H27,H33,H39,M9,M15,M21,M27,M33,M39,R9,R15,R21,R27,R33,R39)</f>
        <v>8575</v>
      </c>
      <c r="X10" s="18">
        <f t="shared" si="0"/>
        <v>15703</v>
      </c>
      <c r="Z10" s="6" t="s">
        <v>28</v>
      </c>
    </row>
    <row r="11" spans="1:29" ht="15" customHeight="1" x14ac:dyDescent="0.15">
      <c r="A11" s="7">
        <v>6</v>
      </c>
      <c r="B11" s="10">
        <v>58</v>
      </c>
      <c r="C11" s="10">
        <v>57</v>
      </c>
      <c r="D11" s="10">
        <v>115</v>
      </c>
      <c r="E11" s="3"/>
      <c r="F11" s="7">
        <v>36</v>
      </c>
      <c r="G11" s="10">
        <v>92</v>
      </c>
      <c r="H11" s="10">
        <v>90</v>
      </c>
      <c r="I11" s="10">
        <v>182</v>
      </c>
      <c r="J11" s="3"/>
      <c r="K11" s="7">
        <v>66</v>
      </c>
      <c r="L11" s="10">
        <v>221</v>
      </c>
      <c r="M11" s="10">
        <v>161</v>
      </c>
      <c r="N11" s="10">
        <v>382</v>
      </c>
      <c r="O11" s="3"/>
      <c r="P11" s="7">
        <v>96</v>
      </c>
      <c r="Q11" s="10">
        <v>15</v>
      </c>
      <c r="R11" s="10">
        <v>36</v>
      </c>
      <c r="S11" s="10">
        <v>51</v>
      </c>
      <c r="U11" s="4" t="s">
        <v>10</v>
      </c>
      <c r="V11" s="15">
        <f>SUM(,G33,G39,L9,L15,L21,L27,L33,L39,Q9,Q15,Q21,Q27,Q33,Q39)</f>
        <v>6097</v>
      </c>
      <c r="W11" s="15">
        <f>SUM(,H33,H39,M9,M15,M21,M27,M33,M39,R9,R15,R21,R27,R33,R39)</f>
        <v>7650</v>
      </c>
      <c r="X11" s="18">
        <f t="shared" si="0"/>
        <v>13747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64</v>
      </c>
      <c r="C12" s="10">
        <v>64</v>
      </c>
      <c r="D12" s="10">
        <v>128</v>
      </c>
      <c r="E12" s="3"/>
      <c r="F12" s="7">
        <v>37</v>
      </c>
      <c r="G12" s="10">
        <v>77</v>
      </c>
      <c r="H12" s="10">
        <v>87</v>
      </c>
      <c r="I12" s="10">
        <v>164</v>
      </c>
      <c r="J12" s="3"/>
      <c r="K12" s="7">
        <v>67</v>
      </c>
      <c r="L12" s="10">
        <v>203</v>
      </c>
      <c r="M12" s="10">
        <v>220</v>
      </c>
      <c r="N12" s="10">
        <v>423</v>
      </c>
      <c r="O12" s="3"/>
      <c r="P12" s="7">
        <v>97</v>
      </c>
      <c r="Q12" s="10">
        <v>5</v>
      </c>
      <c r="R12" s="10">
        <v>44</v>
      </c>
      <c r="S12" s="10">
        <v>49</v>
      </c>
      <c r="U12" s="4" t="s">
        <v>11</v>
      </c>
      <c r="V12" s="15">
        <f>SUM(L9,L15,L21,L27,L33,L39,Q9,Q15,Q21,Q27,Q33,Q39)</f>
        <v>5033</v>
      </c>
      <c r="W12" s="15">
        <f>SUM(M9,M15,M21,M27,M33,M39,R9,R15,R21,R27,R33,R39)</f>
        <v>6549</v>
      </c>
      <c r="X12" s="18">
        <f t="shared" si="0"/>
        <v>11582</v>
      </c>
      <c r="Z12" s="4" t="s">
        <v>25</v>
      </c>
      <c r="AA12" s="10">
        <v>164</v>
      </c>
      <c r="AB12" s="10">
        <v>117</v>
      </c>
      <c r="AC12" s="10">
        <v>281</v>
      </c>
    </row>
    <row r="13" spans="1:29" ht="15" customHeight="1" x14ac:dyDescent="0.15">
      <c r="A13" s="7">
        <v>8</v>
      </c>
      <c r="B13" s="10">
        <v>66</v>
      </c>
      <c r="C13" s="10">
        <v>47</v>
      </c>
      <c r="D13" s="10">
        <v>113</v>
      </c>
      <c r="E13" s="3"/>
      <c r="F13" s="7">
        <v>38</v>
      </c>
      <c r="G13" s="10">
        <v>99</v>
      </c>
      <c r="H13" s="10">
        <v>83</v>
      </c>
      <c r="I13" s="10">
        <v>182</v>
      </c>
      <c r="J13" s="3"/>
      <c r="K13" s="7">
        <v>68</v>
      </c>
      <c r="L13" s="10">
        <v>217</v>
      </c>
      <c r="M13" s="10">
        <v>200</v>
      </c>
      <c r="N13" s="10">
        <v>417</v>
      </c>
      <c r="O13" s="3"/>
      <c r="P13" s="7">
        <v>98</v>
      </c>
      <c r="Q13" s="10">
        <v>1</v>
      </c>
      <c r="R13" s="10">
        <v>34</v>
      </c>
      <c r="S13" s="10">
        <v>35</v>
      </c>
      <c r="U13" s="9" t="s">
        <v>12</v>
      </c>
      <c r="V13" s="12">
        <f>SUM(L15,L21,L27,L33,L39,Q9,Q15,Q21,Q27,Q33,Q39)</f>
        <v>4213</v>
      </c>
      <c r="W13" s="12">
        <f>SUM(M15,M21,M27,M33,M39,R9,R15,R21,R27,R33,R39)</f>
        <v>5700</v>
      </c>
      <c r="X13" s="12">
        <f t="shared" si="0"/>
        <v>9913</v>
      </c>
      <c r="Z13" s="26" t="s">
        <v>26</v>
      </c>
      <c r="AA13" s="10">
        <v>580</v>
      </c>
      <c r="AB13" s="10">
        <v>656</v>
      </c>
      <c r="AC13" s="10">
        <v>1236</v>
      </c>
    </row>
    <row r="14" spans="1:29" ht="15" customHeight="1" x14ac:dyDescent="0.15">
      <c r="A14" s="7">
        <v>9</v>
      </c>
      <c r="B14" s="10">
        <v>71</v>
      </c>
      <c r="C14" s="10">
        <v>73</v>
      </c>
      <c r="D14" s="10">
        <v>144</v>
      </c>
      <c r="E14" s="3"/>
      <c r="F14" s="7">
        <v>39</v>
      </c>
      <c r="G14" s="10">
        <v>71</v>
      </c>
      <c r="H14" s="10">
        <v>96</v>
      </c>
      <c r="I14" s="10">
        <v>167</v>
      </c>
      <c r="J14" s="3"/>
      <c r="K14" s="7">
        <v>69</v>
      </c>
      <c r="L14" s="10">
        <v>247</v>
      </c>
      <c r="M14" s="10">
        <v>200</v>
      </c>
      <c r="N14" s="10">
        <v>447</v>
      </c>
      <c r="O14" s="3"/>
      <c r="P14" s="7">
        <v>99</v>
      </c>
      <c r="Q14" s="10">
        <v>2</v>
      </c>
      <c r="R14" s="10">
        <v>21</v>
      </c>
      <c r="S14" s="10">
        <v>23</v>
      </c>
      <c r="U14" s="4" t="s">
        <v>13</v>
      </c>
      <c r="V14" s="15">
        <f>SUM(L21,L27,L33,L39,Q9,Q15,Q21,Q27,Q33,Q39)</f>
        <v>3134</v>
      </c>
      <c r="W14" s="15">
        <f>SUM(M21,M27,M33,M39,R9,R15,R21,R27,R33,R39)</f>
        <v>4731</v>
      </c>
      <c r="X14" s="18">
        <f t="shared" si="0"/>
        <v>7865</v>
      </c>
      <c r="Z14" s="4" t="s">
        <v>31</v>
      </c>
      <c r="AA14" s="10">
        <v>287</v>
      </c>
      <c r="AB14" s="10">
        <v>270</v>
      </c>
      <c r="AC14" s="10">
        <v>557</v>
      </c>
    </row>
    <row r="15" spans="1:29" ht="15" customHeight="1" x14ac:dyDescent="0.15">
      <c r="A15" s="7"/>
      <c r="B15" s="11">
        <v>330</v>
      </c>
      <c r="C15" s="11">
        <v>309</v>
      </c>
      <c r="D15" s="11">
        <v>639</v>
      </c>
      <c r="E15" s="3"/>
      <c r="F15" s="7"/>
      <c r="G15" s="11">
        <v>437</v>
      </c>
      <c r="H15" s="11">
        <v>440</v>
      </c>
      <c r="I15" s="11">
        <v>877</v>
      </c>
      <c r="J15" s="3"/>
      <c r="K15" s="7"/>
      <c r="L15" s="11">
        <v>1079</v>
      </c>
      <c r="M15" s="11">
        <v>969</v>
      </c>
      <c r="N15" s="11">
        <v>2048</v>
      </c>
      <c r="O15" s="3"/>
      <c r="P15" s="7"/>
      <c r="Q15" s="11">
        <v>39</v>
      </c>
      <c r="R15" s="11">
        <v>213</v>
      </c>
      <c r="S15" s="11">
        <v>252</v>
      </c>
      <c r="U15" s="4" t="s">
        <v>14</v>
      </c>
      <c r="V15" s="15">
        <f>SUM(L27,L33,L39,Q9,Q15,Q21,Q27,Q33,Q39)</f>
        <v>2108</v>
      </c>
      <c r="W15" s="15">
        <f>SUM(M27,M33,M39,R9,R15,R21,R27,R33,R39)</f>
        <v>3705</v>
      </c>
      <c r="X15" s="18">
        <f t="shared" si="0"/>
        <v>5813</v>
      </c>
      <c r="Z15" s="4" t="s">
        <v>7</v>
      </c>
      <c r="AA15" s="10">
        <v>267</v>
      </c>
      <c r="AB15" s="10">
        <v>445</v>
      </c>
      <c r="AC15" s="10">
        <v>712</v>
      </c>
    </row>
    <row r="16" spans="1:29" ht="15" customHeight="1" x14ac:dyDescent="0.15">
      <c r="A16" s="7">
        <v>10</v>
      </c>
      <c r="B16" s="10">
        <v>80</v>
      </c>
      <c r="C16" s="10">
        <v>62</v>
      </c>
      <c r="D16" s="10">
        <v>142</v>
      </c>
      <c r="E16" s="3"/>
      <c r="F16" s="7">
        <v>40</v>
      </c>
      <c r="G16" s="10">
        <v>86</v>
      </c>
      <c r="H16" s="10">
        <v>83</v>
      </c>
      <c r="I16" s="10">
        <v>169</v>
      </c>
      <c r="J16" s="3"/>
      <c r="K16" s="7">
        <v>70</v>
      </c>
      <c r="L16" s="10">
        <v>239</v>
      </c>
      <c r="M16" s="10">
        <v>248</v>
      </c>
      <c r="N16" s="10">
        <v>487</v>
      </c>
      <c r="O16" s="3"/>
      <c r="P16" s="7">
        <v>100</v>
      </c>
      <c r="Q16" s="10">
        <v>2</v>
      </c>
      <c r="R16" s="10">
        <v>9</v>
      </c>
      <c r="S16" s="10">
        <v>11</v>
      </c>
      <c r="U16" s="4" t="s">
        <v>15</v>
      </c>
      <c r="V16" s="15">
        <f>SUM(L33,L39,Q9,Q15,Q21,Q27,Q33,Q39)</f>
        <v>1458</v>
      </c>
      <c r="W16" s="15">
        <f>SUM(M33,M39,R9,R15,R21,R27,R33,R39)</f>
        <v>2762</v>
      </c>
      <c r="X16" s="18">
        <f t="shared" si="0"/>
        <v>4220</v>
      </c>
      <c r="Z16" s="9" t="s">
        <v>24</v>
      </c>
      <c r="AA16" s="11">
        <f>SUM(AA12:AA15)</f>
        <v>1298</v>
      </c>
      <c r="AB16" s="11">
        <f>SUM(AB12:AB15)</f>
        <v>1488</v>
      </c>
      <c r="AC16" s="11">
        <f>SUM(AC12:AC15)</f>
        <v>2786</v>
      </c>
    </row>
    <row r="17" spans="1:29" ht="15" customHeight="1" x14ac:dyDescent="0.15">
      <c r="A17" s="7">
        <v>11</v>
      </c>
      <c r="B17" s="10">
        <v>75</v>
      </c>
      <c r="C17" s="10">
        <v>71</v>
      </c>
      <c r="D17" s="10">
        <v>146</v>
      </c>
      <c r="E17" s="3"/>
      <c r="F17" s="7">
        <v>41</v>
      </c>
      <c r="G17" s="10">
        <v>101</v>
      </c>
      <c r="H17" s="10">
        <v>96</v>
      </c>
      <c r="I17" s="10">
        <v>197</v>
      </c>
      <c r="J17" s="3"/>
      <c r="K17" s="7">
        <v>71</v>
      </c>
      <c r="L17" s="10">
        <v>263</v>
      </c>
      <c r="M17" s="10">
        <v>242</v>
      </c>
      <c r="N17" s="10">
        <v>505</v>
      </c>
      <c r="O17" s="3"/>
      <c r="P17" s="7">
        <v>101</v>
      </c>
      <c r="Q17" s="10">
        <v>2</v>
      </c>
      <c r="R17" s="10">
        <v>9</v>
      </c>
      <c r="S17" s="10">
        <v>11</v>
      </c>
      <c r="U17" s="4" t="s">
        <v>16</v>
      </c>
      <c r="V17" s="15">
        <f>SUM(L39,Q9,Q15,Q21,Q27,Q33,Q39)</f>
        <v>810</v>
      </c>
      <c r="W17" s="15">
        <f>SUM(M39,R9,R15,R21,R27,R33,R39)</f>
        <v>1787</v>
      </c>
      <c r="X17" s="18">
        <f t="shared" si="0"/>
        <v>2597</v>
      </c>
      <c r="Z17" s="6" t="s">
        <v>29</v>
      </c>
    </row>
    <row r="18" spans="1:29" ht="15" customHeight="1" x14ac:dyDescent="0.15">
      <c r="A18" s="7">
        <v>12</v>
      </c>
      <c r="B18" s="10">
        <v>64</v>
      </c>
      <c r="C18" s="10">
        <v>82</v>
      </c>
      <c r="D18" s="10">
        <v>146</v>
      </c>
      <c r="E18" s="3"/>
      <c r="F18" s="7">
        <v>42</v>
      </c>
      <c r="G18" s="10">
        <v>115</v>
      </c>
      <c r="H18" s="10">
        <v>90</v>
      </c>
      <c r="I18" s="10">
        <v>205</v>
      </c>
      <c r="J18" s="3"/>
      <c r="K18" s="7">
        <v>72</v>
      </c>
      <c r="L18" s="10">
        <v>246</v>
      </c>
      <c r="M18" s="10">
        <v>247</v>
      </c>
      <c r="N18" s="13">
        <v>493</v>
      </c>
      <c r="O18" s="3"/>
      <c r="P18" s="7">
        <v>102</v>
      </c>
      <c r="Q18" s="10">
        <v>2</v>
      </c>
      <c r="R18" s="10">
        <v>5</v>
      </c>
      <c r="S18" s="10">
        <v>7</v>
      </c>
      <c r="U18" s="4" t="s">
        <v>17</v>
      </c>
      <c r="V18" s="15">
        <f>SUM(Q9,Q15,Q21,Q27,Q33,Q39)</f>
        <v>275</v>
      </c>
      <c r="W18" s="15">
        <f>SUM(R9,R15,R21,R27,R33,R39)</f>
        <v>829</v>
      </c>
      <c r="X18" s="18">
        <f t="shared" si="0"/>
        <v>1104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65</v>
      </c>
      <c r="D19" s="10">
        <v>141</v>
      </c>
      <c r="E19" s="3"/>
      <c r="F19" s="7">
        <v>43</v>
      </c>
      <c r="G19" s="10">
        <v>112</v>
      </c>
      <c r="H19" s="10">
        <v>93</v>
      </c>
      <c r="I19" s="10">
        <v>205</v>
      </c>
      <c r="J19" s="3"/>
      <c r="K19" s="7">
        <v>73</v>
      </c>
      <c r="L19" s="10">
        <v>197</v>
      </c>
      <c r="M19" s="10">
        <v>189</v>
      </c>
      <c r="N19" s="10">
        <v>386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45</v>
      </c>
      <c r="W19" s="15">
        <f>SUM(R15,R21,R27,R33,R39)</f>
        <v>246</v>
      </c>
      <c r="X19" s="18">
        <f t="shared" si="0"/>
        <v>291</v>
      </c>
      <c r="Z19" s="4" t="s">
        <v>25</v>
      </c>
      <c r="AA19" s="10">
        <v>154</v>
      </c>
      <c r="AB19" s="10">
        <v>158</v>
      </c>
      <c r="AC19" s="10">
        <v>312</v>
      </c>
    </row>
    <row r="20" spans="1:29" ht="15" customHeight="1" x14ac:dyDescent="0.15">
      <c r="A20" s="7">
        <v>14</v>
      </c>
      <c r="B20" s="10">
        <v>70</v>
      </c>
      <c r="C20" s="10">
        <v>78</v>
      </c>
      <c r="D20" s="10">
        <v>148</v>
      </c>
      <c r="E20" s="3"/>
      <c r="F20" s="7">
        <v>44</v>
      </c>
      <c r="G20" s="10">
        <v>117</v>
      </c>
      <c r="H20" s="10">
        <v>89</v>
      </c>
      <c r="I20" s="10">
        <v>206</v>
      </c>
      <c r="J20" s="3"/>
      <c r="K20" s="7">
        <v>74</v>
      </c>
      <c r="L20" s="10">
        <v>81</v>
      </c>
      <c r="M20" s="10">
        <v>100</v>
      </c>
      <c r="N20" s="10">
        <v>181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33</v>
      </c>
      <c r="X20" s="18">
        <f t="shared" si="0"/>
        <v>39</v>
      </c>
      <c r="Z20" s="26" t="s">
        <v>26</v>
      </c>
      <c r="AA20" s="10">
        <v>929</v>
      </c>
      <c r="AB20" s="10">
        <v>817</v>
      </c>
      <c r="AC20" s="10">
        <v>1746</v>
      </c>
    </row>
    <row r="21" spans="1:29" ht="15" customHeight="1" x14ac:dyDescent="0.15">
      <c r="A21" s="7"/>
      <c r="B21" s="11">
        <v>365</v>
      </c>
      <c r="C21" s="11">
        <v>358</v>
      </c>
      <c r="D21" s="11">
        <v>723</v>
      </c>
      <c r="E21" s="3"/>
      <c r="F21" s="7"/>
      <c r="G21" s="11">
        <v>531</v>
      </c>
      <c r="H21" s="11">
        <v>451</v>
      </c>
      <c r="I21" s="11">
        <v>982</v>
      </c>
      <c r="J21" s="3"/>
      <c r="K21" s="7"/>
      <c r="L21" s="12">
        <v>1026</v>
      </c>
      <c r="M21" s="12">
        <v>1026</v>
      </c>
      <c r="N21" s="12">
        <v>2052</v>
      </c>
      <c r="O21" s="24"/>
      <c r="P21" s="7"/>
      <c r="Q21" s="11">
        <v>6</v>
      </c>
      <c r="R21" s="11">
        <v>29</v>
      </c>
      <c r="S21" s="11">
        <v>35</v>
      </c>
      <c r="Z21" s="4" t="s">
        <v>31</v>
      </c>
      <c r="AA21" s="10">
        <v>382</v>
      </c>
      <c r="AB21" s="10">
        <v>331</v>
      </c>
      <c r="AC21" s="10">
        <v>713</v>
      </c>
    </row>
    <row r="22" spans="1:29" ht="15" customHeight="1" x14ac:dyDescent="0.15">
      <c r="A22" s="7">
        <v>15</v>
      </c>
      <c r="B22" s="10">
        <v>88</v>
      </c>
      <c r="C22" s="10">
        <v>64</v>
      </c>
      <c r="D22" s="10">
        <v>152</v>
      </c>
      <c r="E22" s="3"/>
      <c r="F22" s="7">
        <v>45</v>
      </c>
      <c r="G22" s="10">
        <v>108</v>
      </c>
      <c r="H22" s="10">
        <v>87</v>
      </c>
      <c r="I22" s="10">
        <v>195</v>
      </c>
      <c r="J22" s="3"/>
      <c r="K22" s="7">
        <v>75</v>
      </c>
      <c r="L22" s="10">
        <v>115</v>
      </c>
      <c r="M22" s="10">
        <v>160</v>
      </c>
      <c r="N22" s="10">
        <v>275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342</v>
      </c>
      <c r="AB22" s="10">
        <v>656</v>
      </c>
      <c r="AC22" s="10">
        <v>998</v>
      </c>
    </row>
    <row r="23" spans="1:29" ht="15" customHeight="1" x14ac:dyDescent="0.15">
      <c r="A23" s="7">
        <v>16</v>
      </c>
      <c r="B23" s="10">
        <v>94</v>
      </c>
      <c r="C23" s="10">
        <v>78</v>
      </c>
      <c r="D23" s="10">
        <v>172</v>
      </c>
      <c r="E23" s="3"/>
      <c r="F23" s="7">
        <v>46</v>
      </c>
      <c r="G23" s="10">
        <v>99</v>
      </c>
      <c r="H23" s="10">
        <v>103</v>
      </c>
      <c r="I23" s="10">
        <v>202</v>
      </c>
      <c r="J23" s="3"/>
      <c r="K23" s="7">
        <v>76</v>
      </c>
      <c r="L23" s="10">
        <v>132</v>
      </c>
      <c r="M23" s="10">
        <v>202</v>
      </c>
      <c r="N23" s="10">
        <v>334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9.5830803481076696</v>
      </c>
      <c r="W23" s="19">
        <f>W4/$W$8*100</f>
        <v>7.937639198218263</v>
      </c>
      <c r="X23" s="19">
        <f>X4/$X$8*100</f>
        <v>8.7080115601459234</v>
      </c>
      <c r="Z23" s="9" t="s">
        <v>24</v>
      </c>
      <c r="AA23" s="11">
        <f>SUM(AA19:AA22)</f>
        <v>1807</v>
      </c>
      <c r="AB23" s="11">
        <f>SUM(AB19:AB22)</f>
        <v>1962</v>
      </c>
      <c r="AC23" s="11">
        <f>SUM(AC19:AC22)</f>
        <v>3769</v>
      </c>
    </row>
    <row r="24" spans="1:29" ht="15" customHeight="1" x14ac:dyDescent="0.15">
      <c r="A24" s="7">
        <v>17</v>
      </c>
      <c r="B24" s="10">
        <v>70</v>
      </c>
      <c r="C24" s="10">
        <v>76</v>
      </c>
      <c r="D24" s="10">
        <v>146</v>
      </c>
      <c r="E24" s="3"/>
      <c r="F24" s="7">
        <v>47</v>
      </c>
      <c r="G24" s="10">
        <v>97</v>
      </c>
      <c r="H24" s="10">
        <v>96</v>
      </c>
      <c r="I24" s="10">
        <v>193</v>
      </c>
      <c r="J24" s="3"/>
      <c r="K24" s="7">
        <v>77</v>
      </c>
      <c r="L24" s="10">
        <v>134</v>
      </c>
      <c r="M24" s="10">
        <v>174</v>
      </c>
      <c r="N24" s="10">
        <v>308</v>
      </c>
      <c r="O24" s="3"/>
      <c r="P24" s="7">
        <v>107</v>
      </c>
      <c r="Q24" s="10">
        <v>0</v>
      </c>
      <c r="R24" s="10">
        <v>2</v>
      </c>
      <c r="S24" s="10">
        <v>2</v>
      </c>
      <c r="U24" s="4" t="s">
        <v>5</v>
      </c>
      <c r="V24" s="19">
        <f>V5/$V$8*100</f>
        <v>47.783849423193686</v>
      </c>
      <c r="W24" s="19">
        <f>W5/$W$8*100</f>
        <v>41.282850779510021</v>
      </c>
      <c r="X24" s="19">
        <f>X5/$X$8*100</f>
        <v>44.326526744681857</v>
      </c>
      <c r="Z24" s="6" t="s">
        <v>30</v>
      </c>
    </row>
    <row r="25" spans="1:29" ht="15" customHeight="1" x14ac:dyDescent="0.15">
      <c r="A25" s="7">
        <v>18</v>
      </c>
      <c r="B25" s="10">
        <v>65</v>
      </c>
      <c r="C25" s="10">
        <v>65</v>
      </c>
      <c r="D25" s="10">
        <v>130</v>
      </c>
      <c r="E25" s="3"/>
      <c r="F25" s="7">
        <v>48</v>
      </c>
      <c r="G25" s="10">
        <v>100</v>
      </c>
      <c r="H25" s="10">
        <v>96</v>
      </c>
      <c r="I25" s="10">
        <v>196</v>
      </c>
      <c r="J25" s="3"/>
      <c r="K25" s="7">
        <v>78</v>
      </c>
      <c r="L25" s="10">
        <v>135</v>
      </c>
      <c r="M25" s="10">
        <v>210</v>
      </c>
      <c r="N25" s="10">
        <v>345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21.301356000809552</v>
      </c>
      <c r="W25" s="19">
        <f>W6/$W$8*100</f>
        <v>17.772828507795101</v>
      </c>
      <c r="X25" s="19">
        <f>X6/$X$8*100</f>
        <v>19.424835362675889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64</v>
      </c>
      <c r="C26" s="10">
        <v>84</v>
      </c>
      <c r="D26" s="10">
        <v>148</v>
      </c>
      <c r="E26" s="3"/>
      <c r="F26" s="7">
        <v>49</v>
      </c>
      <c r="G26" s="10">
        <v>96</v>
      </c>
      <c r="H26" s="10">
        <v>92</v>
      </c>
      <c r="I26" s="10">
        <v>188</v>
      </c>
      <c r="J26" s="3"/>
      <c r="K26" s="7">
        <v>79</v>
      </c>
      <c r="L26" s="10">
        <v>134</v>
      </c>
      <c r="M26" s="10">
        <v>197</v>
      </c>
      <c r="N26" s="10">
        <v>331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21.331714227889094</v>
      </c>
      <c r="W26" s="19">
        <f>W7/$W$8*100</f>
        <v>33.006681514476618</v>
      </c>
      <c r="X26" s="19">
        <f>X7/$X$8*100</f>
        <v>27.540626332496327</v>
      </c>
      <c r="Z26" s="4" t="s">
        <v>25</v>
      </c>
      <c r="AA26" s="10">
        <v>98</v>
      </c>
      <c r="AB26" s="10">
        <v>89</v>
      </c>
      <c r="AC26" s="10">
        <v>187</v>
      </c>
    </row>
    <row r="27" spans="1:29" ht="15" customHeight="1" x14ac:dyDescent="0.15">
      <c r="A27" s="7"/>
      <c r="B27" s="11">
        <v>381</v>
      </c>
      <c r="C27" s="11">
        <v>367</v>
      </c>
      <c r="D27" s="11">
        <v>748</v>
      </c>
      <c r="E27" s="3"/>
      <c r="F27" s="7"/>
      <c r="G27" s="11">
        <v>500</v>
      </c>
      <c r="H27" s="11">
        <v>474</v>
      </c>
      <c r="I27" s="11">
        <v>974</v>
      </c>
      <c r="J27" s="3"/>
      <c r="K27" s="7"/>
      <c r="L27" s="11">
        <v>650</v>
      </c>
      <c r="M27" s="11">
        <v>943</v>
      </c>
      <c r="N27" s="11">
        <v>1593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468</v>
      </c>
      <c r="AB27" s="10">
        <v>460</v>
      </c>
      <c r="AC27" s="10">
        <v>928</v>
      </c>
    </row>
    <row r="28" spans="1:29" ht="15" customHeight="1" x14ac:dyDescent="0.15">
      <c r="A28" s="7">
        <v>20</v>
      </c>
      <c r="B28" s="10">
        <v>63</v>
      </c>
      <c r="C28" s="10">
        <v>77</v>
      </c>
      <c r="D28" s="10">
        <v>140</v>
      </c>
      <c r="E28" s="3"/>
      <c r="F28" s="7">
        <v>50</v>
      </c>
      <c r="G28" s="10">
        <v>94</v>
      </c>
      <c r="H28" s="10">
        <v>94</v>
      </c>
      <c r="I28" s="10">
        <v>188</v>
      </c>
      <c r="J28" s="3"/>
      <c r="K28" s="7">
        <v>80</v>
      </c>
      <c r="L28" s="10">
        <v>119</v>
      </c>
      <c r="M28" s="10">
        <v>196</v>
      </c>
      <c r="N28" s="10">
        <v>315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29.498077312284966</v>
      </c>
      <c r="W28" s="19">
        <f t="shared" ref="W28:W39" si="2">W9/$W$8*100</f>
        <v>25.612472160356347</v>
      </c>
      <c r="X28" s="19">
        <f t="shared" ref="X28:X39" si="3">X9/$X$8*100</f>
        <v>27.431657743876436</v>
      </c>
      <c r="Z28" s="4" t="s">
        <v>31</v>
      </c>
      <c r="AA28" s="10">
        <v>228</v>
      </c>
      <c r="AB28" s="10">
        <v>188</v>
      </c>
      <c r="AC28" s="10">
        <v>416</v>
      </c>
    </row>
    <row r="29" spans="1:29" ht="15" customHeight="1" x14ac:dyDescent="0.15">
      <c r="A29" s="7">
        <v>21</v>
      </c>
      <c r="B29" s="10">
        <v>67</v>
      </c>
      <c r="C29" s="10">
        <v>54</v>
      </c>
      <c r="D29" s="10">
        <v>121</v>
      </c>
      <c r="E29" s="3"/>
      <c r="F29" s="7">
        <v>51</v>
      </c>
      <c r="G29" s="10">
        <v>90</v>
      </c>
      <c r="H29" s="10">
        <v>85</v>
      </c>
      <c r="I29" s="10">
        <v>175</v>
      </c>
      <c r="J29" s="3"/>
      <c r="K29" s="7">
        <v>81</v>
      </c>
      <c r="L29" s="10">
        <v>112</v>
      </c>
      <c r="M29" s="10">
        <v>179</v>
      </c>
      <c r="N29" s="10">
        <v>291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72.131147540983605</v>
      </c>
      <c r="W29" s="19">
        <f t="shared" si="2"/>
        <v>76.391982182628055</v>
      </c>
      <c r="X29" s="19">
        <f t="shared" si="3"/>
        <v>74.397119439048652</v>
      </c>
      <c r="Z29" s="4" t="s">
        <v>7</v>
      </c>
      <c r="AA29" s="10">
        <v>226</v>
      </c>
      <c r="AB29" s="10">
        <v>373</v>
      </c>
      <c r="AC29" s="10">
        <v>599</v>
      </c>
    </row>
    <row r="30" spans="1:29" ht="15" customHeight="1" x14ac:dyDescent="0.15">
      <c r="A30" s="7">
        <v>22</v>
      </c>
      <c r="B30" s="10">
        <v>58</v>
      </c>
      <c r="C30" s="10">
        <v>67</v>
      </c>
      <c r="D30" s="10">
        <v>125</v>
      </c>
      <c r="E30" s="3"/>
      <c r="F30" s="7">
        <v>52</v>
      </c>
      <c r="G30" s="10">
        <v>92</v>
      </c>
      <c r="H30" s="10">
        <v>111</v>
      </c>
      <c r="I30" s="10">
        <v>203</v>
      </c>
      <c r="J30" s="3"/>
      <c r="K30" s="7">
        <v>82</v>
      </c>
      <c r="L30" s="10">
        <v>146</v>
      </c>
      <c r="M30" s="10">
        <v>188</v>
      </c>
      <c r="N30" s="10">
        <v>334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61.69803683464886</v>
      </c>
      <c r="W30" s="19">
        <f t="shared" si="2"/>
        <v>68.15144766146993</v>
      </c>
      <c r="X30" s="19">
        <f t="shared" si="3"/>
        <v>65.130051641635475</v>
      </c>
      <c r="Z30" s="9" t="s">
        <v>24</v>
      </c>
      <c r="AA30" s="11">
        <f>SUM(AA26:AA29)</f>
        <v>1020</v>
      </c>
      <c r="AB30" s="11">
        <f>SUM(AB26:AB29)</f>
        <v>1110</v>
      </c>
      <c r="AC30" s="11">
        <f>SUM(AC26:AC29)</f>
        <v>2130</v>
      </c>
    </row>
    <row r="31" spans="1:29" ht="15" customHeight="1" x14ac:dyDescent="0.15">
      <c r="A31" s="7">
        <v>23</v>
      </c>
      <c r="B31" s="10">
        <v>66</v>
      </c>
      <c r="C31" s="10">
        <v>60</v>
      </c>
      <c r="D31" s="10">
        <v>126</v>
      </c>
      <c r="E31" s="3"/>
      <c r="F31" s="7">
        <v>53</v>
      </c>
      <c r="G31" s="10">
        <v>87</v>
      </c>
      <c r="H31" s="10">
        <v>107</v>
      </c>
      <c r="I31" s="10">
        <v>194</v>
      </c>
      <c r="J31" s="3"/>
      <c r="K31" s="7">
        <v>83</v>
      </c>
      <c r="L31" s="10">
        <v>127</v>
      </c>
      <c r="M31" s="10">
        <v>212</v>
      </c>
      <c r="N31" s="10">
        <v>339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50.930985630439181</v>
      </c>
      <c r="W31" s="19">
        <f t="shared" si="2"/>
        <v>58.342984409799556</v>
      </c>
      <c r="X31" s="19">
        <f t="shared" si="3"/>
        <v>54.872791017198082</v>
      </c>
      <c r="Z31" s="6"/>
    </row>
    <row r="32" spans="1:29" ht="15" customHeight="1" x14ac:dyDescent="0.15">
      <c r="A32" s="7">
        <v>24</v>
      </c>
      <c r="B32" s="10">
        <v>67</v>
      </c>
      <c r="C32" s="10">
        <v>66</v>
      </c>
      <c r="D32" s="10">
        <v>133</v>
      </c>
      <c r="E32" s="3"/>
      <c r="F32" s="7">
        <v>54</v>
      </c>
      <c r="G32" s="10">
        <v>102</v>
      </c>
      <c r="H32" s="10">
        <v>77</v>
      </c>
      <c r="I32" s="10">
        <v>179</v>
      </c>
      <c r="J32" s="3"/>
      <c r="K32" s="7">
        <v>84</v>
      </c>
      <c r="L32" s="10">
        <v>144</v>
      </c>
      <c r="M32" s="10">
        <v>200</v>
      </c>
      <c r="N32" s="10">
        <v>344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42.633070228698642</v>
      </c>
      <c r="W32" s="20">
        <f t="shared" si="2"/>
        <v>50.779510022271715</v>
      </c>
      <c r="X32" s="20">
        <f t="shared" si="3"/>
        <v>46.965461695172216</v>
      </c>
      <c r="Z32" s="6"/>
      <c r="AA32" s="28"/>
      <c r="AB32" s="27"/>
      <c r="AC32" s="27"/>
    </row>
    <row r="33" spans="1:29" ht="15" customHeight="1" x14ac:dyDescent="0.15">
      <c r="A33" s="7"/>
      <c r="B33" s="11">
        <v>321</v>
      </c>
      <c r="C33" s="11">
        <v>324</v>
      </c>
      <c r="D33" s="11">
        <v>645</v>
      </c>
      <c r="E33" s="3"/>
      <c r="F33" s="7"/>
      <c r="G33" s="11">
        <v>465</v>
      </c>
      <c r="H33" s="11">
        <v>474</v>
      </c>
      <c r="I33" s="11">
        <v>939</v>
      </c>
      <c r="J33" s="3"/>
      <c r="K33" s="7"/>
      <c r="L33" s="11">
        <v>648</v>
      </c>
      <c r="M33" s="11">
        <v>975</v>
      </c>
      <c r="N33" s="11">
        <v>1623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31.71422788909128</v>
      </c>
      <c r="W33" s="19">
        <f t="shared" si="2"/>
        <v>42.146993318485528</v>
      </c>
      <c r="X33" s="19">
        <f t="shared" si="3"/>
        <v>37.262519543279481</v>
      </c>
      <c r="Z33" s="6" t="s">
        <v>3</v>
      </c>
    </row>
    <row r="34" spans="1:29" ht="15" customHeight="1" x14ac:dyDescent="0.15">
      <c r="A34" s="7">
        <v>25</v>
      </c>
      <c r="B34" s="10">
        <v>69</v>
      </c>
      <c r="C34" s="10">
        <v>68</v>
      </c>
      <c r="D34" s="10">
        <v>137</v>
      </c>
      <c r="E34" s="3"/>
      <c r="F34" s="7">
        <v>55</v>
      </c>
      <c r="G34" s="10">
        <v>102</v>
      </c>
      <c r="H34" s="10">
        <v>113</v>
      </c>
      <c r="I34" s="10">
        <v>215</v>
      </c>
      <c r="J34" s="3"/>
      <c r="K34" s="7">
        <v>85</v>
      </c>
      <c r="L34" s="10">
        <v>115</v>
      </c>
      <c r="M34" s="10">
        <v>206</v>
      </c>
      <c r="N34" s="10">
        <v>321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21.331714227889094</v>
      </c>
      <c r="W34" s="19">
        <f t="shared" si="2"/>
        <v>33.006681514476618</v>
      </c>
      <c r="X34" s="19">
        <f t="shared" si="3"/>
        <v>27.540626332496327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81</v>
      </c>
      <c r="C35" s="10">
        <v>52</v>
      </c>
      <c r="D35" s="10">
        <v>133</v>
      </c>
      <c r="E35" s="3"/>
      <c r="F35" s="7">
        <v>56</v>
      </c>
      <c r="G35" s="10">
        <v>118</v>
      </c>
      <c r="H35" s="10">
        <v>122</v>
      </c>
      <c r="I35" s="10">
        <v>240</v>
      </c>
      <c r="J35" s="3"/>
      <c r="K35" s="7">
        <v>86</v>
      </c>
      <c r="L35" s="10">
        <v>110</v>
      </c>
      <c r="M35" s="10">
        <v>199</v>
      </c>
      <c r="N35" s="10">
        <v>309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14.754098360655737</v>
      </c>
      <c r="W35" s="19">
        <f t="shared" si="2"/>
        <v>24.605790645879733</v>
      </c>
      <c r="X35" s="19">
        <f t="shared" si="3"/>
        <v>19.993367129388353</v>
      </c>
      <c r="Z35" s="4" t="s">
        <v>25</v>
      </c>
      <c r="AA35" s="10">
        <f>SUM(AA5,AA12,AA19,AA26)</f>
        <v>947</v>
      </c>
      <c r="AB35" s="10">
        <f t="shared" ref="AA35:AB38" si="4">SUM(AB5,AB12,AB19,AB26)</f>
        <v>891</v>
      </c>
      <c r="AC35" s="10">
        <f>SUM(AA35:AB35)</f>
        <v>1838</v>
      </c>
    </row>
    <row r="36" spans="1:29" ht="15" customHeight="1" x14ac:dyDescent="0.15">
      <c r="A36" s="7">
        <v>27</v>
      </c>
      <c r="B36" s="10">
        <v>58</v>
      </c>
      <c r="C36" s="10">
        <v>52</v>
      </c>
      <c r="D36" s="10">
        <v>110</v>
      </c>
      <c r="E36" s="3"/>
      <c r="F36" s="7">
        <v>57</v>
      </c>
      <c r="G36" s="10">
        <v>115</v>
      </c>
      <c r="H36" s="10">
        <v>112</v>
      </c>
      <c r="I36" s="10">
        <v>227</v>
      </c>
      <c r="J36" s="3"/>
      <c r="K36" s="7">
        <v>87</v>
      </c>
      <c r="L36" s="10">
        <v>118</v>
      </c>
      <c r="M36" s="10">
        <v>181</v>
      </c>
      <c r="N36" s="10">
        <v>299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8.1967213114754092</v>
      </c>
      <c r="W36" s="19">
        <f t="shared" si="2"/>
        <v>15.919821826280621</v>
      </c>
      <c r="X36" s="19">
        <f t="shared" si="3"/>
        <v>12.303974984602265</v>
      </c>
      <c r="Z36" s="26" t="s">
        <v>26</v>
      </c>
      <c r="AA36" s="10">
        <f t="shared" si="4"/>
        <v>4722</v>
      </c>
      <c r="AB36" s="10">
        <f t="shared" si="4"/>
        <v>4634</v>
      </c>
      <c r="AC36" s="13">
        <f>SUM(AA36:AB36)</f>
        <v>9356</v>
      </c>
    </row>
    <row r="37" spans="1:29" ht="15" customHeight="1" x14ac:dyDescent="0.15">
      <c r="A37" s="7">
        <v>28</v>
      </c>
      <c r="B37" s="10">
        <v>58</v>
      </c>
      <c r="C37" s="10">
        <v>49</v>
      </c>
      <c r="D37" s="10">
        <v>107</v>
      </c>
      <c r="E37" s="3"/>
      <c r="F37" s="7">
        <v>58</v>
      </c>
      <c r="G37" s="10">
        <v>129</v>
      </c>
      <c r="H37" s="10">
        <v>133</v>
      </c>
      <c r="I37" s="10">
        <v>262</v>
      </c>
      <c r="J37" s="3"/>
      <c r="K37" s="7">
        <v>88</v>
      </c>
      <c r="L37" s="10">
        <v>93</v>
      </c>
      <c r="M37" s="10">
        <v>169</v>
      </c>
      <c r="N37" s="10">
        <v>262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2.7828374822910344</v>
      </c>
      <c r="W37" s="19">
        <f t="shared" si="2"/>
        <v>7.3853006681514479</v>
      </c>
      <c r="X37" s="19">
        <f t="shared" si="3"/>
        <v>5.2304922537546785</v>
      </c>
      <c r="Z37" s="4" t="s">
        <v>31</v>
      </c>
      <c r="AA37" s="10">
        <f t="shared" si="4"/>
        <v>2105</v>
      </c>
      <c r="AB37" s="10">
        <f t="shared" si="4"/>
        <v>1995</v>
      </c>
      <c r="AC37" s="13">
        <f>SUM(AA37:AB37)</f>
        <v>4100</v>
      </c>
    </row>
    <row r="38" spans="1:29" ht="15" customHeight="1" x14ac:dyDescent="0.15">
      <c r="A38" s="7">
        <v>29</v>
      </c>
      <c r="B38" s="10">
        <v>62</v>
      </c>
      <c r="C38" s="10">
        <v>51</v>
      </c>
      <c r="D38" s="10">
        <v>113</v>
      </c>
      <c r="E38" s="3"/>
      <c r="F38" s="7">
        <v>59</v>
      </c>
      <c r="G38" s="10">
        <v>135</v>
      </c>
      <c r="H38" s="10">
        <v>147</v>
      </c>
      <c r="I38" s="10">
        <v>282</v>
      </c>
      <c r="J38" s="3"/>
      <c r="K38" s="7">
        <v>89</v>
      </c>
      <c r="L38" s="10">
        <v>99</v>
      </c>
      <c r="M38" s="10">
        <v>203</v>
      </c>
      <c r="N38" s="10">
        <v>302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0.45537340619307837</v>
      </c>
      <c r="W38" s="19">
        <f t="shared" si="2"/>
        <v>2.1915367483296215</v>
      </c>
      <c r="X38" s="19">
        <f t="shared" si="3"/>
        <v>1.3786895342777277</v>
      </c>
      <c r="Z38" s="4" t="s">
        <v>7</v>
      </c>
      <c r="AA38" s="10">
        <f t="shared" si="4"/>
        <v>2108</v>
      </c>
      <c r="AB38" s="10">
        <f t="shared" si="4"/>
        <v>3705</v>
      </c>
      <c r="AC38" s="13">
        <f>SUM(AA38:AB38)</f>
        <v>5813</v>
      </c>
    </row>
    <row r="39" spans="1:29" ht="15" customHeight="1" x14ac:dyDescent="0.15">
      <c r="A39" s="7"/>
      <c r="B39" s="11">
        <v>328</v>
      </c>
      <c r="C39" s="11">
        <v>272</v>
      </c>
      <c r="D39" s="11">
        <v>600</v>
      </c>
      <c r="E39" s="3"/>
      <c r="F39" s="7"/>
      <c r="G39" s="11">
        <v>599</v>
      </c>
      <c r="H39" s="11">
        <v>627</v>
      </c>
      <c r="I39" s="11">
        <v>1226</v>
      </c>
      <c r="J39" s="3"/>
      <c r="K39" s="7"/>
      <c r="L39" s="11">
        <v>535</v>
      </c>
      <c r="M39" s="11">
        <v>958</v>
      </c>
      <c r="N39" s="11">
        <v>1493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6.0716454159077116E-2</v>
      </c>
      <c r="W39" s="19">
        <f t="shared" si="2"/>
        <v>0.29398663697104677</v>
      </c>
      <c r="X39" s="19">
        <f t="shared" si="3"/>
        <v>0.18477282418155114</v>
      </c>
      <c r="Z39" s="9" t="s">
        <v>24</v>
      </c>
      <c r="AA39" s="11">
        <f>SUM(AA35:AA38)</f>
        <v>9882</v>
      </c>
      <c r="AB39" s="11">
        <f>SUM(AB35:AB38)</f>
        <v>11225</v>
      </c>
      <c r="AC39" s="11">
        <f>SUM(AC35:AC38)</f>
        <v>21107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2"/>
      <c r="W2" s="32"/>
      <c r="X2" s="22" t="s">
        <v>36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38</v>
      </c>
      <c r="C4" s="10">
        <v>43</v>
      </c>
      <c r="D4" s="10">
        <v>81</v>
      </c>
      <c r="E4" s="3"/>
      <c r="F4" s="7">
        <v>30</v>
      </c>
      <c r="G4" s="10">
        <v>55</v>
      </c>
      <c r="H4" s="10">
        <v>40</v>
      </c>
      <c r="I4" s="10">
        <v>95</v>
      </c>
      <c r="J4" s="3"/>
      <c r="K4" s="7">
        <v>60</v>
      </c>
      <c r="L4" s="10">
        <v>147</v>
      </c>
      <c r="M4" s="10">
        <v>149</v>
      </c>
      <c r="N4" s="10">
        <v>296</v>
      </c>
      <c r="O4" s="3"/>
      <c r="P4" s="7">
        <v>90</v>
      </c>
      <c r="Q4" s="10">
        <v>71</v>
      </c>
      <c r="R4" s="10">
        <v>147</v>
      </c>
      <c r="S4" s="10">
        <v>218</v>
      </c>
      <c r="U4" s="4" t="s">
        <v>4</v>
      </c>
      <c r="V4" s="15">
        <f>SUM(B9,B15,B21)</f>
        <v>950</v>
      </c>
      <c r="W4" s="15">
        <f>SUM(C9,C15,C21)</f>
        <v>889</v>
      </c>
      <c r="X4" s="15">
        <f>SUM(V4:W4)</f>
        <v>1839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44</v>
      </c>
      <c r="C5" s="10">
        <v>37</v>
      </c>
      <c r="D5" s="10">
        <v>81</v>
      </c>
      <c r="E5" s="3"/>
      <c r="F5" s="7">
        <v>31</v>
      </c>
      <c r="G5" s="10">
        <v>60</v>
      </c>
      <c r="H5" s="10">
        <v>65</v>
      </c>
      <c r="I5" s="10">
        <v>125</v>
      </c>
      <c r="J5" s="3"/>
      <c r="K5" s="7">
        <v>61</v>
      </c>
      <c r="L5" s="10">
        <v>175</v>
      </c>
      <c r="M5" s="10">
        <v>171</v>
      </c>
      <c r="N5" s="10">
        <v>346</v>
      </c>
      <c r="O5" s="3"/>
      <c r="P5" s="7">
        <v>91</v>
      </c>
      <c r="Q5" s="10">
        <v>57</v>
      </c>
      <c r="R5" s="10">
        <v>145</v>
      </c>
      <c r="S5" s="10">
        <v>202</v>
      </c>
      <c r="U5" s="4" t="s">
        <v>5</v>
      </c>
      <c r="V5" s="15">
        <f>SUM(B27,B33,B39,G9,G15,G21,G27,G33,G39,L9)</f>
        <v>4707</v>
      </c>
      <c r="W5" s="15">
        <f>SUM(C27,C33,C39,H9,H15,H21,H27,H33,H39,M9)</f>
        <v>4621</v>
      </c>
      <c r="X5" s="15">
        <f>SUM(V5:W5)</f>
        <v>9328</v>
      </c>
      <c r="Y5" s="2"/>
      <c r="Z5" s="4" t="s">
        <v>25</v>
      </c>
      <c r="AA5" s="10">
        <v>534</v>
      </c>
      <c r="AB5" s="10">
        <v>526</v>
      </c>
      <c r="AC5" s="10">
        <v>1060</v>
      </c>
    </row>
    <row r="6" spans="1:29" ht="15" customHeight="1" x14ac:dyDescent="0.15">
      <c r="A6" s="7">
        <v>2</v>
      </c>
      <c r="B6" s="10">
        <v>50</v>
      </c>
      <c r="C6" s="10">
        <v>46</v>
      </c>
      <c r="D6" s="10">
        <v>96</v>
      </c>
      <c r="E6" s="3"/>
      <c r="F6" s="7">
        <v>32</v>
      </c>
      <c r="G6" s="10">
        <v>76</v>
      </c>
      <c r="H6" s="10">
        <v>81</v>
      </c>
      <c r="I6" s="10">
        <v>157</v>
      </c>
      <c r="J6" s="3"/>
      <c r="K6" s="7">
        <v>62</v>
      </c>
      <c r="L6" s="10">
        <v>154</v>
      </c>
      <c r="M6" s="10">
        <v>167</v>
      </c>
      <c r="N6" s="10">
        <v>321</v>
      </c>
      <c r="O6" s="3"/>
      <c r="P6" s="7">
        <v>92</v>
      </c>
      <c r="Q6" s="10">
        <v>36</v>
      </c>
      <c r="R6" s="10">
        <v>118</v>
      </c>
      <c r="S6" s="10">
        <v>154</v>
      </c>
      <c r="U6" s="8" t="s">
        <v>6</v>
      </c>
      <c r="V6" s="15">
        <f>SUM(L15,L21)</f>
        <v>2107</v>
      </c>
      <c r="W6" s="15">
        <f>SUM(M15,M21)</f>
        <v>1994</v>
      </c>
      <c r="X6" s="15">
        <f>SUM(V6:W6)</f>
        <v>4101</v>
      </c>
      <c r="Z6" s="26" t="s">
        <v>26</v>
      </c>
      <c r="AA6" s="10">
        <v>2743</v>
      </c>
      <c r="AB6" s="10">
        <v>2696</v>
      </c>
      <c r="AC6" s="10">
        <v>5439</v>
      </c>
    </row>
    <row r="7" spans="1:29" ht="15" customHeight="1" x14ac:dyDescent="0.15">
      <c r="A7" s="7">
        <v>3</v>
      </c>
      <c r="B7" s="10">
        <v>67</v>
      </c>
      <c r="C7" s="10">
        <v>56</v>
      </c>
      <c r="D7" s="10">
        <v>123</v>
      </c>
      <c r="E7" s="3"/>
      <c r="F7" s="7">
        <v>33</v>
      </c>
      <c r="G7" s="10">
        <v>74</v>
      </c>
      <c r="H7" s="10">
        <v>90</v>
      </c>
      <c r="I7" s="10">
        <v>164</v>
      </c>
      <c r="J7" s="3"/>
      <c r="K7" s="7">
        <v>63</v>
      </c>
      <c r="L7" s="10">
        <v>167</v>
      </c>
      <c r="M7" s="10">
        <v>164</v>
      </c>
      <c r="N7" s="10">
        <v>331</v>
      </c>
      <c r="O7" s="3"/>
      <c r="P7" s="7">
        <v>93</v>
      </c>
      <c r="Q7" s="10">
        <v>39</v>
      </c>
      <c r="R7" s="10">
        <v>79</v>
      </c>
      <c r="S7" s="10">
        <v>118</v>
      </c>
      <c r="U7" s="4" t="s">
        <v>7</v>
      </c>
      <c r="V7" s="15">
        <f>SUM(L27,L33,L39,Q9,Q15,Q21,Q27,Q33,Q39)</f>
        <v>2100</v>
      </c>
      <c r="W7" s="15">
        <f>SUM(M27,M33,M39,R9,R15,R21,R27,R33,R39)</f>
        <v>3704</v>
      </c>
      <c r="X7" s="15">
        <f>SUM(V7:W7)</f>
        <v>5804</v>
      </c>
      <c r="Z7" s="4" t="s">
        <v>31</v>
      </c>
      <c r="AA7" s="10">
        <v>1207</v>
      </c>
      <c r="AB7" s="10">
        <v>1204</v>
      </c>
      <c r="AC7" s="10">
        <v>2411</v>
      </c>
    </row>
    <row r="8" spans="1:29" ht="15" customHeight="1" x14ac:dyDescent="0.15">
      <c r="A8" s="7">
        <v>4</v>
      </c>
      <c r="B8" s="10">
        <v>52</v>
      </c>
      <c r="C8" s="10">
        <v>39</v>
      </c>
      <c r="D8" s="10">
        <v>91</v>
      </c>
      <c r="E8" s="3"/>
      <c r="F8" s="7">
        <v>34</v>
      </c>
      <c r="G8" s="10">
        <v>75</v>
      </c>
      <c r="H8" s="10">
        <v>73</v>
      </c>
      <c r="I8" s="10">
        <v>148</v>
      </c>
      <c r="J8" s="3"/>
      <c r="K8" s="7">
        <v>64</v>
      </c>
      <c r="L8" s="10">
        <v>178</v>
      </c>
      <c r="M8" s="10">
        <v>197</v>
      </c>
      <c r="N8" s="10">
        <v>375</v>
      </c>
      <c r="O8" s="3"/>
      <c r="P8" s="7">
        <v>94</v>
      </c>
      <c r="Q8" s="10">
        <v>34</v>
      </c>
      <c r="R8" s="10">
        <v>97</v>
      </c>
      <c r="S8" s="10">
        <v>131</v>
      </c>
      <c r="U8" s="17" t="s">
        <v>3</v>
      </c>
      <c r="V8" s="12">
        <f>SUM(V4:V7)</f>
        <v>9864</v>
      </c>
      <c r="W8" s="12">
        <f>SUM(W4:W7)</f>
        <v>11208</v>
      </c>
      <c r="X8" s="12">
        <f>SUM(X4:X7)</f>
        <v>21072</v>
      </c>
      <c r="Z8" s="4" t="s">
        <v>7</v>
      </c>
      <c r="AA8" s="10">
        <v>1268</v>
      </c>
      <c r="AB8" s="10">
        <v>2230</v>
      </c>
      <c r="AC8" s="10">
        <v>3498</v>
      </c>
    </row>
    <row r="9" spans="1:29" ht="15" customHeight="1" x14ac:dyDescent="0.15">
      <c r="A9" s="7"/>
      <c r="B9" s="11">
        <v>251</v>
      </c>
      <c r="C9" s="11">
        <v>221</v>
      </c>
      <c r="D9" s="11">
        <v>472</v>
      </c>
      <c r="E9" s="3"/>
      <c r="F9" s="7"/>
      <c r="G9" s="11">
        <v>340</v>
      </c>
      <c r="H9" s="11">
        <v>349</v>
      </c>
      <c r="I9" s="11">
        <v>689</v>
      </c>
      <c r="J9" s="3"/>
      <c r="K9" s="7"/>
      <c r="L9" s="12">
        <v>821</v>
      </c>
      <c r="M9" s="12">
        <v>848</v>
      </c>
      <c r="N9" s="12">
        <v>1669</v>
      </c>
      <c r="O9" s="3"/>
      <c r="P9" s="7"/>
      <c r="Q9" s="11">
        <v>237</v>
      </c>
      <c r="R9" s="11">
        <v>586</v>
      </c>
      <c r="S9" s="11">
        <v>823</v>
      </c>
      <c r="U9" s="4" t="s">
        <v>8</v>
      </c>
      <c r="V9" s="15">
        <f>SUM(G21,G27,G33,G39,L9)</f>
        <v>2915</v>
      </c>
      <c r="W9" s="15">
        <f>SUM(H21,H27,H33,H39,M9)</f>
        <v>2876</v>
      </c>
      <c r="X9" s="18">
        <f t="shared" ref="X9:X20" si="0">SUM(V9:W9)</f>
        <v>5791</v>
      </c>
      <c r="Z9" s="9" t="s">
        <v>24</v>
      </c>
      <c r="AA9" s="11">
        <f t="shared" ref="AA9:AB9" si="1">SUM(AA5:AA8)</f>
        <v>5752</v>
      </c>
      <c r="AB9" s="11">
        <f t="shared" si="1"/>
        <v>6656</v>
      </c>
      <c r="AC9" s="11">
        <f>SUM(AC5:AC8)</f>
        <v>12408</v>
      </c>
    </row>
    <row r="10" spans="1:29" ht="15" customHeight="1" x14ac:dyDescent="0.15">
      <c r="A10" s="7">
        <v>5</v>
      </c>
      <c r="B10" s="10">
        <v>67</v>
      </c>
      <c r="C10" s="10">
        <v>69</v>
      </c>
      <c r="D10" s="10">
        <v>136</v>
      </c>
      <c r="E10" s="3"/>
      <c r="F10" s="7">
        <v>35</v>
      </c>
      <c r="G10" s="10">
        <v>97</v>
      </c>
      <c r="H10" s="10">
        <v>85</v>
      </c>
      <c r="I10" s="10">
        <v>182</v>
      </c>
      <c r="J10" s="3"/>
      <c r="K10" s="7">
        <v>65</v>
      </c>
      <c r="L10" s="10">
        <v>190</v>
      </c>
      <c r="M10" s="10">
        <v>190</v>
      </c>
      <c r="N10" s="10">
        <v>380</v>
      </c>
      <c r="O10" s="3"/>
      <c r="P10" s="7">
        <v>95</v>
      </c>
      <c r="Q10" s="10">
        <v>18</v>
      </c>
      <c r="R10" s="10">
        <v>78</v>
      </c>
      <c r="S10" s="10">
        <v>96</v>
      </c>
      <c r="U10" s="4" t="s">
        <v>9</v>
      </c>
      <c r="V10" s="15">
        <f>SUM(G21,G27,G33,G39,L9,L15,L21,L27,L33,L39,Q9,Q15,Q21,Q27,Q33,Q39)</f>
        <v>7122</v>
      </c>
      <c r="W10" s="15">
        <f>SUM(H21,H27,H33,H39,M9,M15,M21,M27,M33,M39,R9,R15,R21,R27,R33,R39)</f>
        <v>8574</v>
      </c>
      <c r="X10" s="18">
        <f t="shared" si="0"/>
        <v>15696</v>
      </c>
      <c r="Z10" s="6" t="s">
        <v>28</v>
      </c>
    </row>
    <row r="11" spans="1:29" ht="15" customHeight="1" x14ac:dyDescent="0.15">
      <c r="A11" s="7">
        <v>6</v>
      </c>
      <c r="B11" s="10">
        <v>62</v>
      </c>
      <c r="C11" s="10">
        <v>58</v>
      </c>
      <c r="D11" s="10">
        <v>120</v>
      </c>
      <c r="E11" s="3"/>
      <c r="F11" s="7">
        <v>36</v>
      </c>
      <c r="G11" s="10">
        <v>92</v>
      </c>
      <c r="H11" s="10">
        <v>89</v>
      </c>
      <c r="I11" s="10">
        <v>181</v>
      </c>
      <c r="J11" s="3"/>
      <c r="K11" s="7">
        <v>66</v>
      </c>
      <c r="L11" s="10">
        <v>210</v>
      </c>
      <c r="M11" s="10">
        <v>158</v>
      </c>
      <c r="N11" s="10">
        <v>368</v>
      </c>
      <c r="O11" s="3"/>
      <c r="P11" s="7">
        <v>96</v>
      </c>
      <c r="Q11" s="10">
        <v>13</v>
      </c>
      <c r="R11" s="10">
        <v>39</v>
      </c>
      <c r="S11" s="10">
        <v>52</v>
      </c>
      <c r="U11" s="4" t="s">
        <v>10</v>
      </c>
      <c r="V11" s="15">
        <f>SUM(,G33,G39,L9,L15,L21,L27,L33,L39,Q9,Q15,Q21,Q27,Q33,Q39)</f>
        <v>6093</v>
      </c>
      <c r="W11" s="15">
        <f>SUM(,H33,H39,M9,M15,M21,M27,M33,M39,R9,R15,R21,R27,R33,R39)</f>
        <v>7639</v>
      </c>
      <c r="X11" s="18">
        <f t="shared" si="0"/>
        <v>13732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62</v>
      </c>
      <c r="D12" s="10">
        <v>127</v>
      </c>
      <c r="E12" s="3"/>
      <c r="F12" s="7">
        <v>37</v>
      </c>
      <c r="G12" s="10">
        <v>82</v>
      </c>
      <c r="H12" s="10">
        <v>89</v>
      </c>
      <c r="I12" s="10">
        <v>171</v>
      </c>
      <c r="J12" s="3"/>
      <c r="K12" s="7">
        <v>67</v>
      </c>
      <c r="L12" s="10">
        <v>209</v>
      </c>
      <c r="M12" s="10">
        <v>223</v>
      </c>
      <c r="N12" s="10">
        <v>432</v>
      </c>
      <c r="O12" s="3"/>
      <c r="P12" s="7">
        <v>97</v>
      </c>
      <c r="Q12" s="10">
        <v>6</v>
      </c>
      <c r="R12" s="10">
        <v>43</v>
      </c>
      <c r="S12" s="10">
        <v>49</v>
      </c>
      <c r="U12" s="4" t="s">
        <v>11</v>
      </c>
      <c r="V12" s="15">
        <f>SUM(L9,L15,L21,L27,L33,L39,Q9,Q15,Q21,Q27,Q33,Q39)</f>
        <v>5028</v>
      </c>
      <c r="W12" s="15">
        <f>SUM(M9,M15,M21,M27,M33,M39,R9,R15,R21,R27,R33,R39)</f>
        <v>6546</v>
      </c>
      <c r="X12" s="18">
        <f t="shared" si="0"/>
        <v>11574</v>
      </c>
      <c r="Z12" s="4" t="s">
        <v>25</v>
      </c>
      <c r="AA12" s="10">
        <v>165</v>
      </c>
      <c r="AB12" s="10">
        <v>116</v>
      </c>
      <c r="AC12" s="10">
        <v>281</v>
      </c>
    </row>
    <row r="13" spans="1:29" ht="15" customHeight="1" x14ac:dyDescent="0.15">
      <c r="A13" s="7">
        <v>8</v>
      </c>
      <c r="B13" s="10">
        <v>67</v>
      </c>
      <c r="C13" s="10">
        <v>46</v>
      </c>
      <c r="D13" s="10">
        <v>113</v>
      </c>
      <c r="E13" s="3"/>
      <c r="F13" s="7">
        <v>38</v>
      </c>
      <c r="G13" s="10">
        <v>93</v>
      </c>
      <c r="H13" s="10">
        <v>90</v>
      </c>
      <c r="I13" s="10">
        <v>183</v>
      </c>
      <c r="J13" s="3"/>
      <c r="K13" s="7">
        <v>68</v>
      </c>
      <c r="L13" s="10">
        <v>216</v>
      </c>
      <c r="M13" s="10">
        <v>191</v>
      </c>
      <c r="N13" s="10">
        <v>407</v>
      </c>
      <c r="O13" s="3"/>
      <c r="P13" s="7">
        <v>98</v>
      </c>
      <c r="Q13" s="10">
        <v>1</v>
      </c>
      <c r="R13" s="10">
        <v>34</v>
      </c>
      <c r="S13" s="10">
        <v>35</v>
      </c>
      <c r="U13" s="9" t="s">
        <v>12</v>
      </c>
      <c r="V13" s="12">
        <f>SUM(L15,L21,L27,L33,L39,Q9,Q15,Q21,Q27,Q33,Q39)</f>
        <v>4207</v>
      </c>
      <c r="W13" s="12">
        <f>SUM(M15,M21,M27,M33,M39,R9,R15,R21,R27,R33,R39)</f>
        <v>5698</v>
      </c>
      <c r="X13" s="12">
        <f t="shared" si="0"/>
        <v>9905</v>
      </c>
      <c r="Z13" s="26" t="s">
        <v>26</v>
      </c>
      <c r="AA13" s="10">
        <v>577</v>
      </c>
      <c r="AB13" s="10">
        <v>655</v>
      </c>
      <c r="AC13" s="10">
        <v>1232</v>
      </c>
    </row>
    <row r="14" spans="1:29" ht="15" customHeight="1" x14ac:dyDescent="0.15">
      <c r="A14" s="7">
        <v>9</v>
      </c>
      <c r="B14" s="10">
        <v>73</v>
      </c>
      <c r="C14" s="10">
        <v>74</v>
      </c>
      <c r="D14" s="10">
        <v>147</v>
      </c>
      <c r="E14" s="3"/>
      <c r="F14" s="7">
        <v>39</v>
      </c>
      <c r="G14" s="10">
        <v>70</v>
      </c>
      <c r="H14" s="10">
        <v>86</v>
      </c>
      <c r="I14" s="10">
        <v>156</v>
      </c>
      <c r="J14" s="3"/>
      <c r="K14" s="7">
        <v>69</v>
      </c>
      <c r="L14" s="10">
        <v>246</v>
      </c>
      <c r="M14" s="10">
        <v>201</v>
      </c>
      <c r="N14" s="10">
        <v>447</v>
      </c>
      <c r="O14" s="3"/>
      <c r="P14" s="7">
        <v>99</v>
      </c>
      <c r="Q14" s="10">
        <v>2</v>
      </c>
      <c r="R14" s="10">
        <v>23</v>
      </c>
      <c r="S14" s="10">
        <v>25</v>
      </c>
      <c r="U14" s="4" t="s">
        <v>13</v>
      </c>
      <c r="V14" s="15">
        <f>SUM(L21,L27,L33,L39,Q9,Q15,Q21,Q27,Q33,Q39)</f>
        <v>3136</v>
      </c>
      <c r="W14" s="15">
        <f>SUM(M21,M27,M33,M39,R9,R15,R21,R27,R33,R39)</f>
        <v>4735</v>
      </c>
      <c r="X14" s="18">
        <f t="shared" si="0"/>
        <v>7871</v>
      </c>
      <c r="Z14" s="4" t="s">
        <v>31</v>
      </c>
      <c r="AA14" s="10">
        <v>288</v>
      </c>
      <c r="AB14" s="10">
        <v>272</v>
      </c>
      <c r="AC14" s="10">
        <v>560</v>
      </c>
    </row>
    <row r="15" spans="1:29" ht="15" customHeight="1" x14ac:dyDescent="0.15">
      <c r="A15" s="7"/>
      <c r="B15" s="11">
        <v>334</v>
      </c>
      <c r="C15" s="11">
        <v>309</v>
      </c>
      <c r="D15" s="11">
        <v>643</v>
      </c>
      <c r="E15" s="3"/>
      <c r="F15" s="7"/>
      <c r="G15" s="11">
        <v>434</v>
      </c>
      <c r="H15" s="11">
        <v>439</v>
      </c>
      <c r="I15" s="11">
        <v>873</v>
      </c>
      <c r="J15" s="3"/>
      <c r="K15" s="7"/>
      <c r="L15" s="11">
        <v>1071</v>
      </c>
      <c r="M15" s="11">
        <v>963</v>
      </c>
      <c r="N15" s="11">
        <v>2034</v>
      </c>
      <c r="O15" s="3"/>
      <c r="P15" s="7"/>
      <c r="Q15" s="11">
        <v>40</v>
      </c>
      <c r="R15" s="11">
        <v>217</v>
      </c>
      <c r="S15" s="11">
        <v>257</v>
      </c>
      <c r="U15" s="4" t="s">
        <v>14</v>
      </c>
      <c r="V15" s="15">
        <f>SUM(L27,L33,L39,Q9,Q15,Q21,Q27,Q33,Q39)</f>
        <v>2100</v>
      </c>
      <c r="W15" s="15">
        <f>SUM(M27,M33,M39,R9,R15,R21,R27,R33,R39)</f>
        <v>3704</v>
      </c>
      <c r="X15" s="18">
        <f t="shared" si="0"/>
        <v>5804</v>
      </c>
      <c r="Z15" s="4" t="s">
        <v>7</v>
      </c>
      <c r="AA15" s="10">
        <v>265</v>
      </c>
      <c r="AB15" s="10">
        <v>443</v>
      </c>
      <c r="AC15" s="10">
        <v>708</v>
      </c>
    </row>
    <row r="16" spans="1:29" ht="15" customHeight="1" x14ac:dyDescent="0.15">
      <c r="A16" s="7">
        <v>10</v>
      </c>
      <c r="B16" s="10">
        <v>77</v>
      </c>
      <c r="C16" s="10">
        <v>62</v>
      </c>
      <c r="D16" s="10">
        <v>139</v>
      </c>
      <c r="E16" s="3"/>
      <c r="F16" s="7">
        <v>40</v>
      </c>
      <c r="G16" s="10">
        <v>90</v>
      </c>
      <c r="H16" s="10">
        <v>89</v>
      </c>
      <c r="I16" s="10">
        <v>179</v>
      </c>
      <c r="J16" s="3"/>
      <c r="K16" s="7">
        <v>70</v>
      </c>
      <c r="L16" s="10">
        <v>233</v>
      </c>
      <c r="M16" s="10">
        <v>245</v>
      </c>
      <c r="N16" s="10">
        <v>478</v>
      </c>
      <c r="O16" s="3"/>
      <c r="P16" s="7">
        <v>100</v>
      </c>
      <c r="Q16" s="10">
        <v>2</v>
      </c>
      <c r="R16" s="10">
        <v>9</v>
      </c>
      <c r="S16" s="10">
        <v>11</v>
      </c>
      <c r="U16" s="4" t="s">
        <v>15</v>
      </c>
      <c r="V16" s="15">
        <f>SUM(L33,L39,Q9,Q15,Q21,Q27,Q33,Q39)</f>
        <v>1449</v>
      </c>
      <c r="W16" s="15">
        <f>SUM(M33,M39,R9,R15,R21,R27,R33,R39)</f>
        <v>2760</v>
      </c>
      <c r="X16" s="18">
        <f t="shared" si="0"/>
        <v>4209</v>
      </c>
      <c r="Z16" s="9" t="s">
        <v>24</v>
      </c>
      <c r="AA16" s="11">
        <f t="shared" ref="AA16:AB16" si="2">SUM(AA12:AA15)</f>
        <v>1295</v>
      </c>
      <c r="AB16" s="11">
        <f t="shared" si="2"/>
        <v>1486</v>
      </c>
      <c r="AC16" s="11">
        <f>SUM(AC12:AC15)</f>
        <v>2781</v>
      </c>
    </row>
    <row r="17" spans="1:29" ht="15" customHeight="1" x14ac:dyDescent="0.15">
      <c r="A17" s="7">
        <v>11</v>
      </c>
      <c r="B17" s="10">
        <v>76</v>
      </c>
      <c r="C17" s="10">
        <v>70</v>
      </c>
      <c r="D17" s="10">
        <v>146</v>
      </c>
      <c r="E17" s="3"/>
      <c r="F17" s="7">
        <v>41</v>
      </c>
      <c r="G17" s="10">
        <v>101</v>
      </c>
      <c r="H17" s="10">
        <v>92</v>
      </c>
      <c r="I17" s="10">
        <v>193</v>
      </c>
      <c r="J17" s="3"/>
      <c r="K17" s="7">
        <v>71</v>
      </c>
      <c r="L17" s="10">
        <v>271</v>
      </c>
      <c r="M17" s="10">
        <v>250</v>
      </c>
      <c r="N17" s="10">
        <v>521</v>
      </c>
      <c r="O17" s="3"/>
      <c r="P17" s="7">
        <v>101</v>
      </c>
      <c r="Q17" s="10">
        <v>2</v>
      </c>
      <c r="R17" s="10">
        <v>9</v>
      </c>
      <c r="S17" s="10">
        <v>11</v>
      </c>
      <c r="U17" s="4" t="s">
        <v>16</v>
      </c>
      <c r="V17" s="15">
        <f>SUM(L39,Q9,Q15,Q21,Q27,Q33,Q39)</f>
        <v>807</v>
      </c>
      <c r="W17" s="15">
        <f>SUM(M39,R9,R15,R21,R27,R33,R39)</f>
        <v>1791</v>
      </c>
      <c r="X17" s="18">
        <f t="shared" si="0"/>
        <v>2598</v>
      </c>
      <c r="Z17" s="6" t="s">
        <v>29</v>
      </c>
    </row>
    <row r="18" spans="1:29" ht="15" customHeight="1" x14ac:dyDescent="0.15">
      <c r="A18" s="7">
        <v>12</v>
      </c>
      <c r="B18" s="10">
        <v>62</v>
      </c>
      <c r="C18" s="10">
        <v>81</v>
      </c>
      <c r="D18" s="10">
        <v>143</v>
      </c>
      <c r="E18" s="3"/>
      <c r="F18" s="7">
        <v>42</v>
      </c>
      <c r="G18" s="10">
        <v>108</v>
      </c>
      <c r="H18" s="10">
        <v>91</v>
      </c>
      <c r="I18" s="10">
        <v>199</v>
      </c>
      <c r="J18" s="3"/>
      <c r="K18" s="7">
        <v>72</v>
      </c>
      <c r="L18" s="10">
        <v>241</v>
      </c>
      <c r="M18" s="10">
        <v>244</v>
      </c>
      <c r="N18" s="13">
        <v>485</v>
      </c>
      <c r="O18" s="3"/>
      <c r="P18" s="7">
        <v>102</v>
      </c>
      <c r="Q18" s="10">
        <v>2</v>
      </c>
      <c r="R18" s="10">
        <v>5</v>
      </c>
      <c r="S18" s="10">
        <v>7</v>
      </c>
      <c r="U18" s="4" t="s">
        <v>17</v>
      </c>
      <c r="V18" s="15">
        <f>SUM(Q9,Q15,Q21,Q27,Q33,Q39)</f>
        <v>283</v>
      </c>
      <c r="W18" s="15">
        <f>SUM(R9,R15,R21,R27,R33,R39)</f>
        <v>836</v>
      </c>
      <c r="X18" s="18">
        <f t="shared" si="0"/>
        <v>1119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67</v>
      </c>
      <c r="D19" s="10">
        <v>143</v>
      </c>
      <c r="E19" s="3"/>
      <c r="F19" s="7">
        <v>43</v>
      </c>
      <c r="G19" s="10">
        <v>114</v>
      </c>
      <c r="H19" s="10">
        <v>92</v>
      </c>
      <c r="I19" s="10">
        <v>206</v>
      </c>
      <c r="J19" s="3"/>
      <c r="K19" s="7">
        <v>73</v>
      </c>
      <c r="L19" s="10">
        <v>205</v>
      </c>
      <c r="M19" s="10">
        <v>199</v>
      </c>
      <c r="N19" s="10">
        <v>404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46</v>
      </c>
      <c r="W19" s="15">
        <f>SUM(R15,R21,R27,R33,R39)</f>
        <v>250</v>
      </c>
      <c r="X19" s="18">
        <f t="shared" si="0"/>
        <v>296</v>
      </c>
      <c r="Z19" s="4" t="s">
        <v>25</v>
      </c>
      <c r="AA19" s="10">
        <v>153</v>
      </c>
      <c r="AB19" s="10">
        <v>159</v>
      </c>
      <c r="AC19" s="10">
        <v>312</v>
      </c>
    </row>
    <row r="20" spans="1:29" ht="15" customHeight="1" x14ac:dyDescent="0.15">
      <c r="A20" s="7">
        <v>14</v>
      </c>
      <c r="B20" s="10">
        <v>74</v>
      </c>
      <c r="C20" s="10">
        <v>79</v>
      </c>
      <c r="D20" s="10">
        <v>153</v>
      </c>
      <c r="E20" s="3"/>
      <c r="F20" s="7">
        <v>44</v>
      </c>
      <c r="G20" s="10">
        <v>117</v>
      </c>
      <c r="H20" s="10">
        <v>91</v>
      </c>
      <c r="I20" s="10">
        <v>208</v>
      </c>
      <c r="J20" s="3"/>
      <c r="K20" s="7">
        <v>74</v>
      </c>
      <c r="L20" s="10">
        <v>86</v>
      </c>
      <c r="M20" s="10">
        <v>93</v>
      </c>
      <c r="N20" s="10">
        <v>179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33</v>
      </c>
      <c r="X20" s="18">
        <f t="shared" si="0"/>
        <v>39</v>
      </c>
      <c r="Z20" s="26" t="s">
        <v>26</v>
      </c>
      <c r="AA20" s="10">
        <v>925</v>
      </c>
      <c r="AB20" s="10">
        <v>814</v>
      </c>
      <c r="AC20" s="10">
        <v>1739</v>
      </c>
    </row>
    <row r="21" spans="1:29" ht="15" customHeight="1" x14ac:dyDescent="0.15">
      <c r="A21" s="7"/>
      <c r="B21" s="11">
        <v>365</v>
      </c>
      <c r="C21" s="11">
        <v>359</v>
      </c>
      <c r="D21" s="11">
        <v>724</v>
      </c>
      <c r="E21" s="3"/>
      <c r="F21" s="7"/>
      <c r="G21" s="11">
        <v>530</v>
      </c>
      <c r="H21" s="11">
        <v>455</v>
      </c>
      <c r="I21" s="11">
        <v>985</v>
      </c>
      <c r="J21" s="3"/>
      <c r="K21" s="7"/>
      <c r="L21" s="12">
        <v>1036</v>
      </c>
      <c r="M21" s="12">
        <v>1031</v>
      </c>
      <c r="N21" s="12">
        <v>2067</v>
      </c>
      <c r="O21" s="24"/>
      <c r="P21" s="7"/>
      <c r="Q21" s="11">
        <v>6</v>
      </c>
      <c r="R21" s="11">
        <v>29</v>
      </c>
      <c r="S21" s="11">
        <v>35</v>
      </c>
      <c r="Z21" s="4" t="s">
        <v>31</v>
      </c>
      <c r="AA21" s="10">
        <v>384</v>
      </c>
      <c r="AB21" s="10">
        <v>326</v>
      </c>
      <c r="AC21" s="10">
        <v>710</v>
      </c>
    </row>
    <row r="22" spans="1:29" ht="15" customHeight="1" x14ac:dyDescent="0.15">
      <c r="A22" s="7">
        <v>15</v>
      </c>
      <c r="B22" s="10">
        <v>86</v>
      </c>
      <c r="C22" s="10">
        <v>60</v>
      </c>
      <c r="D22" s="10">
        <v>146</v>
      </c>
      <c r="E22" s="3"/>
      <c r="F22" s="7">
        <v>45</v>
      </c>
      <c r="G22" s="10">
        <v>112</v>
      </c>
      <c r="H22" s="10">
        <v>86</v>
      </c>
      <c r="I22" s="10">
        <v>198</v>
      </c>
      <c r="J22" s="3"/>
      <c r="K22" s="7">
        <v>75</v>
      </c>
      <c r="L22" s="10">
        <v>117</v>
      </c>
      <c r="M22" s="10">
        <v>159</v>
      </c>
      <c r="N22" s="10">
        <v>276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339</v>
      </c>
      <c r="AB22" s="10">
        <v>660</v>
      </c>
      <c r="AC22" s="10">
        <v>999</v>
      </c>
    </row>
    <row r="23" spans="1:29" ht="15" customHeight="1" x14ac:dyDescent="0.15">
      <c r="A23" s="7">
        <v>16</v>
      </c>
      <c r="B23" s="10">
        <v>95</v>
      </c>
      <c r="C23" s="10">
        <v>75</v>
      </c>
      <c r="D23" s="10">
        <v>170</v>
      </c>
      <c r="E23" s="3"/>
      <c r="F23" s="7">
        <v>46</v>
      </c>
      <c r="G23" s="10">
        <v>92</v>
      </c>
      <c r="H23" s="10">
        <v>108</v>
      </c>
      <c r="I23" s="10">
        <v>200</v>
      </c>
      <c r="J23" s="3"/>
      <c r="K23" s="7">
        <v>76</v>
      </c>
      <c r="L23" s="10">
        <v>128</v>
      </c>
      <c r="M23" s="10">
        <v>209</v>
      </c>
      <c r="N23" s="10">
        <v>337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9.6309813463098131</v>
      </c>
      <c r="W23" s="19">
        <f>W4/$W$8*100</f>
        <v>7.9318344039971453</v>
      </c>
      <c r="X23" s="19">
        <f>X4/$X$8*100</f>
        <v>8.7272209567198189</v>
      </c>
      <c r="Z23" s="9" t="s">
        <v>24</v>
      </c>
      <c r="AA23" s="11">
        <f t="shared" ref="AA23:AB23" si="3">SUM(AA19:AA22)</f>
        <v>1801</v>
      </c>
      <c r="AB23" s="11">
        <f t="shared" si="3"/>
        <v>1959</v>
      </c>
      <c r="AC23" s="11">
        <f>SUM(AC19:AC22)</f>
        <v>3760</v>
      </c>
    </row>
    <row r="24" spans="1:29" ht="15" customHeight="1" x14ac:dyDescent="0.15">
      <c r="A24" s="7">
        <v>17</v>
      </c>
      <c r="B24" s="10">
        <v>71</v>
      </c>
      <c r="C24" s="10">
        <v>80</v>
      </c>
      <c r="D24" s="10">
        <v>151</v>
      </c>
      <c r="E24" s="3"/>
      <c r="F24" s="7">
        <v>47</v>
      </c>
      <c r="G24" s="10">
        <v>96</v>
      </c>
      <c r="H24" s="10">
        <v>88</v>
      </c>
      <c r="I24" s="10">
        <v>184</v>
      </c>
      <c r="J24" s="3"/>
      <c r="K24" s="7">
        <v>77</v>
      </c>
      <c r="L24" s="10">
        <v>132</v>
      </c>
      <c r="M24" s="10">
        <v>170</v>
      </c>
      <c r="N24" s="10">
        <v>302</v>
      </c>
      <c r="O24" s="3"/>
      <c r="P24" s="7">
        <v>107</v>
      </c>
      <c r="Q24" s="10">
        <v>0</v>
      </c>
      <c r="R24" s="10">
        <v>2</v>
      </c>
      <c r="S24" s="10">
        <v>2</v>
      </c>
      <c r="U24" s="4" t="s">
        <v>5</v>
      </c>
      <c r="V24" s="19">
        <f>V5/$V$8*100</f>
        <v>47.71897810218978</v>
      </c>
      <c r="W24" s="19">
        <f>W5/$W$8*100</f>
        <v>41.22947894361171</v>
      </c>
      <c r="X24" s="19">
        <f>X5/$X$8*100</f>
        <v>44.267274107820803</v>
      </c>
      <c r="Z24" s="6" t="s">
        <v>30</v>
      </c>
    </row>
    <row r="25" spans="1:29" ht="15" customHeight="1" x14ac:dyDescent="0.15">
      <c r="A25" s="7">
        <v>18</v>
      </c>
      <c r="B25" s="10">
        <v>61</v>
      </c>
      <c r="C25" s="10">
        <v>69</v>
      </c>
      <c r="D25" s="10">
        <v>130</v>
      </c>
      <c r="E25" s="3"/>
      <c r="F25" s="7">
        <v>48</v>
      </c>
      <c r="G25" s="10">
        <v>106</v>
      </c>
      <c r="H25" s="10">
        <v>104</v>
      </c>
      <c r="I25" s="10">
        <v>210</v>
      </c>
      <c r="J25" s="3"/>
      <c r="K25" s="7">
        <v>78</v>
      </c>
      <c r="L25" s="10">
        <v>140</v>
      </c>
      <c r="M25" s="10">
        <v>201</v>
      </c>
      <c r="N25" s="10">
        <v>341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21.360502838605029</v>
      </c>
      <c r="W25" s="19">
        <f>W6/$W$8*100</f>
        <v>17.790863668807994</v>
      </c>
      <c r="X25" s="19">
        <f>X6/$X$8*100</f>
        <v>19.461845102505695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65</v>
      </c>
      <c r="C26" s="10">
        <v>77</v>
      </c>
      <c r="D26" s="10">
        <v>142</v>
      </c>
      <c r="E26" s="3"/>
      <c r="F26" s="7">
        <v>49</v>
      </c>
      <c r="G26" s="10">
        <v>93</v>
      </c>
      <c r="H26" s="10">
        <v>94</v>
      </c>
      <c r="I26" s="10">
        <v>187</v>
      </c>
      <c r="J26" s="3"/>
      <c r="K26" s="7">
        <v>79</v>
      </c>
      <c r="L26" s="10">
        <v>134</v>
      </c>
      <c r="M26" s="10">
        <v>205</v>
      </c>
      <c r="N26" s="10">
        <v>339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21.289537712895378</v>
      </c>
      <c r="W26" s="19">
        <f>W7/$W$8*100</f>
        <v>33.047822983583153</v>
      </c>
      <c r="X26" s="19">
        <f>X7/$X$8*100</f>
        <v>27.543659832953683</v>
      </c>
      <c r="Z26" s="4" t="s">
        <v>25</v>
      </c>
      <c r="AA26" s="10">
        <v>98</v>
      </c>
      <c r="AB26" s="10">
        <v>88</v>
      </c>
      <c r="AC26" s="10">
        <v>186</v>
      </c>
    </row>
    <row r="27" spans="1:29" ht="15" customHeight="1" x14ac:dyDescent="0.15">
      <c r="A27" s="7"/>
      <c r="B27" s="11">
        <v>378</v>
      </c>
      <c r="C27" s="11">
        <v>361</v>
      </c>
      <c r="D27" s="11">
        <v>739</v>
      </c>
      <c r="E27" s="3"/>
      <c r="F27" s="7"/>
      <c r="G27" s="11">
        <v>499</v>
      </c>
      <c r="H27" s="11">
        <v>480</v>
      </c>
      <c r="I27" s="11">
        <v>979</v>
      </c>
      <c r="J27" s="3"/>
      <c r="K27" s="7"/>
      <c r="L27" s="11">
        <v>651</v>
      </c>
      <c r="M27" s="11">
        <v>944</v>
      </c>
      <c r="N27" s="11">
        <v>1595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462</v>
      </c>
      <c r="AB27" s="10">
        <v>456</v>
      </c>
      <c r="AC27" s="10">
        <v>918</v>
      </c>
    </row>
    <row r="28" spans="1:29" ht="15" customHeight="1" x14ac:dyDescent="0.15">
      <c r="A28" s="7">
        <v>20</v>
      </c>
      <c r="B28" s="10">
        <v>61</v>
      </c>
      <c r="C28" s="10">
        <v>81</v>
      </c>
      <c r="D28" s="10">
        <v>142</v>
      </c>
      <c r="E28" s="3"/>
      <c r="F28" s="7">
        <v>50</v>
      </c>
      <c r="G28" s="10">
        <v>96</v>
      </c>
      <c r="H28" s="10">
        <v>82</v>
      </c>
      <c r="I28" s="10">
        <v>178</v>
      </c>
      <c r="J28" s="3"/>
      <c r="K28" s="7">
        <v>80</v>
      </c>
      <c r="L28" s="10">
        <v>117</v>
      </c>
      <c r="M28" s="10">
        <v>186</v>
      </c>
      <c r="N28" s="10">
        <v>303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29.551905920519062</v>
      </c>
      <c r="W28" s="19">
        <f t="shared" ref="W28:W39" si="5">W9/$W$8*100</f>
        <v>25.660242683797286</v>
      </c>
      <c r="X28" s="19">
        <f t="shared" ref="X28:X39" si="6">X9/$X$8*100</f>
        <v>27.481966590736523</v>
      </c>
      <c r="Z28" s="4" t="s">
        <v>31</v>
      </c>
      <c r="AA28" s="10">
        <v>228</v>
      </c>
      <c r="AB28" s="10">
        <v>192</v>
      </c>
      <c r="AC28" s="10">
        <v>420</v>
      </c>
    </row>
    <row r="29" spans="1:29" ht="15" customHeight="1" x14ac:dyDescent="0.15">
      <c r="A29" s="7">
        <v>21</v>
      </c>
      <c r="B29" s="10">
        <v>69</v>
      </c>
      <c r="C29" s="10">
        <v>60</v>
      </c>
      <c r="D29" s="10">
        <v>129</v>
      </c>
      <c r="E29" s="3"/>
      <c r="F29" s="7">
        <v>51</v>
      </c>
      <c r="G29" s="10">
        <v>92</v>
      </c>
      <c r="H29" s="10">
        <v>92</v>
      </c>
      <c r="I29" s="10">
        <v>184</v>
      </c>
      <c r="J29" s="3"/>
      <c r="K29" s="7">
        <v>81</v>
      </c>
      <c r="L29" s="10">
        <v>114</v>
      </c>
      <c r="M29" s="10">
        <v>182</v>
      </c>
      <c r="N29" s="10">
        <v>296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72.201946472019458</v>
      </c>
      <c r="W29" s="19">
        <f t="shared" si="5"/>
        <v>76.498929336188439</v>
      </c>
      <c r="X29" s="19">
        <f t="shared" si="6"/>
        <v>74.487471526195904</v>
      </c>
      <c r="Z29" s="4" t="s">
        <v>7</v>
      </c>
      <c r="AA29" s="10">
        <v>228</v>
      </c>
      <c r="AB29" s="10">
        <v>371</v>
      </c>
      <c r="AC29" s="10">
        <v>599</v>
      </c>
    </row>
    <row r="30" spans="1:29" ht="15" customHeight="1" x14ac:dyDescent="0.15">
      <c r="A30" s="7">
        <v>22</v>
      </c>
      <c r="B30" s="10">
        <v>56</v>
      </c>
      <c r="C30" s="10">
        <v>64</v>
      </c>
      <c r="D30" s="10">
        <v>120</v>
      </c>
      <c r="E30" s="3"/>
      <c r="F30" s="7">
        <v>52</v>
      </c>
      <c r="G30" s="10">
        <v>91</v>
      </c>
      <c r="H30" s="10">
        <v>107</v>
      </c>
      <c r="I30" s="10">
        <v>198</v>
      </c>
      <c r="J30" s="3"/>
      <c r="K30" s="7">
        <v>82</v>
      </c>
      <c r="L30" s="10">
        <v>140</v>
      </c>
      <c r="M30" s="10">
        <v>190</v>
      </c>
      <c r="N30" s="10">
        <v>330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61.770072992700733</v>
      </c>
      <c r="W30" s="19">
        <f t="shared" si="5"/>
        <v>68.156673804425409</v>
      </c>
      <c r="X30" s="19">
        <f t="shared" si="6"/>
        <v>65.167046317387999</v>
      </c>
      <c r="Z30" s="9" t="s">
        <v>24</v>
      </c>
      <c r="AA30" s="11">
        <f t="shared" ref="AA30:AB30" si="7">SUM(AA26:AA29)</f>
        <v>1016</v>
      </c>
      <c r="AB30" s="11">
        <f t="shared" si="7"/>
        <v>1107</v>
      </c>
      <c r="AC30" s="11">
        <f>SUM(AC26:AC29)</f>
        <v>2123</v>
      </c>
    </row>
    <row r="31" spans="1:29" ht="15" customHeight="1" x14ac:dyDescent="0.15">
      <c r="A31" s="7">
        <v>23</v>
      </c>
      <c r="B31" s="10">
        <v>69</v>
      </c>
      <c r="C31" s="10">
        <v>57</v>
      </c>
      <c r="D31" s="10">
        <v>126</v>
      </c>
      <c r="E31" s="3"/>
      <c r="F31" s="7">
        <v>53</v>
      </c>
      <c r="G31" s="10">
        <v>90</v>
      </c>
      <c r="H31" s="10">
        <v>117</v>
      </c>
      <c r="I31" s="10">
        <v>207</v>
      </c>
      <c r="J31" s="3"/>
      <c r="K31" s="7">
        <v>83</v>
      </c>
      <c r="L31" s="10">
        <v>130</v>
      </c>
      <c r="M31" s="10">
        <v>211</v>
      </c>
      <c r="N31" s="10">
        <v>341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50.973236009732361</v>
      </c>
      <c r="W31" s="19">
        <f t="shared" si="5"/>
        <v>58.404710920770874</v>
      </c>
      <c r="X31" s="19">
        <f t="shared" si="6"/>
        <v>54.925968109339408</v>
      </c>
      <c r="Z31" s="6"/>
    </row>
    <row r="32" spans="1:29" ht="15" customHeight="1" x14ac:dyDescent="0.15">
      <c r="A32" s="7">
        <v>24</v>
      </c>
      <c r="B32" s="10">
        <v>63</v>
      </c>
      <c r="C32" s="10">
        <v>60</v>
      </c>
      <c r="D32" s="10">
        <v>123</v>
      </c>
      <c r="E32" s="3"/>
      <c r="F32" s="7">
        <v>54</v>
      </c>
      <c r="G32" s="10">
        <v>98</v>
      </c>
      <c r="H32" s="10">
        <v>68</v>
      </c>
      <c r="I32" s="10">
        <v>166</v>
      </c>
      <c r="J32" s="3"/>
      <c r="K32" s="7">
        <v>84</v>
      </c>
      <c r="L32" s="10">
        <v>141</v>
      </c>
      <c r="M32" s="10">
        <v>200</v>
      </c>
      <c r="N32" s="10">
        <v>341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42.650040551500403</v>
      </c>
      <c r="W32" s="20">
        <f t="shared" si="5"/>
        <v>50.838686652391154</v>
      </c>
      <c r="X32" s="20">
        <f t="shared" si="6"/>
        <v>47.005504935459378</v>
      </c>
      <c r="Z32" s="6"/>
      <c r="AA32" s="28"/>
      <c r="AB32" s="27"/>
      <c r="AC32" s="27"/>
    </row>
    <row r="33" spans="1:29" ht="15" customHeight="1" x14ac:dyDescent="0.15">
      <c r="A33" s="7"/>
      <c r="B33" s="11">
        <v>318</v>
      </c>
      <c r="C33" s="11">
        <v>322</v>
      </c>
      <c r="D33" s="11">
        <v>640</v>
      </c>
      <c r="E33" s="3"/>
      <c r="F33" s="7"/>
      <c r="G33" s="11">
        <v>467</v>
      </c>
      <c r="H33" s="11">
        <v>466</v>
      </c>
      <c r="I33" s="11">
        <v>933</v>
      </c>
      <c r="J33" s="3"/>
      <c r="K33" s="7"/>
      <c r="L33" s="11">
        <v>642</v>
      </c>
      <c r="M33" s="11">
        <v>969</v>
      </c>
      <c r="N33" s="11">
        <v>1611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31.792376317923765</v>
      </c>
      <c r="W33" s="19">
        <f t="shared" si="5"/>
        <v>42.246609564596717</v>
      </c>
      <c r="X33" s="19">
        <f t="shared" si="6"/>
        <v>37.352885345482157</v>
      </c>
      <c r="Z33" s="6" t="s">
        <v>3</v>
      </c>
    </row>
    <row r="34" spans="1:29" ht="15" customHeight="1" x14ac:dyDescent="0.15">
      <c r="A34" s="7">
        <v>25</v>
      </c>
      <c r="B34" s="10">
        <v>66</v>
      </c>
      <c r="C34" s="10">
        <v>70</v>
      </c>
      <c r="D34" s="10">
        <v>136</v>
      </c>
      <c r="E34" s="3"/>
      <c r="F34" s="7">
        <v>55</v>
      </c>
      <c r="G34" s="10">
        <v>97</v>
      </c>
      <c r="H34" s="10">
        <v>118</v>
      </c>
      <c r="I34" s="10">
        <v>215</v>
      </c>
      <c r="J34" s="3"/>
      <c r="K34" s="7">
        <v>85</v>
      </c>
      <c r="L34" s="10">
        <v>118</v>
      </c>
      <c r="M34" s="10">
        <v>206</v>
      </c>
      <c r="N34" s="10">
        <v>324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21.289537712895378</v>
      </c>
      <c r="W34" s="19">
        <f t="shared" si="5"/>
        <v>33.047822983583153</v>
      </c>
      <c r="X34" s="19">
        <f t="shared" si="6"/>
        <v>27.543659832953683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80</v>
      </c>
      <c r="C35" s="10">
        <v>56</v>
      </c>
      <c r="D35" s="10">
        <v>136</v>
      </c>
      <c r="E35" s="3"/>
      <c r="F35" s="7">
        <v>56</v>
      </c>
      <c r="G35" s="10">
        <v>124</v>
      </c>
      <c r="H35" s="10">
        <v>119</v>
      </c>
      <c r="I35" s="10">
        <v>243</v>
      </c>
      <c r="J35" s="3"/>
      <c r="K35" s="7">
        <v>86</v>
      </c>
      <c r="L35" s="10">
        <v>108</v>
      </c>
      <c r="M35" s="10">
        <v>201</v>
      </c>
      <c r="N35" s="10">
        <v>309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14.68978102189781</v>
      </c>
      <c r="W35" s="19">
        <f t="shared" si="5"/>
        <v>24.62526766595289</v>
      </c>
      <c r="X35" s="19">
        <f t="shared" si="6"/>
        <v>19.974373576309794</v>
      </c>
      <c r="Z35" s="4" t="s">
        <v>25</v>
      </c>
      <c r="AA35" s="10">
        <f>SUM(AA5,AA12,AA19,AA26)</f>
        <v>950</v>
      </c>
      <c r="AB35" s="10">
        <f t="shared" ref="AA35:AB38" si="8">SUM(AB5,AB12,AB19,AB26)</f>
        <v>889</v>
      </c>
      <c r="AC35" s="10">
        <f>SUM(AA35:AB35)</f>
        <v>1839</v>
      </c>
    </row>
    <row r="36" spans="1:29" ht="15" customHeight="1" x14ac:dyDescent="0.15">
      <c r="A36" s="7">
        <v>27</v>
      </c>
      <c r="B36" s="10">
        <v>56</v>
      </c>
      <c r="C36" s="10">
        <v>47</v>
      </c>
      <c r="D36" s="10">
        <v>103</v>
      </c>
      <c r="E36" s="3"/>
      <c r="F36" s="7">
        <v>57</v>
      </c>
      <c r="G36" s="10">
        <v>118</v>
      </c>
      <c r="H36" s="10">
        <v>116</v>
      </c>
      <c r="I36" s="10">
        <v>234</v>
      </c>
      <c r="J36" s="3"/>
      <c r="K36" s="7">
        <v>87</v>
      </c>
      <c r="L36" s="10">
        <v>113</v>
      </c>
      <c r="M36" s="10">
        <v>179</v>
      </c>
      <c r="N36" s="10">
        <v>292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8.1812652068126521</v>
      </c>
      <c r="W36" s="19">
        <f t="shared" si="5"/>
        <v>15.979657387580302</v>
      </c>
      <c r="X36" s="19">
        <f t="shared" si="6"/>
        <v>12.329157175398633</v>
      </c>
      <c r="Z36" s="26" t="s">
        <v>26</v>
      </c>
      <c r="AA36" s="10">
        <f t="shared" si="8"/>
        <v>4707</v>
      </c>
      <c r="AB36" s="10">
        <f t="shared" si="8"/>
        <v>4621</v>
      </c>
      <c r="AC36" s="13">
        <f>SUM(AA36:AB36)</f>
        <v>9328</v>
      </c>
    </row>
    <row r="37" spans="1:29" ht="15" customHeight="1" x14ac:dyDescent="0.15">
      <c r="A37" s="7">
        <v>28</v>
      </c>
      <c r="B37" s="10">
        <v>63</v>
      </c>
      <c r="C37" s="10">
        <v>49</v>
      </c>
      <c r="D37" s="10">
        <v>112</v>
      </c>
      <c r="E37" s="3"/>
      <c r="F37" s="7">
        <v>58</v>
      </c>
      <c r="G37" s="10">
        <v>121</v>
      </c>
      <c r="H37" s="10">
        <v>124</v>
      </c>
      <c r="I37" s="10">
        <v>245</v>
      </c>
      <c r="J37" s="3"/>
      <c r="K37" s="7">
        <v>88</v>
      </c>
      <c r="L37" s="10">
        <v>95</v>
      </c>
      <c r="M37" s="10">
        <v>174</v>
      </c>
      <c r="N37" s="10">
        <v>269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2.8690186536901865</v>
      </c>
      <c r="W37" s="19">
        <f t="shared" si="5"/>
        <v>7.4589578872234119</v>
      </c>
      <c r="X37" s="19">
        <f t="shared" si="6"/>
        <v>5.3103644646924835</v>
      </c>
      <c r="Z37" s="4" t="s">
        <v>31</v>
      </c>
      <c r="AA37" s="10">
        <f t="shared" si="8"/>
        <v>2107</v>
      </c>
      <c r="AB37" s="10">
        <f t="shared" si="8"/>
        <v>1994</v>
      </c>
      <c r="AC37" s="13">
        <f>SUM(AA37:AB37)</f>
        <v>4101</v>
      </c>
    </row>
    <row r="38" spans="1:29" ht="15" customHeight="1" x14ac:dyDescent="0.15">
      <c r="A38" s="7">
        <v>29</v>
      </c>
      <c r="B38" s="10">
        <v>57</v>
      </c>
      <c r="C38" s="10">
        <v>52</v>
      </c>
      <c r="D38" s="10">
        <v>109</v>
      </c>
      <c r="E38" s="3"/>
      <c r="F38" s="7">
        <v>59</v>
      </c>
      <c r="G38" s="10">
        <v>138</v>
      </c>
      <c r="H38" s="10">
        <v>150</v>
      </c>
      <c r="I38" s="10">
        <v>288</v>
      </c>
      <c r="J38" s="3"/>
      <c r="K38" s="7">
        <v>89</v>
      </c>
      <c r="L38" s="10">
        <v>90</v>
      </c>
      <c r="M38" s="10">
        <v>195</v>
      </c>
      <c r="N38" s="10">
        <v>285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0.46634225466342255</v>
      </c>
      <c r="W38" s="19">
        <f t="shared" si="5"/>
        <v>2.2305496074232689</v>
      </c>
      <c r="X38" s="19">
        <f t="shared" si="6"/>
        <v>1.404707668944571</v>
      </c>
      <c r="Z38" s="4" t="s">
        <v>7</v>
      </c>
      <c r="AA38" s="10">
        <f t="shared" si="8"/>
        <v>2100</v>
      </c>
      <c r="AB38" s="10">
        <f t="shared" si="8"/>
        <v>3704</v>
      </c>
      <c r="AC38" s="13">
        <f>SUM(AA38:AB38)</f>
        <v>5804</v>
      </c>
    </row>
    <row r="39" spans="1:29" ht="15" customHeight="1" x14ac:dyDescent="0.15">
      <c r="A39" s="7"/>
      <c r="B39" s="11">
        <v>322</v>
      </c>
      <c r="C39" s="11">
        <v>274</v>
      </c>
      <c r="D39" s="11">
        <v>596</v>
      </c>
      <c r="E39" s="3"/>
      <c r="F39" s="7"/>
      <c r="G39" s="11">
        <v>598</v>
      </c>
      <c r="H39" s="11">
        <v>627</v>
      </c>
      <c r="I39" s="11">
        <v>1225</v>
      </c>
      <c r="J39" s="3"/>
      <c r="K39" s="7"/>
      <c r="L39" s="11">
        <v>524</v>
      </c>
      <c r="M39" s="11">
        <v>955</v>
      </c>
      <c r="N39" s="11">
        <v>1479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6.0827250608272508E-2</v>
      </c>
      <c r="W39" s="19">
        <f t="shared" si="5"/>
        <v>0.29443254817987152</v>
      </c>
      <c r="X39" s="19">
        <f t="shared" si="6"/>
        <v>0.18507972665148065</v>
      </c>
      <c r="Z39" s="9" t="s">
        <v>24</v>
      </c>
      <c r="AA39" s="11">
        <f>SUM(AA35:AA38)</f>
        <v>9864</v>
      </c>
      <c r="AB39" s="11">
        <f>SUM(AB35:AB38)</f>
        <v>11208</v>
      </c>
      <c r="AC39" s="11">
        <f>SUM(AC35:AC38)</f>
        <v>21072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2"/>
      <c r="W2" s="32"/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41</v>
      </c>
      <c r="C4" s="10">
        <v>43</v>
      </c>
      <c r="D4" s="10">
        <v>84</v>
      </c>
      <c r="E4" s="3"/>
      <c r="F4" s="7">
        <v>30</v>
      </c>
      <c r="G4" s="10">
        <v>54</v>
      </c>
      <c r="H4" s="10">
        <v>36</v>
      </c>
      <c r="I4" s="10">
        <v>90</v>
      </c>
      <c r="J4" s="3"/>
      <c r="K4" s="7">
        <v>60</v>
      </c>
      <c r="L4" s="10">
        <v>146</v>
      </c>
      <c r="M4" s="10">
        <v>149</v>
      </c>
      <c r="N4" s="10">
        <v>295</v>
      </c>
      <c r="O4" s="3"/>
      <c r="P4" s="7">
        <v>90</v>
      </c>
      <c r="Q4" s="10">
        <v>73</v>
      </c>
      <c r="R4" s="10">
        <v>159</v>
      </c>
      <c r="S4" s="10">
        <v>232</v>
      </c>
      <c r="U4" s="4" t="s">
        <v>4</v>
      </c>
      <c r="V4" s="15">
        <f>SUM(B9,B15,B21)</f>
        <v>958</v>
      </c>
      <c r="W4" s="15">
        <f>SUM(C9,C15,C21)</f>
        <v>886</v>
      </c>
      <c r="X4" s="15">
        <f>SUM(V4:W4)</f>
        <v>1844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47</v>
      </c>
      <c r="C5" s="10">
        <v>40</v>
      </c>
      <c r="D5" s="10">
        <v>87</v>
      </c>
      <c r="E5" s="3"/>
      <c r="F5" s="7">
        <v>31</v>
      </c>
      <c r="G5" s="10">
        <v>58</v>
      </c>
      <c r="H5" s="10">
        <v>65</v>
      </c>
      <c r="I5" s="10">
        <v>123</v>
      </c>
      <c r="J5" s="3"/>
      <c r="K5" s="7">
        <v>61</v>
      </c>
      <c r="L5" s="10">
        <v>169</v>
      </c>
      <c r="M5" s="10">
        <v>171</v>
      </c>
      <c r="N5" s="10">
        <v>340</v>
      </c>
      <c r="O5" s="3"/>
      <c r="P5" s="7">
        <v>91</v>
      </c>
      <c r="Q5" s="10">
        <v>57</v>
      </c>
      <c r="R5" s="10">
        <v>139</v>
      </c>
      <c r="S5" s="10">
        <v>196</v>
      </c>
      <c r="U5" s="4" t="s">
        <v>5</v>
      </c>
      <c r="V5" s="15">
        <f>SUM(B27,B33,B39,G9,G15,G21,G27,G33,G39,L9)</f>
        <v>4690</v>
      </c>
      <c r="W5" s="15">
        <f>SUM(C27,C33,C39,H9,H15,H21,H27,H33,H39,M9)</f>
        <v>4601</v>
      </c>
      <c r="X5" s="15">
        <f>SUM(V5:W5)</f>
        <v>9291</v>
      </c>
      <c r="Y5" s="2"/>
      <c r="Z5" s="4" t="s">
        <v>25</v>
      </c>
      <c r="AA5" s="10">
        <v>537</v>
      </c>
      <c r="AB5" s="10">
        <v>523</v>
      </c>
      <c r="AC5" s="10">
        <v>1060</v>
      </c>
    </row>
    <row r="6" spans="1:29" ht="15" customHeight="1" x14ac:dyDescent="0.15">
      <c r="A6" s="7">
        <v>2</v>
      </c>
      <c r="B6" s="10">
        <v>49</v>
      </c>
      <c r="C6" s="10">
        <v>42</v>
      </c>
      <c r="D6" s="10">
        <v>91</v>
      </c>
      <c r="E6" s="3"/>
      <c r="F6" s="7">
        <v>32</v>
      </c>
      <c r="G6" s="10">
        <v>75</v>
      </c>
      <c r="H6" s="10">
        <v>82</v>
      </c>
      <c r="I6" s="10">
        <v>157</v>
      </c>
      <c r="J6" s="3"/>
      <c r="K6" s="7">
        <v>62</v>
      </c>
      <c r="L6" s="10">
        <v>157</v>
      </c>
      <c r="M6" s="10">
        <v>164</v>
      </c>
      <c r="N6" s="10">
        <v>321</v>
      </c>
      <c r="O6" s="3"/>
      <c r="P6" s="7">
        <v>92</v>
      </c>
      <c r="Q6" s="10">
        <v>39</v>
      </c>
      <c r="R6" s="10">
        <v>127</v>
      </c>
      <c r="S6" s="10">
        <v>166</v>
      </c>
      <c r="U6" s="8" t="s">
        <v>6</v>
      </c>
      <c r="V6" s="15">
        <f>SUM(L15,L21)</f>
        <v>2107</v>
      </c>
      <c r="W6" s="15">
        <f>SUM(M15,M21)</f>
        <v>2001</v>
      </c>
      <c r="X6" s="15">
        <f>SUM(V6:W6)</f>
        <v>4108</v>
      </c>
      <c r="Z6" s="26" t="s">
        <v>26</v>
      </c>
      <c r="AA6" s="10">
        <v>2736</v>
      </c>
      <c r="AB6" s="10">
        <v>2691</v>
      </c>
      <c r="AC6" s="10">
        <v>5427</v>
      </c>
    </row>
    <row r="7" spans="1:29" ht="15" customHeight="1" x14ac:dyDescent="0.15">
      <c r="A7" s="7">
        <v>3</v>
      </c>
      <c r="B7" s="10">
        <v>67</v>
      </c>
      <c r="C7" s="10">
        <v>56</v>
      </c>
      <c r="D7" s="10">
        <v>123</v>
      </c>
      <c r="E7" s="3"/>
      <c r="F7" s="7">
        <v>33</v>
      </c>
      <c r="G7" s="10">
        <v>69</v>
      </c>
      <c r="H7" s="10">
        <v>91</v>
      </c>
      <c r="I7" s="10">
        <v>160</v>
      </c>
      <c r="J7" s="3"/>
      <c r="K7" s="7">
        <v>63</v>
      </c>
      <c r="L7" s="10">
        <v>169</v>
      </c>
      <c r="M7" s="10">
        <v>169</v>
      </c>
      <c r="N7" s="10">
        <v>338</v>
      </c>
      <c r="O7" s="3"/>
      <c r="P7" s="7">
        <v>93</v>
      </c>
      <c r="Q7" s="10">
        <v>38</v>
      </c>
      <c r="R7" s="10">
        <v>79</v>
      </c>
      <c r="S7" s="10">
        <v>117</v>
      </c>
      <c r="U7" s="4" t="s">
        <v>7</v>
      </c>
      <c r="V7" s="15">
        <f>SUM(L27,L33,L39,Q9,Q15,Q21,Q27,Q33,Q39)</f>
        <v>2102</v>
      </c>
      <c r="W7" s="15">
        <f>SUM(M27,M33,M39,R9,R15,R21,R27,R33,R39)</f>
        <v>3699</v>
      </c>
      <c r="X7" s="15">
        <f>SUM(V7:W7)</f>
        <v>5801</v>
      </c>
      <c r="Z7" s="4" t="s">
        <v>31</v>
      </c>
      <c r="AA7" s="10">
        <v>1207</v>
      </c>
      <c r="AB7" s="10">
        <v>1208</v>
      </c>
      <c r="AC7" s="10">
        <v>2415</v>
      </c>
    </row>
    <row r="8" spans="1:29" ht="15" customHeight="1" x14ac:dyDescent="0.15">
      <c r="A8" s="7">
        <v>4</v>
      </c>
      <c r="B8" s="10">
        <v>51</v>
      </c>
      <c r="C8" s="10">
        <v>42</v>
      </c>
      <c r="D8" s="10">
        <v>93</v>
      </c>
      <c r="E8" s="3"/>
      <c r="F8" s="7">
        <v>34</v>
      </c>
      <c r="G8" s="10">
        <v>80</v>
      </c>
      <c r="H8" s="10">
        <v>70</v>
      </c>
      <c r="I8" s="10">
        <v>150</v>
      </c>
      <c r="J8" s="3"/>
      <c r="K8" s="7">
        <v>64</v>
      </c>
      <c r="L8" s="10">
        <v>174</v>
      </c>
      <c r="M8" s="10">
        <v>191</v>
      </c>
      <c r="N8" s="10">
        <v>365</v>
      </c>
      <c r="O8" s="3"/>
      <c r="P8" s="7">
        <v>94</v>
      </c>
      <c r="Q8" s="10">
        <v>30</v>
      </c>
      <c r="R8" s="10">
        <v>95</v>
      </c>
      <c r="S8" s="10">
        <v>125</v>
      </c>
      <c r="U8" s="17" t="s">
        <v>3</v>
      </c>
      <c r="V8" s="12">
        <f>SUM(V4:V7)</f>
        <v>9857</v>
      </c>
      <c r="W8" s="12">
        <f>SUM(W4:W7)</f>
        <v>11187</v>
      </c>
      <c r="X8" s="12">
        <f>SUM(X4:X7)</f>
        <v>21044</v>
      </c>
      <c r="Z8" s="4" t="s">
        <v>7</v>
      </c>
      <c r="AA8" s="10">
        <v>1270</v>
      </c>
      <c r="AB8" s="10">
        <v>2223</v>
      </c>
      <c r="AC8" s="10">
        <v>3493</v>
      </c>
    </row>
    <row r="9" spans="1:29" ht="15" customHeight="1" x14ac:dyDescent="0.15">
      <c r="A9" s="7"/>
      <c r="B9" s="11">
        <v>255</v>
      </c>
      <c r="C9" s="11">
        <v>223</v>
      </c>
      <c r="D9" s="11">
        <v>478</v>
      </c>
      <c r="E9" s="3"/>
      <c r="F9" s="7"/>
      <c r="G9" s="11">
        <v>336</v>
      </c>
      <c r="H9" s="11">
        <v>344</v>
      </c>
      <c r="I9" s="11">
        <v>680</v>
      </c>
      <c r="J9" s="3"/>
      <c r="K9" s="7"/>
      <c r="L9" s="12">
        <v>815</v>
      </c>
      <c r="M9" s="12">
        <v>844</v>
      </c>
      <c r="N9" s="12">
        <v>1659</v>
      </c>
      <c r="O9" s="3"/>
      <c r="P9" s="7"/>
      <c r="Q9" s="11">
        <v>237</v>
      </c>
      <c r="R9" s="11">
        <v>599</v>
      </c>
      <c r="S9" s="11">
        <v>836</v>
      </c>
      <c r="U9" s="4" t="s">
        <v>8</v>
      </c>
      <c r="V9" s="15">
        <f>SUM(G21,G27,G33,G39,L9)</f>
        <v>2904</v>
      </c>
      <c r="W9" s="15">
        <f>SUM(H21,H27,H33,H39,M9)</f>
        <v>2866</v>
      </c>
      <c r="X9" s="18">
        <f t="shared" ref="X9:X20" si="0">SUM(V9:W9)</f>
        <v>5770</v>
      </c>
      <c r="Z9" s="9" t="s">
        <v>24</v>
      </c>
      <c r="AA9" s="11">
        <f t="shared" ref="AA9:AB9" si="1">SUM(AA5:AA8)</f>
        <v>5750</v>
      </c>
      <c r="AB9" s="11">
        <f t="shared" si="1"/>
        <v>6645</v>
      </c>
      <c r="AC9" s="11">
        <f>SUM(AC5:AC8)</f>
        <v>12395</v>
      </c>
    </row>
    <row r="10" spans="1:29" ht="15" customHeight="1" x14ac:dyDescent="0.15">
      <c r="A10" s="7">
        <v>5</v>
      </c>
      <c r="B10" s="10">
        <v>65</v>
      </c>
      <c r="C10" s="10">
        <v>69</v>
      </c>
      <c r="D10" s="10">
        <v>134</v>
      </c>
      <c r="E10" s="3"/>
      <c r="F10" s="7">
        <v>35</v>
      </c>
      <c r="G10" s="10">
        <v>100</v>
      </c>
      <c r="H10" s="10">
        <v>79</v>
      </c>
      <c r="I10" s="10">
        <v>179</v>
      </c>
      <c r="J10" s="3"/>
      <c r="K10" s="7">
        <v>65</v>
      </c>
      <c r="L10" s="10">
        <v>192</v>
      </c>
      <c r="M10" s="10">
        <v>185</v>
      </c>
      <c r="N10" s="10">
        <v>377</v>
      </c>
      <c r="O10" s="3"/>
      <c r="P10" s="7">
        <v>95</v>
      </c>
      <c r="Q10" s="10">
        <v>21</v>
      </c>
      <c r="R10" s="10">
        <v>79</v>
      </c>
      <c r="S10" s="10">
        <v>100</v>
      </c>
      <c r="U10" s="4" t="s">
        <v>9</v>
      </c>
      <c r="V10" s="15">
        <f>SUM(G21,G27,G33,G39,L9,L15,L21,L27,L33,L39,Q9,Q15,Q21,Q27,Q33,Q39)</f>
        <v>7113</v>
      </c>
      <c r="W10" s="15">
        <f>SUM(H21,H27,H33,H39,M9,M15,M21,M27,M33,M39,R9,R15,R21,R27,R33,R39)</f>
        <v>8566</v>
      </c>
      <c r="X10" s="18">
        <f t="shared" si="0"/>
        <v>15679</v>
      </c>
      <c r="Z10" s="6" t="s">
        <v>28</v>
      </c>
    </row>
    <row r="11" spans="1:29" ht="15" customHeight="1" x14ac:dyDescent="0.15">
      <c r="A11" s="7">
        <v>6</v>
      </c>
      <c r="B11" s="10">
        <v>65</v>
      </c>
      <c r="C11" s="10">
        <v>55</v>
      </c>
      <c r="D11" s="10">
        <v>120</v>
      </c>
      <c r="E11" s="3"/>
      <c r="F11" s="7">
        <v>36</v>
      </c>
      <c r="G11" s="10">
        <v>88</v>
      </c>
      <c r="H11" s="10">
        <v>90</v>
      </c>
      <c r="I11" s="10">
        <v>178</v>
      </c>
      <c r="J11" s="3"/>
      <c r="K11" s="7">
        <v>66</v>
      </c>
      <c r="L11" s="10">
        <v>202</v>
      </c>
      <c r="M11" s="10">
        <v>164</v>
      </c>
      <c r="N11" s="10">
        <v>366</v>
      </c>
      <c r="O11" s="3"/>
      <c r="P11" s="7">
        <v>96</v>
      </c>
      <c r="Q11" s="10">
        <v>14</v>
      </c>
      <c r="R11" s="10">
        <v>40</v>
      </c>
      <c r="S11" s="10">
        <v>54</v>
      </c>
      <c r="U11" s="4" t="s">
        <v>10</v>
      </c>
      <c r="V11" s="15">
        <f>SUM(,G33,G39,L9,L15,L21,L27,L33,L39,Q9,Q15,Q21,Q27,Q33,Q39)</f>
        <v>6088</v>
      </c>
      <c r="W11" s="15">
        <f>SUM(,H33,H39,M9,M15,M21,M27,M33,M39,R9,R15,R21,R27,R33,R39)</f>
        <v>7635</v>
      </c>
      <c r="X11" s="18">
        <f t="shared" si="0"/>
        <v>13723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64</v>
      </c>
      <c r="C12" s="10">
        <v>62</v>
      </c>
      <c r="D12" s="10">
        <v>126</v>
      </c>
      <c r="E12" s="3"/>
      <c r="F12" s="7">
        <v>37</v>
      </c>
      <c r="G12" s="10">
        <v>80</v>
      </c>
      <c r="H12" s="10">
        <v>92</v>
      </c>
      <c r="I12" s="10">
        <v>172</v>
      </c>
      <c r="J12" s="3"/>
      <c r="K12" s="7">
        <v>67</v>
      </c>
      <c r="L12" s="10">
        <v>214</v>
      </c>
      <c r="M12" s="10">
        <v>217</v>
      </c>
      <c r="N12" s="10">
        <v>431</v>
      </c>
      <c r="O12" s="3"/>
      <c r="P12" s="7">
        <v>97</v>
      </c>
      <c r="Q12" s="10">
        <v>6</v>
      </c>
      <c r="R12" s="10">
        <v>43</v>
      </c>
      <c r="S12" s="10">
        <v>49</v>
      </c>
      <c r="U12" s="4" t="s">
        <v>11</v>
      </c>
      <c r="V12" s="15">
        <f>SUM(L9,L15,L21,L27,L33,L39,Q9,Q15,Q21,Q27,Q33,Q39)</f>
        <v>5024</v>
      </c>
      <c r="W12" s="15">
        <f>SUM(M9,M15,M21,M27,M33,M39,R9,R15,R21,R27,R33,R39)</f>
        <v>6544</v>
      </c>
      <c r="X12" s="18">
        <f t="shared" si="0"/>
        <v>11568</v>
      </c>
      <c r="Z12" s="4" t="s">
        <v>25</v>
      </c>
      <c r="AA12" s="10">
        <v>168</v>
      </c>
      <c r="AB12" s="10">
        <v>115</v>
      </c>
      <c r="AC12" s="10">
        <v>283</v>
      </c>
    </row>
    <row r="13" spans="1:29" ht="15" customHeight="1" x14ac:dyDescent="0.15">
      <c r="A13" s="7">
        <v>8</v>
      </c>
      <c r="B13" s="10">
        <v>69</v>
      </c>
      <c r="C13" s="10">
        <v>44</v>
      </c>
      <c r="D13" s="10">
        <v>113</v>
      </c>
      <c r="E13" s="3"/>
      <c r="F13" s="7">
        <v>38</v>
      </c>
      <c r="G13" s="10">
        <v>88</v>
      </c>
      <c r="H13" s="10">
        <v>91</v>
      </c>
      <c r="I13" s="10">
        <v>179</v>
      </c>
      <c r="J13" s="3"/>
      <c r="K13" s="7">
        <v>68</v>
      </c>
      <c r="L13" s="10">
        <v>214</v>
      </c>
      <c r="M13" s="10">
        <v>200</v>
      </c>
      <c r="N13" s="10">
        <v>414</v>
      </c>
      <c r="O13" s="3"/>
      <c r="P13" s="7">
        <v>98</v>
      </c>
      <c r="Q13" s="10">
        <v>3</v>
      </c>
      <c r="R13" s="10">
        <v>31</v>
      </c>
      <c r="S13" s="10">
        <v>34</v>
      </c>
      <c r="U13" s="9" t="s">
        <v>12</v>
      </c>
      <c r="V13" s="12">
        <f>SUM(L15,L21,L27,L33,L39,Q9,Q15,Q21,Q27,Q33,Q39)</f>
        <v>4209</v>
      </c>
      <c r="W13" s="12">
        <f>SUM(M15,M21,M27,M33,M39,R9,R15,R21,R27,R33,R39)</f>
        <v>5700</v>
      </c>
      <c r="X13" s="12">
        <f t="shared" si="0"/>
        <v>9909</v>
      </c>
      <c r="Z13" s="26" t="s">
        <v>26</v>
      </c>
      <c r="AA13" s="10">
        <v>574</v>
      </c>
      <c r="AB13" s="10">
        <v>651</v>
      </c>
      <c r="AC13" s="10">
        <v>1225</v>
      </c>
    </row>
    <row r="14" spans="1:29" ht="15" customHeight="1" x14ac:dyDescent="0.15">
      <c r="A14" s="7">
        <v>9</v>
      </c>
      <c r="B14" s="10">
        <v>74</v>
      </c>
      <c r="C14" s="10">
        <v>76</v>
      </c>
      <c r="D14" s="10">
        <v>150</v>
      </c>
      <c r="E14" s="3"/>
      <c r="F14" s="7">
        <v>39</v>
      </c>
      <c r="G14" s="10">
        <v>79</v>
      </c>
      <c r="H14" s="10">
        <v>85</v>
      </c>
      <c r="I14" s="10">
        <v>164</v>
      </c>
      <c r="J14" s="3"/>
      <c r="K14" s="7">
        <v>69</v>
      </c>
      <c r="L14" s="10">
        <v>235</v>
      </c>
      <c r="M14" s="10">
        <v>197</v>
      </c>
      <c r="N14" s="10">
        <v>432</v>
      </c>
      <c r="O14" s="3"/>
      <c r="P14" s="7">
        <v>99</v>
      </c>
      <c r="Q14" s="10">
        <v>1</v>
      </c>
      <c r="R14" s="10">
        <v>24</v>
      </c>
      <c r="S14" s="10">
        <v>25</v>
      </c>
      <c r="U14" s="4" t="s">
        <v>13</v>
      </c>
      <c r="V14" s="15">
        <f>SUM(L21,L27,L33,L39,Q9,Q15,Q21,Q27,Q33,Q39)</f>
        <v>3152</v>
      </c>
      <c r="W14" s="15">
        <f>SUM(M21,M27,M33,M39,R9,R15,R21,R27,R33,R39)</f>
        <v>4737</v>
      </c>
      <c r="X14" s="18">
        <f t="shared" si="0"/>
        <v>7889</v>
      </c>
      <c r="Z14" s="4" t="s">
        <v>31</v>
      </c>
      <c r="AA14" s="10">
        <v>288</v>
      </c>
      <c r="AB14" s="10">
        <v>273</v>
      </c>
      <c r="AC14" s="10">
        <v>561</v>
      </c>
    </row>
    <row r="15" spans="1:29" ht="15" customHeight="1" x14ac:dyDescent="0.15">
      <c r="A15" s="7"/>
      <c r="B15" s="11">
        <v>337</v>
      </c>
      <c r="C15" s="11">
        <v>306</v>
      </c>
      <c r="D15" s="11">
        <v>643</v>
      </c>
      <c r="E15" s="3"/>
      <c r="F15" s="7"/>
      <c r="G15" s="11">
        <v>435</v>
      </c>
      <c r="H15" s="11">
        <v>437</v>
      </c>
      <c r="I15" s="11">
        <v>872</v>
      </c>
      <c r="J15" s="3"/>
      <c r="K15" s="7"/>
      <c r="L15" s="11">
        <v>1057</v>
      </c>
      <c r="M15" s="11">
        <v>963</v>
      </c>
      <c r="N15" s="11">
        <v>2020</v>
      </c>
      <c r="O15" s="3"/>
      <c r="P15" s="7"/>
      <c r="Q15" s="11">
        <v>45</v>
      </c>
      <c r="R15" s="11">
        <v>217</v>
      </c>
      <c r="S15" s="11">
        <v>262</v>
      </c>
      <c r="U15" s="4" t="s">
        <v>14</v>
      </c>
      <c r="V15" s="15">
        <f>SUM(L27,L33,L39,Q9,Q15,Q21,Q27,Q33,Q39)</f>
        <v>2102</v>
      </c>
      <c r="W15" s="15">
        <f>SUM(M27,M33,M39,R9,R15,R21,R27,R33,R39)</f>
        <v>3699</v>
      </c>
      <c r="X15" s="18">
        <f t="shared" si="0"/>
        <v>5801</v>
      </c>
      <c r="Z15" s="4" t="s">
        <v>7</v>
      </c>
      <c r="AA15" s="10">
        <v>267</v>
      </c>
      <c r="AB15" s="10">
        <v>444</v>
      </c>
      <c r="AC15" s="10">
        <v>711</v>
      </c>
    </row>
    <row r="16" spans="1:29" ht="15" customHeight="1" x14ac:dyDescent="0.15">
      <c r="A16" s="7">
        <v>10</v>
      </c>
      <c r="B16" s="10">
        <v>73</v>
      </c>
      <c r="C16" s="10">
        <v>62</v>
      </c>
      <c r="D16" s="10">
        <v>135</v>
      </c>
      <c r="E16" s="3"/>
      <c r="F16" s="7">
        <v>40</v>
      </c>
      <c r="G16" s="10">
        <v>88</v>
      </c>
      <c r="H16" s="10">
        <v>86</v>
      </c>
      <c r="I16" s="10">
        <v>174</v>
      </c>
      <c r="J16" s="3"/>
      <c r="K16" s="7">
        <v>70</v>
      </c>
      <c r="L16" s="10">
        <v>249</v>
      </c>
      <c r="M16" s="10">
        <v>231</v>
      </c>
      <c r="N16" s="10">
        <v>480</v>
      </c>
      <c r="O16" s="3"/>
      <c r="P16" s="7">
        <v>100</v>
      </c>
      <c r="Q16" s="10">
        <v>2</v>
      </c>
      <c r="R16" s="10">
        <v>11</v>
      </c>
      <c r="S16" s="10">
        <v>13</v>
      </c>
      <c r="U16" s="4" t="s">
        <v>15</v>
      </c>
      <c r="V16" s="15">
        <f>SUM(L33,L39,Q9,Q15,Q21,Q27,Q33,Q39)</f>
        <v>1450</v>
      </c>
      <c r="W16" s="15">
        <f>SUM(M33,M39,R9,R15,R21,R27,R33,R39)</f>
        <v>2762</v>
      </c>
      <c r="X16" s="18">
        <f t="shared" si="0"/>
        <v>4212</v>
      </c>
      <c r="Z16" s="9" t="s">
        <v>24</v>
      </c>
      <c r="AA16" s="11">
        <f t="shared" ref="AA16:AB16" si="2">SUM(AA12:AA15)</f>
        <v>1297</v>
      </c>
      <c r="AB16" s="11">
        <f t="shared" si="2"/>
        <v>1483</v>
      </c>
      <c r="AC16" s="11">
        <f>SUM(AC12:AC15)</f>
        <v>2780</v>
      </c>
    </row>
    <row r="17" spans="1:29" ht="15" customHeight="1" x14ac:dyDescent="0.15">
      <c r="A17" s="7">
        <v>11</v>
      </c>
      <c r="B17" s="10">
        <v>75</v>
      </c>
      <c r="C17" s="10">
        <v>69</v>
      </c>
      <c r="D17" s="10">
        <v>144</v>
      </c>
      <c r="E17" s="3"/>
      <c r="F17" s="7">
        <v>41</v>
      </c>
      <c r="G17" s="10">
        <v>99</v>
      </c>
      <c r="H17" s="10">
        <v>92</v>
      </c>
      <c r="I17" s="10">
        <v>191</v>
      </c>
      <c r="J17" s="3"/>
      <c r="K17" s="7">
        <v>71</v>
      </c>
      <c r="L17" s="10">
        <v>261</v>
      </c>
      <c r="M17" s="10">
        <v>262</v>
      </c>
      <c r="N17" s="10">
        <v>523</v>
      </c>
      <c r="O17" s="3"/>
      <c r="P17" s="7">
        <v>101</v>
      </c>
      <c r="Q17" s="10">
        <v>2</v>
      </c>
      <c r="R17" s="10">
        <v>9</v>
      </c>
      <c r="S17" s="10">
        <v>11</v>
      </c>
      <c r="U17" s="4" t="s">
        <v>16</v>
      </c>
      <c r="V17" s="15">
        <f>SUM(L39,Q9,Q15,Q21,Q27,Q33,Q39)</f>
        <v>814</v>
      </c>
      <c r="W17" s="15">
        <f>SUM(M39,R9,R15,R21,R27,R33,R39)</f>
        <v>1795</v>
      </c>
      <c r="X17" s="18">
        <f t="shared" si="0"/>
        <v>2609</v>
      </c>
      <c r="Z17" s="6" t="s">
        <v>29</v>
      </c>
    </row>
    <row r="18" spans="1:29" ht="15" customHeight="1" x14ac:dyDescent="0.15">
      <c r="A18" s="7">
        <v>12</v>
      </c>
      <c r="B18" s="10">
        <v>66</v>
      </c>
      <c r="C18" s="10">
        <v>78</v>
      </c>
      <c r="D18" s="10">
        <v>144</v>
      </c>
      <c r="E18" s="3"/>
      <c r="F18" s="7">
        <v>42</v>
      </c>
      <c r="G18" s="10">
        <v>110</v>
      </c>
      <c r="H18" s="10">
        <v>94</v>
      </c>
      <c r="I18" s="10">
        <v>204</v>
      </c>
      <c r="J18" s="3"/>
      <c r="K18" s="7">
        <v>72</v>
      </c>
      <c r="L18" s="10">
        <v>240</v>
      </c>
      <c r="M18" s="10">
        <v>244</v>
      </c>
      <c r="N18" s="13">
        <v>484</v>
      </c>
      <c r="O18" s="3"/>
      <c r="P18" s="7">
        <v>102</v>
      </c>
      <c r="Q18" s="10">
        <v>1</v>
      </c>
      <c r="R18" s="10">
        <v>5</v>
      </c>
      <c r="S18" s="10">
        <v>6</v>
      </c>
      <c r="U18" s="4" t="s">
        <v>17</v>
      </c>
      <c r="V18" s="15">
        <f>SUM(Q9,Q15,Q21,Q27,Q33,Q39)</f>
        <v>288</v>
      </c>
      <c r="W18" s="15">
        <f>SUM(R9,R15,R21,R27,R33,R39)</f>
        <v>851</v>
      </c>
      <c r="X18" s="18">
        <f t="shared" si="0"/>
        <v>1139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71</v>
      </c>
      <c r="C19" s="10">
        <v>67</v>
      </c>
      <c r="D19" s="10">
        <v>138</v>
      </c>
      <c r="E19" s="3"/>
      <c r="F19" s="7">
        <v>43</v>
      </c>
      <c r="G19" s="10">
        <v>113</v>
      </c>
      <c r="H19" s="10">
        <v>92</v>
      </c>
      <c r="I19" s="10">
        <v>205</v>
      </c>
      <c r="J19" s="3"/>
      <c r="K19" s="7">
        <v>73</v>
      </c>
      <c r="L19" s="10">
        <v>214</v>
      </c>
      <c r="M19" s="10">
        <v>203</v>
      </c>
      <c r="N19" s="10">
        <v>417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51</v>
      </c>
      <c r="W19" s="15">
        <f>SUM(R15,R21,R27,R33,R39)</f>
        <v>252</v>
      </c>
      <c r="X19" s="18">
        <f t="shared" si="0"/>
        <v>303</v>
      </c>
      <c r="Z19" s="4" t="s">
        <v>25</v>
      </c>
      <c r="AA19" s="10">
        <v>155</v>
      </c>
      <c r="AB19" s="10">
        <v>160</v>
      </c>
      <c r="AC19" s="10">
        <v>315</v>
      </c>
    </row>
    <row r="20" spans="1:29" ht="15" customHeight="1" x14ac:dyDescent="0.15">
      <c r="A20" s="7">
        <v>14</v>
      </c>
      <c r="B20" s="10">
        <v>81</v>
      </c>
      <c r="C20" s="10">
        <v>81</v>
      </c>
      <c r="D20" s="10">
        <v>162</v>
      </c>
      <c r="E20" s="3"/>
      <c r="F20" s="7">
        <v>44</v>
      </c>
      <c r="G20" s="10">
        <v>112</v>
      </c>
      <c r="H20" s="10">
        <v>85</v>
      </c>
      <c r="I20" s="10">
        <v>197</v>
      </c>
      <c r="J20" s="3"/>
      <c r="K20" s="7">
        <v>74</v>
      </c>
      <c r="L20" s="10">
        <v>86</v>
      </c>
      <c r="M20" s="10">
        <v>98</v>
      </c>
      <c r="N20" s="10">
        <v>184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35</v>
      </c>
      <c r="X20" s="18">
        <f t="shared" si="0"/>
        <v>41</v>
      </c>
      <c r="Z20" s="26" t="s">
        <v>26</v>
      </c>
      <c r="AA20" s="10">
        <v>922</v>
      </c>
      <c r="AB20" s="10">
        <v>806</v>
      </c>
      <c r="AC20" s="10">
        <v>1728</v>
      </c>
    </row>
    <row r="21" spans="1:29" ht="15" customHeight="1" x14ac:dyDescent="0.15">
      <c r="A21" s="7"/>
      <c r="B21" s="11">
        <v>366</v>
      </c>
      <c r="C21" s="11">
        <v>357</v>
      </c>
      <c r="D21" s="11">
        <v>723</v>
      </c>
      <c r="E21" s="3"/>
      <c r="F21" s="7"/>
      <c r="G21" s="11">
        <v>522</v>
      </c>
      <c r="H21" s="11">
        <v>449</v>
      </c>
      <c r="I21" s="11">
        <v>971</v>
      </c>
      <c r="J21" s="3"/>
      <c r="K21" s="7"/>
      <c r="L21" s="12">
        <v>1050</v>
      </c>
      <c r="M21" s="12">
        <v>1038</v>
      </c>
      <c r="N21" s="12">
        <v>2088</v>
      </c>
      <c r="O21" s="24"/>
      <c r="P21" s="7"/>
      <c r="Q21" s="11">
        <v>6</v>
      </c>
      <c r="R21" s="11">
        <v>31</v>
      </c>
      <c r="S21" s="11">
        <v>37</v>
      </c>
      <c r="Z21" s="4" t="s">
        <v>31</v>
      </c>
      <c r="AA21" s="10">
        <v>382</v>
      </c>
      <c r="AB21" s="10">
        <v>327</v>
      </c>
      <c r="AC21" s="10">
        <v>709</v>
      </c>
    </row>
    <row r="22" spans="1:29" ht="15" customHeight="1" x14ac:dyDescent="0.15">
      <c r="A22" s="7">
        <v>15</v>
      </c>
      <c r="B22" s="10">
        <v>80</v>
      </c>
      <c r="C22" s="10">
        <v>60</v>
      </c>
      <c r="D22" s="10">
        <v>140</v>
      </c>
      <c r="E22" s="3"/>
      <c r="F22" s="7">
        <v>45</v>
      </c>
      <c r="G22" s="10">
        <v>113</v>
      </c>
      <c r="H22" s="10">
        <v>93</v>
      </c>
      <c r="I22" s="10">
        <v>206</v>
      </c>
      <c r="J22" s="3"/>
      <c r="K22" s="7">
        <v>75</v>
      </c>
      <c r="L22" s="10">
        <v>125</v>
      </c>
      <c r="M22" s="10">
        <v>154</v>
      </c>
      <c r="N22" s="10">
        <v>279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338</v>
      </c>
      <c r="AB22" s="10">
        <v>662</v>
      </c>
      <c r="AC22" s="10">
        <v>1000</v>
      </c>
    </row>
    <row r="23" spans="1:29" ht="15" customHeight="1" x14ac:dyDescent="0.15">
      <c r="A23" s="7">
        <v>16</v>
      </c>
      <c r="B23" s="10">
        <v>93</v>
      </c>
      <c r="C23" s="10">
        <v>73</v>
      </c>
      <c r="D23" s="10">
        <v>166</v>
      </c>
      <c r="E23" s="3"/>
      <c r="F23" s="7">
        <v>46</v>
      </c>
      <c r="G23" s="10">
        <v>92</v>
      </c>
      <c r="H23" s="10">
        <v>109</v>
      </c>
      <c r="I23" s="10">
        <v>201</v>
      </c>
      <c r="J23" s="3"/>
      <c r="K23" s="7">
        <v>76</v>
      </c>
      <c r="L23" s="10">
        <v>123</v>
      </c>
      <c r="M23" s="10">
        <v>202</v>
      </c>
      <c r="N23" s="10">
        <v>325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9.7189814345135428</v>
      </c>
      <c r="W23" s="19">
        <f>W4/$W$8*100</f>
        <v>7.919907034951283</v>
      </c>
      <c r="X23" s="19">
        <f>X4/$X$8*100</f>
        <v>8.7625926629918265</v>
      </c>
      <c r="Z23" s="9" t="s">
        <v>24</v>
      </c>
      <c r="AA23" s="11">
        <f t="shared" ref="AA23:AB23" si="3">SUM(AA19:AA22)</f>
        <v>1797</v>
      </c>
      <c r="AB23" s="11">
        <f t="shared" si="3"/>
        <v>1955</v>
      </c>
      <c r="AC23" s="11">
        <f>SUM(AC19:AC22)</f>
        <v>3752</v>
      </c>
    </row>
    <row r="24" spans="1:29" ht="15" customHeight="1" x14ac:dyDescent="0.15">
      <c r="A24" s="7">
        <v>17</v>
      </c>
      <c r="B24" s="10">
        <v>75</v>
      </c>
      <c r="C24" s="10">
        <v>78</v>
      </c>
      <c r="D24" s="10">
        <v>153</v>
      </c>
      <c r="E24" s="3"/>
      <c r="F24" s="7">
        <v>47</v>
      </c>
      <c r="G24" s="10">
        <v>99</v>
      </c>
      <c r="H24" s="10">
        <v>84</v>
      </c>
      <c r="I24" s="10">
        <v>183</v>
      </c>
      <c r="J24" s="3"/>
      <c r="K24" s="7">
        <v>77</v>
      </c>
      <c r="L24" s="10">
        <v>130</v>
      </c>
      <c r="M24" s="10">
        <v>182</v>
      </c>
      <c r="N24" s="10">
        <v>312</v>
      </c>
      <c r="O24" s="3"/>
      <c r="P24" s="7">
        <v>107</v>
      </c>
      <c r="Q24" s="10">
        <v>0</v>
      </c>
      <c r="R24" s="10">
        <v>2</v>
      </c>
      <c r="S24" s="10">
        <v>2</v>
      </c>
      <c r="U24" s="4" t="s">
        <v>5</v>
      </c>
      <c r="V24" s="19">
        <f>V5/$V$8*100</f>
        <v>47.580399715937908</v>
      </c>
      <c r="W24" s="19">
        <f>W5/$W$8*100</f>
        <v>41.128095110395996</v>
      </c>
      <c r="X24" s="19">
        <f>X5/$X$8*100</f>
        <v>44.150351644174116</v>
      </c>
      <c r="Z24" s="6" t="s">
        <v>30</v>
      </c>
    </row>
    <row r="25" spans="1:29" ht="15" customHeight="1" x14ac:dyDescent="0.15">
      <c r="A25" s="7">
        <v>18</v>
      </c>
      <c r="B25" s="10">
        <v>65</v>
      </c>
      <c r="C25" s="10">
        <v>73</v>
      </c>
      <c r="D25" s="10">
        <v>138</v>
      </c>
      <c r="E25" s="3"/>
      <c r="F25" s="7">
        <v>48</v>
      </c>
      <c r="G25" s="10">
        <v>106</v>
      </c>
      <c r="H25" s="10">
        <v>108</v>
      </c>
      <c r="I25" s="10">
        <v>214</v>
      </c>
      <c r="J25" s="3"/>
      <c r="K25" s="7">
        <v>78</v>
      </c>
      <c r="L25" s="10">
        <v>139</v>
      </c>
      <c r="M25" s="10">
        <v>198</v>
      </c>
      <c r="N25" s="10">
        <v>337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21.375672111190017</v>
      </c>
      <c r="W25" s="19">
        <f>W6/$W$8*100</f>
        <v>17.886832931080718</v>
      </c>
      <c r="X25" s="19">
        <f>X6/$X$8*100</f>
        <v>19.521003611480708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63</v>
      </c>
      <c r="C26" s="10">
        <v>77</v>
      </c>
      <c r="D26" s="10">
        <v>140</v>
      </c>
      <c r="E26" s="3"/>
      <c r="F26" s="7">
        <v>49</v>
      </c>
      <c r="G26" s="10">
        <v>93</v>
      </c>
      <c r="H26" s="10">
        <v>88</v>
      </c>
      <c r="I26" s="10">
        <v>181</v>
      </c>
      <c r="J26" s="3"/>
      <c r="K26" s="7">
        <v>79</v>
      </c>
      <c r="L26" s="10">
        <v>135</v>
      </c>
      <c r="M26" s="10">
        <v>201</v>
      </c>
      <c r="N26" s="10">
        <v>336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21.324946738358527</v>
      </c>
      <c r="W26" s="19">
        <f>W7/$W$8*100</f>
        <v>33.065164923572006</v>
      </c>
      <c r="X26" s="19">
        <f>X7/$X$8*100</f>
        <v>27.566052081353355</v>
      </c>
      <c r="Z26" s="4" t="s">
        <v>25</v>
      </c>
      <c r="AA26" s="10">
        <v>98</v>
      </c>
      <c r="AB26" s="10">
        <v>88</v>
      </c>
      <c r="AC26" s="10">
        <v>186</v>
      </c>
    </row>
    <row r="27" spans="1:29" ht="15" customHeight="1" x14ac:dyDescent="0.15">
      <c r="A27" s="7"/>
      <c r="B27" s="11">
        <v>376</v>
      </c>
      <c r="C27" s="11">
        <v>361</v>
      </c>
      <c r="D27" s="11">
        <v>737</v>
      </c>
      <c r="E27" s="3"/>
      <c r="F27" s="7"/>
      <c r="G27" s="11">
        <v>503</v>
      </c>
      <c r="H27" s="11">
        <v>482</v>
      </c>
      <c r="I27" s="11">
        <v>985</v>
      </c>
      <c r="J27" s="3"/>
      <c r="K27" s="7"/>
      <c r="L27" s="11">
        <v>652</v>
      </c>
      <c r="M27" s="11">
        <v>937</v>
      </c>
      <c r="N27" s="11">
        <v>1589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458</v>
      </c>
      <c r="AB27" s="10">
        <v>453</v>
      </c>
      <c r="AC27" s="10">
        <v>911</v>
      </c>
    </row>
    <row r="28" spans="1:29" ht="15" customHeight="1" x14ac:dyDescent="0.15">
      <c r="A28" s="7">
        <v>20</v>
      </c>
      <c r="B28" s="10">
        <v>61</v>
      </c>
      <c r="C28" s="10">
        <v>79</v>
      </c>
      <c r="D28" s="10">
        <v>140</v>
      </c>
      <c r="E28" s="3"/>
      <c r="F28" s="7">
        <v>50</v>
      </c>
      <c r="G28" s="10">
        <v>96</v>
      </c>
      <c r="H28" s="10">
        <v>87</v>
      </c>
      <c r="I28" s="10">
        <v>183</v>
      </c>
      <c r="J28" s="3"/>
      <c r="K28" s="7">
        <v>80</v>
      </c>
      <c r="L28" s="10">
        <v>113</v>
      </c>
      <c r="M28" s="10">
        <v>184</v>
      </c>
      <c r="N28" s="10">
        <v>297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29.461296540529574</v>
      </c>
      <c r="W28" s="19">
        <f t="shared" ref="W28:W39" si="5">W9/$W$8*100</f>
        <v>25.619022079199073</v>
      </c>
      <c r="X28" s="19">
        <f t="shared" ref="X28:X39" si="6">X9/$X$8*100</f>
        <v>27.418741684090474</v>
      </c>
      <c r="Z28" s="4" t="s">
        <v>31</v>
      </c>
      <c r="AA28" s="10">
        <v>230</v>
      </c>
      <c r="AB28" s="10">
        <v>193</v>
      </c>
      <c r="AC28" s="10">
        <v>423</v>
      </c>
    </row>
    <row r="29" spans="1:29" ht="15" customHeight="1" x14ac:dyDescent="0.15">
      <c r="A29" s="7">
        <v>21</v>
      </c>
      <c r="B29" s="10">
        <v>65</v>
      </c>
      <c r="C29" s="10">
        <v>62</v>
      </c>
      <c r="D29" s="10">
        <v>127</v>
      </c>
      <c r="E29" s="3"/>
      <c r="F29" s="7">
        <v>51</v>
      </c>
      <c r="G29" s="10">
        <v>91</v>
      </c>
      <c r="H29" s="10">
        <v>92</v>
      </c>
      <c r="I29" s="10">
        <v>183</v>
      </c>
      <c r="J29" s="3"/>
      <c r="K29" s="7">
        <v>81</v>
      </c>
      <c r="L29" s="10">
        <v>117</v>
      </c>
      <c r="M29" s="10">
        <v>189</v>
      </c>
      <c r="N29" s="10">
        <v>306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72.161915390078107</v>
      </c>
      <c r="W29" s="19">
        <f t="shared" si="5"/>
        <v>76.571019933851787</v>
      </c>
      <c r="X29" s="19">
        <f t="shared" si="6"/>
        <v>74.505797376924548</v>
      </c>
      <c r="Z29" s="4" t="s">
        <v>7</v>
      </c>
      <c r="AA29" s="10">
        <v>227</v>
      </c>
      <c r="AB29" s="10">
        <v>370</v>
      </c>
      <c r="AC29" s="10">
        <v>597</v>
      </c>
    </row>
    <row r="30" spans="1:29" ht="15" customHeight="1" x14ac:dyDescent="0.15">
      <c r="A30" s="7">
        <v>22</v>
      </c>
      <c r="B30" s="10">
        <v>59</v>
      </c>
      <c r="C30" s="10">
        <v>63</v>
      </c>
      <c r="D30" s="10">
        <v>122</v>
      </c>
      <c r="E30" s="3"/>
      <c r="F30" s="7">
        <v>52</v>
      </c>
      <c r="G30" s="10">
        <v>92</v>
      </c>
      <c r="H30" s="10">
        <v>104</v>
      </c>
      <c r="I30" s="10">
        <v>196</v>
      </c>
      <c r="J30" s="3"/>
      <c r="K30" s="7">
        <v>82</v>
      </c>
      <c r="L30" s="10">
        <v>140</v>
      </c>
      <c r="M30" s="10">
        <v>185</v>
      </c>
      <c r="N30" s="10">
        <v>325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61.763213959622597</v>
      </c>
      <c r="W30" s="19">
        <f t="shared" si="5"/>
        <v>68.248860284258512</v>
      </c>
      <c r="X30" s="19">
        <f t="shared" si="6"/>
        <v>65.210986504466831</v>
      </c>
      <c r="Z30" s="9" t="s">
        <v>24</v>
      </c>
      <c r="AA30" s="11">
        <f t="shared" ref="AA30:AB30" si="7">SUM(AA26:AA29)</f>
        <v>1013</v>
      </c>
      <c r="AB30" s="11">
        <f t="shared" si="7"/>
        <v>1104</v>
      </c>
      <c r="AC30" s="11">
        <f>SUM(AC26:AC29)</f>
        <v>2117</v>
      </c>
    </row>
    <row r="31" spans="1:29" ht="15" customHeight="1" x14ac:dyDescent="0.15">
      <c r="A31" s="7">
        <v>23</v>
      </c>
      <c r="B31" s="10">
        <v>70</v>
      </c>
      <c r="C31" s="10">
        <v>55</v>
      </c>
      <c r="D31" s="10">
        <v>125</v>
      </c>
      <c r="E31" s="3"/>
      <c r="F31" s="7">
        <v>53</v>
      </c>
      <c r="G31" s="10">
        <v>93</v>
      </c>
      <c r="H31" s="10">
        <v>120</v>
      </c>
      <c r="I31" s="10">
        <v>213</v>
      </c>
      <c r="J31" s="3"/>
      <c r="K31" s="7">
        <v>83</v>
      </c>
      <c r="L31" s="10">
        <v>135</v>
      </c>
      <c r="M31" s="10">
        <v>209</v>
      </c>
      <c r="N31" s="10">
        <v>344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50.968854621081462</v>
      </c>
      <c r="W31" s="19">
        <f t="shared" si="5"/>
        <v>58.49646911593814</v>
      </c>
      <c r="X31" s="19">
        <f t="shared" si="6"/>
        <v>54.970537920547422</v>
      </c>
      <c r="Z31" s="6"/>
    </row>
    <row r="32" spans="1:29" ht="15" customHeight="1" x14ac:dyDescent="0.15">
      <c r="A32" s="7">
        <v>24</v>
      </c>
      <c r="B32" s="10">
        <v>59</v>
      </c>
      <c r="C32" s="10">
        <v>60</v>
      </c>
      <c r="D32" s="10">
        <v>119</v>
      </c>
      <c r="E32" s="3"/>
      <c r="F32" s="7">
        <v>54</v>
      </c>
      <c r="G32" s="10">
        <v>96</v>
      </c>
      <c r="H32" s="10">
        <v>66</v>
      </c>
      <c r="I32" s="10">
        <v>162</v>
      </c>
      <c r="J32" s="3"/>
      <c r="K32" s="7">
        <v>84</v>
      </c>
      <c r="L32" s="10">
        <v>131</v>
      </c>
      <c r="M32" s="10">
        <v>200</v>
      </c>
      <c r="N32" s="10">
        <v>331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42.700618849548547</v>
      </c>
      <c r="W32" s="20">
        <f t="shared" si="5"/>
        <v>50.951997854652717</v>
      </c>
      <c r="X32" s="20">
        <f t="shared" si="6"/>
        <v>47.087055692834063</v>
      </c>
      <c r="Z32" s="6"/>
      <c r="AA32" s="28"/>
      <c r="AB32" s="27"/>
      <c r="AC32" s="27"/>
    </row>
    <row r="33" spans="1:29" ht="15" customHeight="1" x14ac:dyDescent="0.15">
      <c r="A33" s="7"/>
      <c r="B33" s="11">
        <v>314</v>
      </c>
      <c r="C33" s="11">
        <v>319</v>
      </c>
      <c r="D33" s="11">
        <v>633</v>
      </c>
      <c r="E33" s="3"/>
      <c r="F33" s="7"/>
      <c r="G33" s="11">
        <v>468</v>
      </c>
      <c r="H33" s="11">
        <v>469</v>
      </c>
      <c r="I33" s="11">
        <v>937</v>
      </c>
      <c r="J33" s="3"/>
      <c r="K33" s="7"/>
      <c r="L33" s="11">
        <v>636</v>
      </c>
      <c r="M33" s="11">
        <v>967</v>
      </c>
      <c r="N33" s="11">
        <v>1603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31.977275032971491</v>
      </c>
      <c r="W33" s="19">
        <f t="shared" si="5"/>
        <v>42.343791901314027</v>
      </c>
      <c r="X33" s="19">
        <f t="shared" si="6"/>
        <v>37.488120129252991</v>
      </c>
      <c r="Z33" s="6" t="s">
        <v>3</v>
      </c>
    </row>
    <row r="34" spans="1:29" ht="15" customHeight="1" x14ac:dyDescent="0.15">
      <c r="A34" s="7">
        <v>25</v>
      </c>
      <c r="B34" s="10">
        <v>67</v>
      </c>
      <c r="C34" s="10">
        <v>68</v>
      </c>
      <c r="D34" s="10">
        <v>135</v>
      </c>
      <c r="E34" s="3"/>
      <c r="F34" s="7">
        <v>55</v>
      </c>
      <c r="G34" s="10">
        <v>99</v>
      </c>
      <c r="H34" s="10">
        <v>114</v>
      </c>
      <c r="I34" s="10">
        <v>213</v>
      </c>
      <c r="J34" s="3"/>
      <c r="K34" s="7">
        <v>85</v>
      </c>
      <c r="L34" s="10">
        <v>125</v>
      </c>
      <c r="M34" s="10">
        <v>205</v>
      </c>
      <c r="N34" s="10">
        <v>330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21.324946738358527</v>
      </c>
      <c r="W34" s="19">
        <f t="shared" si="5"/>
        <v>33.065164923572006</v>
      </c>
      <c r="X34" s="19">
        <f t="shared" si="6"/>
        <v>27.566052081353355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76</v>
      </c>
      <c r="C35" s="10">
        <v>59</v>
      </c>
      <c r="D35" s="10">
        <v>135</v>
      </c>
      <c r="E35" s="3"/>
      <c r="F35" s="7">
        <v>56</v>
      </c>
      <c r="G35" s="10">
        <v>114</v>
      </c>
      <c r="H35" s="10">
        <v>124</v>
      </c>
      <c r="I35" s="10">
        <v>238</v>
      </c>
      <c r="J35" s="3"/>
      <c r="K35" s="7">
        <v>86</v>
      </c>
      <c r="L35" s="10">
        <v>105</v>
      </c>
      <c r="M35" s="10">
        <v>202</v>
      </c>
      <c r="N35" s="10">
        <v>307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14.710358121132192</v>
      </c>
      <c r="W35" s="19">
        <f t="shared" si="5"/>
        <v>24.689371592026461</v>
      </c>
      <c r="X35" s="19">
        <f t="shared" si="6"/>
        <v>20.015206234556167</v>
      </c>
      <c r="Z35" s="4" t="s">
        <v>25</v>
      </c>
      <c r="AA35" s="10">
        <f>SUM(AA5,AA12,AA19,AA26)</f>
        <v>958</v>
      </c>
      <c r="AB35" s="10">
        <f t="shared" ref="AA35:AB38" si="8">SUM(AB5,AB12,AB19,AB26)</f>
        <v>886</v>
      </c>
      <c r="AC35" s="10">
        <f>SUM(AA35:AB35)</f>
        <v>1844</v>
      </c>
    </row>
    <row r="36" spans="1:29" ht="15" customHeight="1" x14ac:dyDescent="0.15">
      <c r="A36" s="7">
        <v>27</v>
      </c>
      <c r="B36" s="10">
        <v>62</v>
      </c>
      <c r="C36" s="10">
        <v>41</v>
      </c>
      <c r="D36" s="10">
        <v>103</v>
      </c>
      <c r="E36" s="3"/>
      <c r="F36" s="7">
        <v>57</v>
      </c>
      <c r="G36" s="10">
        <v>124</v>
      </c>
      <c r="H36" s="10">
        <v>117</v>
      </c>
      <c r="I36" s="10">
        <v>241</v>
      </c>
      <c r="J36" s="3"/>
      <c r="K36" s="7">
        <v>87</v>
      </c>
      <c r="L36" s="10">
        <v>110</v>
      </c>
      <c r="M36" s="10">
        <v>182</v>
      </c>
      <c r="N36" s="10">
        <v>292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8.2580906969666223</v>
      </c>
      <c r="W36" s="19">
        <f t="shared" si="5"/>
        <v>16.045409850719587</v>
      </c>
      <c r="X36" s="19">
        <f t="shared" si="6"/>
        <v>12.397833111575746</v>
      </c>
      <c r="Z36" s="26" t="s">
        <v>26</v>
      </c>
      <c r="AA36" s="10">
        <f t="shared" si="8"/>
        <v>4690</v>
      </c>
      <c r="AB36" s="10">
        <f t="shared" si="8"/>
        <v>4601</v>
      </c>
      <c r="AC36" s="13">
        <f>SUM(AA36:AB36)</f>
        <v>9291</v>
      </c>
    </row>
    <row r="37" spans="1:29" ht="15" customHeight="1" x14ac:dyDescent="0.15">
      <c r="A37" s="7">
        <v>28</v>
      </c>
      <c r="B37" s="10">
        <v>60</v>
      </c>
      <c r="C37" s="10">
        <v>50</v>
      </c>
      <c r="D37" s="10">
        <v>110</v>
      </c>
      <c r="E37" s="3"/>
      <c r="F37" s="7">
        <v>58</v>
      </c>
      <c r="G37" s="10">
        <v>121</v>
      </c>
      <c r="H37" s="10">
        <v>120</v>
      </c>
      <c r="I37" s="10">
        <v>241</v>
      </c>
      <c r="J37" s="3"/>
      <c r="K37" s="7">
        <v>88</v>
      </c>
      <c r="L37" s="10">
        <v>97</v>
      </c>
      <c r="M37" s="10">
        <v>168</v>
      </c>
      <c r="N37" s="10">
        <v>265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2.9217814750938422</v>
      </c>
      <c r="W37" s="19">
        <f t="shared" si="5"/>
        <v>7.6070438902297308</v>
      </c>
      <c r="X37" s="19">
        <f t="shared" si="6"/>
        <v>5.4124691123360584</v>
      </c>
      <c r="Z37" s="4" t="s">
        <v>31</v>
      </c>
      <c r="AA37" s="10">
        <f t="shared" si="8"/>
        <v>2107</v>
      </c>
      <c r="AB37" s="10">
        <f t="shared" si="8"/>
        <v>2001</v>
      </c>
      <c r="AC37" s="13">
        <f>SUM(AA37:AB37)</f>
        <v>4108</v>
      </c>
    </row>
    <row r="38" spans="1:29" ht="15" customHeight="1" x14ac:dyDescent="0.15">
      <c r="A38" s="7">
        <v>29</v>
      </c>
      <c r="B38" s="10">
        <v>60</v>
      </c>
      <c r="C38" s="10">
        <v>56</v>
      </c>
      <c r="D38" s="10">
        <v>116</v>
      </c>
      <c r="E38" s="3"/>
      <c r="F38" s="7">
        <v>59</v>
      </c>
      <c r="G38" s="10">
        <v>138</v>
      </c>
      <c r="H38" s="10">
        <v>147</v>
      </c>
      <c r="I38" s="10">
        <v>285</v>
      </c>
      <c r="J38" s="3"/>
      <c r="K38" s="7">
        <v>89</v>
      </c>
      <c r="L38" s="10">
        <v>89</v>
      </c>
      <c r="M38" s="10">
        <v>187</v>
      </c>
      <c r="N38" s="10">
        <v>276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0.51739880288120121</v>
      </c>
      <c r="W38" s="19">
        <f t="shared" si="5"/>
        <v>2.2526146419951729</v>
      </c>
      <c r="X38" s="19">
        <f t="shared" si="6"/>
        <v>1.4398403345371602</v>
      </c>
      <c r="Z38" s="4" t="s">
        <v>7</v>
      </c>
      <c r="AA38" s="10">
        <f t="shared" si="8"/>
        <v>2102</v>
      </c>
      <c r="AB38" s="10">
        <f t="shared" si="8"/>
        <v>3699</v>
      </c>
      <c r="AC38" s="13">
        <f>SUM(AA38:AB38)</f>
        <v>5801</v>
      </c>
    </row>
    <row r="39" spans="1:29" ht="15" customHeight="1" x14ac:dyDescent="0.15">
      <c r="A39" s="7"/>
      <c r="B39" s="11">
        <v>325</v>
      </c>
      <c r="C39" s="11">
        <v>274</v>
      </c>
      <c r="D39" s="11">
        <v>599</v>
      </c>
      <c r="E39" s="3"/>
      <c r="F39" s="7"/>
      <c r="G39" s="11">
        <v>596</v>
      </c>
      <c r="H39" s="11">
        <v>622</v>
      </c>
      <c r="I39" s="11">
        <v>1218</v>
      </c>
      <c r="J39" s="3"/>
      <c r="K39" s="7"/>
      <c r="L39" s="11">
        <v>526</v>
      </c>
      <c r="M39" s="11">
        <v>944</v>
      </c>
      <c r="N39" s="11">
        <v>1470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6.0870447397788366E-2</v>
      </c>
      <c r="W39" s="19">
        <f t="shared" si="5"/>
        <v>0.3128631447215518</v>
      </c>
      <c r="X39" s="19">
        <f t="shared" si="6"/>
        <v>0.19482988025090286</v>
      </c>
      <c r="Z39" s="9" t="s">
        <v>24</v>
      </c>
      <c r="AA39" s="11">
        <f>SUM(AA35:AA38)</f>
        <v>9857</v>
      </c>
      <c r="AB39" s="11">
        <f>SUM(AB35:AB38)</f>
        <v>11187</v>
      </c>
      <c r="AC39" s="11">
        <f>SUM(AC35:AC38)</f>
        <v>21044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2"/>
      <c r="W2" s="32"/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43</v>
      </c>
      <c r="C4" s="10">
        <v>42</v>
      </c>
      <c r="D4" s="10">
        <v>85</v>
      </c>
      <c r="E4" s="3"/>
      <c r="F4" s="7">
        <v>30</v>
      </c>
      <c r="G4" s="10">
        <v>53</v>
      </c>
      <c r="H4" s="10">
        <v>36</v>
      </c>
      <c r="I4" s="10">
        <v>89</v>
      </c>
      <c r="J4" s="3"/>
      <c r="K4" s="7">
        <v>60</v>
      </c>
      <c r="L4" s="10">
        <v>142</v>
      </c>
      <c r="M4" s="10">
        <v>150</v>
      </c>
      <c r="N4" s="10">
        <v>292</v>
      </c>
      <c r="O4" s="3"/>
      <c r="P4" s="7">
        <v>90</v>
      </c>
      <c r="Q4" s="10">
        <v>73</v>
      </c>
      <c r="R4" s="10">
        <v>161</v>
      </c>
      <c r="S4" s="10">
        <v>234</v>
      </c>
      <c r="U4" s="4" t="s">
        <v>4</v>
      </c>
      <c r="V4" s="15">
        <f>SUM(B9,B15,B21)</f>
        <v>955</v>
      </c>
      <c r="W4" s="15">
        <f>SUM(C9,C15,C21)</f>
        <v>886</v>
      </c>
      <c r="X4" s="15">
        <f>SUM(V4:W4)</f>
        <v>1841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43</v>
      </c>
      <c r="C5" s="10">
        <v>40</v>
      </c>
      <c r="D5" s="10">
        <v>83</v>
      </c>
      <c r="E5" s="3"/>
      <c r="F5" s="7">
        <v>31</v>
      </c>
      <c r="G5" s="10">
        <v>55</v>
      </c>
      <c r="H5" s="10">
        <v>61</v>
      </c>
      <c r="I5" s="10">
        <v>116</v>
      </c>
      <c r="J5" s="3"/>
      <c r="K5" s="7">
        <v>61</v>
      </c>
      <c r="L5" s="10">
        <v>170</v>
      </c>
      <c r="M5" s="10">
        <v>169</v>
      </c>
      <c r="N5" s="10">
        <v>339</v>
      </c>
      <c r="O5" s="3"/>
      <c r="P5" s="7">
        <v>91</v>
      </c>
      <c r="Q5" s="10">
        <v>55</v>
      </c>
      <c r="R5" s="10">
        <v>148</v>
      </c>
      <c r="S5" s="10">
        <v>203</v>
      </c>
      <c r="U5" s="4" t="s">
        <v>5</v>
      </c>
      <c r="V5" s="15">
        <f>SUM(B27,B33,B39,G9,G15,G21,G27,G33,G39,L9)</f>
        <v>4673</v>
      </c>
      <c r="W5" s="15">
        <f>SUM(C27,C33,C39,H9,H15,H21,H27,H33,H39,M9)</f>
        <v>4583</v>
      </c>
      <c r="X5" s="15">
        <f>SUM(V5:W5)</f>
        <v>9256</v>
      </c>
      <c r="Y5" s="2"/>
      <c r="Z5" s="4" t="s">
        <v>25</v>
      </c>
      <c r="AA5" s="30">
        <v>536</v>
      </c>
      <c r="AB5" s="30">
        <v>524</v>
      </c>
      <c r="AC5" s="30">
        <v>1060</v>
      </c>
    </row>
    <row r="6" spans="1:29" ht="15" customHeight="1" x14ac:dyDescent="0.15">
      <c r="A6" s="7">
        <v>2</v>
      </c>
      <c r="B6" s="10">
        <v>51</v>
      </c>
      <c r="C6" s="10">
        <v>42</v>
      </c>
      <c r="D6" s="10">
        <v>93</v>
      </c>
      <c r="E6" s="3"/>
      <c r="F6" s="7">
        <v>32</v>
      </c>
      <c r="G6" s="10">
        <v>77</v>
      </c>
      <c r="H6" s="10">
        <v>85</v>
      </c>
      <c r="I6" s="10">
        <v>162</v>
      </c>
      <c r="J6" s="3"/>
      <c r="K6" s="7">
        <v>62</v>
      </c>
      <c r="L6" s="10">
        <v>161</v>
      </c>
      <c r="M6" s="10">
        <v>163</v>
      </c>
      <c r="N6" s="10">
        <v>324</v>
      </c>
      <c r="O6" s="3"/>
      <c r="P6" s="7">
        <v>92</v>
      </c>
      <c r="Q6" s="10">
        <v>42</v>
      </c>
      <c r="R6" s="10">
        <v>122</v>
      </c>
      <c r="S6" s="10">
        <v>164</v>
      </c>
      <c r="U6" s="8" t="s">
        <v>6</v>
      </c>
      <c r="V6" s="15">
        <f>SUM(L15,L21)</f>
        <v>2125</v>
      </c>
      <c r="W6" s="15">
        <f>SUM(M15,M21)</f>
        <v>2010</v>
      </c>
      <c r="X6" s="15">
        <f>SUM(V6:W6)</f>
        <v>4135</v>
      </c>
      <c r="Z6" s="26" t="s">
        <v>26</v>
      </c>
      <c r="AA6" s="30">
        <v>2728</v>
      </c>
      <c r="AB6" s="30">
        <v>2686</v>
      </c>
      <c r="AC6" s="30">
        <v>5414</v>
      </c>
    </row>
    <row r="7" spans="1:29" ht="15" customHeight="1" x14ac:dyDescent="0.15">
      <c r="A7" s="7">
        <v>3</v>
      </c>
      <c r="B7" s="10">
        <v>67</v>
      </c>
      <c r="C7" s="10">
        <v>56</v>
      </c>
      <c r="D7" s="10">
        <v>123</v>
      </c>
      <c r="E7" s="3"/>
      <c r="F7" s="7">
        <v>33</v>
      </c>
      <c r="G7" s="10">
        <v>67</v>
      </c>
      <c r="H7" s="10">
        <v>89</v>
      </c>
      <c r="I7" s="10">
        <v>156</v>
      </c>
      <c r="J7" s="3"/>
      <c r="K7" s="7">
        <v>63</v>
      </c>
      <c r="L7" s="10">
        <v>168</v>
      </c>
      <c r="M7" s="10">
        <v>169</v>
      </c>
      <c r="N7" s="10">
        <v>337</v>
      </c>
      <c r="O7" s="3"/>
      <c r="P7" s="7">
        <v>93</v>
      </c>
      <c r="Q7" s="10">
        <v>37</v>
      </c>
      <c r="R7" s="10">
        <v>84</v>
      </c>
      <c r="S7" s="10">
        <v>121</v>
      </c>
      <c r="U7" s="4" t="s">
        <v>7</v>
      </c>
      <c r="V7" s="15">
        <f>SUM(L27,L33,L39,Q9,Q15,Q21,Q27,Q33,Q39)</f>
        <v>2098</v>
      </c>
      <c r="W7" s="15">
        <f>SUM(M27,M33,M39,R9,R15,R21,R27,R33,R39)</f>
        <v>3697</v>
      </c>
      <c r="X7" s="15">
        <f>SUM(V7:W7)</f>
        <v>5795</v>
      </c>
      <c r="Z7" s="4" t="s">
        <v>31</v>
      </c>
      <c r="AA7" s="30">
        <v>1215</v>
      </c>
      <c r="AB7" s="30">
        <v>1212</v>
      </c>
      <c r="AC7" s="30">
        <v>2427</v>
      </c>
    </row>
    <row r="8" spans="1:29" ht="15" customHeight="1" x14ac:dyDescent="0.15">
      <c r="A8" s="7">
        <v>4</v>
      </c>
      <c r="B8" s="10">
        <v>52</v>
      </c>
      <c r="C8" s="10">
        <v>43</v>
      </c>
      <c r="D8" s="10">
        <v>95</v>
      </c>
      <c r="E8" s="3"/>
      <c r="F8" s="7">
        <v>34</v>
      </c>
      <c r="G8" s="10">
        <v>84</v>
      </c>
      <c r="H8" s="10">
        <v>68</v>
      </c>
      <c r="I8" s="10">
        <v>152</v>
      </c>
      <c r="J8" s="3"/>
      <c r="K8" s="7">
        <v>64</v>
      </c>
      <c r="L8" s="10">
        <v>163</v>
      </c>
      <c r="M8" s="10">
        <v>187</v>
      </c>
      <c r="N8" s="10">
        <v>350</v>
      </c>
      <c r="O8" s="3"/>
      <c r="P8" s="7">
        <v>94</v>
      </c>
      <c r="Q8" s="10">
        <v>30</v>
      </c>
      <c r="R8" s="10">
        <v>90</v>
      </c>
      <c r="S8" s="10">
        <v>120</v>
      </c>
      <c r="U8" s="17" t="s">
        <v>3</v>
      </c>
      <c r="V8" s="12">
        <f>SUM(V4:V7)</f>
        <v>9851</v>
      </c>
      <c r="W8" s="12">
        <f>SUM(W4:W7)</f>
        <v>11176</v>
      </c>
      <c r="X8" s="12">
        <f>SUM(X4:X7)</f>
        <v>21027</v>
      </c>
      <c r="Z8" s="4" t="s">
        <v>7</v>
      </c>
      <c r="AA8" s="30">
        <v>1266</v>
      </c>
      <c r="AB8" s="30">
        <v>2224</v>
      </c>
      <c r="AC8" s="30">
        <v>3490</v>
      </c>
    </row>
    <row r="9" spans="1:29" ht="15" customHeight="1" x14ac:dyDescent="0.15">
      <c r="A9" s="7"/>
      <c r="B9" s="11">
        <v>256</v>
      </c>
      <c r="C9" s="11">
        <v>223</v>
      </c>
      <c r="D9" s="11">
        <v>479</v>
      </c>
      <c r="E9" s="3"/>
      <c r="F9" s="7"/>
      <c r="G9" s="11">
        <v>336</v>
      </c>
      <c r="H9" s="11">
        <v>339</v>
      </c>
      <c r="I9" s="11">
        <v>675</v>
      </c>
      <c r="J9" s="3"/>
      <c r="K9" s="7"/>
      <c r="L9" s="12">
        <v>804</v>
      </c>
      <c r="M9" s="12">
        <v>838</v>
      </c>
      <c r="N9" s="12">
        <v>1642</v>
      </c>
      <c r="O9" s="3"/>
      <c r="P9" s="7"/>
      <c r="Q9" s="11">
        <v>237</v>
      </c>
      <c r="R9" s="11">
        <v>605</v>
      </c>
      <c r="S9" s="11">
        <v>842</v>
      </c>
      <c r="U9" s="4" t="s">
        <v>8</v>
      </c>
      <c r="V9" s="15">
        <f>SUM(G21,G27,G33,G39,L9)</f>
        <v>2891</v>
      </c>
      <c r="W9" s="15">
        <f>SUM(H21,H27,H33,H39,M9)</f>
        <v>2857</v>
      </c>
      <c r="X9" s="18">
        <f t="shared" ref="X9:X20" si="0">SUM(V9:W9)</f>
        <v>5748</v>
      </c>
      <c r="Z9" s="9" t="s">
        <v>24</v>
      </c>
      <c r="AA9" s="11">
        <f t="shared" ref="AA9:AB9" si="1">SUM(AA5:AA8)</f>
        <v>5745</v>
      </c>
      <c r="AB9" s="11">
        <f t="shared" si="1"/>
        <v>6646</v>
      </c>
      <c r="AC9" s="11">
        <f>SUM(AC5:AC8)</f>
        <v>12391</v>
      </c>
    </row>
    <row r="10" spans="1:29" ht="15" customHeight="1" x14ac:dyDescent="0.15">
      <c r="A10" s="7">
        <v>5</v>
      </c>
      <c r="B10" s="10">
        <v>65</v>
      </c>
      <c r="C10" s="10">
        <v>66</v>
      </c>
      <c r="D10" s="10">
        <v>131</v>
      </c>
      <c r="E10" s="3"/>
      <c r="F10" s="7">
        <v>35</v>
      </c>
      <c r="G10" s="10">
        <v>88</v>
      </c>
      <c r="H10" s="10">
        <v>84</v>
      </c>
      <c r="I10" s="10">
        <v>172</v>
      </c>
      <c r="J10" s="3"/>
      <c r="K10" s="7">
        <v>65</v>
      </c>
      <c r="L10" s="10">
        <v>200</v>
      </c>
      <c r="M10" s="10">
        <v>189</v>
      </c>
      <c r="N10" s="10">
        <v>389</v>
      </c>
      <c r="O10" s="3"/>
      <c r="P10" s="7">
        <v>95</v>
      </c>
      <c r="Q10" s="10">
        <v>21</v>
      </c>
      <c r="R10" s="10">
        <v>81</v>
      </c>
      <c r="S10" s="10">
        <v>102</v>
      </c>
      <c r="U10" s="4" t="s">
        <v>9</v>
      </c>
      <c r="V10" s="15">
        <f>SUM(G21,G27,G33,G39,L9,L15,L21,L27,L33,L39,Q9,Q15,Q21,Q27,Q33,Q39)</f>
        <v>7114</v>
      </c>
      <c r="W10" s="15">
        <f>SUM(H21,H27,H33,H39,M9,M15,M21,M27,M33,M39,R9,R15,R21,R27,R33,R39)</f>
        <v>8564</v>
      </c>
      <c r="X10" s="18">
        <f t="shared" si="0"/>
        <v>15678</v>
      </c>
      <c r="Z10" s="6" t="s">
        <v>28</v>
      </c>
    </row>
    <row r="11" spans="1:29" ht="15" customHeight="1" x14ac:dyDescent="0.15">
      <c r="A11" s="7">
        <v>6</v>
      </c>
      <c r="B11" s="10">
        <v>65</v>
      </c>
      <c r="C11" s="10">
        <v>56</v>
      </c>
      <c r="D11" s="10">
        <v>121</v>
      </c>
      <c r="E11" s="3"/>
      <c r="F11" s="7">
        <v>36</v>
      </c>
      <c r="G11" s="10">
        <v>95</v>
      </c>
      <c r="H11" s="10">
        <v>89</v>
      </c>
      <c r="I11" s="10">
        <v>184</v>
      </c>
      <c r="J11" s="3"/>
      <c r="K11" s="7">
        <v>66</v>
      </c>
      <c r="L11" s="10">
        <v>198</v>
      </c>
      <c r="M11" s="10">
        <v>163</v>
      </c>
      <c r="N11" s="10">
        <v>361</v>
      </c>
      <c r="O11" s="3"/>
      <c r="P11" s="7">
        <v>96</v>
      </c>
      <c r="Q11" s="10">
        <v>14</v>
      </c>
      <c r="R11" s="10">
        <v>42</v>
      </c>
      <c r="S11" s="10">
        <v>56</v>
      </c>
      <c r="U11" s="4" t="s">
        <v>10</v>
      </c>
      <c r="V11" s="15">
        <f>SUM(,G33,G39,L9,L15,L21,L27,L33,L39,Q9,Q15,Q21,Q27,Q33,Q39)</f>
        <v>6089</v>
      </c>
      <c r="W11" s="15">
        <f>SUM(,H33,H39,M9,M15,M21,M27,M33,M39,R9,R15,R21,R27,R33,R39)</f>
        <v>7634</v>
      </c>
      <c r="X11" s="18">
        <f t="shared" si="0"/>
        <v>13723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63</v>
      </c>
      <c r="C12" s="10">
        <v>62</v>
      </c>
      <c r="D12" s="10">
        <v>125</v>
      </c>
      <c r="E12" s="3"/>
      <c r="F12" s="7">
        <v>37</v>
      </c>
      <c r="G12" s="10">
        <v>85</v>
      </c>
      <c r="H12" s="10">
        <v>88</v>
      </c>
      <c r="I12" s="10">
        <v>173</v>
      </c>
      <c r="J12" s="3"/>
      <c r="K12" s="7">
        <v>67</v>
      </c>
      <c r="L12" s="10">
        <v>217</v>
      </c>
      <c r="M12" s="10">
        <v>211</v>
      </c>
      <c r="N12" s="10">
        <v>428</v>
      </c>
      <c r="O12" s="3"/>
      <c r="P12" s="7">
        <v>97</v>
      </c>
      <c r="Q12" s="10">
        <v>5</v>
      </c>
      <c r="R12" s="10">
        <v>39</v>
      </c>
      <c r="S12" s="10">
        <v>44</v>
      </c>
      <c r="U12" s="4" t="s">
        <v>11</v>
      </c>
      <c r="V12" s="15">
        <f>SUM(L9,L15,L21,L27,L33,L39,Q9,Q15,Q21,Q27,Q33,Q39)</f>
        <v>5027</v>
      </c>
      <c r="W12" s="15">
        <f>SUM(M9,M15,M21,M27,M33,M39,R9,R15,R21,R27,R33,R39)</f>
        <v>6545</v>
      </c>
      <c r="X12" s="18">
        <f t="shared" si="0"/>
        <v>11572</v>
      </c>
      <c r="Z12" s="4" t="s">
        <v>25</v>
      </c>
      <c r="AA12" s="10">
        <v>169</v>
      </c>
      <c r="AB12" s="10">
        <v>115</v>
      </c>
      <c r="AC12" s="10">
        <v>284</v>
      </c>
    </row>
    <row r="13" spans="1:29" ht="15" customHeight="1" x14ac:dyDescent="0.15">
      <c r="A13" s="7">
        <v>8</v>
      </c>
      <c r="B13" s="10">
        <v>68</v>
      </c>
      <c r="C13" s="10">
        <v>47</v>
      </c>
      <c r="D13" s="10">
        <v>115</v>
      </c>
      <c r="E13" s="3"/>
      <c r="F13" s="7">
        <v>38</v>
      </c>
      <c r="G13" s="10">
        <v>86</v>
      </c>
      <c r="H13" s="10">
        <v>94</v>
      </c>
      <c r="I13" s="10">
        <v>180</v>
      </c>
      <c r="J13" s="3"/>
      <c r="K13" s="7">
        <v>68</v>
      </c>
      <c r="L13" s="10">
        <v>211</v>
      </c>
      <c r="M13" s="10">
        <v>201</v>
      </c>
      <c r="N13" s="10">
        <v>412</v>
      </c>
      <c r="O13" s="3"/>
      <c r="P13" s="7">
        <v>98</v>
      </c>
      <c r="Q13" s="10">
        <v>2</v>
      </c>
      <c r="R13" s="10">
        <v>36</v>
      </c>
      <c r="S13" s="10">
        <v>38</v>
      </c>
      <c r="U13" s="9" t="s">
        <v>12</v>
      </c>
      <c r="V13" s="12">
        <f>SUM(L15,L21,L27,L33,L39,Q9,Q15,Q21,Q27,Q33,Q39)</f>
        <v>4223</v>
      </c>
      <c r="W13" s="12">
        <f>SUM(M15,M21,M27,M33,M39,R9,R15,R21,R27,R33,R39)</f>
        <v>5707</v>
      </c>
      <c r="X13" s="12">
        <f t="shared" si="0"/>
        <v>9930</v>
      </c>
      <c r="Z13" s="26" t="s">
        <v>26</v>
      </c>
      <c r="AA13" s="10">
        <v>571</v>
      </c>
      <c r="AB13" s="10">
        <v>648</v>
      </c>
      <c r="AC13" s="10">
        <v>1219</v>
      </c>
    </row>
    <row r="14" spans="1:29" ht="15" customHeight="1" x14ac:dyDescent="0.15">
      <c r="A14" s="7">
        <v>9</v>
      </c>
      <c r="B14" s="10">
        <v>74</v>
      </c>
      <c r="C14" s="10">
        <v>71</v>
      </c>
      <c r="D14" s="10">
        <v>145</v>
      </c>
      <c r="E14" s="3"/>
      <c r="F14" s="7">
        <v>39</v>
      </c>
      <c r="G14" s="10">
        <v>80</v>
      </c>
      <c r="H14" s="10">
        <v>82</v>
      </c>
      <c r="I14" s="10">
        <v>162</v>
      </c>
      <c r="J14" s="3"/>
      <c r="K14" s="7">
        <v>69</v>
      </c>
      <c r="L14" s="10">
        <v>241</v>
      </c>
      <c r="M14" s="10">
        <v>200</v>
      </c>
      <c r="N14" s="10">
        <v>441</v>
      </c>
      <c r="O14" s="3"/>
      <c r="P14" s="7">
        <v>99</v>
      </c>
      <c r="Q14" s="10">
        <v>1</v>
      </c>
      <c r="R14" s="10">
        <v>24</v>
      </c>
      <c r="S14" s="10">
        <v>25</v>
      </c>
      <c r="U14" s="4" t="s">
        <v>13</v>
      </c>
      <c r="V14" s="15">
        <f>SUM(L21,L27,L33,L39,Q9,Q15,Q21,Q27,Q33,Q39)</f>
        <v>3156</v>
      </c>
      <c r="W14" s="15">
        <f>SUM(M21,M27,M33,M39,R9,R15,R21,R27,R33,R39)</f>
        <v>4743</v>
      </c>
      <c r="X14" s="18">
        <f t="shared" si="0"/>
        <v>7899</v>
      </c>
      <c r="Z14" s="4" t="s">
        <v>31</v>
      </c>
      <c r="AA14" s="10">
        <v>290</v>
      </c>
      <c r="AB14" s="10">
        <v>274</v>
      </c>
      <c r="AC14" s="10">
        <v>564</v>
      </c>
    </row>
    <row r="15" spans="1:29" ht="15" customHeight="1" x14ac:dyDescent="0.15">
      <c r="A15" s="7"/>
      <c r="B15" s="11">
        <v>335</v>
      </c>
      <c r="C15" s="11">
        <v>302</v>
      </c>
      <c r="D15" s="11">
        <v>637</v>
      </c>
      <c r="E15" s="3"/>
      <c r="F15" s="7"/>
      <c r="G15" s="11">
        <v>434</v>
      </c>
      <c r="H15" s="11">
        <v>437</v>
      </c>
      <c r="I15" s="11">
        <v>871</v>
      </c>
      <c r="J15" s="3"/>
      <c r="K15" s="7"/>
      <c r="L15" s="11">
        <v>1067</v>
      </c>
      <c r="M15" s="11">
        <v>964</v>
      </c>
      <c r="N15" s="11">
        <v>2031</v>
      </c>
      <c r="O15" s="3"/>
      <c r="P15" s="7"/>
      <c r="Q15" s="11">
        <v>43</v>
      </c>
      <c r="R15" s="11">
        <v>222</v>
      </c>
      <c r="S15" s="11">
        <v>265</v>
      </c>
      <c r="U15" s="4" t="s">
        <v>14</v>
      </c>
      <c r="V15" s="15">
        <f>SUM(L27,L33,L39,Q9,Q15,Q21,Q27,Q33,Q39)</f>
        <v>2098</v>
      </c>
      <c r="W15" s="15">
        <f>SUM(M27,M33,M39,R9,R15,R21,R27,R33,R39)</f>
        <v>3697</v>
      </c>
      <c r="X15" s="18">
        <f t="shared" si="0"/>
        <v>5795</v>
      </c>
      <c r="Z15" s="4" t="s">
        <v>7</v>
      </c>
      <c r="AA15" s="10">
        <v>267</v>
      </c>
      <c r="AB15" s="10">
        <v>442</v>
      </c>
      <c r="AC15" s="10">
        <v>709</v>
      </c>
    </row>
    <row r="16" spans="1:29" ht="15" customHeight="1" x14ac:dyDescent="0.15">
      <c r="A16" s="7">
        <v>10</v>
      </c>
      <c r="B16" s="10">
        <v>72</v>
      </c>
      <c r="C16" s="10">
        <v>70</v>
      </c>
      <c r="D16" s="10">
        <v>142</v>
      </c>
      <c r="E16" s="3"/>
      <c r="F16" s="7">
        <v>40</v>
      </c>
      <c r="G16" s="10">
        <v>89</v>
      </c>
      <c r="H16" s="10">
        <v>92</v>
      </c>
      <c r="I16" s="10">
        <v>181</v>
      </c>
      <c r="J16" s="3"/>
      <c r="K16" s="7">
        <v>70</v>
      </c>
      <c r="L16" s="10">
        <v>243</v>
      </c>
      <c r="M16" s="10">
        <v>232</v>
      </c>
      <c r="N16" s="10">
        <v>475</v>
      </c>
      <c r="O16" s="3"/>
      <c r="P16" s="7">
        <v>100</v>
      </c>
      <c r="Q16" s="10">
        <v>2</v>
      </c>
      <c r="R16" s="10">
        <v>11</v>
      </c>
      <c r="S16" s="10">
        <v>13</v>
      </c>
      <c r="U16" s="4" t="s">
        <v>15</v>
      </c>
      <c r="V16" s="15">
        <f>SUM(L33,L39,Q9,Q15,Q21,Q27,Q33,Q39)</f>
        <v>1452</v>
      </c>
      <c r="W16" s="15">
        <f>SUM(M33,M39,R9,R15,R21,R27,R33,R39)</f>
        <v>2764</v>
      </c>
      <c r="X16" s="18">
        <f t="shared" si="0"/>
        <v>4216</v>
      </c>
      <c r="Z16" s="9" t="s">
        <v>24</v>
      </c>
      <c r="AA16" s="11">
        <f t="shared" ref="AA16:AB16" si="2">SUM(AA12:AA15)</f>
        <v>1297</v>
      </c>
      <c r="AB16" s="11">
        <f t="shared" si="2"/>
        <v>1479</v>
      </c>
      <c r="AC16" s="11">
        <f>SUM(AC12:AC15)</f>
        <v>2776</v>
      </c>
    </row>
    <row r="17" spans="1:29" ht="15" customHeight="1" x14ac:dyDescent="0.15">
      <c r="A17" s="7">
        <v>11</v>
      </c>
      <c r="B17" s="10">
        <v>78</v>
      </c>
      <c r="C17" s="10">
        <v>63</v>
      </c>
      <c r="D17" s="10">
        <v>141</v>
      </c>
      <c r="E17" s="3"/>
      <c r="F17" s="7">
        <v>41</v>
      </c>
      <c r="G17" s="10">
        <v>91</v>
      </c>
      <c r="H17" s="10">
        <v>86</v>
      </c>
      <c r="I17" s="10">
        <v>177</v>
      </c>
      <c r="J17" s="3"/>
      <c r="K17" s="7">
        <v>71</v>
      </c>
      <c r="L17" s="10">
        <v>266</v>
      </c>
      <c r="M17" s="10">
        <v>255</v>
      </c>
      <c r="N17" s="10">
        <v>521</v>
      </c>
      <c r="O17" s="3"/>
      <c r="P17" s="7">
        <v>101</v>
      </c>
      <c r="Q17" s="10">
        <v>2</v>
      </c>
      <c r="R17" s="10">
        <v>9</v>
      </c>
      <c r="S17" s="10">
        <v>11</v>
      </c>
      <c r="U17" s="4" t="s">
        <v>16</v>
      </c>
      <c r="V17" s="15">
        <f>SUM(L39,Q9,Q15,Q21,Q27,Q33,Q39)</f>
        <v>814</v>
      </c>
      <c r="W17" s="15">
        <f>SUM(M39,R9,R15,R21,R27,R33,R39)</f>
        <v>1805</v>
      </c>
      <c r="X17" s="18">
        <f t="shared" si="0"/>
        <v>2619</v>
      </c>
      <c r="Z17" s="6" t="s">
        <v>29</v>
      </c>
    </row>
    <row r="18" spans="1:29" ht="15" customHeight="1" x14ac:dyDescent="0.15">
      <c r="A18" s="7">
        <v>12</v>
      </c>
      <c r="B18" s="10">
        <v>63</v>
      </c>
      <c r="C18" s="10">
        <v>79</v>
      </c>
      <c r="D18" s="10">
        <v>142</v>
      </c>
      <c r="E18" s="3"/>
      <c r="F18" s="7">
        <v>42</v>
      </c>
      <c r="G18" s="10">
        <v>111</v>
      </c>
      <c r="H18" s="10">
        <v>92</v>
      </c>
      <c r="I18" s="10">
        <v>203</v>
      </c>
      <c r="J18" s="3"/>
      <c r="K18" s="7">
        <v>72</v>
      </c>
      <c r="L18" s="10">
        <v>235</v>
      </c>
      <c r="M18" s="10">
        <v>242</v>
      </c>
      <c r="N18" s="13">
        <v>477</v>
      </c>
      <c r="O18" s="3"/>
      <c r="P18" s="7">
        <v>102</v>
      </c>
      <c r="Q18" s="10">
        <v>1</v>
      </c>
      <c r="R18" s="10">
        <v>6</v>
      </c>
      <c r="S18" s="10">
        <v>7</v>
      </c>
      <c r="U18" s="4" t="s">
        <v>17</v>
      </c>
      <c r="V18" s="15">
        <f>SUM(Q9,Q15,Q21,Q27,Q33,Q39)</f>
        <v>286</v>
      </c>
      <c r="W18" s="15">
        <f>SUM(R9,R15,R21,R27,R33,R39)</f>
        <v>862</v>
      </c>
      <c r="X18" s="18">
        <f t="shared" si="0"/>
        <v>1148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69</v>
      </c>
      <c r="D19" s="10">
        <v>145</v>
      </c>
      <c r="E19" s="3"/>
      <c r="F19" s="7">
        <v>43</v>
      </c>
      <c r="G19" s="10">
        <v>113</v>
      </c>
      <c r="H19" s="10">
        <v>92</v>
      </c>
      <c r="I19" s="10">
        <v>205</v>
      </c>
      <c r="J19" s="3"/>
      <c r="K19" s="7">
        <v>73</v>
      </c>
      <c r="L19" s="10">
        <v>224</v>
      </c>
      <c r="M19" s="10">
        <v>209</v>
      </c>
      <c r="N19" s="10">
        <v>433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49</v>
      </c>
      <c r="W19" s="15">
        <f>SUM(R15,R21,R27,R33,R39)</f>
        <v>257</v>
      </c>
      <c r="X19" s="18">
        <f t="shared" si="0"/>
        <v>306</v>
      </c>
      <c r="Z19" s="4" t="s">
        <v>25</v>
      </c>
      <c r="AA19" s="10">
        <v>153</v>
      </c>
      <c r="AB19" s="10">
        <v>159</v>
      </c>
      <c r="AC19" s="10">
        <v>312</v>
      </c>
    </row>
    <row r="20" spans="1:29" ht="15" customHeight="1" x14ac:dyDescent="0.15">
      <c r="A20" s="7">
        <v>14</v>
      </c>
      <c r="B20" s="10">
        <v>75</v>
      </c>
      <c r="C20" s="10">
        <v>80</v>
      </c>
      <c r="D20" s="10">
        <v>155</v>
      </c>
      <c r="E20" s="3"/>
      <c r="F20" s="7">
        <v>44</v>
      </c>
      <c r="G20" s="10">
        <v>114</v>
      </c>
      <c r="H20" s="10">
        <v>90</v>
      </c>
      <c r="I20" s="10">
        <v>204</v>
      </c>
      <c r="J20" s="3"/>
      <c r="K20" s="7">
        <v>74</v>
      </c>
      <c r="L20" s="10">
        <v>90</v>
      </c>
      <c r="M20" s="10">
        <v>108</v>
      </c>
      <c r="N20" s="10">
        <v>198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35</v>
      </c>
      <c r="X20" s="18">
        <f t="shared" si="0"/>
        <v>41</v>
      </c>
      <c r="Z20" s="26" t="s">
        <v>26</v>
      </c>
      <c r="AA20" s="10">
        <v>919</v>
      </c>
      <c r="AB20" s="10">
        <v>799</v>
      </c>
      <c r="AC20" s="10">
        <v>1718</v>
      </c>
    </row>
    <row r="21" spans="1:29" ht="15" customHeight="1" x14ac:dyDescent="0.15">
      <c r="A21" s="7"/>
      <c r="B21" s="11">
        <v>364</v>
      </c>
      <c r="C21" s="11">
        <v>361</v>
      </c>
      <c r="D21" s="11">
        <v>725</v>
      </c>
      <c r="E21" s="3"/>
      <c r="F21" s="7"/>
      <c r="G21" s="11">
        <v>518</v>
      </c>
      <c r="H21" s="11">
        <v>452</v>
      </c>
      <c r="I21" s="11">
        <v>970</v>
      </c>
      <c r="J21" s="3"/>
      <c r="K21" s="7"/>
      <c r="L21" s="12">
        <v>1058</v>
      </c>
      <c r="M21" s="12">
        <v>1046</v>
      </c>
      <c r="N21" s="12">
        <v>2104</v>
      </c>
      <c r="O21" s="24"/>
      <c r="P21" s="7"/>
      <c r="Q21" s="11">
        <v>6</v>
      </c>
      <c r="R21" s="11">
        <v>32</v>
      </c>
      <c r="S21" s="11">
        <v>38</v>
      </c>
      <c r="Z21" s="4" t="s">
        <v>31</v>
      </c>
      <c r="AA21" s="10">
        <v>385</v>
      </c>
      <c r="AB21" s="10">
        <v>331</v>
      </c>
      <c r="AC21" s="10">
        <v>716</v>
      </c>
    </row>
    <row r="22" spans="1:29" ht="15" customHeight="1" x14ac:dyDescent="0.15">
      <c r="A22" s="7">
        <v>15</v>
      </c>
      <c r="B22" s="10">
        <v>78</v>
      </c>
      <c r="C22" s="10">
        <v>59</v>
      </c>
      <c r="D22" s="10">
        <v>137</v>
      </c>
      <c r="E22" s="3"/>
      <c r="F22" s="7">
        <v>45</v>
      </c>
      <c r="G22" s="10">
        <v>107</v>
      </c>
      <c r="H22" s="10">
        <v>90</v>
      </c>
      <c r="I22" s="10">
        <v>197</v>
      </c>
      <c r="J22" s="3"/>
      <c r="K22" s="7">
        <v>75</v>
      </c>
      <c r="L22" s="10">
        <v>124</v>
      </c>
      <c r="M22" s="10">
        <v>151</v>
      </c>
      <c r="N22" s="10">
        <v>275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338</v>
      </c>
      <c r="AB22" s="10">
        <v>661</v>
      </c>
      <c r="AC22" s="10">
        <v>999</v>
      </c>
    </row>
    <row r="23" spans="1:29" ht="15" customHeight="1" x14ac:dyDescent="0.15">
      <c r="A23" s="7">
        <v>16</v>
      </c>
      <c r="B23" s="10">
        <v>94</v>
      </c>
      <c r="C23" s="10">
        <v>73</v>
      </c>
      <c r="D23" s="10">
        <v>167</v>
      </c>
      <c r="E23" s="3"/>
      <c r="F23" s="7">
        <v>46</v>
      </c>
      <c r="G23" s="10">
        <v>100</v>
      </c>
      <c r="H23" s="10">
        <v>112</v>
      </c>
      <c r="I23" s="10">
        <v>212</v>
      </c>
      <c r="J23" s="3"/>
      <c r="K23" s="7">
        <v>76</v>
      </c>
      <c r="L23" s="10">
        <v>120</v>
      </c>
      <c r="M23" s="10">
        <v>193</v>
      </c>
      <c r="N23" s="10">
        <v>313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9.694447264237132</v>
      </c>
      <c r="W23" s="19">
        <f>W4/$W$8*100</f>
        <v>7.9277022190408015</v>
      </c>
      <c r="X23" s="19">
        <f>X4/$X$8*100</f>
        <v>8.7554097113235372</v>
      </c>
      <c r="Z23" s="9" t="s">
        <v>24</v>
      </c>
      <c r="AA23" s="11">
        <f t="shared" ref="AA23:AB23" si="3">SUM(AA19:AA22)</f>
        <v>1795</v>
      </c>
      <c r="AB23" s="11">
        <f t="shared" si="3"/>
        <v>1950</v>
      </c>
      <c r="AC23" s="11">
        <f>SUM(AC19:AC22)</f>
        <v>3745</v>
      </c>
    </row>
    <row r="24" spans="1:29" ht="15" customHeight="1" x14ac:dyDescent="0.15">
      <c r="A24" s="7">
        <v>17</v>
      </c>
      <c r="B24" s="10">
        <v>76</v>
      </c>
      <c r="C24" s="10">
        <v>77</v>
      </c>
      <c r="D24" s="10">
        <v>153</v>
      </c>
      <c r="E24" s="3"/>
      <c r="F24" s="7">
        <v>47</v>
      </c>
      <c r="G24" s="10">
        <v>101</v>
      </c>
      <c r="H24" s="10">
        <v>83</v>
      </c>
      <c r="I24" s="10">
        <v>184</v>
      </c>
      <c r="J24" s="3"/>
      <c r="K24" s="7">
        <v>77</v>
      </c>
      <c r="L24" s="10">
        <v>131</v>
      </c>
      <c r="M24" s="10">
        <v>183</v>
      </c>
      <c r="N24" s="10">
        <v>314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47.436808445843056</v>
      </c>
      <c r="W24" s="19">
        <f>W5/$W$8*100</f>
        <v>41.007516105941306</v>
      </c>
      <c r="X24" s="19">
        <f>X5/$X$8*100</f>
        <v>44.019593855519098</v>
      </c>
      <c r="Z24" s="6" t="s">
        <v>30</v>
      </c>
    </row>
    <row r="25" spans="1:29" ht="15" customHeight="1" x14ac:dyDescent="0.15">
      <c r="A25" s="7">
        <v>18</v>
      </c>
      <c r="B25" s="10">
        <v>62</v>
      </c>
      <c r="C25" s="10">
        <v>72</v>
      </c>
      <c r="D25" s="10">
        <v>134</v>
      </c>
      <c r="E25" s="3"/>
      <c r="F25" s="7">
        <v>48</v>
      </c>
      <c r="G25" s="10">
        <v>103</v>
      </c>
      <c r="H25" s="10">
        <v>108</v>
      </c>
      <c r="I25" s="10">
        <v>211</v>
      </c>
      <c r="J25" s="3"/>
      <c r="K25" s="7">
        <v>78</v>
      </c>
      <c r="L25" s="10">
        <v>139</v>
      </c>
      <c r="M25" s="10">
        <v>198</v>
      </c>
      <c r="N25" s="10">
        <v>337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21.571414069637601</v>
      </c>
      <c r="W25" s="19">
        <f>W6/$W$8*100</f>
        <v>17.984967788117395</v>
      </c>
      <c r="X25" s="19">
        <f>X6/$X$8*100</f>
        <v>19.665192371712557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67</v>
      </c>
      <c r="C26" s="10">
        <v>76</v>
      </c>
      <c r="D26" s="10">
        <v>143</v>
      </c>
      <c r="E26" s="3"/>
      <c r="F26" s="7">
        <v>49</v>
      </c>
      <c r="G26" s="10">
        <v>96</v>
      </c>
      <c r="H26" s="10">
        <v>85</v>
      </c>
      <c r="I26" s="10">
        <v>181</v>
      </c>
      <c r="J26" s="3"/>
      <c r="K26" s="7">
        <v>79</v>
      </c>
      <c r="L26" s="10">
        <v>132</v>
      </c>
      <c r="M26" s="10">
        <v>208</v>
      </c>
      <c r="N26" s="10">
        <v>340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21.297330220282205</v>
      </c>
      <c r="W26" s="19">
        <f>W7/$W$8*100</f>
        <v>33.079813886900503</v>
      </c>
      <c r="X26" s="19">
        <f>X7/$X$8*100</f>
        <v>27.559804061444808</v>
      </c>
      <c r="Z26" s="4" t="s">
        <v>25</v>
      </c>
      <c r="AA26" s="10">
        <v>97</v>
      </c>
      <c r="AB26" s="10">
        <v>88</v>
      </c>
      <c r="AC26" s="10">
        <v>185</v>
      </c>
    </row>
    <row r="27" spans="1:29" ht="15" customHeight="1" x14ac:dyDescent="0.15">
      <c r="A27" s="7"/>
      <c r="B27" s="11">
        <v>377</v>
      </c>
      <c r="C27" s="11">
        <v>357</v>
      </c>
      <c r="D27" s="11">
        <v>734</v>
      </c>
      <c r="E27" s="3"/>
      <c r="F27" s="7"/>
      <c r="G27" s="11">
        <v>507</v>
      </c>
      <c r="H27" s="11">
        <v>478</v>
      </c>
      <c r="I27" s="11">
        <v>985</v>
      </c>
      <c r="J27" s="3"/>
      <c r="K27" s="7"/>
      <c r="L27" s="11">
        <v>646</v>
      </c>
      <c r="M27" s="11">
        <v>933</v>
      </c>
      <c r="N27" s="11">
        <v>1579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455</v>
      </c>
      <c r="AB27" s="10">
        <v>450</v>
      </c>
      <c r="AC27" s="10">
        <v>905</v>
      </c>
    </row>
    <row r="28" spans="1:29" ht="15" customHeight="1" x14ac:dyDescent="0.15">
      <c r="A28" s="7">
        <v>20</v>
      </c>
      <c r="B28" s="10">
        <v>60</v>
      </c>
      <c r="C28" s="10">
        <v>78</v>
      </c>
      <c r="D28" s="10">
        <v>138</v>
      </c>
      <c r="E28" s="3"/>
      <c r="F28" s="7">
        <v>50</v>
      </c>
      <c r="G28" s="10">
        <v>97</v>
      </c>
      <c r="H28" s="10">
        <v>89</v>
      </c>
      <c r="I28" s="10">
        <v>186</v>
      </c>
      <c r="J28" s="3"/>
      <c r="K28" s="7">
        <v>80</v>
      </c>
      <c r="L28" s="10">
        <v>118</v>
      </c>
      <c r="M28" s="10">
        <v>177</v>
      </c>
      <c r="N28" s="10">
        <v>295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29.347274388386968</v>
      </c>
      <c r="W28" s="19">
        <f t="shared" ref="W28:W39" si="5">W9/$W$8*100</f>
        <v>25.563707945597709</v>
      </c>
      <c r="X28" s="19">
        <f t="shared" ref="X28:X39" si="6">X9/$X$8*100</f>
        <v>27.336281923241547</v>
      </c>
      <c r="Z28" s="4" t="s">
        <v>31</v>
      </c>
      <c r="AA28" s="10">
        <v>235</v>
      </c>
      <c r="AB28" s="10">
        <v>193</v>
      </c>
      <c r="AC28" s="10">
        <v>428</v>
      </c>
    </row>
    <row r="29" spans="1:29" ht="15" customHeight="1" x14ac:dyDescent="0.15">
      <c r="A29" s="7">
        <v>21</v>
      </c>
      <c r="B29" s="10">
        <v>58</v>
      </c>
      <c r="C29" s="10">
        <v>67</v>
      </c>
      <c r="D29" s="10">
        <v>125</v>
      </c>
      <c r="E29" s="3"/>
      <c r="F29" s="7">
        <v>51</v>
      </c>
      <c r="G29" s="10">
        <v>90</v>
      </c>
      <c r="H29" s="10">
        <v>91</v>
      </c>
      <c r="I29" s="10">
        <v>181</v>
      </c>
      <c r="J29" s="3"/>
      <c r="K29" s="7">
        <v>81</v>
      </c>
      <c r="L29" s="10">
        <v>118</v>
      </c>
      <c r="M29" s="10">
        <v>194</v>
      </c>
      <c r="N29" s="10">
        <v>312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72.216018678306767</v>
      </c>
      <c r="W29" s="19">
        <f t="shared" si="5"/>
        <v>76.628489620615596</v>
      </c>
      <c r="X29" s="19">
        <f t="shared" si="6"/>
        <v>74.561278356398915</v>
      </c>
      <c r="Z29" s="4" t="s">
        <v>7</v>
      </c>
      <c r="AA29" s="10">
        <v>227</v>
      </c>
      <c r="AB29" s="10">
        <v>370</v>
      </c>
      <c r="AC29" s="10">
        <v>597</v>
      </c>
    </row>
    <row r="30" spans="1:29" ht="15" customHeight="1" x14ac:dyDescent="0.15">
      <c r="A30" s="7">
        <v>22</v>
      </c>
      <c r="B30" s="10">
        <v>68</v>
      </c>
      <c r="C30" s="10">
        <v>60</v>
      </c>
      <c r="D30" s="10">
        <v>128</v>
      </c>
      <c r="E30" s="3"/>
      <c r="F30" s="7">
        <v>52</v>
      </c>
      <c r="G30" s="10">
        <v>89</v>
      </c>
      <c r="H30" s="10">
        <v>105</v>
      </c>
      <c r="I30" s="10">
        <v>194</v>
      </c>
      <c r="J30" s="3"/>
      <c r="K30" s="7">
        <v>82</v>
      </c>
      <c r="L30" s="10">
        <v>138</v>
      </c>
      <c r="M30" s="10">
        <v>182</v>
      </c>
      <c r="N30" s="10">
        <v>320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61.810983656481575</v>
      </c>
      <c r="W30" s="19">
        <f t="shared" si="5"/>
        <v>68.30708661417323</v>
      </c>
      <c r="X30" s="19">
        <f t="shared" si="6"/>
        <v>65.263708565178106</v>
      </c>
      <c r="Z30" s="9" t="s">
        <v>24</v>
      </c>
      <c r="AA30" s="11">
        <f t="shared" ref="AA30:AB30" si="7">SUM(AA26:AA29)</f>
        <v>1014</v>
      </c>
      <c r="AB30" s="11">
        <f t="shared" si="7"/>
        <v>1101</v>
      </c>
      <c r="AC30" s="11">
        <f>SUM(AC26:AC29)</f>
        <v>2115</v>
      </c>
    </row>
    <row r="31" spans="1:29" ht="15" customHeight="1" x14ac:dyDescent="0.15">
      <c r="A31" s="7">
        <v>23</v>
      </c>
      <c r="B31" s="10">
        <v>65</v>
      </c>
      <c r="C31" s="10">
        <v>54</v>
      </c>
      <c r="D31" s="10">
        <v>119</v>
      </c>
      <c r="E31" s="3"/>
      <c r="F31" s="7">
        <v>53</v>
      </c>
      <c r="G31" s="10">
        <v>96</v>
      </c>
      <c r="H31" s="10">
        <v>125</v>
      </c>
      <c r="I31" s="10">
        <v>221</v>
      </c>
      <c r="J31" s="3"/>
      <c r="K31" s="7">
        <v>83</v>
      </c>
      <c r="L31" s="10">
        <v>136</v>
      </c>
      <c r="M31" s="10">
        <v>216</v>
      </c>
      <c r="N31" s="10">
        <v>352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51.030352248502687</v>
      </c>
      <c r="W31" s="19">
        <f t="shared" si="5"/>
        <v>58.562992125984245</v>
      </c>
      <c r="X31" s="19">
        <f t="shared" si="6"/>
        <v>55.034003899747944</v>
      </c>
      <c r="Z31" s="6"/>
    </row>
    <row r="32" spans="1:29" ht="15" customHeight="1" x14ac:dyDescent="0.15">
      <c r="A32" s="7">
        <v>24</v>
      </c>
      <c r="B32" s="10">
        <v>59</v>
      </c>
      <c r="C32" s="10">
        <v>59</v>
      </c>
      <c r="D32" s="10">
        <v>118</v>
      </c>
      <c r="E32" s="3"/>
      <c r="F32" s="7">
        <v>54</v>
      </c>
      <c r="G32" s="10">
        <v>97</v>
      </c>
      <c r="H32" s="10">
        <v>66</v>
      </c>
      <c r="I32" s="10">
        <v>163</v>
      </c>
      <c r="J32" s="3"/>
      <c r="K32" s="7">
        <v>84</v>
      </c>
      <c r="L32" s="10">
        <v>128</v>
      </c>
      <c r="M32" s="10">
        <v>190</v>
      </c>
      <c r="N32" s="10">
        <v>318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42.868744289919803</v>
      </c>
      <c r="W32" s="20">
        <f t="shared" si="5"/>
        <v>51.064781675017898</v>
      </c>
      <c r="X32" s="20">
        <f t="shared" si="6"/>
        <v>47.224996433157365</v>
      </c>
      <c r="Z32" s="6"/>
      <c r="AA32" s="28"/>
      <c r="AB32" s="27"/>
      <c r="AC32" s="27"/>
    </row>
    <row r="33" spans="1:29" ht="15" customHeight="1" x14ac:dyDescent="0.15">
      <c r="A33" s="7"/>
      <c r="B33" s="11">
        <v>310</v>
      </c>
      <c r="C33" s="11">
        <v>318</v>
      </c>
      <c r="D33" s="11">
        <v>628</v>
      </c>
      <c r="E33" s="3"/>
      <c r="F33" s="7"/>
      <c r="G33" s="11">
        <v>469</v>
      </c>
      <c r="H33" s="11">
        <v>476</v>
      </c>
      <c r="I33" s="11">
        <v>945</v>
      </c>
      <c r="J33" s="3"/>
      <c r="K33" s="7"/>
      <c r="L33" s="11">
        <v>638</v>
      </c>
      <c r="M33" s="11">
        <v>959</v>
      </c>
      <c r="N33" s="11">
        <v>1597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32.037356613541775</v>
      </c>
      <c r="W33" s="19">
        <f t="shared" si="5"/>
        <v>42.439155332856124</v>
      </c>
      <c r="X33" s="19">
        <f t="shared" si="6"/>
        <v>37.565986588671706</v>
      </c>
      <c r="Z33" s="6" t="s">
        <v>3</v>
      </c>
    </row>
    <row r="34" spans="1:29" ht="15" customHeight="1" x14ac:dyDescent="0.15">
      <c r="A34" s="7">
        <v>25</v>
      </c>
      <c r="B34" s="10">
        <v>62</v>
      </c>
      <c r="C34" s="10">
        <v>68</v>
      </c>
      <c r="D34" s="10">
        <v>130</v>
      </c>
      <c r="E34" s="3"/>
      <c r="F34" s="7">
        <v>55</v>
      </c>
      <c r="G34" s="10">
        <v>101</v>
      </c>
      <c r="H34" s="10">
        <v>109</v>
      </c>
      <c r="I34" s="10">
        <v>210</v>
      </c>
      <c r="J34" s="3"/>
      <c r="K34" s="7">
        <v>85</v>
      </c>
      <c r="L34" s="10">
        <v>127</v>
      </c>
      <c r="M34" s="10">
        <v>207</v>
      </c>
      <c r="N34" s="10">
        <v>334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21.297330220282205</v>
      </c>
      <c r="W34" s="19">
        <f t="shared" si="5"/>
        <v>33.079813886900503</v>
      </c>
      <c r="X34" s="19">
        <f t="shared" si="6"/>
        <v>27.559804061444808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78</v>
      </c>
      <c r="C35" s="10">
        <v>55</v>
      </c>
      <c r="D35" s="10">
        <v>133</v>
      </c>
      <c r="E35" s="3"/>
      <c r="F35" s="7">
        <v>56</v>
      </c>
      <c r="G35" s="10">
        <v>111</v>
      </c>
      <c r="H35" s="10">
        <v>124</v>
      </c>
      <c r="I35" s="10">
        <v>235</v>
      </c>
      <c r="J35" s="3"/>
      <c r="K35" s="7">
        <v>86</v>
      </c>
      <c r="L35" s="10">
        <v>101</v>
      </c>
      <c r="M35" s="10">
        <v>206</v>
      </c>
      <c r="N35" s="10">
        <v>307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14.739620343112374</v>
      </c>
      <c r="W35" s="19">
        <f t="shared" si="5"/>
        <v>24.731567644953472</v>
      </c>
      <c r="X35" s="19">
        <f t="shared" si="6"/>
        <v>20.050411375850096</v>
      </c>
      <c r="Z35" s="4" t="s">
        <v>25</v>
      </c>
      <c r="AA35" s="10">
        <f>SUM(AA5,AA12,AA19,AA26)</f>
        <v>955</v>
      </c>
      <c r="AB35" s="10">
        <f t="shared" ref="AA35:AB38" si="8">SUM(AB5,AB12,AB19,AB26)</f>
        <v>886</v>
      </c>
      <c r="AC35" s="10">
        <f>SUM(AA35:AB35)</f>
        <v>1841</v>
      </c>
    </row>
    <row r="36" spans="1:29" ht="15" customHeight="1" x14ac:dyDescent="0.15">
      <c r="A36" s="7">
        <v>27</v>
      </c>
      <c r="B36" s="10">
        <v>65</v>
      </c>
      <c r="C36" s="10">
        <v>48</v>
      </c>
      <c r="D36" s="10">
        <v>113</v>
      </c>
      <c r="E36" s="3"/>
      <c r="F36" s="7">
        <v>57</v>
      </c>
      <c r="G36" s="10">
        <v>122</v>
      </c>
      <c r="H36" s="10">
        <v>113</v>
      </c>
      <c r="I36" s="10">
        <v>235</v>
      </c>
      <c r="J36" s="3"/>
      <c r="K36" s="7">
        <v>87</v>
      </c>
      <c r="L36" s="10">
        <v>108</v>
      </c>
      <c r="M36" s="10">
        <v>181</v>
      </c>
      <c r="N36" s="10">
        <v>289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8.2631204953811785</v>
      </c>
      <c r="W36" s="19">
        <f t="shared" si="5"/>
        <v>16.150680028632785</v>
      </c>
      <c r="X36" s="19">
        <f t="shared" si="6"/>
        <v>12.455414467113711</v>
      </c>
      <c r="Z36" s="26" t="s">
        <v>26</v>
      </c>
      <c r="AA36" s="10">
        <f t="shared" si="8"/>
        <v>4673</v>
      </c>
      <c r="AB36" s="10">
        <f t="shared" si="8"/>
        <v>4583</v>
      </c>
      <c r="AC36" s="13">
        <f>SUM(AA36:AB36)</f>
        <v>9256</v>
      </c>
    </row>
    <row r="37" spans="1:29" ht="15" customHeight="1" x14ac:dyDescent="0.15">
      <c r="A37" s="7">
        <v>28</v>
      </c>
      <c r="B37" s="10">
        <v>57</v>
      </c>
      <c r="C37" s="10">
        <v>51</v>
      </c>
      <c r="D37" s="10">
        <v>108</v>
      </c>
      <c r="E37" s="3"/>
      <c r="F37" s="7">
        <v>58</v>
      </c>
      <c r="G37" s="10">
        <v>122</v>
      </c>
      <c r="H37" s="10">
        <v>122</v>
      </c>
      <c r="I37" s="10">
        <v>244</v>
      </c>
      <c r="J37" s="3"/>
      <c r="K37" s="7">
        <v>88</v>
      </c>
      <c r="L37" s="10">
        <v>101</v>
      </c>
      <c r="M37" s="10">
        <v>162</v>
      </c>
      <c r="N37" s="10">
        <v>263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2.9032585524312253</v>
      </c>
      <c r="W37" s="19">
        <f t="shared" si="5"/>
        <v>7.7129563350035788</v>
      </c>
      <c r="X37" s="19">
        <f t="shared" si="6"/>
        <v>5.4596471203690493</v>
      </c>
      <c r="Z37" s="4" t="s">
        <v>31</v>
      </c>
      <c r="AA37" s="10">
        <f t="shared" si="8"/>
        <v>2125</v>
      </c>
      <c r="AB37" s="10">
        <f t="shared" si="8"/>
        <v>2010</v>
      </c>
      <c r="AC37" s="13">
        <f>SUM(AA37:AB37)</f>
        <v>4135</v>
      </c>
    </row>
    <row r="38" spans="1:29" ht="15" customHeight="1" x14ac:dyDescent="0.15">
      <c r="A38" s="7">
        <v>29</v>
      </c>
      <c r="B38" s="10">
        <v>63</v>
      </c>
      <c r="C38" s="10">
        <v>53</v>
      </c>
      <c r="D38" s="10">
        <v>116</v>
      </c>
      <c r="E38" s="3"/>
      <c r="F38" s="7">
        <v>59</v>
      </c>
      <c r="G38" s="10">
        <v>137</v>
      </c>
      <c r="H38" s="10">
        <v>145</v>
      </c>
      <c r="I38" s="10">
        <v>282</v>
      </c>
      <c r="J38" s="3"/>
      <c r="K38" s="7">
        <v>89</v>
      </c>
      <c r="L38" s="10">
        <v>91</v>
      </c>
      <c r="M38" s="10">
        <v>187</v>
      </c>
      <c r="N38" s="10">
        <v>278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0.49741143031164348</v>
      </c>
      <c r="W38" s="19">
        <f t="shared" si="5"/>
        <v>2.2995705082319255</v>
      </c>
      <c r="X38" s="19">
        <f t="shared" si="6"/>
        <v>1.4552717934084749</v>
      </c>
      <c r="Z38" s="4" t="s">
        <v>7</v>
      </c>
      <c r="AA38" s="10">
        <f t="shared" si="8"/>
        <v>2098</v>
      </c>
      <c r="AB38" s="10">
        <f t="shared" si="8"/>
        <v>3697</v>
      </c>
      <c r="AC38" s="13">
        <f>SUM(AA38:AB38)</f>
        <v>5795</v>
      </c>
    </row>
    <row r="39" spans="1:29" ht="15" customHeight="1" x14ac:dyDescent="0.15">
      <c r="A39" s="7"/>
      <c r="B39" s="11">
        <v>325</v>
      </c>
      <c r="C39" s="11">
        <v>275</v>
      </c>
      <c r="D39" s="11">
        <v>600</v>
      </c>
      <c r="E39" s="3"/>
      <c r="F39" s="7"/>
      <c r="G39" s="11">
        <v>593</v>
      </c>
      <c r="H39" s="11">
        <v>613</v>
      </c>
      <c r="I39" s="11">
        <v>1206</v>
      </c>
      <c r="J39" s="3"/>
      <c r="K39" s="7"/>
      <c r="L39" s="11">
        <v>528</v>
      </c>
      <c r="M39" s="11">
        <v>943</v>
      </c>
      <c r="N39" s="11">
        <v>1471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6.0907522078976747E-2</v>
      </c>
      <c r="W39" s="19">
        <f t="shared" si="5"/>
        <v>0.31317108088761636</v>
      </c>
      <c r="X39" s="19">
        <f t="shared" si="6"/>
        <v>0.19498739715603747</v>
      </c>
      <c r="Z39" s="9" t="s">
        <v>24</v>
      </c>
      <c r="AA39" s="11">
        <f>SUM(AA35:AA38)</f>
        <v>9851</v>
      </c>
      <c r="AB39" s="11">
        <f>SUM(AB35:AB38)</f>
        <v>11176</v>
      </c>
      <c r="AC39" s="11">
        <f>SUM(AC35:AC38)</f>
        <v>21027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2"/>
      <c r="W2" s="32"/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45</v>
      </c>
      <c r="C4" s="10">
        <v>42</v>
      </c>
      <c r="D4" s="10">
        <v>87</v>
      </c>
      <c r="E4" s="3"/>
      <c r="F4" s="7">
        <v>30</v>
      </c>
      <c r="G4" s="10">
        <v>49</v>
      </c>
      <c r="H4" s="10">
        <v>42</v>
      </c>
      <c r="I4" s="10">
        <v>91</v>
      </c>
      <c r="J4" s="3"/>
      <c r="K4" s="7">
        <v>60</v>
      </c>
      <c r="L4" s="10">
        <v>144</v>
      </c>
      <c r="M4" s="10">
        <v>147</v>
      </c>
      <c r="N4" s="10">
        <v>291</v>
      </c>
      <c r="O4" s="3"/>
      <c r="P4" s="7">
        <v>90</v>
      </c>
      <c r="Q4" s="10">
        <v>79</v>
      </c>
      <c r="R4" s="10">
        <v>170</v>
      </c>
      <c r="S4" s="10">
        <v>249</v>
      </c>
      <c r="U4" s="4" t="s">
        <v>4</v>
      </c>
      <c r="V4" s="15">
        <f>SUM(B9,B15,B21)</f>
        <v>959</v>
      </c>
      <c r="W4" s="15">
        <f>SUM(C9,C15,C21)</f>
        <v>880</v>
      </c>
      <c r="X4" s="15">
        <f>SUM(V4:W4)</f>
        <v>1839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46</v>
      </c>
      <c r="C5" s="10">
        <v>42</v>
      </c>
      <c r="D5" s="10">
        <v>88</v>
      </c>
      <c r="E5" s="3"/>
      <c r="F5" s="7">
        <v>31</v>
      </c>
      <c r="G5" s="10">
        <v>57</v>
      </c>
      <c r="H5" s="10">
        <v>57</v>
      </c>
      <c r="I5" s="10">
        <v>114</v>
      </c>
      <c r="J5" s="3"/>
      <c r="K5" s="7">
        <v>61</v>
      </c>
      <c r="L5" s="10">
        <v>166</v>
      </c>
      <c r="M5" s="10">
        <v>162</v>
      </c>
      <c r="N5" s="10">
        <v>328</v>
      </c>
      <c r="O5" s="3"/>
      <c r="P5" s="7">
        <v>91</v>
      </c>
      <c r="Q5" s="10">
        <v>56</v>
      </c>
      <c r="R5" s="10">
        <v>144</v>
      </c>
      <c r="S5" s="10">
        <v>200</v>
      </c>
      <c r="U5" s="4" t="s">
        <v>5</v>
      </c>
      <c r="V5" s="15">
        <f>SUM(B27,B33,B39,G9,G15,G21,G27,G33,G39,L9)</f>
        <v>4670</v>
      </c>
      <c r="W5" s="15">
        <f>SUM(C27,C33,C39,H9,H15,H21,H27,H33,H39,M9)</f>
        <v>4580</v>
      </c>
      <c r="X5" s="15">
        <f>SUM(V5:W5)</f>
        <v>9250</v>
      </c>
      <c r="Y5" s="2"/>
      <c r="Z5" s="4" t="s">
        <v>25</v>
      </c>
      <c r="AA5" s="10">
        <v>542</v>
      </c>
      <c r="AB5" s="10">
        <v>525</v>
      </c>
      <c r="AC5" s="10">
        <v>1067</v>
      </c>
    </row>
    <row r="6" spans="1:29" ht="15" customHeight="1" x14ac:dyDescent="0.15">
      <c r="A6" s="7">
        <v>2</v>
      </c>
      <c r="B6" s="10">
        <v>50</v>
      </c>
      <c r="C6" s="10">
        <v>39</v>
      </c>
      <c r="D6" s="10">
        <v>89</v>
      </c>
      <c r="E6" s="3"/>
      <c r="F6" s="7">
        <v>32</v>
      </c>
      <c r="G6" s="10">
        <v>78</v>
      </c>
      <c r="H6" s="10">
        <v>86</v>
      </c>
      <c r="I6" s="10">
        <v>164</v>
      </c>
      <c r="J6" s="3"/>
      <c r="K6" s="7">
        <v>62</v>
      </c>
      <c r="L6" s="10">
        <v>167</v>
      </c>
      <c r="M6" s="10">
        <v>170</v>
      </c>
      <c r="N6" s="10">
        <v>337</v>
      </c>
      <c r="O6" s="3"/>
      <c r="P6" s="7">
        <v>92</v>
      </c>
      <c r="Q6" s="10">
        <v>39</v>
      </c>
      <c r="R6" s="10">
        <v>120</v>
      </c>
      <c r="S6" s="10">
        <v>159</v>
      </c>
      <c r="U6" s="8" t="s">
        <v>6</v>
      </c>
      <c r="V6" s="15">
        <f>SUM(L15,L21)</f>
        <v>2127</v>
      </c>
      <c r="W6" s="15">
        <f>SUM(M15,M21)</f>
        <v>2010</v>
      </c>
      <c r="X6" s="15">
        <f>SUM(V6:W6)</f>
        <v>4137</v>
      </c>
      <c r="Z6" s="26" t="s">
        <v>26</v>
      </c>
      <c r="AA6" s="10">
        <v>2724</v>
      </c>
      <c r="AB6" s="10">
        <v>2690</v>
      </c>
      <c r="AC6" s="10">
        <v>5414</v>
      </c>
    </row>
    <row r="7" spans="1:29" ht="15" customHeight="1" x14ac:dyDescent="0.15">
      <c r="A7" s="7">
        <v>3</v>
      </c>
      <c r="B7" s="10">
        <v>60</v>
      </c>
      <c r="C7" s="10">
        <v>51</v>
      </c>
      <c r="D7" s="10">
        <v>111</v>
      </c>
      <c r="E7" s="3"/>
      <c r="F7" s="7">
        <v>33</v>
      </c>
      <c r="G7" s="10">
        <v>71</v>
      </c>
      <c r="H7" s="10">
        <v>87</v>
      </c>
      <c r="I7" s="10">
        <v>158</v>
      </c>
      <c r="J7" s="3"/>
      <c r="K7" s="7">
        <v>63</v>
      </c>
      <c r="L7" s="10">
        <v>164</v>
      </c>
      <c r="M7" s="10">
        <v>167</v>
      </c>
      <c r="N7" s="10">
        <v>331</v>
      </c>
      <c r="O7" s="3"/>
      <c r="P7" s="7">
        <v>93</v>
      </c>
      <c r="Q7" s="10">
        <v>39</v>
      </c>
      <c r="R7" s="10">
        <v>94</v>
      </c>
      <c r="S7" s="10">
        <v>133</v>
      </c>
      <c r="U7" s="4" t="s">
        <v>7</v>
      </c>
      <c r="V7" s="15">
        <f>SUM(L27,L33,L39,Q9,Q15,Q21,Q27,Q33,Q39)</f>
        <v>2090</v>
      </c>
      <c r="W7" s="15">
        <f>SUM(M27,M33,M39,R9,R15,R21,R27,R33,R39)</f>
        <v>3692</v>
      </c>
      <c r="X7" s="15">
        <f>SUM(V7:W7)</f>
        <v>5782</v>
      </c>
      <c r="Z7" s="4" t="s">
        <v>31</v>
      </c>
      <c r="AA7" s="10">
        <v>1217</v>
      </c>
      <c r="AB7" s="10">
        <v>1209</v>
      </c>
      <c r="AC7" s="10">
        <v>2426</v>
      </c>
    </row>
    <row r="8" spans="1:29" ht="15" customHeight="1" x14ac:dyDescent="0.15">
      <c r="A8" s="7">
        <v>4</v>
      </c>
      <c r="B8" s="10">
        <v>54</v>
      </c>
      <c r="C8" s="10">
        <v>50</v>
      </c>
      <c r="D8" s="10">
        <v>104</v>
      </c>
      <c r="E8" s="3"/>
      <c r="F8" s="7">
        <v>34</v>
      </c>
      <c r="G8" s="10">
        <v>78</v>
      </c>
      <c r="H8" s="10">
        <v>68</v>
      </c>
      <c r="I8" s="10">
        <v>146</v>
      </c>
      <c r="J8" s="3"/>
      <c r="K8" s="7">
        <v>64</v>
      </c>
      <c r="L8" s="10">
        <v>165</v>
      </c>
      <c r="M8" s="10">
        <v>187</v>
      </c>
      <c r="N8" s="10">
        <v>352</v>
      </c>
      <c r="O8" s="3"/>
      <c r="P8" s="7">
        <v>94</v>
      </c>
      <c r="Q8" s="10">
        <v>27</v>
      </c>
      <c r="R8" s="10">
        <v>82</v>
      </c>
      <c r="S8" s="10">
        <v>109</v>
      </c>
      <c r="U8" s="17" t="s">
        <v>3</v>
      </c>
      <c r="V8" s="12">
        <f>SUM(V4:V7)</f>
        <v>9846</v>
      </c>
      <c r="W8" s="12">
        <f>SUM(W4:W7)</f>
        <v>11162</v>
      </c>
      <c r="X8" s="12">
        <f>SUM(X4:X7)</f>
        <v>21008</v>
      </c>
      <c r="Z8" s="4" t="s">
        <v>7</v>
      </c>
      <c r="AA8" s="10">
        <v>1261</v>
      </c>
      <c r="AB8" s="10">
        <v>2220</v>
      </c>
      <c r="AC8" s="10">
        <v>3481</v>
      </c>
    </row>
    <row r="9" spans="1:29" ht="15" customHeight="1" x14ac:dyDescent="0.15">
      <c r="A9" s="7"/>
      <c r="B9" s="11">
        <v>255</v>
      </c>
      <c r="C9" s="11">
        <v>224</v>
      </c>
      <c r="D9" s="11">
        <v>479</v>
      </c>
      <c r="E9" s="3"/>
      <c r="F9" s="7"/>
      <c r="G9" s="11">
        <v>333</v>
      </c>
      <c r="H9" s="11">
        <v>340</v>
      </c>
      <c r="I9" s="11">
        <v>673</v>
      </c>
      <c r="J9" s="3"/>
      <c r="K9" s="7"/>
      <c r="L9" s="12">
        <v>806</v>
      </c>
      <c r="M9" s="12">
        <v>833</v>
      </c>
      <c r="N9" s="12">
        <v>1639</v>
      </c>
      <c r="O9" s="3"/>
      <c r="P9" s="7"/>
      <c r="Q9" s="11">
        <v>240</v>
      </c>
      <c r="R9" s="11">
        <v>610</v>
      </c>
      <c r="S9" s="11">
        <v>850</v>
      </c>
      <c r="U9" s="4" t="s">
        <v>8</v>
      </c>
      <c r="V9" s="15">
        <f>SUM(G21,G27,G33,G39,L9)</f>
        <v>2884</v>
      </c>
      <c r="W9" s="15">
        <f>SUM(H21,H27,H33,H39,M9)</f>
        <v>2849</v>
      </c>
      <c r="X9" s="18">
        <f t="shared" ref="X9:X20" si="0">SUM(V9:W9)</f>
        <v>5733</v>
      </c>
      <c r="Z9" s="9" t="s">
        <v>24</v>
      </c>
      <c r="AA9" s="11">
        <f t="shared" ref="AA9:AB9" si="1">SUM(AA5:AA8)</f>
        <v>5744</v>
      </c>
      <c r="AB9" s="11">
        <f t="shared" si="1"/>
        <v>6644</v>
      </c>
      <c r="AC9" s="11">
        <f>SUM(AC5:AC8)</f>
        <v>12388</v>
      </c>
    </row>
    <row r="10" spans="1:29" ht="15" customHeight="1" x14ac:dyDescent="0.15">
      <c r="A10" s="7">
        <v>5</v>
      </c>
      <c r="B10" s="10">
        <v>68</v>
      </c>
      <c r="C10" s="10">
        <v>59</v>
      </c>
      <c r="D10" s="10">
        <v>127</v>
      </c>
      <c r="E10" s="3"/>
      <c r="F10" s="7">
        <v>35</v>
      </c>
      <c r="G10" s="10">
        <v>90</v>
      </c>
      <c r="H10" s="10">
        <v>85</v>
      </c>
      <c r="I10" s="10">
        <v>175</v>
      </c>
      <c r="J10" s="3"/>
      <c r="K10" s="7">
        <v>65</v>
      </c>
      <c r="L10" s="10">
        <v>199</v>
      </c>
      <c r="M10" s="10">
        <v>188</v>
      </c>
      <c r="N10" s="10">
        <v>387</v>
      </c>
      <c r="O10" s="3"/>
      <c r="P10" s="7">
        <v>95</v>
      </c>
      <c r="Q10" s="10">
        <v>23</v>
      </c>
      <c r="R10" s="10">
        <v>84</v>
      </c>
      <c r="S10" s="10">
        <v>107</v>
      </c>
      <c r="U10" s="4" t="s">
        <v>9</v>
      </c>
      <c r="V10" s="15">
        <f>SUM(G21,G27,G33,G39,L9,L15,L21,L27,L33,L39,Q9,Q15,Q21,Q27,Q33,Q39)</f>
        <v>7101</v>
      </c>
      <c r="W10" s="15">
        <f>SUM(H21,H27,H33,H39,M9,M15,M21,M27,M33,M39,R9,R15,R21,R27,R33,R39)</f>
        <v>8551</v>
      </c>
      <c r="X10" s="18">
        <f t="shared" si="0"/>
        <v>15652</v>
      </c>
      <c r="Z10" s="6" t="s">
        <v>28</v>
      </c>
    </row>
    <row r="11" spans="1:29" ht="15" customHeight="1" x14ac:dyDescent="0.15">
      <c r="A11" s="7">
        <v>6</v>
      </c>
      <c r="B11" s="10">
        <v>64</v>
      </c>
      <c r="C11" s="10">
        <v>58</v>
      </c>
      <c r="D11" s="10">
        <v>122</v>
      </c>
      <c r="E11" s="3"/>
      <c r="F11" s="7">
        <v>36</v>
      </c>
      <c r="G11" s="10">
        <v>94</v>
      </c>
      <c r="H11" s="10">
        <v>82</v>
      </c>
      <c r="I11" s="10">
        <v>176</v>
      </c>
      <c r="J11" s="3"/>
      <c r="K11" s="7">
        <v>66</v>
      </c>
      <c r="L11" s="10">
        <v>187</v>
      </c>
      <c r="M11" s="10">
        <v>165</v>
      </c>
      <c r="N11" s="10">
        <v>352</v>
      </c>
      <c r="O11" s="3"/>
      <c r="P11" s="7">
        <v>96</v>
      </c>
      <c r="Q11" s="10">
        <v>12</v>
      </c>
      <c r="R11" s="10">
        <v>46</v>
      </c>
      <c r="S11" s="10">
        <v>58</v>
      </c>
      <c r="U11" s="4" t="s">
        <v>10</v>
      </c>
      <c r="V11" s="15">
        <f>SUM(,G33,G39,L9,L15,L21,L27,L33,L39,Q9,Q15,Q21,Q27,Q33,Q39)</f>
        <v>6074</v>
      </c>
      <c r="W11" s="15">
        <f>SUM(,H33,H39,M9,M15,M21,M27,M33,M39,R9,R15,R21,R27,R33,R39)</f>
        <v>7622</v>
      </c>
      <c r="X11" s="18">
        <f t="shared" si="0"/>
        <v>13696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60</v>
      </c>
      <c r="D12" s="10">
        <v>125</v>
      </c>
      <c r="E12" s="3"/>
      <c r="F12" s="7">
        <v>37</v>
      </c>
      <c r="G12" s="10">
        <v>77</v>
      </c>
      <c r="H12" s="10">
        <v>96</v>
      </c>
      <c r="I12" s="10">
        <v>173</v>
      </c>
      <c r="J12" s="3"/>
      <c r="K12" s="7">
        <v>67</v>
      </c>
      <c r="L12" s="10">
        <v>219</v>
      </c>
      <c r="M12" s="10">
        <v>203</v>
      </c>
      <c r="N12" s="10">
        <v>422</v>
      </c>
      <c r="O12" s="3"/>
      <c r="P12" s="7">
        <v>97</v>
      </c>
      <c r="Q12" s="10">
        <v>7</v>
      </c>
      <c r="R12" s="10">
        <v>38</v>
      </c>
      <c r="S12" s="10">
        <v>45</v>
      </c>
      <c r="U12" s="4" t="s">
        <v>11</v>
      </c>
      <c r="V12" s="15">
        <f>SUM(L9,L15,L21,L27,L33,L39,Q9,Q15,Q21,Q27,Q33,Q39)</f>
        <v>5023</v>
      </c>
      <c r="W12" s="15">
        <f>SUM(M9,M15,M21,M27,M33,M39,R9,R15,R21,R27,R33,R39)</f>
        <v>6535</v>
      </c>
      <c r="X12" s="18">
        <f t="shared" si="0"/>
        <v>11558</v>
      </c>
      <c r="Z12" s="4" t="s">
        <v>25</v>
      </c>
      <c r="AA12" s="10">
        <v>168</v>
      </c>
      <c r="AB12" s="10">
        <v>111</v>
      </c>
      <c r="AC12" s="10">
        <v>279</v>
      </c>
    </row>
    <row r="13" spans="1:29" ht="15" customHeight="1" x14ac:dyDescent="0.15">
      <c r="A13" s="7">
        <v>8</v>
      </c>
      <c r="B13" s="10">
        <v>64</v>
      </c>
      <c r="C13" s="10">
        <v>51</v>
      </c>
      <c r="D13" s="10">
        <v>115</v>
      </c>
      <c r="E13" s="3"/>
      <c r="F13" s="7">
        <v>38</v>
      </c>
      <c r="G13" s="10">
        <v>90</v>
      </c>
      <c r="H13" s="10">
        <v>90</v>
      </c>
      <c r="I13" s="10">
        <v>180</v>
      </c>
      <c r="J13" s="3"/>
      <c r="K13" s="7">
        <v>68</v>
      </c>
      <c r="L13" s="10">
        <v>215</v>
      </c>
      <c r="M13" s="10">
        <v>208</v>
      </c>
      <c r="N13" s="10">
        <v>423</v>
      </c>
      <c r="O13" s="3"/>
      <c r="P13" s="7">
        <v>98</v>
      </c>
      <c r="Q13" s="10">
        <v>1</v>
      </c>
      <c r="R13" s="10">
        <v>34</v>
      </c>
      <c r="S13" s="10">
        <v>35</v>
      </c>
      <c r="U13" s="9" t="s">
        <v>12</v>
      </c>
      <c r="V13" s="12">
        <f>SUM(L15,L21,L27,L33,L39,Q9,Q15,Q21,Q27,Q33,Q39)</f>
        <v>4217</v>
      </c>
      <c r="W13" s="12">
        <f>SUM(M15,M21,M27,M33,M39,R9,R15,R21,R27,R33,R39)</f>
        <v>5702</v>
      </c>
      <c r="X13" s="12">
        <f t="shared" si="0"/>
        <v>9919</v>
      </c>
      <c r="Z13" s="26" t="s">
        <v>26</v>
      </c>
      <c r="AA13" s="10">
        <v>570</v>
      </c>
      <c r="AB13" s="10">
        <v>644</v>
      </c>
      <c r="AC13" s="10">
        <v>1214</v>
      </c>
    </row>
    <row r="14" spans="1:29" ht="15" customHeight="1" x14ac:dyDescent="0.15">
      <c r="A14" s="7">
        <v>9</v>
      </c>
      <c r="B14" s="10">
        <v>75</v>
      </c>
      <c r="C14" s="10">
        <v>68</v>
      </c>
      <c r="D14" s="10">
        <v>143</v>
      </c>
      <c r="E14" s="3"/>
      <c r="F14" s="7">
        <v>39</v>
      </c>
      <c r="G14" s="10">
        <v>85</v>
      </c>
      <c r="H14" s="10">
        <v>84</v>
      </c>
      <c r="I14" s="10">
        <v>169</v>
      </c>
      <c r="J14" s="3"/>
      <c r="K14" s="7">
        <v>69</v>
      </c>
      <c r="L14" s="10">
        <v>241</v>
      </c>
      <c r="M14" s="10">
        <v>201</v>
      </c>
      <c r="N14" s="10">
        <v>442</v>
      </c>
      <c r="O14" s="3"/>
      <c r="P14" s="7">
        <v>99</v>
      </c>
      <c r="Q14" s="10">
        <v>2</v>
      </c>
      <c r="R14" s="10">
        <v>24</v>
      </c>
      <c r="S14" s="10">
        <v>26</v>
      </c>
      <c r="U14" s="4" t="s">
        <v>13</v>
      </c>
      <c r="V14" s="15">
        <f>SUM(L21,L27,L33,L39,Q9,Q15,Q21,Q27,Q33,Q39)</f>
        <v>3156</v>
      </c>
      <c r="W14" s="15">
        <f>SUM(M21,M27,M33,M39,R9,R15,R21,R27,R33,R39)</f>
        <v>4737</v>
      </c>
      <c r="X14" s="18">
        <f t="shared" si="0"/>
        <v>7893</v>
      </c>
      <c r="Z14" s="4" t="s">
        <v>31</v>
      </c>
      <c r="AA14" s="10">
        <v>289</v>
      </c>
      <c r="AB14" s="10">
        <v>276</v>
      </c>
      <c r="AC14" s="10">
        <v>565</v>
      </c>
    </row>
    <row r="15" spans="1:29" ht="15" customHeight="1" x14ac:dyDescent="0.15">
      <c r="A15" s="7"/>
      <c r="B15" s="11">
        <v>336</v>
      </c>
      <c r="C15" s="11">
        <v>296</v>
      </c>
      <c r="D15" s="11">
        <v>632</v>
      </c>
      <c r="E15" s="3"/>
      <c r="F15" s="7"/>
      <c r="G15" s="11">
        <v>436</v>
      </c>
      <c r="H15" s="11">
        <v>437</v>
      </c>
      <c r="I15" s="11">
        <v>873</v>
      </c>
      <c r="J15" s="3"/>
      <c r="K15" s="7"/>
      <c r="L15" s="11">
        <v>1061</v>
      </c>
      <c r="M15" s="11">
        <v>965</v>
      </c>
      <c r="N15" s="11">
        <v>2026</v>
      </c>
      <c r="O15" s="3"/>
      <c r="P15" s="7"/>
      <c r="Q15" s="11">
        <v>45</v>
      </c>
      <c r="R15" s="11">
        <v>226</v>
      </c>
      <c r="S15" s="11">
        <v>271</v>
      </c>
      <c r="U15" s="4" t="s">
        <v>14</v>
      </c>
      <c r="V15" s="15">
        <f>SUM(L27,L33,L39,Q9,Q15,Q21,Q27,Q33,Q39)</f>
        <v>2090</v>
      </c>
      <c r="W15" s="15">
        <f>SUM(M27,M33,M39,R9,R15,R21,R27,R33,R39)</f>
        <v>3692</v>
      </c>
      <c r="X15" s="18">
        <f t="shared" si="0"/>
        <v>5782</v>
      </c>
      <c r="Z15" s="4" t="s">
        <v>7</v>
      </c>
      <c r="AA15" s="10">
        <v>269</v>
      </c>
      <c r="AB15" s="10">
        <v>442</v>
      </c>
      <c r="AC15" s="10">
        <v>711</v>
      </c>
    </row>
    <row r="16" spans="1:29" ht="15" customHeight="1" x14ac:dyDescent="0.15">
      <c r="A16" s="7">
        <v>10</v>
      </c>
      <c r="B16" s="10">
        <v>77</v>
      </c>
      <c r="C16" s="10">
        <v>71</v>
      </c>
      <c r="D16" s="10">
        <v>148</v>
      </c>
      <c r="E16" s="3"/>
      <c r="F16" s="7">
        <v>40</v>
      </c>
      <c r="G16" s="10">
        <v>88</v>
      </c>
      <c r="H16" s="10">
        <v>90</v>
      </c>
      <c r="I16" s="10">
        <v>178</v>
      </c>
      <c r="J16" s="3"/>
      <c r="K16" s="7">
        <v>70</v>
      </c>
      <c r="L16" s="10">
        <v>240</v>
      </c>
      <c r="M16" s="10">
        <v>222</v>
      </c>
      <c r="N16" s="10">
        <v>462</v>
      </c>
      <c r="O16" s="3"/>
      <c r="P16" s="7">
        <v>100</v>
      </c>
      <c r="Q16" s="10">
        <v>2</v>
      </c>
      <c r="R16" s="10">
        <v>12</v>
      </c>
      <c r="S16" s="10">
        <v>14</v>
      </c>
      <c r="U16" s="4" t="s">
        <v>15</v>
      </c>
      <c r="V16" s="15">
        <f>SUM(L33,L39,Q9,Q15,Q21,Q27,Q33,Q39)</f>
        <v>1451</v>
      </c>
      <c r="W16" s="15">
        <f>SUM(M33,M39,R9,R15,R21,R27,R33,R39)</f>
        <v>2767</v>
      </c>
      <c r="X16" s="18">
        <f t="shared" si="0"/>
        <v>4218</v>
      </c>
      <c r="Z16" s="9" t="s">
        <v>24</v>
      </c>
      <c r="AA16" s="11">
        <f t="shared" ref="AA16:AB16" si="2">SUM(AA12:AA15)</f>
        <v>1296</v>
      </c>
      <c r="AB16" s="11">
        <f t="shared" si="2"/>
        <v>1473</v>
      </c>
      <c r="AC16" s="11">
        <f>SUM(AC12:AC15)</f>
        <v>2769</v>
      </c>
    </row>
    <row r="17" spans="1:29" ht="15" customHeight="1" x14ac:dyDescent="0.15">
      <c r="A17" s="7">
        <v>11</v>
      </c>
      <c r="B17" s="10">
        <v>77</v>
      </c>
      <c r="C17" s="10">
        <v>64</v>
      </c>
      <c r="D17" s="10">
        <v>141</v>
      </c>
      <c r="E17" s="3"/>
      <c r="F17" s="7">
        <v>41</v>
      </c>
      <c r="G17" s="10">
        <v>85</v>
      </c>
      <c r="H17" s="10">
        <v>85</v>
      </c>
      <c r="I17" s="10">
        <v>170</v>
      </c>
      <c r="J17" s="3"/>
      <c r="K17" s="7">
        <v>71</v>
      </c>
      <c r="L17" s="10">
        <v>267</v>
      </c>
      <c r="M17" s="10">
        <v>256</v>
      </c>
      <c r="N17" s="10">
        <v>523</v>
      </c>
      <c r="O17" s="3"/>
      <c r="P17" s="7">
        <v>101</v>
      </c>
      <c r="Q17" s="10">
        <v>2</v>
      </c>
      <c r="R17" s="10">
        <v>10</v>
      </c>
      <c r="S17" s="10">
        <v>12</v>
      </c>
      <c r="U17" s="4" t="s">
        <v>16</v>
      </c>
      <c r="V17" s="15">
        <f>SUM(L39,Q9,Q15,Q21,Q27,Q33,Q39)</f>
        <v>823</v>
      </c>
      <c r="W17" s="15">
        <f>SUM(M39,R9,R15,R21,R27,R33,R39)</f>
        <v>1805</v>
      </c>
      <c r="X17" s="18">
        <f t="shared" si="0"/>
        <v>2628</v>
      </c>
      <c r="Z17" s="6" t="s">
        <v>29</v>
      </c>
    </row>
    <row r="18" spans="1:29" ht="15" customHeight="1" x14ac:dyDescent="0.15">
      <c r="A18" s="7">
        <v>12</v>
      </c>
      <c r="B18" s="10">
        <v>60</v>
      </c>
      <c r="C18" s="10">
        <v>77</v>
      </c>
      <c r="D18" s="10">
        <v>137</v>
      </c>
      <c r="E18" s="3"/>
      <c r="F18" s="7">
        <v>42</v>
      </c>
      <c r="G18" s="10">
        <v>114</v>
      </c>
      <c r="H18" s="10">
        <v>91</v>
      </c>
      <c r="I18" s="10">
        <v>205</v>
      </c>
      <c r="J18" s="3"/>
      <c r="K18" s="7">
        <v>72</v>
      </c>
      <c r="L18" s="10">
        <v>238</v>
      </c>
      <c r="M18" s="10">
        <v>243</v>
      </c>
      <c r="N18" s="13">
        <v>481</v>
      </c>
      <c r="O18" s="3"/>
      <c r="P18" s="7">
        <v>102</v>
      </c>
      <c r="Q18" s="10">
        <v>1</v>
      </c>
      <c r="R18" s="10">
        <v>6</v>
      </c>
      <c r="S18" s="10">
        <v>7</v>
      </c>
      <c r="U18" s="4" t="s">
        <v>17</v>
      </c>
      <c r="V18" s="15">
        <f>SUM(Q9,Q15,Q21,Q27,Q33,Q39)</f>
        <v>291</v>
      </c>
      <c r="W18" s="15">
        <f>SUM(R9,R15,R21,R27,R33,R39)</f>
        <v>873</v>
      </c>
      <c r="X18" s="18">
        <f t="shared" si="0"/>
        <v>1164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77</v>
      </c>
      <c r="C19" s="10">
        <v>73</v>
      </c>
      <c r="D19" s="10">
        <v>150</v>
      </c>
      <c r="E19" s="3"/>
      <c r="F19" s="7">
        <v>43</v>
      </c>
      <c r="G19" s="10">
        <v>116</v>
      </c>
      <c r="H19" s="10">
        <v>86</v>
      </c>
      <c r="I19" s="10">
        <v>202</v>
      </c>
      <c r="J19" s="3"/>
      <c r="K19" s="7">
        <v>73</v>
      </c>
      <c r="L19" s="10">
        <v>227</v>
      </c>
      <c r="M19" s="10">
        <v>215</v>
      </c>
      <c r="N19" s="10">
        <v>442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51</v>
      </c>
      <c r="W19" s="15">
        <f>SUM(R15,R21,R27,R33,R39)</f>
        <v>263</v>
      </c>
      <c r="X19" s="18">
        <f t="shared" si="0"/>
        <v>314</v>
      </c>
      <c r="Z19" s="4" t="s">
        <v>25</v>
      </c>
      <c r="AA19" s="10">
        <v>152</v>
      </c>
      <c r="AB19" s="10">
        <v>158</v>
      </c>
      <c r="AC19" s="10">
        <v>310</v>
      </c>
    </row>
    <row r="20" spans="1:29" ht="15" customHeight="1" x14ac:dyDescent="0.15">
      <c r="A20" s="7">
        <v>14</v>
      </c>
      <c r="B20" s="10">
        <v>77</v>
      </c>
      <c r="C20" s="10">
        <v>75</v>
      </c>
      <c r="D20" s="10">
        <v>152</v>
      </c>
      <c r="E20" s="3"/>
      <c r="F20" s="7">
        <v>44</v>
      </c>
      <c r="G20" s="10">
        <v>114</v>
      </c>
      <c r="H20" s="10">
        <v>97</v>
      </c>
      <c r="I20" s="10">
        <v>211</v>
      </c>
      <c r="J20" s="3"/>
      <c r="K20" s="7">
        <v>74</v>
      </c>
      <c r="L20" s="10">
        <v>94</v>
      </c>
      <c r="M20" s="10">
        <v>109</v>
      </c>
      <c r="N20" s="10">
        <v>203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37</v>
      </c>
      <c r="X20" s="18">
        <f t="shared" si="0"/>
        <v>43</v>
      </c>
      <c r="Z20" s="26" t="s">
        <v>26</v>
      </c>
      <c r="AA20" s="10">
        <v>921</v>
      </c>
      <c r="AB20" s="10">
        <v>795</v>
      </c>
      <c r="AC20" s="10">
        <v>1716</v>
      </c>
    </row>
    <row r="21" spans="1:29" ht="15" customHeight="1" x14ac:dyDescent="0.15">
      <c r="A21" s="7"/>
      <c r="B21" s="11">
        <v>368</v>
      </c>
      <c r="C21" s="11">
        <v>360</v>
      </c>
      <c r="D21" s="11">
        <v>728</v>
      </c>
      <c r="E21" s="3"/>
      <c r="F21" s="7"/>
      <c r="G21" s="11">
        <v>517</v>
      </c>
      <c r="H21" s="11">
        <v>449</v>
      </c>
      <c r="I21" s="11">
        <v>966</v>
      </c>
      <c r="J21" s="3"/>
      <c r="K21" s="7"/>
      <c r="L21" s="12">
        <v>1066</v>
      </c>
      <c r="M21" s="12">
        <v>1045</v>
      </c>
      <c r="N21" s="12">
        <v>2111</v>
      </c>
      <c r="O21" s="24"/>
      <c r="P21" s="7"/>
      <c r="Q21" s="11">
        <v>6</v>
      </c>
      <c r="R21" s="11">
        <v>34</v>
      </c>
      <c r="S21" s="11">
        <v>40</v>
      </c>
      <c r="Z21" s="4" t="s">
        <v>31</v>
      </c>
      <c r="AA21" s="10">
        <v>386</v>
      </c>
      <c r="AB21" s="10">
        <v>331</v>
      </c>
      <c r="AC21" s="10">
        <v>717</v>
      </c>
    </row>
    <row r="22" spans="1:29" ht="15" customHeight="1" x14ac:dyDescent="0.15">
      <c r="A22" s="7">
        <v>15</v>
      </c>
      <c r="B22" s="10">
        <v>75</v>
      </c>
      <c r="C22" s="10">
        <v>63</v>
      </c>
      <c r="D22" s="10">
        <v>138</v>
      </c>
      <c r="E22" s="3"/>
      <c r="F22" s="7">
        <v>45</v>
      </c>
      <c r="G22" s="10">
        <v>102</v>
      </c>
      <c r="H22" s="10">
        <v>91</v>
      </c>
      <c r="I22" s="10">
        <v>193</v>
      </c>
      <c r="J22" s="3"/>
      <c r="K22" s="7">
        <v>75</v>
      </c>
      <c r="L22" s="10">
        <v>121</v>
      </c>
      <c r="M22" s="10">
        <v>142</v>
      </c>
      <c r="N22" s="10">
        <v>263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337</v>
      </c>
      <c r="AB22" s="10">
        <v>661</v>
      </c>
      <c r="AC22" s="10">
        <v>998</v>
      </c>
    </row>
    <row r="23" spans="1:29" ht="15" customHeight="1" x14ac:dyDescent="0.15">
      <c r="A23" s="7">
        <v>16</v>
      </c>
      <c r="B23" s="10">
        <v>91</v>
      </c>
      <c r="C23" s="10">
        <v>74</v>
      </c>
      <c r="D23" s="10">
        <v>165</v>
      </c>
      <c r="E23" s="3"/>
      <c r="F23" s="7">
        <v>46</v>
      </c>
      <c r="G23" s="10">
        <v>106</v>
      </c>
      <c r="H23" s="10">
        <v>108</v>
      </c>
      <c r="I23" s="10">
        <v>214</v>
      </c>
      <c r="J23" s="3"/>
      <c r="K23" s="7">
        <v>76</v>
      </c>
      <c r="L23" s="10">
        <v>122</v>
      </c>
      <c r="M23" s="10">
        <v>195</v>
      </c>
      <c r="N23" s="10">
        <v>317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9.7399959374365235</v>
      </c>
      <c r="W23" s="19">
        <f>W4/$W$8*100</f>
        <v>7.8838917756674425</v>
      </c>
      <c r="X23" s="19">
        <f>X4/$X$8*100</f>
        <v>8.7538080731150032</v>
      </c>
      <c r="Z23" s="9" t="s">
        <v>24</v>
      </c>
      <c r="AA23" s="11">
        <f t="shared" ref="AA23:AB23" si="3">SUM(AA19:AA22)</f>
        <v>1796</v>
      </c>
      <c r="AB23" s="11">
        <f t="shared" si="3"/>
        <v>1945</v>
      </c>
      <c r="AC23" s="11">
        <f>SUM(AC19:AC22)</f>
        <v>3741</v>
      </c>
    </row>
    <row r="24" spans="1:29" ht="15" customHeight="1" x14ac:dyDescent="0.15">
      <c r="A24" s="7">
        <v>17</v>
      </c>
      <c r="B24" s="10">
        <v>81</v>
      </c>
      <c r="C24" s="10">
        <v>76</v>
      </c>
      <c r="D24" s="10">
        <v>157</v>
      </c>
      <c r="E24" s="3"/>
      <c r="F24" s="7">
        <v>47</v>
      </c>
      <c r="G24" s="10">
        <v>97</v>
      </c>
      <c r="H24" s="10">
        <v>89</v>
      </c>
      <c r="I24" s="10">
        <v>186</v>
      </c>
      <c r="J24" s="3"/>
      <c r="K24" s="7">
        <v>77</v>
      </c>
      <c r="L24" s="10">
        <v>130</v>
      </c>
      <c r="M24" s="10">
        <v>182</v>
      </c>
      <c r="N24" s="10">
        <v>312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47.430428600446881</v>
      </c>
      <c r="W24" s="19">
        <f>W5/$W$8*100</f>
        <v>41.032073105178284</v>
      </c>
      <c r="X24" s="19">
        <f>X5/$X$8*100</f>
        <v>44.030845392231534</v>
      </c>
      <c r="Z24" s="6" t="s">
        <v>30</v>
      </c>
    </row>
    <row r="25" spans="1:29" ht="15" customHeight="1" x14ac:dyDescent="0.15">
      <c r="A25" s="7">
        <v>18</v>
      </c>
      <c r="B25" s="10">
        <v>66</v>
      </c>
      <c r="C25" s="10">
        <v>73</v>
      </c>
      <c r="D25" s="10">
        <v>139</v>
      </c>
      <c r="E25" s="3"/>
      <c r="F25" s="7">
        <v>48</v>
      </c>
      <c r="G25" s="10">
        <v>102</v>
      </c>
      <c r="H25" s="10">
        <v>103</v>
      </c>
      <c r="I25" s="10">
        <v>205</v>
      </c>
      <c r="J25" s="3"/>
      <c r="K25" s="7">
        <v>78</v>
      </c>
      <c r="L25" s="10">
        <v>138</v>
      </c>
      <c r="M25" s="10">
        <v>198</v>
      </c>
      <c r="N25" s="10">
        <v>336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21.602681291895188</v>
      </c>
      <c r="W25" s="19">
        <f>W6/$W$8*100</f>
        <v>18.00752553305859</v>
      </c>
      <c r="X25" s="19">
        <f>X6/$X$8*100</f>
        <v>19.692498095963444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66</v>
      </c>
      <c r="C26" s="10">
        <v>76</v>
      </c>
      <c r="D26" s="10">
        <v>142</v>
      </c>
      <c r="E26" s="3"/>
      <c r="F26" s="7">
        <v>49</v>
      </c>
      <c r="G26" s="10">
        <v>103</v>
      </c>
      <c r="H26" s="10">
        <v>89</v>
      </c>
      <c r="I26" s="10">
        <v>192</v>
      </c>
      <c r="J26" s="3"/>
      <c r="K26" s="7">
        <v>79</v>
      </c>
      <c r="L26" s="10">
        <v>128</v>
      </c>
      <c r="M26" s="10">
        <v>208</v>
      </c>
      <c r="N26" s="10">
        <v>336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21.22689417022141</v>
      </c>
      <c r="W26" s="19">
        <f>W7/$W$8*100</f>
        <v>33.076509586095682</v>
      </c>
      <c r="X26" s="19">
        <f>X7/$X$8*100</f>
        <v>27.522848438690023</v>
      </c>
      <c r="Z26" s="4" t="s">
        <v>25</v>
      </c>
      <c r="AA26" s="10">
        <v>97</v>
      </c>
      <c r="AB26" s="10">
        <v>86</v>
      </c>
      <c r="AC26" s="10">
        <v>183</v>
      </c>
    </row>
    <row r="27" spans="1:29" ht="15" customHeight="1" x14ac:dyDescent="0.15">
      <c r="A27" s="7"/>
      <c r="B27" s="11">
        <v>379</v>
      </c>
      <c r="C27" s="11">
        <v>362</v>
      </c>
      <c r="D27" s="11">
        <v>741</v>
      </c>
      <c r="E27" s="3"/>
      <c r="F27" s="7"/>
      <c r="G27" s="11">
        <v>510</v>
      </c>
      <c r="H27" s="11">
        <v>480</v>
      </c>
      <c r="I27" s="11">
        <v>990</v>
      </c>
      <c r="J27" s="3"/>
      <c r="K27" s="7"/>
      <c r="L27" s="11">
        <v>639</v>
      </c>
      <c r="M27" s="11">
        <v>925</v>
      </c>
      <c r="N27" s="11">
        <v>1564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455</v>
      </c>
      <c r="AB27" s="10">
        <v>451</v>
      </c>
      <c r="AC27" s="10">
        <v>906</v>
      </c>
    </row>
    <row r="28" spans="1:29" ht="15" customHeight="1" x14ac:dyDescent="0.15">
      <c r="A28" s="7">
        <v>20</v>
      </c>
      <c r="B28" s="10">
        <v>59</v>
      </c>
      <c r="C28" s="10">
        <v>75</v>
      </c>
      <c r="D28" s="10">
        <v>134</v>
      </c>
      <c r="E28" s="3"/>
      <c r="F28" s="7">
        <v>50</v>
      </c>
      <c r="G28" s="10">
        <v>93</v>
      </c>
      <c r="H28" s="10">
        <v>88</v>
      </c>
      <c r="I28" s="10">
        <v>181</v>
      </c>
      <c r="J28" s="3"/>
      <c r="K28" s="7">
        <v>80</v>
      </c>
      <c r="L28" s="10">
        <v>120</v>
      </c>
      <c r="M28" s="10">
        <v>180</v>
      </c>
      <c r="N28" s="10">
        <v>300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29.29108267316677</v>
      </c>
      <c r="W28" s="19">
        <f t="shared" ref="W28:W39" si="5">W9/$W$8*100</f>
        <v>25.524099623723345</v>
      </c>
      <c r="X28" s="19">
        <f t="shared" ref="X28:X39" si="6">X9/$X$8*100</f>
        <v>27.289603960396043</v>
      </c>
      <c r="Z28" s="4" t="s">
        <v>31</v>
      </c>
      <c r="AA28" s="10">
        <v>235</v>
      </c>
      <c r="AB28" s="10">
        <v>194</v>
      </c>
      <c r="AC28" s="10">
        <v>429</v>
      </c>
    </row>
    <row r="29" spans="1:29" ht="15" customHeight="1" x14ac:dyDescent="0.15">
      <c r="A29" s="7">
        <v>21</v>
      </c>
      <c r="B29" s="10">
        <v>56</v>
      </c>
      <c r="C29" s="10">
        <v>71</v>
      </c>
      <c r="D29" s="10">
        <v>127</v>
      </c>
      <c r="E29" s="3"/>
      <c r="F29" s="7">
        <v>51</v>
      </c>
      <c r="G29" s="10">
        <v>89</v>
      </c>
      <c r="H29" s="10">
        <v>89</v>
      </c>
      <c r="I29" s="10">
        <v>178</v>
      </c>
      <c r="J29" s="3"/>
      <c r="K29" s="7">
        <v>81</v>
      </c>
      <c r="L29" s="10">
        <v>118</v>
      </c>
      <c r="M29" s="10">
        <v>194</v>
      </c>
      <c r="N29" s="10">
        <v>312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72.120658135283364</v>
      </c>
      <c r="W29" s="19">
        <f t="shared" si="5"/>
        <v>76.608134742877624</v>
      </c>
      <c r="X29" s="19">
        <f t="shared" si="6"/>
        <v>74.504950495049499</v>
      </c>
      <c r="Z29" s="4" t="s">
        <v>7</v>
      </c>
      <c r="AA29" s="10">
        <v>223</v>
      </c>
      <c r="AB29" s="10">
        <v>369</v>
      </c>
      <c r="AC29" s="10">
        <v>592</v>
      </c>
    </row>
    <row r="30" spans="1:29" ht="15" customHeight="1" x14ac:dyDescent="0.15">
      <c r="A30" s="7">
        <v>22</v>
      </c>
      <c r="B30" s="10">
        <v>70</v>
      </c>
      <c r="C30" s="10">
        <v>58</v>
      </c>
      <c r="D30" s="10">
        <v>128</v>
      </c>
      <c r="E30" s="3"/>
      <c r="F30" s="7">
        <v>52</v>
      </c>
      <c r="G30" s="10">
        <v>89</v>
      </c>
      <c r="H30" s="10">
        <v>99</v>
      </c>
      <c r="I30" s="10">
        <v>188</v>
      </c>
      <c r="J30" s="3"/>
      <c r="K30" s="7">
        <v>82</v>
      </c>
      <c r="L30" s="10">
        <v>130</v>
      </c>
      <c r="M30" s="10">
        <v>181</v>
      </c>
      <c r="N30" s="10">
        <v>311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61.690026406662604</v>
      </c>
      <c r="W30" s="19">
        <f t="shared" si="5"/>
        <v>68.285253538792333</v>
      </c>
      <c r="X30" s="19">
        <f t="shared" si="6"/>
        <v>65.194211728865199</v>
      </c>
      <c r="Z30" s="9" t="s">
        <v>24</v>
      </c>
      <c r="AA30" s="11">
        <f t="shared" ref="AA30:AB30" si="7">SUM(AA26:AA29)</f>
        <v>1010</v>
      </c>
      <c r="AB30" s="11">
        <f t="shared" si="7"/>
        <v>1100</v>
      </c>
      <c r="AC30" s="11">
        <f>SUM(AC26:AC29)</f>
        <v>2110</v>
      </c>
    </row>
    <row r="31" spans="1:29" ht="15" customHeight="1" x14ac:dyDescent="0.15">
      <c r="A31" s="7">
        <v>23</v>
      </c>
      <c r="B31" s="10">
        <v>69</v>
      </c>
      <c r="C31" s="10">
        <v>52</v>
      </c>
      <c r="D31" s="10">
        <v>121</v>
      </c>
      <c r="E31" s="3"/>
      <c r="F31" s="7">
        <v>53</v>
      </c>
      <c r="G31" s="10">
        <v>101</v>
      </c>
      <c r="H31" s="10">
        <v>135</v>
      </c>
      <c r="I31" s="10">
        <v>236</v>
      </c>
      <c r="J31" s="3"/>
      <c r="K31" s="7">
        <v>83</v>
      </c>
      <c r="L31" s="10">
        <v>141</v>
      </c>
      <c r="M31" s="10">
        <v>210</v>
      </c>
      <c r="N31" s="10">
        <v>351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51.015640869388577</v>
      </c>
      <c r="W31" s="19">
        <f t="shared" si="5"/>
        <v>58.546855402257655</v>
      </c>
      <c r="X31" s="19">
        <f t="shared" si="6"/>
        <v>55.017136329017511</v>
      </c>
      <c r="Z31" s="6"/>
    </row>
    <row r="32" spans="1:29" ht="15" customHeight="1" x14ac:dyDescent="0.15">
      <c r="A32" s="7">
        <v>24</v>
      </c>
      <c r="B32" s="10">
        <v>55</v>
      </c>
      <c r="C32" s="10">
        <v>62</v>
      </c>
      <c r="D32" s="10">
        <v>117</v>
      </c>
      <c r="E32" s="3"/>
      <c r="F32" s="7">
        <v>54</v>
      </c>
      <c r="G32" s="10">
        <v>89</v>
      </c>
      <c r="H32" s="10">
        <v>64</v>
      </c>
      <c r="I32" s="10">
        <v>153</v>
      </c>
      <c r="J32" s="3"/>
      <c r="K32" s="7">
        <v>84</v>
      </c>
      <c r="L32" s="10">
        <v>119</v>
      </c>
      <c r="M32" s="10">
        <v>197</v>
      </c>
      <c r="N32" s="10">
        <v>316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42.829575462116601</v>
      </c>
      <c r="W32" s="20">
        <f t="shared" si="5"/>
        <v>51.084035119154272</v>
      </c>
      <c r="X32" s="20">
        <f t="shared" si="6"/>
        <v>47.215346534653463</v>
      </c>
      <c r="Z32" s="6"/>
      <c r="AA32" s="28"/>
      <c r="AB32" s="27"/>
      <c r="AC32" s="27"/>
    </row>
    <row r="33" spans="1:29" ht="15" customHeight="1" x14ac:dyDescent="0.15">
      <c r="A33" s="7"/>
      <c r="B33" s="11">
        <v>309</v>
      </c>
      <c r="C33" s="11">
        <v>318</v>
      </c>
      <c r="D33" s="11">
        <v>627</v>
      </c>
      <c r="E33" s="3"/>
      <c r="F33" s="7"/>
      <c r="G33" s="11">
        <v>461</v>
      </c>
      <c r="H33" s="11">
        <v>475</v>
      </c>
      <c r="I33" s="11">
        <v>936</v>
      </c>
      <c r="J33" s="3"/>
      <c r="K33" s="7"/>
      <c r="L33" s="11">
        <v>628</v>
      </c>
      <c r="M33" s="11">
        <v>962</v>
      </c>
      <c r="N33" s="11">
        <v>1590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32.053625837903716</v>
      </c>
      <c r="W33" s="19">
        <f t="shared" si="5"/>
        <v>42.438631069700769</v>
      </c>
      <c r="X33" s="19">
        <f t="shared" si="6"/>
        <v>37.571401370906322</v>
      </c>
      <c r="Z33" s="6" t="s">
        <v>3</v>
      </c>
    </row>
    <row r="34" spans="1:29" ht="15" customHeight="1" x14ac:dyDescent="0.15">
      <c r="A34" s="7">
        <v>25</v>
      </c>
      <c r="B34" s="10">
        <v>64</v>
      </c>
      <c r="C34" s="10">
        <v>66</v>
      </c>
      <c r="D34" s="10">
        <v>130</v>
      </c>
      <c r="E34" s="3"/>
      <c r="F34" s="7">
        <v>55</v>
      </c>
      <c r="G34" s="10">
        <v>106</v>
      </c>
      <c r="H34" s="10">
        <v>109</v>
      </c>
      <c r="I34" s="10">
        <v>215</v>
      </c>
      <c r="J34" s="3"/>
      <c r="K34" s="7">
        <v>85</v>
      </c>
      <c r="L34" s="10">
        <v>135</v>
      </c>
      <c r="M34" s="10">
        <v>197</v>
      </c>
      <c r="N34" s="10">
        <v>332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21.22689417022141</v>
      </c>
      <c r="W34" s="19">
        <f t="shared" si="5"/>
        <v>33.076509586095682</v>
      </c>
      <c r="X34" s="19">
        <f t="shared" si="6"/>
        <v>27.522848438690023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76</v>
      </c>
      <c r="C35" s="10">
        <v>54</v>
      </c>
      <c r="D35" s="10">
        <v>130</v>
      </c>
      <c r="E35" s="3"/>
      <c r="F35" s="7">
        <v>56</v>
      </c>
      <c r="G35" s="10">
        <v>107</v>
      </c>
      <c r="H35" s="10">
        <v>119</v>
      </c>
      <c r="I35" s="10">
        <v>226</v>
      </c>
      <c r="J35" s="3"/>
      <c r="K35" s="7">
        <v>86</v>
      </c>
      <c r="L35" s="10">
        <v>104</v>
      </c>
      <c r="M35" s="10">
        <v>211</v>
      </c>
      <c r="N35" s="10">
        <v>315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14.736949014828356</v>
      </c>
      <c r="W35" s="19">
        <f t="shared" si="5"/>
        <v>24.78946425371797</v>
      </c>
      <c r="X35" s="19">
        <f t="shared" si="6"/>
        <v>20.078065498857576</v>
      </c>
      <c r="Z35" s="4" t="s">
        <v>25</v>
      </c>
      <c r="AA35" s="10">
        <f>SUM(AA5,AA12,AA19,AA26)</f>
        <v>959</v>
      </c>
      <c r="AB35" s="10">
        <f t="shared" ref="AA35:AB38" si="8">SUM(AB5,AB12,AB19,AB26)</f>
        <v>880</v>
      </c>
      <c r="AC35" s="10">
        <f>SUM(AA35:AB35)</f>
        <v>1839</v>
      </c>
    </row>
    <row r="36" spans="1:29" ht="15" customHeight="1" x14ac:dyDescent="0.15">
      <c r="A36" s="7">
        <v>27</v>
      </c>
      <c r="B36" s="10">
        <v>65</v>
      </c>
      <c r="C36" s="10">
        <v>53</v>
      </c>
      <c r="D36" s="10">
        <v>118</v>
      </c>
      <c r="E36" s="3"/>
      <c r="F36" s="7">
        <v>57</v>
      </c>
      <c r="G36" s="10">
        <v>126</v>
      </c>
      <c r="H36" s="10">
        <v>118</v>
      </c>
      <c r="I36" s="10">
        <v>244</v>
      </c>
      <c r="J36" s="3"/>
      <c r="K36" s="7">
        <v>87</v>
      </c>
      <c r="L36" s="10">
        <v>105</v>
      </c>
      <c r="M36" s="10">
        <v>177</v>
      </c>
      <c r="N36" s="10">
        <v>282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8.3587243550680483</v>
      </c>
      <c r="W36" s="19">
        <f t="shared" si="5"/>
        <v>16.170937108045152</v>
      </c>
      <c r="X36" s="19">
        <f t="shared" si="6"/>
        <v>12.50952018278751</v>
      </c>
      <c r="Z36" s="26" t="s">
        <v>26</v>
      </c>
      <c r="AA36" s="10">
        <f t="shared" si="8"/>
        <v>4670</v>
      </c>
      <c r="AB36" s="10">
        <f t="shared" si="8"/>
        <v>4580</v>
      </c>
      <c r="AC36" s="13">
        <f>SUM(AA36:AB36)</f>
        <v>9250</v>
      </c>
    </row>
    <row r="37" spans="1:29" ht="15" customHeight="1" x14ac:dyDescent="0.15">
      <c r="A37" s="7">
        <v>28</v>
      </c>
      <c r="B37" s="10">
        <v>57</v>
      </c>
      <c r="C37" s="10">
        <v>53</v>
      </c>
      <c r="D37" s="10">
        <v>110</v>
      </c>
      <c r="E37" s="3"/>
      <c r="F37" s="7">
        <v>58</v>
      </c>
      <c r="G37" s="10">
        <v>115</v>
      </c>
      <c r="H37" s="10">
        <v>116</v>
      </c>
      <c r="I37" s="10">
        <v>231</v>
      </c>
      <c r="J37" s="3"/>
      <c r="K37" s="7">
        <v>88</v>
      </c>
      <c r="L37" s="10">
        <v>99</v>
      </c>
      <c r="M37" s="10">
        <v>159</v>
      </c>
      <c r="N37" s="10">
        <v>258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2.9555149299207799</v>
      </c>
      <c r="W37" s="19">
        <f t="shared" si="5"/>
        <v>7.8211790001791792</v>
      </c>
      <c r="X37" s="19">
        <f t="shared" si="6"/>
        <v>5.540746382330541</v>
      </c>
      <c r="Z37" s="4" t="s">
        <v>31</v>
      </c>
      <c r="AA37" s="10">
        <f t="shared" si="8"/>
        <v>2127</v>
      </c>
      <c r="AB37" s="10">
        <f t="shared" si="8"/>
        <v>2010</v>
      </c>
      <c r="AC37" s="13">
        <f>SUM(AA37:AB37)</f>
        <v>4137</v>
      </c>
    </row>
    <row r="38" spans="1:29" ht="15" customHeight="1" x14ac:dyDescent="0.15">
      <c r="A38" s="7">
        <v>29</v>
      </c>
      <c r="B38" s="10">
        <v>67</v>
      </c>
      <c r="C38" s="10">
        <v>48</v>
      </c>
      <c r="D38" s="10">
        <v>115</v>
      </c>
      <c r="E38" s="3"/>
      <c r="F38" s="7">
        <v>59</v>
      </c>
      <c r="G38" s="10">
        <v>136</v>
      </c>
      <c r="H38" s="10">
        <v>150</v>
      </c>
      <c r="I38" s="10">
        <v>286</v>
      </c>
      <c r="J38" s="3"/>
      <c r="K38" s="7">
        <v>89</v>
      </c>
      <c r="L38" s="10">
        <v>89</v>
      </c>
      <c r="M38" s="10">
        <v>188</v>
      </c>
      <c r="N38" s="10">
        <v>277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0.51797684338817795</v>
      </c>
      <c r="W38" s="19">
        <f t="shared" si="5"/>
        <v>2.356208564773338</v>
      </c>
      <c r="X38" s="19">
        <f t="shared" si="6"/>
        <v>1.4946686976389947</v>
      </c>
      <c r="Z38" s="4" t="s">
        <v>7</v>
      </c>
      <c r="AA38" s="10">
        <f t="shared" si="8"/>
        <v>2090</v>
      </c>
      <c r="AB38" s="10">
        <f t="shared" si="8"/>
        <v>3692</v>
      </c>
      <c r="AC38" s="13">
        <f>SUM(AA38:AB38)</f>
        <v>5782</v>
      </c>
    </row>
    <row r="39" spans="1:29" ht="15" customHeight="1" x14ac:dyDescent="0.15">
      <c r="A39" s="7"/>
      <c r="B39" s="11">
        <v>329</v>
      </c>
      <c r="C39" s="11">
        <v>274</v>
      </c>
      <c r="D39" s="11">
        <v>603</v>
      </c>
      <c r="E39" s="3"/>
      <c r="F39" s="7"/>
      <c r="G39" s="11">
        <v>590</v>
      </c>
      <c r="H39" s="11">
        <v>612</v>
      </c>
      <c r="I39" s="11">
        <v>1202</v>
      </c>
      <c r="J39" s="3"/>
      <c r="K39" s="7"/>
      <c r="L39" s="11">
        <v>532</v>
      </c>
      <c r="M39" s="11">
        <v>932</v>
      </c>
      <c r="N39" s="11">
        <v>1464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6.0938452163315053E-2</v>
      </c>
      <c r="W39" s="19">
        <f t="shared" si="5"/>
        <v>0.3314818132951084</v>
      </c>
      <c r="X39" s="19">
        <f t="shared" si="6"/>
        <v>0.20468392993145471</v>
      </c>
      <c r="Z39" s="9" t="s">
        <v>24</v>
      </c>
      <c r="AA39" s="11">
        <f>SUM(AA35:AA38)</f>
        <v>9846</v>
      </c>
      <c r="AB39" s="11">
        <f>SUM(AB35:AB38)</f>
        <v>11162</v>
      </c>
      <c r="AC39" s="11">
        <f>SUM(AC35:AC38)</f>
        <v>21008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3" width="9.375" customWidth="1"/>
    <col min="24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7">
        <v>44135</v>
      </c>
      <c r="W2" s="37"/>
      <c r="X2" s="31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45</v>
      </c>
      <c r="C4" s="10">
        <v>43</v>
      </c>
      <c r="D4" s="10">
        <v>88</v>
      </c>
      <c r="E4" s="3"/>
      <c r="F4" s="7">
        <v>30</v>
      </c>
      <c r="G4" s="10">
        <v>50</v>
      </c>
      <c r="H4" s="10">
        <v>43</v>
      </c>
      <c r="I4" s="10">
        <v>93</v>
      </c>
      <c r="J4" s="3"/>
      <c r="K4" s="7">
        <v>60</v>
      </c>
      <c r="L4" s="10">
        <v>143</v>
      </c>
      <c r="M4" s="10">
        <v>138</v>
      </c>
      <c r="N4" s="10">
        <v>281</v>
      </c>
      <c r="O4" s="3"/>
      <c r="P4" s="7">
        <v>90</v>
      </c>
      <c r="Q4" s="10">
        <v>84</v>
      </c>
      <c r="R4" s="10">
        <v>175</v>
      </c>
      <c r="S4" s="10">
        <v>259</v>
      </c>
      <c r="U4" s="4" t="s">
        <v>4</v>
      </c>
      <c r="V4" s="15">
        <f>SUM(B9,B15,B21)</f>
        <v>947</v>
      </c>
      <c r="W4" s="15">
        <f>SUM(C9,C15,C21)</f>
        <v>877</v>
      </c>
      <c r="X4" s="15">
        <f>SUM(V4:W4)</f>
        <v>1824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44</v>
      </c>
      <c r="C5" s="10">
        <v>38</v>
      </c>
      <c r="D5" s="10">
        <v>82</v>
      </c>
      <c r="E5" s="3"/>
      <c r="F5" s="7">
        <v>31</v>
      </c>
      <c r="G5" s="10">
        <v>49</v>
      </c>
      <c r="H5" s="10">
        <v>54</v>
      </c>
      <c r="I5" s="10">
        <v>103</v>
      </c>
      <c r="J5" s="3"/>
      <c r="K5" s="7">
        <v>61</v>
      </c>
      <c r="L5" s="10">
        <v>164</v>
      </c>
      <c r="M5" s="10">
        <v>167</v>
      </c>
      <c r="N5" s="10">
        <v>331</v>
      </c>
      <c r="O5" s="3"/>
      <c r="P5" s="7">
        <v>91</v>
      </c>
      <c r="Q5" s="10">
        <v>55</v>
      </c>
      <c r="R5" s="10">
        <v>148</v>
      </c>
      <c r="S5" s="10">
        <v>203</v>
      </c>
      <c r="U5" s="4" t="s">
        <v>5</v>
      </c>
      <c r="V5" s="15">
        <f>SUM(B27,B33,B39,G9,G15,G21,G27,G33,G39,L9)</f>
        <v>4660</v>
      </c>
      <c r="W5" s="15">
        <f>SUM(C27,C33,C39,H9,H15,H21,H27,H33,H39,M9)</f>
        <v>4560</v>
      </c>
      <c r="X5" s="15">
        <f>SUM(V5:W5)</f>
        <v>9220</v>
      </c>
      <c r="Y5" s="2"/>
      <c r="Z5" s="4" t="s">
        <v>25</v>
      </c>
      <c r="AA5" s="10">
        <v>536</v>
      </c>
      <c r="AB5" s="10">
        <v>523</v>
      </c>
      <c r="AC5" s="10">
        <v>1059</v>
      </c>
    </row>
    <row r="6" spans="1:29" ht="15" customHeight="1" x14ac:dyDescent="0.15">
      <c r="A6" s="7">
        <v>2</v>
      </c>
      <c r="B6" s="10">
        <v>44</v>
      </c>
      <c r="C6" s="10">
        <v>38</v>
      </c>
      <c r="D6" s="10">
        <v>82</v>
      </c>
      <c r="E6" s="3"/>
      <c r="F6" s="7">
        <v>32</v>
      </c>
      <c r="G6" s="10">
        <v>84</v>
      </c>
      <c r="H6" s="10">
        <v>82</v>
      </c>
      <c r="I6" s="10">
        <v>166</v>
      </c>
      <c r="J6" s="3"/>
      <c r="K6" s="7">
        <v>62</v>
      </c>
      <c r="L6" s="10">
        <v>165</v>
      </c>
      <c r="M6" s="10">
        <v>168</v>
      </c>
      <c r="N6" s="10">
        <v>333</v>
      </c>
      <c r="O6" s="3"/>
      <c r="P6" s="7">
        <v>92</v>
      </c>
      <c r="Q6" s="10">
        <v>40</v>
      </c>
      <c r="R6" s="10">
        <v>118</v>
      </c>
      <c r="S6" s="10">
        <v>158</v>
      </c>
      <c r="U6" s="8" t="s">
        <v>6</v>
      </c>
      <c r="V6" s="15">
        <f>SUM(L15,L21)</f>
        <v>2137</v>
      </c>
      <c r="W6" s="15">
        <f>SUM(M15,M21)</f>
        <v>2017</v>
      </c>
      <c r="X6" s="15">
        <f>SUM(V6:W6)</f>
        <v>4154</v>
      </c>
      <c r="Z6" s="26" t="s">
        <v>26</v>
      </c>
      <c r="AA6" s="10">
        <v>2717</v>
      </c>
      <c r="AB6" s="10">
        <v>2677</v>
      </c>
      <c r="AC6" s="10">
        <v>5394</v>
      </c>
    </row>
    <row r="7" spans="1:29" ht="15" customHeight="1" x14ac:dyDescent="0.15">
      <c r="A7" s="7">
        <v>3</v>
      </c>
      <c r="B7" s="10">
        <v>63</v>
      </c>
      <c r="C7" s="10">
        <v>53</v>
      </c>
      <c r="D7" s="10">
        <v>116</v>
      </c>
      <c r="E7" s="3"/>
      <c r="F7" s="7">
        <v>33</v>
      </c>
      <c r="G7" s="10">
        <v>71</v>
      </c>
      <c r="H7" s="10">
        <v>83</v>
      </c>
      <c r="I7" s="10">
        <v>154</v>
      </c>
      <c r="J7" s="3"/>
      <c r="K7" s="7">
        <v>63</v>
      </c>
      <c r="L7" s="10">
        <v>162</v>
      </c>
      <c r="M7" s="10">
        <v>168</v>
      </c>
      <c r="N7" s="10">
        <v>330</v>
      </c>
      <c r="O7" s="3"/>
      <c r="P7" s="7">
        <v>93</v>
      </c>
      <c r="Q7" s="10">
        <v>39</v>
      </c>
      <c r="R7" s="10">
        <v>92</v>
      </c>
      <c r="S7" s="10">
        <v>131</v>
      </c>
      <c r="U7" s="4" t="s">
        <v>7</v>
      </c>
      <c r="V7" s="15">
        <f>SUM(L27,L33,L39,Q9,Q15,Q21,Q27,Q33,Q39)</f>
        <v>2078</v>
      </c>
      <c r="W7" s="15">
        <f>SUM(M27,M33,M39,R9,R15,R21,R27,R33,R39)</f>
        <v>3679</v>
      </c>
      <c r="X7" s="15">
        <f>SUM(V7:W7)</f>
        <v>5757</v>
      </c>
      <c r="Z7" s="4" t="s">
        <v>31</v>
      </c>
      <c r="AA7" s="10">
        <v>1223</v>
      </c>
      <c r="AB7" s="10">
        <v>1216</v>
      </c>
      <c r="AC7" s="10">
        <v>2439</v>
      </c>
    </row>
    <row r="8" spans="1:29" ht="15" customHeight="1" x14ac:dyDescent="0.15">
      <c r="A8" s="7">
        <v>4</v>
      </c>
      <c r="B8" s="10">
        <v>54</v>
      </c>
      <c r="C8" s="10">
        <v>51</v>
      </c>
      <c r="D8" s="10">
        <v>105</v>
      </c>
      <c r="E8" s="3"/>
      <c r="F8" s="7">
        <v>34</v>
      </c>
      <c r="G8" s="10">
        <v>77</v>
      </c>
      <c r="H8" s="10">
        <v>74</v>
      </c>
      <c r="I8" s="10">
        <v>151</v>
      </c>
      <c r="J8" s="3"/>
      <c r="K8" s="7">
        <v>64</v>
      </c>
      <c r="L8" s="10">
        <v>167</v>
      </c>
      <c r="M8" s="10">
        <v>183</v>
      </c>
      <c r="N8" s="10">
        <v>350</v>
      </c>
      <c r="O8" s="3"/>
      <c r="P8" s="7">
        <v>94</v>
      </c>
      <c r="Q8" s="10">
        <v>29</v>
      </c>
      <c r="R8" s="10">
        <v>88</v>
      </c>
      <c r="S8" s="10">
        <v>117</v>
      </c>
      <c r="U8" s="17" t="s">
        <v>3</v>
      </c>
      <c r="V8" s="12">
        <f>SUM(V4:V7)</f>
        <v>9822</v>
      </c>
      <c r="W8" s="12">
        <f>SUM(W4:W7)</f>
        <v>11133</v>
      </c>
      <c r="X8" s="12">
        <f>SUM(X4:X7)</f>
        <v>20955</v>
      </c>
      <c r="Z8" s="4" t="s">
        <v>7</v>
      </c>
      <c r="AA8" s="10">
        <v>1252</v>
      </c>
      <c r="AB8" s="10">
        <v>2208</v>
      </c>
      <c r="AC8" s="10">
        <v>3460</v>
      </c>
    </row>
    <row r="9" spans="1:29" ht="15" customHeight="1" x14ac:dyDescent="0.15">
      <c r="A9" s="7"/>
      <c r="B9" s="11">
        <v>250</v>
      </c>
      <c r="C9" s="11">
        <v>223</v>
      </c>
      <c r="D9" s="11">
        <v>473</v>
      </c>
      <c r="E9" s="3"/>
      <c r="F9" s="7"/>
      <c r="G9" s="11">
        <v>331</v>
      </c>
      <c r="H9" s="11">
        <v>336</v>
      </c>
      <c r="I9" s="11">
        <v>667</v>
      </c>
      <c r="J9" s="3"/>
      <c r="K9" s="7"/>
      <c r="L9" s="12">
        <v>801</v>
      </c>
      <c r="M9" s="12">
        <v>824</v>
      </c>
      <c r="N9" s="12">
        <v>1625</v>
      </c>
      <c r="O9" s="3"/>
      <c r="P9" s="7"/>
      <c r="Q9" s="11">
        <v>247</v>
      </c>
      <c r="R9" s="11">
        <v>621</v>
      </c>
      <c r="S9" s="11">
        <v>868</v>
      </c>
      <c r="U9" s="4" t="s">
        <v>8</v>
      </c>
      <c r="V9" s="15">
        <f>SUM(G21,G27,G33,G39,L9)</f>
        <v>2874</v>
      </c>
      <c r="W9" s="15">
        <f>SUM(H21,H27,H33,H39,M9)</f>
        <v>2843</v>
      </c>
      <c r="X9" s="18">
        <f t="shared" ref="X9:X20" si="0">SUM(V9:W9)</f>
        <v>5717</v>
      </c>
      <c r="Z9" s="9" t="s">
        <v>24</v>
      </c>
      <c r="AA9" s="11">
        <f t="shared" ref="AA9:AB9" si="1">SUM(AA5:AA8)</f>
        <v>5728</v>
      </c>
      <c r="AB9" s="11">
        <f t="shared" si="1"/>
        <v>6624</v>
      </c>
      <c r="AC9" s="11">
        <f>SUM(AC5:AC8)</f>
        <v>12352</v>
      </c>
    </row>
    <row r="10" spans="1:29" ht="15" customHeight="1" x14ac:dyDescent="0.15">
      <c r="A10" s="7">
        <v>5</v>
      </c>
      <c r="B10" s="10">
        <v>68</v>
      </c>
      <c r="C10" s="10">
        <v>58</v>
      </c>
      <c r="D10" s="10">
        <v>126</v>
      </c>
      <c r="E10" s="3"/>
      <c r="F10" s="7">
        <v>35</v>
      </c>
      <c r="G10" s="10">
        <v>82</v>
      </c>
      <c r="H10" s="10">
        <v>90</v>
      </c>
      <c r="I10" s="10">
        <v>172</v>
      </c>
      <c r="J10" s="3"/>
      <c r="K10" s="7">
        <v>65</v>
      </c>
      <c r="L10" s="10">
        <v>198</v>
      </c>
      <c r="M10" s="10">
        <v>186</v>
      </c>
      <c r="N10" s="10">
        <v>384</v>
      </c>
      <c r="O10" s="3"/>
      <c r="P10" s="7">
        <v>95</v>
      </c>
      <c r="Q10" s="10">
        <v>24</v>
      </c>
      <c r="R10" s="10">
        <v>80</v>
      </c>
      <c r="S10" s="10">
        <v>104</v>
      </c>
      <c r="U10" s="4" t="s">
        <v>9</v>
      </c>
      <c r="V10" s="15">
        <f>SUM(G21,G27,G33,G39,L9,L15,L21,L27,L33,L39,Q9,Q15,Q21,Q27,Q33,Q39)</f>
        <v>7089</v>
      </c>
      <c r="W10" s="15">
        <f>SUM(H21,H27,H33,H39,M9,M15,M21,M27,M33,M39,R9,R15,R21,R27,R33,R39)</f>
        <v>8539</v>
      </c>
      <c r="X10" s="18">
        <f t="shared" si="0"/>
        <v>15628</v>
      </c>
      <c r="Z10" s="6" t="s">
        <v>28</v>
      </c>
    </row>
    <row r="11" spans="1:29" ht="15" customHeight="1" x14ac:dyDescent="0.15">
      <c r="A11" s="7">
        <v>6</v>
      </c>
      <c r="B11" s="10">
        <v>65</v>
      </c>
      <c r="C11" s="10">
        <v>60</v>
      </c>
      <c r="D11" s="10">
        <v>125</v>
      </c>
      <c r="E11" s="3"/>
      <c r="F11" s="7">
        <v>36</v>
      </c>
      <c r="G11" s="10">
        <v>98</v>
      </c>
      <c r="H11" s="10">
        <v>79</v>
      </c>
      <c r="I11" s="10">
        <v>177</v>
      </c>
      <c r="J11" s="3"/>
      <c r="K11" s="7">
        <v>66</v>
      </c>
      <c r="L11" s="10">
        <v>184</v>
      </c>
      <c r="M11" s="10">
        <v>164</v>
      </c>
      <c r="N11" s="10">
        <v>348</v>
      </c>
      <c r="O11" s="3"/>
      <c r="P11" s="7">
        <v>96</v>
      </c>
      <c r="Q11" s="10">
        <v>12</v>
      </c>
      <c r="R11" s="10">
        <v>44</v>
      </c>
      <c r="S11" s="10">
        <v>56</v>
      </c>
      <c r="U11" s="4" t="s">
        <v>10</v>
      </c>
      <c r="V11" s="15">
        <f>SUM(,G33,G39,L9,L15,L21,L27,L33,L39,Q9,Q15,Q21,Q27,Q33,Q39)</f>
        <v>6064</v>
      </c>
      <c r="W11" s="15">
        <f>SUM(,H33,H39,M9,M15,M21,M27,M33,M39,R9,R15,R21,R27,R33,R39)</f>
        <v>7610</v>
      </c>
      <c r="X11" s="18">
        <f t="shared" si="0"/>
        <v>13674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61</v>
      </c>
      <c r="D12" s="10">
        <v>126</v>
      </c>
      <c r="E12" s="3"/>
      <c r="F12" s="7">
        <v>37</v>
      </c>
      <c r="G12" s="10">
        <v>80</v>
      </c>
      <c r="H12" s="10">
        <v>100</v>
      </c>
      <c r="I12" s="10">
        <v>180</v>
      </c>
      <c r="J12" s="3"/>
      <c r="K12" s="7">
        <v>67</v>
      </c>
      <c r="L12" s="10">
        <v>225</v>
      </c>
      <c r="M12" s="10">
        <v>198</v>
      </c>
      <c r="N12" s="10">
        <v>423</v>
      </c>
      <c r="O12" s="3"/>
      <c r="P12" s="7">
        <v>97</v>
      </c>
      <c r="Q12" s="10">
        <v>5</v>
      </c>
      <c r="R12" s="10">
        <v>40</v>
      </c>
      <c r="S12" s="10">
        <v>45</v>
      </c>
      <c r="U12" s="4" t="s">
        <v>11</v>
      </c>
      <c r="V12" s="15">
        <f>SUM(L9,L15,L21,L27,L33,L39,Q9,Q15,Q21,Q27,Q33,Q39)</f>
        <v>5016</v>
      </c>
      <c r="W12" s="15">
        <f>SUM(M9,M15,M21,M27,M33,M39,R9,R15,R21,R27,R33,R39)</f>
        <v>6520</v>
      </c>
      <c r="X12" s="18">
        <f t="shared" si="0"/>
        <v>11536</v>
      </c>
      <c r="Z12" s="4" t="s">
        <v>25</v>
      </c>
      <c r="AA12" s="10">
        <v>166</v>
      </c>
      <c r="AB12" s="10">
        <v>111</v>
      </c>
      <c r="AC12" s="10">
        <v>277</v>
      </c>
    </row>
    <row r="13" spans="1:29" ht="15" customHeight="1" x14ac:dyDescent="0.15">
      <c r="A13" s="7">
        <v>8</v>
      </c>
      <c r="B13" s="10">
        <v>64</v>
      </c>
      <c r="C13" s="10">
        <v>52</v>
      </c>
      <c r="D13" s="10">
        <v>116</v>
      </c>
      <c r="E13" s="3"/>
      <c r="F13" s="7">
        <v>38</v>
      </c>
      <c r="G13" s="10">
        <v>86</v>
      </c>
      <c r="H13" s="10">
        <v>88</v>
      </c>
      <c r="I13" s="10">
        <v>174</v>
      </c>
      <c r="J13" s="3"/>
      <c r="K13" s="7">
        <v>68</v>
      </c>
      <c r="L13" s="10">
        <v>220</v>
      </c>
      <c r="M13" s="10">
        <v>215</v>
      </c>
      <c r="N13" s="10">
        <v>435</v>
      </c>
      <c r="O13" s="3"/>
      <c r="P13" s="7">
        <v>98</v>
      </c>
      <c r="Q13" s="10">
        <v>1</v>
      </c>
      <c r="R13" s="10">
        <v>32</v>
      </c>
      <c r="S13" s="10">
        <v>33</v>
      </c>
      <c r="U13" s="9" t="s">
        <v>12</v>
      </c>
      <c r="V13" s="12">
        <f>SUM(L15,L21,L27,L33,L39,Q9,Q15,Q21,Q27,Q33,Q39)</f>
        <v>4215</v>
      </c>
      <c r="W13" s="12">
        <f>SUM(M15,M21,M27,M33,M39,R9,R15,R21,R27,R33,R39)</f>
        <v>5696</v>
      </c>
      <c r="X13" s="12">
        <f t="shared" si="0"/>
        <v>9911</v>
      </c>
      <c r="Z13" s="26" t="s">
        <v>26</v>
      </c>
      <c r="AA13" s="10">
        <v>568</v>
      </c>
      <c r="AB13" s="10">
        <v>640</v>
      </c>
      <c r="AC13" s="10">
        <v>1208</v>
      </c>
    </row>
    <row r="14" spans="1:29" ht="15" customHeight="1" x14ac:dyDescent="0.15">
      <c r="A14" s="7">
        <v>9</v>
      </c>
      <c r="B14" s="10">
        <v>70</v>
      </c>
      <c r="C14" s="10">
        <v>61</v>
      </c>
      <c r="D14" s="10">
        <v>131</v>
      </c>
      <c r="E14" s="3"/>
      <c r="F14" s="7">
        <v>39</v>
      </c>
      <c r="G14" s="10">
        <v>86</v>
      </c>
      <c r="H14" s="10">
        <v>81</v>
      </c>
      <c r="I14" s="10">
        <v>167</v>
      </c>
      <c r="J14" s="3"/>
      <c r="K14" s="7">
        <v>69</v>
      </c>
      <c r="L14" s="10">
        <v>234</v>
      </c>
      <c r="M14" s="10">
        <v>194</v>
      </c>
      <c r="N14" s="10">
        <v>428</v>
      </c>
      <c r="O14" s="3"/>
      <c r="P14" s="7">
        <v>99</v>
      </c>
      <c r="Q14" s="10">
        <v>1</v>
      </c>
      <c r="R14" s="10">
        <v>26</v>
      </c>
      <c r="S14" s="10">
        <v>27</v>
      </c>
      <c r="U14" s="4" t="s">
        <v>13</v>
      </c>
      <c r="V14" s="15">
        <f>SUM(L21,L27,L33,L39,Q9,Q15,Q21,Q27,Q33,Q39)</f>
        <v>3154</v>
      </c>
      <c r="W14" s="15">
        <f>SUM(M21,M27,M33,M39,R9,R15,R21,R27,R33,R39)</f>
        <v>4739</v>
      </c>
      <c r="X14" s="18">
        <f t="shared" si="0"/>
        <v>7893</v>
      </c>
      <c r="Z14" s="4" t="s">
        <v>31</v>
      </c>
      <c r="AA14" s="10">
        <v>291</v>
      </c>
      <c r="AB14" s="10">
        <v>276</v>
      </c>
      <c r="AC14" s="10">
        <v>567</v>
      </c>
    </row>
    <row r="15" spans="1:29" ht="15" customHeight="1" x14ac:dyDescent="0.15">
      <c r="A15" s="7"/>
      <c r="B15" s="11">
        <v>332</v>
      </c>
      <c r="C15" s="11">
        <v>292</v>
      </c>
      <c r="D15" s="11">
        <v>624</v>
      </c>
      <c r="E15" s="3"/>
      <c r="F15" s="7"/>
      <c r="G15" s="11">
        <v>432</v>
      </c>
      <c r="H15" s="11">
        <v>438</v>
      </c>
      <c r="I15" s="11">
        <v>870</v>
      </c>
      <c r="J15" s="3"/>
      <c r="K15" s="7"/>
      <c r="L15" s="11">
        <v>1061</v>
      </c>
      <c r="M15" s="11">
        <v>957</v>
      </c>
      <c r="N15" s="11">
        <v>2018</v>
      </c>
      <c r="O15" s="3"/>
      <c r="P15" s="7"/>
      <c r="Q15" s="11">
        <v>43</v>
      </c>
      <c r="R15" s="11">
        <v>222</v>
      </c>
      <c r="S15" s="11">
        <v>265</v>
      </c>
      <c r="U15" s="4" t="s">
        <v>14</v>
      </c>
      <c r="V15" s="15">
        <f>SUM(L27,L33,L39,Q9,Q15,Q21,Q27,Q33,Q39)</f>
        <v>2078</v>
      </c>
      <c r="W15" s="15">
        <f>SUM(M27,M33,M39,R9,R15,R21,R27,R33,R39)</f>
        <v>3679</v>
      </c>
      <c r="X15" s="18">
        <f t="shared" si="0"/>
        <v>5757</v>
      </c>
      <c r="Z15" s="4" t="s">
        <v>7</v>
      </c>
      <c r="AA15" s="10">
        <v>267</v>
      </c>
      <c r="AB15" s="10">
        <v>441</v>
      </c>
      <c r="AC15" s="10">
        <v>708</v>
      </c>
    </row>
    <row r="16" spans="1:29" ht="15" customHeight="1" x14ac:dyDescent="0.15">
      <c r="A16" s="7">
        <v>10</v>
      </c>
      <c r="B16" s="10">
        <v>79</v>
      </c>
      <c r="C16" s="10">
        <v>76</v>
      </c>
      <c r="D16" s="10">
        <v>155</v>
      </c>
      <c r="E16" s="3"/>
      <c r="F16" s="7">
        <v>40</v>
      </c>
      <c r="G16" s="10">
        <v>83</v>
      </c>
      <c r="H16" s="10">
        <v>93</v>
      </c>
      <c r="I16" s="10">
        <v>176</v>
      </c>
      <c r="J16" s="3"/>
      <c r="K16" s="7">
        <v>70</v>
      </c>
      <c r="L16" s="10">
        <v>231</v>
      </c>
      <c r="M16" s="10">
        <v>222</v>
      </c>
      <c r="N16" s="10">
        <v>453</v>
      </c>
      <c r="O16" s="3"/>
      <c r="P16" s="7">
        <v>100</v>
      </c>
      <c r="Q16" s="10">
        <v>3</v>
      </c>
      <c r="R16" s="10">
        <v>11</v>
      </c>
      <c r="S16" s="10">
        <v>14</v>
      </c>
      <c r="U16" s="4" t="s">
        <v>15</v>
      </c>
      <c r="V16" s="15">
        <f>SUM(L33,L39,Q9,Q15,Q21,Q27,Q33,Q39)</f>
        <v>1440</v>
      </c>
      <c r="W16" s="15">
        <f>SUM(M33,M39,R9,R15,R21,R27,R33,R39)</f>
        <v>2764</v>
      </c>
      <c r="X16" s="18">
        <f t="shared" si="0"/>
        <v>4204</v>
      </c>
      <c r="Z16" s="9" t="s">
        <v>24</v>
      </c>
      <c r="AA16" s="11">
        <f t="shared" ref="AA16:AB16" si="2">SUM(AA12:AA15)</f>
        <v>1292</v>
      </c>
      <c r="AB16" s="11">
        <f t="shared" si="2"/>
        <v>1468</v>
      </c>
      <c r="AC16" s="11">
        <f>SUM(AC12:AC15)</f>
        <v>2760</v>
      </c>
    </row>
    <row r="17" spans="1:29" ht="15" customHeight="1" x14ac:dyDescent="0.15">
      <c r="A17" s="7">
        <v>11</v>
      </c>
      <c r="B17" s="10">
        <v>78</v>
      </c>
      <c r="C17" s="10">
        <v>62</v>
      </c>
      <c r="D17" s="10">
        <v>140</v>
      </c>
      <c r="E17" s="3"/>
      <c r="F17" s="7">
        <v>41</v>
      </c>
      <c r="G17" s="10">
        <v>91</v>
      </c>
      <c r="H17" s="10">
        <v>86</v>
      </c>
      <c r="I17" s="10">
        <v>177</v>
      </c>
      <c r="J17" s="3"/>
      <c r="K17" s="7">
        <v>71</v>
      </c>
      <c r="L17" s="10">
        <v>272</v>
      </c>
      <c r="M17" s="10">
        <v>262</v>
      </c>
      <c r="N17" s="10">
        <v>534</v>
      </c>
      <c r="O17" s="3"/>
      <c r="P17" s="7">
        <v>101</v>
      </c>
      <c r="Q17" s="10">
        <v>1</v>
      </c>
      <c r="R17" s="10">
        <v>9</v>
      </c>
      <c r="S17" s="10">
        <v>10</v>
      </c>
      <c r="U17" s="4" t="s">
        <v>16</v>
      </c>
      <c r="V17" s="15">
        <f>SUM(L39,Q9,Q15,Q21,Q27,Q33,Q39)</f>
        <v>824</v>
      </c>
      <c r="W17" s="15">
        <f>SUM(M39,R9,R15,R21,R27,R33,R39)</f>
        <v>1804</v>
      </c>
      <c r="X17" s="18">
        <f t="shared" si="0"/>
        <v>2628</v>
      </c>
      <c r="Z17" s="6" t="s">
        <v>29</v>
      </c>
    </row>
    <row r="18" spans="1:29" ht="15" customHeight="1" x14ac:dyDescent="0.15">
      <c r="A18" s="7">
        <v>12</v>
      </c>
      <c r="B18" s="10">
        <v>61</v>
      </c>
      <c r="C18" s="10">
        <v>74</v>
      </c>
      <c r="D18" s="10">
        <v>135</v>
      </c>
      <c r="E18" s="3"/>
      <c r="F18" s="7">
        <v>42</v>
      </c>
      <c r="G18" s="10">
        <v>110</v>
      </c>
      <c r="H18" s="10">
        <v>89</v>
      </c>
      <c r="I18" s="10">
        <v>199</v>
      </c>
      <c r="J18" s="3"/>
      <c r="K18" s="7">
        <v>72</v>
      </c>
      <c r="L18" s="10">
        <v>235</v>
      </c>
      <c r="M18" s="10">
        <v>231</v>
      </c>
      <c r="N18" s="13">
        <v>466</v>
      </c>
      <c r="O18" s="3"/>
      <c r="P18" s="7">
        <v>102</v>
      </c>
      <c r="Q18" s="10">
        <v>2</v>
      </c>
      <c r="R18" s="10">
        <v>7</v>
      </c>
      <c r="S18" s="10">
        <v>9</v>
      </c>
      <c r="U18" s="4" t="s">
        <v>17</v>
      </c>
      <c r="V18" s="15">
        <f>SUM(Q9,Q15,Q21,Q27,Q33,Q39)</f>
        <v>297</v>
      </c>
      <c r="W18" s="15">
        <f>SUM(R9,R15,R21,R27,R33,R39)</f>
        <v>880</v>
      </c>
      <c r="X18" s="18">
        <f t="shared" si="0"/>
        <v>1177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77</v>
      </c>
      <c r="C19" s="10">
        <v>73</v>
      </c>
      <c r="D19" s="10">
        <v>150</v>
      </c>
      <c r="E19" s="3"/>
      <c r="F19" s="7">
        <v>43</v>
      </c>
      <c r="G19" s="10">
        <v>110</v>
      </c>
      <c r="H19" s="10">
        <v>89</v>
      </c>
      <c r="I19" s="10">
        <v>199</v>
      </c>
      <c r="J19" s="3"/>
      <c r="K19" s="7">
        <v>73</v>
      </c>
      <c r="L19" s="10">
        <v>229</v>
      </c>
      <c r="M19" s="10">
        <v>232</v>
      </c>
      <c r="N19" s="10">
        <v>461</v>
      </c>
      <c r="O19" s="3"/>
      <c r="P19" s="7">
        <v>103</v>
      </c>
      <c r="Q19" s="10">
        <v>1</v>
      </c>
      <c r="R19" s="10">
        <v>4</v>
      </c>
      <c r="S19" s="10">
        <v>5</v>
      </c>
      <c r="U19" s="4" t="s">
        <v>18</v>
      </c>
      <c r="V19" s="15">
        <f>SUM(Q15,Q21,Q27,Q33,Q39)</f>
        <v>50</v>
      </c>
      <c r="W19" s="15">
        <f>SUM(R15,R21,R27,R33,R39)</f>
        <v>259</v>
      </c>
      <c r="X19" s="18">
        <f t="shared" si="0"/>
        <v>309</v>
      </c>
      <c r="Z19" s="4" t="s">
        <v>25</v>
      </c>
      <c r="AA19" s="10">
        <v>148</v>
      </c>
      <c r="AB19" s="10">
        <v>157</v>
      </c>
      <c r="AC19" s="10">
        <v>305</v>
      </c>
    </row>
    <row r="20" spans="1:29" ht="15" customHeight="1" x14ac:dyDescent="0.15">
      <c r="A20" s="7">
        <v>14</v>
      </c>
      <c r="B20" s="10">
        <v>70</v>
      </c>
      <c r="C20" s="10">
        <v>77</v>
      </c>
      <c r="D20" s="10">
        <v>147</v>
      </c>
      <c r="E20" s="3"/>
      <c r="F20" s="7">
        <v>44</v>
      </c>
      <c r="G20" s="10">
        <v>123</v>
      </c>
      <c r="H20" s="10">
        <v>91</v>
      </c>
      <c r="I20" s="10">
        <v>214</v>
      </c>
      <c r="J20" s="3"/>
      <c r="K20" s="7">
        <v>74</v>
      </c>
      <c r="L20" s="10">
        <v>109</v>
      </c>
      <c r="M20" s="10">
        <v>113</v>
      </c>
      <c r="N20" s="10">
        <v>222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7</v>
      </c>
      <c r="W20" s="15">
        <f>SUM(R21,R27,R33,R39)</f>
        <v>37</v>
      </c>
      <c r="X20" s="18">
        <f t="shared" si="0"/>
        <v>44</v>
      </c>
      <c r="Z20" s="26" t="s">
        <v>26</v>
      </c>
      <c r="AA20" s="10">
        <v>920</v>
      </c>
      <c r="AB20" s="10">
        <v>794</v>
      </c>
      <c r="AC20" s="10">
        <v>1714</v>
      </c>
    </row>
    <row r="21" spans="1:29" ht="15" customHeight="1" x14ac:dyDescent="0.15">
      <c r="A21" s="7"/>
      <c r="B21" s="11">
        <v>365</v>
      </c>
      <c r="C21" s="11">
        <v>362</v>
      </c>
      <c r="D21" s="11">
        <v>727</v>
      </c>
      <c r="E21" s="3"/>
      <c r="F21" s="7"/>
      <c r="G21" s="11">
        <v>517</v>
      </c>
      <c r="H21" s="11">
        <v>448</v>
      </c>
      <c r="I21" s="11">
        <v>965</v>
      </c>
      <c r="J21" s="3"/>
      <c r="K21" s="7"/>
      <c r="L21" s="12">
        <v>1076</v>
      </c>
      <c r="M21" s="12">
        <v>1060</v>
      </c>
      <c r="N21" s="12">
        <v>2136</v>
      </c>
      <c r="O21" s="24"/>
      <c r="P21" s="7"/>
      <c r="Q21" s="11">
        <v>7</v>
      </c>
      <c r="R21" s="11">
        <v>34</v>
      </c>
      <c r="S21" s="11">
        <v>41</v>
      </c>
      <c r="Z21" s="4" t="s">
        <v>31</v>
      </c>
      <c r="AA21" s="10">
        <v>388</v>
      </c>
      <c r="AB21" s="10">
        <v>331</v>
      </c>
      <c r="AC21" s="10">
        <v>719</v>
      </c>
    </row>
    <row r="22" spans="1:29" ht="15" customHeight="1" x14ac:dyDescent="0.15">
      <c r="A22" s="7">
        <v>15</v>
      </c>
      <c r="B22" s="10">
        <v>78</v>
      </c>
      <c r="C22" s="10">
        <v>60</v>
      </c>
      <c r="D22" s="10">
        <v>138</v>
      </c>
      <c r="E22" s="3"/>
      <c r="F22" s="7">
        <v>45</v>
      </c>
      <c r="G22" s="10">
        <v>106</v>
      </c>
      <c r="H22" s="10">
        <v>93</v>
      </c>
      <c r="I22" s="10">
        <v>199</v>
      </c>
      <c r="J22" s="3"/>
      <c r="K22" s="7">
        <v>75</v>
      </c>
      <c r="L22" s="10">
        <v>110</v>
      </c>
      <c r="M22" s="10">
        <v>141</v>
      </c>
      <c r="N22" s="10">
        <v>251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337</v>
      </c>
      <c r="AB22" s="10">
        <v>661</v>
      </c>
      <c r="AC22" s="10">
        <v>998</v>
      </c>
    </row>
    <row r="23" spans="1:29" ht="15" customHeight="1" x14ac:dyDescent="0.15">
      <c r="A23" s="7">
        <v>16</v>
      </c>
      <c r="B23" s="10">
        <v>91</v>
      </c>
      <c r="C23" s="10">
        <v>75</v>
      </c>
      <c r="D23" s="10">
        <v>166</v>
      </c>
      <c r="E23" s="3"/>
      <c r="F23" s="7">
        <v>46</v>
      </c>
      <c r="G23" s="10">
        <v>99</v>
      </c>
      <c r="H23" s="10">
        <v>101</v>
      </c>
      <c r="I23" s="10">
        <v>200</v>
      </c>
      <c r="J23" s="3"/>
      <c r="K23" s="7">
        <v>76</v>
      </c>
      <c r="L23" s="10">
        <v>128</v>
      </c>
      <c r="M23" s="10">
        <v>189</v>
      </c>
      <c r="N23" s="10">
        <v>317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9.6416208511504777</v>
      </c>
      <c r="W23" s="19">
        <f>W4/$W$8*100</f>
        <v>7.8774813617174173</v>
      </c>
      <c r="X23" s="19">
        <f>X4/$X$8*100</f>
        <v>8.7043664996420897</v>
      </c>
      <c r="Z23" s="9" t="s">
        <v>24</v>
      </c>
      <c r="AA23" s="11">
        <f t="shared" ref="AA23:AB23" si="3">SUM(AA19:AA22)</f>
        <v>1793</v>
      </c>
      <c r="AB23" s="11">
        <f t="shared" si="3"/>
        <v>1943</v>
      </c>
      <c r="AC23" s="11">
        <f>SUM(AC19:AC22)</f>
        <v>3736</v>
      </c>
    </row>
    <row r="24" spans="1:29" ht="15" customHeight="1" x14ac:dyDescent="0.15">
      <c r="A24" s="7">
        <v>17</v>
      </c>
      <c r="B24" s="10">
        <v>84</v>
      </c>
      <c r="C24" s="10">
        <v>79</v>
      </c>
      <c r="D24" s="10">
        <v>163</v>
      </c>
      <c r="E24" s="3"/>
      <c r="F24" s="7">
        <v>47</v>
      </c>
      <c r="G24" s="10">
        <v>98</v>
      </c>
      <c r="H24" s="10">
        <v>99</v>
      </c>
      <c r="I24" s="10">
        <v>197</v>
      </c>
      <c r="J24" s="3"/>
      <c r="K24" s="7">
        <v>77</v>
      </c>
      <c r="L24" s="10">
        <v>135</v>
      </c>
      <c r="M24" s="10">
        <v>183</v>
      </c>
      <c r="N24" s="10">
        <v>318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47.444512319283241</v>
      </c>
      <c r="W24" s="19">
        <f>W5/$W$8*100</f>
        <v>40.959310158986796</v>
      </c>
      <c r="X24" s="19">
        <f>X5/$X$8*100</f>
        <v>43.999045573848719</v>
      </c>
      <c r="Z24" s="6" t="s">
        <v>30</v>
      </c>
    </row>
    <row r="25" spans="1:29" ht="15" customHeight="1" x14ac:dyDescent="0.15">
      <c r="A25" s="7">
        <v>18</v>
      </c>
      <c r="B25" s="10">
        <v>66</v>
      </c>
      <c r="C25" s="10">
        <v>73</v>
      </c>
      <c r="D25" s="10">
        <v>139</v>
      </c>
      <c r="E25" s="3"/>
      <c r="F25" s="7">
        <v>48</v>
      </c>
      <c r="G25" s="10">
        <v>105</v>
      </c>
      <c r="H25" s="10">
        <v>95</v>
      </c>
      <c r="I25" s="10">
        <v>200</v>
      </c>
      <c r="J25" s="3"/>
      <c r="K25" s="7">
        <v>78</v>
      </c>
      <c r="L25" s="10">
        <v>132</v>
      </c>
      <c r="M25" s="10">
        <v>198</v>
      </c>
      <c r="N25" s="10">
        <v>330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21.757279576461006</v>
      </c>
      <c r="W25" s="19">
        <f>W6/$W$8*100</f>
        <v>18.117308901464117</v>
      </c>
      <c r="X25" s="19">
        <f>X6/$X$8*100</f>
        <v>19.82343116201384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63</v>
      </c>
      <c r="C26" s="10">
        <v>75</v>
      </c>
      <c r="D26" s="10">
        <v>138</v>
      </c>
      <c r="E26" s="3"/>
      <c r="F26" s="7">
        <v>49</v>
      </c>
      <c r="G26" s="10">
        <v>100</v>
      </c>
      <c r="H26" s="10">
        <v>93</v>
      </c>
      <c r="I26" s="10">
        <v>193</v>
      </c>
      <c r="J26" s="3"/>
      <c r="K26" s="7">
        <v>79</v>
      </c>
      <c r="L26" s="10">
        <v>133</v>
      </c>
      <c r="M26" s="10">
        <v>204</v>
      </c>
      <c r="N26" s="10">
        <v>337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21.156587253105275</v>
      </c>
      <c r="W26" s="19">
        <f>W7/$W$8*100</f>
        <v>33.045899577831669</v>
      </c>
      <c r="X26" s="19">
        <f>X7/$X$8*100</f>
        <v>27.47315676449535</v>
      </c>
      <c r="Z26" s="4" t="s">
        <v>25</v>
      </c>
      <c r="AA26" s="10">
        <v>97</v>
      </c>
      <c r="AB26" s="10">
        <v>86</v>
      </c>
      <c r="AC26" s="10">
        <v>183</v>
      </c>
    </row>
    <row r="27" spans="1:29" ht="15" customHeight="1" x14ac:dyDescent="0.15">
      <c r="A27" s="7"/>
      <c r="B27" s="11">
        <v>382</v>
      </c>
      <c r="C27" s="11">
        <v>362</v>
      </c>
      <c r="D27" s="11">
        <v>744</v>
      </c>
      <c r="E27" s="3"/>
      <c r="F27" s="7"/>
      <c r="G27" s="11">
        <v>508</v>
      </c>
      <c r="H27" s="11">
        <v>481</v>
      </c>
      <c r="I27" s="11">
        <v>989</v>
      </c>
      <c r="J27" s="3"/>
      <c r="K27" s="7"/>
      <c r="L27" s="11">
        <v>638</v>
      </c>
      <c r="M27" s="11">
        <v>915</v>
      </c>
      <c r="N27" s="11">
        <v>1553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455</v>
      </c>
      <c r="AB27" s="10">
        <v>449</v>
      </c>
      <c r="AC27" s="10">
        <v>904</v>
      </c>
    </row>
    <row r="28" spans="1:29" ht="15" customHeight="1" x14ac:dyDescent="0.15">
      <c r="A28" s="7">
        <v>20</v>
      </c>
      <c r="B28" s="10">
        <v>62</v>
      </c>
      <c r="C28" s="10">
        <v>75</v>
      </c>
      <c r="D28" s="10">
        <v>137</v>
      </c>
      <c r="E28" s="3"/>
      <c r="F28" s="7">
        <v>50</v>
      </c>
      <c r="G28" s="10">
        <v>93</v>
      </c>
      <c r="H28" s="10">
        <v>92</v>
      </c>
      <c r="I28" s="10">
        <v>185</v>
      </c>
      <c r="J28" s="3"/>
      <c r="K28" s="7">
        <v>80</v>
      </c>
      <c r="L28" s="10">
        <v>112</v>
      </c>
      <c r="M28" s="10">
        <v>185</v>
      </c>
      <c r="N28" s="10">
        <v>297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29.260843005497861</v>
      </c>
      <c r="W28" s="19">
        <f t="shared" ref="W28:W39" si="5">W9/$W$8*100</f>
        <v>25.53669271535076</v>
      </c>
      <c r="X28" s="19">
        <f t="shared" ref="X28:X39" si="6">X9/$X$8*100</f>
        <v>27.282271534240039</v>
      </c>
      <c r="Z28" s="4" t="s">
        <v>31</v>
      </c>
      <c r="AA28" s="10">
        <v>235</v>
      </c>
      <c r="AB28" s="10">
        <v>194</v>
      </c>
      <c r="AC28" s="10">
        <v>429</v>
      </c>
    </row>
    <row r="29" spans="1:29" ht="15" customHeight="1" x14ac:dyDescent="0.15">
      <c r="A29" s="7">
        <v>21</v>
      </c>
      <c r="B29" s="10">
        <v>57</v>
      </c>
      <c r="C29" s="10">
        <v>65</v>
      </c>
      <c r="D29" s="10">
        <v>122</v>
      </c>
      <c r="E29" s="3"/>
      <c r="F29" s="7">
        <v>51</v>
      </c>
      <c r="G29" s="10">
        <v>93</v>
      </c>
      <c r="H29" s="10">
        <v>89</v>
      </c>
      <c r="I29" s="10">
        <v>182</v>
      </c>
      <c r="J29" s="3"/>
      <c r="K29" s="7">
        <v>81</v>
      </c>
      <c r="L29" s="10">
        <v>120</v>
      </c>
      <c r="M29" s="10">
        <v>194</v>
      </c>
      <c r="N29" s="10">
        <v>314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72.174709835064149</v>
      </c>
      <c r="W29" s="19">
        <f t="shared" si="5"/>
        <v>76.699901194646543</v>
      </c>
      <c r="X29" s="19">
        <f t="shared" si="6"/>
        <v>74.578859460749229</v>
      </c>
      <c r="Z29" s="4" t="s">
        <v>7</v>
      </c>
      <c r="AA29" s="10">
        <v>222</v>
      </c>
      <c r="AB29" s="10">
        <v>369</v>
      </c>
      <c r="AC29" s="10">
        <v>591</v>
      </c>
    </row>
    <row r="30" spans="1:29" ht="15" customHeight="1" x14ac:dyDescent="0.15">
      <c r="A30" s="7">
        <v>22</v>
      </c>
      <c r="B30" s="10">
        <v>64</v>
      </c>
      <c r="C30" s="10">
        <v>65</v>
      </c>
      <c r="D30" s="10">
        <v>129</v>
      </c>
      <c r="E30" s="3"/>
      <c r="F30" s="7">
        <v>52</v>
      </c>
      <c r="G30" s="10">
        <v>88</v>
      </c>
      <c r="H30" s="10">
        <v>98</v>
      </c>
      <c r="I30" s="10">
        <v>186</v>
      </c>
      <c r="J30" s="3"/>
      <c r="K30" s="7">
        <v>82</v>
      </c>
      <c r="L30" s="10">
        <v>123</v>
      </c>
      <c r="M30" s="10">
        <v>177</v>
      </c>
      <c r="N30" s="10">
        <v>300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61.738953369985751</v>
      </c>
      <c r="W30" s="19">
        <f t="shared" si="5"/>
        <v>68.355339980238924</v>
      </c>
      <c r="X30" s="19">
        <f t="shared" si="6"/>
        <v>65.254115962777377</v>
      </c>
      <c r="Z30" s="9" t="s">
        <v>24</v>
      </c>
      <c r="AA30" s="11">
        <f t="shared" ref="AA30:AB30" si="7">SUM(AA26:AA29)</f>
        <v>1009</v>
      </c>
      <c r="AB30" s="11">
        <f t="shared" si="7"/>
        <v>1098</v>
      </c>
      <c r="AC30" s="11">
        <f>SUM(AC26:AC29)</f>
        <v>2107</v>
      </c>
    </row>
    <row r="31" spans="1:29" ht="15" customHeight="1" x14ac:dyDescent="0.15">
      <c r="A31" s="7">
        <v>23</v>
      </c>
      <c r="B31" s="10">
        <v>73</v>
      </c>
      <c r="C31" s="10">
        <v>52</v>
      </c>
      <c r="D31" s="10">
        <v>125</v>
      </c>
      <c r="E31" s="3"/>
      <c r="F31" s="7">
        <v>53</v>
      </c>
      <c r="G31" s="10">
        <v>103</v>
      </c>
      <c r="H31" s="10">
        <v>132</v>
      </c>
      <c r="I31" s="10">
        <v>235</v>
      </c>
      <c r="J31" s="3"/>
      <c r="K31" s="7">
        <v>83</v>
      </c>
      <c r="L31" s="10">
        <v>142</v>
      </c>
      <c r="M31" s="10">
        <v>206</v>
      </c>
      <c r="N31" s="10">
        <v>348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51.069028711056809</v>
      </c>
      <c r="W31" s="19">
        <f t="shared" si="5"/>
        <v>58.564627683463577</v>
      </c>
      <c r="X31" s="19">
        <f t="shared" si="6"/>
        <v>55.05130040563111</v>
      </c>
      <c r="Z31" s="6"/>
    </row>
    <row r="32" spans="1:29" ht="15" customHeight="1" x14ac:dyDescent="0.15">
      <c r="A32" s="7">
        <v>24</v>
      </c>
      <c r="B32" s="10">
        <v>58</v>
      </c>
      <c r="C32" s="10">
        <v>60</v>
      </c>
      <c r="D32" s="10">
        <v>118</v>
      </c>
      <c r="E32" s="3"/>
      <c r="F32" s="7">
        <v>54</v>
      </c>
      <c r="G32" s="10">
        <v>83</v>
      </c>
      <c r="H32" s="10">
        <v>64</v>
      </c>
      <c r="I32" s="10">
        <v>147</v>
      </c>
      <c r="J32" s="3"/>
      <c r="K32" s="7">
        <v>84</v>
      </c>
      <c r="L32" s="10">
        <v>119</v>
      </c>
      <c r="M32" s="10">
        <v>198</v>
      </c>
      <c r="N32" s="10">
        <v>317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42.913866829566274</v>
      </c>
      <c r="W32" s="20">
        <f t="shared" si="5"/>
        <v>51.163208479295783</v>
      </c>
      <c r="X32" s="20">
        <f t="shared" si="6"/>
        <v>47.29658792650919</v>
      </c>
      <c r="Z32" s="6"/>
      <c r="AA32" s="28"/>
      <c r="AB32" s="27"/>
      <c r="AC32" s="27"/>
    </row>
    <row r="33" spans="1:29" ht="15" customHeight="1" x14ac:dyDescent="0.15">
      <c r="A33" s="7"/>
      <c r="B33" s="11">
        <v>314</v>
      </c>
      <c r="C33" s="11">
        <v>317</v>
      </c>
      <c r="D33" s="11">
        <v>631</v>
      </c>
      <c r="E33" s="3"/>
      <c r="F33" s="7"/>
      <c r="G33" s="11">
        <v>460</v>
      </c>
      <c r="H33" s="11">
        <v>475</v>
      </c>
      <c r="I33" s="11">
        <v>935</v>
      </c>
      <c r="J33" s="3"/>
      <c r="K33" s="7"/>
      <c r="L33" s="11">
        <v>616</v>
      </c>
      <c r="M33" s="11">
        <v>960</v>
      </c>
      <c r="N33" s="11">
        <v>1576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32.111586234982695</v>
      </c>
      <c r="W33" s="19">
        <f t="shared" si="5"/>
        <v>42.567142728824216</v>
      </c>
      <c r="X33" s="19">
        <f t="shared" si="6"/>
        <v>37.666428060128851</v>
      </c>
      <c r="Z33" s="6" t="s">
        <v>3</v>
      </c>
    </row>
    <row r="34" spans="1:29" ht="15" customHeight="1" x14ac:dyDescent="0.15">
      <c r="A34" s="7">
        <v>25</v>
      </c>
      <c r="B34" s="10">
        <v>61</v>
      </c>
      <c r="C34" s="10">
        <v>62</v>
      </c>
      <c r="D34" s="10">
        <v>123</v>
      </c>
      <c r="E34" s="3"/>
      <c r="F34" s="7">
        <v>55</v>
      </c>
      <c r="G34" s="10">
        <v>106</v>
      </c>
      <c r="H34" s="10">
        <v>105</v>
      </c>
      <c r="I34" s="10">
        <v>211</v>
      </c>
      <c r="J34" s="3"/>
      <c r="K34" s="7">
        <v>85</v>
      </c>
      <c r="L34" s="10">
        <v>133</v>
      </c>
      <c r="M34" s="10">
        <v>199</v>
      </c>
      <c r="N34" s="10">
        <v>332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21.156587253105275</v>
      </c>
      <c r="W34" s="19">
        <f t="shared" si="5"/>
        <v>33.045899577831669</v>
      </c>
      <c r="X34" s="19">
        <f t="shared" si="6"/>
        <v>27.47315676449535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72</v>
      </c>
      <c r="C35" s="10">
        <v>52</v>
      </c>
      <c r="D35" s="10">
        <v>124</v>
      </c>
      <c r="E35" s="3"/>
      <c r="F35" s="7">
        <v>56</v>
      </c>
      <c r="G35" s="10">
        <v>105</v>
      </c>
      <c r="H35" s="10">
        <v>122</v>
      </c>
      <c r="I35" s="10">
        <v>227</v>
      </c>
      <c r="J35" s="3"/>
      <c r="K35" s="7">
        <v>86</v>
      </c>
      <c r="L35" s="10">
        <v>106</v>
      </c>
      <c r="M35" s="10">
        <v>208</v>
      </c>
      <c r="N35" s="10">
        <v>314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14.660965180207697</v>
      </c>
      <c r="W35" s="19">
        <f t="shared" si="5"/>
        <v>24.827090631456031</v>
      </c>
      <c r="X35" s="19">
        <f t="shared" si="6"/>
        <v>20.062037699832974</v>
      </c>
      <c r="Z35" s="4" t="s">
        <v>25</v>
      </c>
      <c r="AA35" s="10">
        <f>SUM(AA5,AA12,AA19,AA26)</f>
        <v>947</v>
      </c>
      <c r="AB35" s="10">
        <f t="shared" ref="AA35:AB38" si="8">SUM(AB5,AB12,AB19,AB26)</f>
        <v>877</v>
      </c>
      <c r="AC35" s="10">
        <f>SUM(AA35:AB35)</f>
        <v>1824</v>
      </c>
    </row>
    <row r="36" spans="1:29" ht="15" customHeight="1" x14ac:dyDescent="0.15">
      <c r="A36" s="7">
        <v>27</v>
      </c>
      <c r="B36" s="10">
        <v>69</v>
      </c>
      <c r="C36" s="10">
        <v>53</v>
      </c>
      <c r="D36" s="10">
        <v>122</v>
      </c>
      <c r="E36" s="3"/>
      <c r="F36" s="7">
        <v>57</v>
      </c>
      <c r="G36" s="10">
        <v>129</v>
      </c>
      <c r="H36" s="10">
        <v>120</v>
      </c>
      <c r="I36" s="10">
        <v>249</v>
      </c>
      <c r="J36" s="3"/>
      <c r="K36" s="7">
        <v>87</v>
      </c>
      <c r="L36" s="10">
        <v>104</v>
      </c>
      <c r="M36" s="10">
        <v>178</v>
      </c>
      <c r="N36" s="10">
        <v>282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8.3893300753410713</v>
      </c>
      <c r="W36" s="19">
        <f t="shared" si="5"/>
        <v>16.204077966406182</v>
      </c>
      <c r="X36" s="19">
        <f t="shared" si="6"/>
        <v>12.541159627773801</v>
      </c>
      <c r="Z36" s="26" t="s">
        <v>26</v>
      </c>
      <c r="AA36" s="10">
        <f t="shared" si="8"/>
        <v>4660</v>
      </c>
      <c r="AB36" s="10">
        <f t="shared" si="8"/>
        <v>4560</v>
      </c>
      <c r="AC36" s="13">
        <f>SUM(AA36:AB36)</f>
        <v>9220</v>
      </c>
    </row>
    <row r="37" spans="1:29" ht="15" customHeight="1" x14ac:dyDescent="0.15">
      <c r="A37" s="7">
        <v>28</v>
      </c>
      <c r="B37" s="10">
        <v>55</v>
      </c>
      <c r="C37" s="10">
        <v>52</v>
      </c>
      <c r="D37" s="10">
        <v>107</v>
      </c>
      <c r="E37" s="3"/>
      <c r="F37" s="7">
        <v>58</v>
      </c>
      <c r="G37" s="10">
        <v>112</v>
      </c>
      <c r="H37" s="10">
        <v>110</v>
      </c>
      <c r="I37" s="10">
        <v>222</v>
      </c>
      <c r="J37" s="3"/>
      <c r="K37" s="7">
        <v>88</v>
      </c>
      <c r="L37" s="10">
        <v>98</v>
      </c>
      <c r="M37" s="10">
        <v>160</v>
      </c>
      <c r="N37" s="10">
        <v>258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3.0238240684178375</v>
      </c>
      <c r="W37" s="19">
        <f t="shared" si="5"/>
        <v>7.9044282762956968</v>
      </c>
      <c r="X37" s="19">
        <f t="shared" si="6"/>
        <v>5.6167979002624673</v>
      </c>
      <c r="Z37" s="4" t="s">
        <v>31</v>
      </c>
      <c r="AA37" s="10">
        <f t="shared" si="8"/>
        <v>2137</v>
      </c>
      <c r="AB37" s="10">
        <f t="shared" si="8"/>
        <v>2017</v>
      </c>
      <c r="AC37" s="13">
        <f>SUM(AA37:AB37)</f>
        <v>4154</v>
      </c>
    </row>
    <row r="38" spans="1:29" ht="15" customHeight="1" x14ac:dyDescent="0.15">
      <c r="A38" s="7">
        <v>29</v>
      </c>
      <c r="B38" s="10">
        <v>70</v>
      </c>
      <c r="C38" s="10">
        <v>45</v>
      </c>
      <c r="D38" s="10">
        <v>115</v>
      </c>
      <c r="E38" s="3"/>
      <c r="F38" s="7">
        <v>59</v>
      </c>
      <c r="G38" s="10">
        <v>136</v>
      </c>
      <c r="H38" s="10">
        <v>158</v>
      </c>
      <c r="I38" s="10">
        <v>294</v>
      </c>
      <c r="J38" s="3"/>
      <c r="K38" s="7">
        <v>89</v>
      </c>
      <c r="L38" s="10">
        <v>86</v>
      </c>
      <c r="M38" s="10">
        <v>179</v>
      </c>
      <c r="N38" s="10">
        <v>265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0.50906129097943398</v>
      </c>
      <c r="W38" s="19">
        <f t="shared" si="5"/>
        <v>2.3264169585915746</v>
      </c>
      <c r="X38" s="19">
        <f t="shared" si="6"/>
        <v>1.4745884037222621</v>
      </c>
      <c r="Z38" s="4" t="s">
        <v>7</v>
      </c>
      <c r="AA38" s="10">
        <f t="shared" si="8"/>
        <v>2078</v>
      </c>
      <c r="AB38" s="10">
        <f t="shared" si="8"/>
        <v>3679</v>
      </c>
      <c r="AC38" s="13">
        <f>SUM(AA38:AB38)</f>
        <v>5757</v>
      </c>
    </row>
    <row r="39" spans="1:29" ht="15" customHeight="1" x14ac:dyDescent="0.15">
      <c r="A39" s="7"/>
      <c r="B39" s="11">
        <v>327</v>
      </c>
      <c r="C39" s="11">
        <v>264</v>
      </c>
      <c r="D39" s="11">
        <v>591</v>
      </c>
      <c r="E39" s="3"/>
      <c r="F39" s="7"/>
      <c r="G39" s="11">
        <v>588</v>
      </c>
      <c r="H39" s="11">
        <v>615</v>
      </c>
      <c r="I39" s="11">
        <v>1203</v>
      </c>
      <c r="J39" s="3"/>
      <c r="K39" s="7"/>
      <c r="L39" s="11">
        <v>527</v>
      </c>
      <c r="M39" s="11">
        <v>924</v>
      </c>
      <c r="N39" s="11">
        <v>1451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7.1268580737120751E-2</v>
      </c>
      <c r="W39" s="19">
        <f t="shared" si="5"/>
        <v>0.33234527979879636</v>
      </c>
      <c r="X39" s="19">
        <f t="shared" si="6"/>
        <v>0.20997375328083989</v>
      </c>
      <c r="Z39" s="9" t="s">
        <v>24</v>
      </c>
      <c r="AA39" s="11">
        <f>SUM(AA35:AA38)</f>
        <v>9822</v>
      </c>
      <c r="AB39" s="11">
        <f>SUM(AB35:AB38)</f>
        <v>11133</v>
      </c>
      <c r="AC39" s="11">
        <f>SUM(AC35:AC38)</f>
        <v>20955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1" orientation="landscape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8">
        <v>44165</v>
      </c>
      <c r="W2" s="38"/>
      <c r="X2" s="31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50</v>
      </c>
      <c r="C4" s="10">
        <v>42</v>
      </c>
      <c r="D4" s="10">
        <v>92</v>
      </c>
      <c r="E4" s="3"/>
      <c r="F4" s="7">
        <v>30</v>
      </c>
      <c r="G4" s="10">
        <v>49</v>
      </c>
      <c r="H4" s="10">
        <v>44</v>
      </c>
      <c r="I4" s="10">
        <v>93</v>
      </c>
      <c r="J4" s="3"/>
      <c r="K4" s="7">
        <v>60</v>
      </c>
      <c r="L4" s="10">
        <v>146</v>
      </c>
      <c r="M4" s="10">
        <v>141</v>
      </c>
      <c r="N4" s="10">
        <v>287</v>
      </c>
      <c r="O4" s="3"/>
      <c r="P4" s="7">
        <v>90</v>
      </c>
      <c r="Q4" s="10">
        <v>80</v>
      </c>
      <c r="R4" s="10">
        <v>171</v>
      </c>
      <c r="S4" s="10">
        <v>251</v>
      </c>
      <c r="U4" s="4" t="s">
        <v>4</v>
      </c>
      <c r="V4" s="15">
        <f>SUM(B9,B15,B21)</f>
        <v>942</v>
      </c>
      <c r="W4" s="15">
        <f>SUM(C9,C15,C21)</f>
        <v>874</v>
      </c>
      <c r="X4" s="15">
        <f>SUM(V4:W4)</f>
        <v>1816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45</v>
      </c>
      <c r="C5" s="10">
        <v>38</v>
      </c>
      <c r="D5" s="10">
        <v>83</v>
      </c>
      <c r="E5" s="3"/>
      <c r="F5" s="7">
        <v>31</v>
      </c>
      <c r="G5" s="10">
        <v>46</v>
      </c>
      <c r="H5" s="10">
        <v>53</v>
      </c>
      <c r="I5" s="10">
        <v>99</v>
      </c>
      <c r="J5" s="3"/>
      <c r="K5" s="7">
        <v>61</v>
      </c>
      <c r="L5" s="10">
        <v>155</v>
      </c>
      <c r="M5" s="10">
        <v>168</v>
      </c>
      <c r="N5" s="10">
        <v>323</v>
      </c>
      <c r="O5" s="3"/>
      <c r="P5" s="7">
        <v>91</v>
      </c>
      <c r="Q5" s="10">
        <v>59</v>
      </c>
      <c r="R5" s="10">
        <v>146</v>
      </c>
      <c r="S5" s="10">
        <v>205</v>
      </c>
      <c r="U5" s="4" t="s">
        <v>5</v>
      </c>
      <c r="V5" s="15">
        <f>SUM(B27,B33,B39,G9,G15,G21,G27,G33,G39,L9)</f>
        <v>4649</v>
      </c>
      <c r="W5" s="15">
        <f>SUM(C27,C33,C39,H9,H15,H21,H27,H33,H39,M9)</f>
        <v>4537</v>
      </c>
      <c r="X5" s="15">
        <f>SUM(V5:W5)</f>
        <v>9186</v>
      </c>
      <c r="Y5" s="2"/>
      <c r="Z5" s="4" t="s">
        <v>25</v>
      </c>
      <c r="AA5" s="10">
        <v>533</v>
      </c>
      <c r="AB5" s="10">
        <v>520</v>
      </c>
      <c r="AC5" s="10">
        <v>1053</v>
      </c>
    </row>
    <row r="6" spans="1:29" ht="15" customHeight="1" x14ac:dyDescent="0.15">
      <c r="A6" s="7">
        <v>2</v>
      </c>
      <c r="B6" s="10">
        <v>38</v>
      </c>
      <c r="C6" s="10">
        <v>31</v>
      </c>
      <c r="D6" s="10">
        <v>69</v>
      </c>
      <c r="E6" s="3"/>
      <c r="F6" s="7">
        <v>32</v>
      </c>
      <c r="G6" s="10">
        <v>79</v>
      </c>
      <c r="H6" s="10">
        <v>77</v>
      </c>
      <c r="I6" s="10">
        <v>156</v>
      </c>
      <c r="J6" s="3"/>
      <c r="K6" s="7">
        <v>62</v>
      </c>
      <c r="L6" s="10">
        <v>172</v>
      </c>
      <c r="M6" s="10">
        <v>171</v>
      </c>
      <c r="N6" s="10">
        <v>343</v>
      </c>
      <c r="O6" s="3"/>
      <c r="P6" s="7">
        <v>92</v>
      </c>
      <c r="Q6" s="10">
        <v>40</v>
      </c>
      <c r="R6" s="10">
        <v>122</v>
      </c>
      <c r="S6" s="10">
        <v>162</v>
      </c>
      <c r="U6" s="8" t="s">
        <v>6</v>
      </c>
      <c r="V6" s="15">
        <f>SUM(L15,L21)</f>
        <v>2142</v>
      </c>
      <c r="W6" s="15">
        <f>SUM(M15,M21)</f>
        <v>2030</v>
      </c>
      <c r="X6" s="15">
        <f>SUM(V6:W6)</f>
        <v>4172</v>
      </c>
      <c r="Z6" s="26" t="s">
        <v>26</v>
      </c>
      <c r="AA6" s="10">
        <v>2711</v>
      </c>
      <c r="AB6" s="10">
        <v>2663</v>
      </c>
      <c r="AC6" s="10">
        <v>5374</v>
      </c>
    </row>
    <row r="7" spans="1:29" ht="15" customHeight="1" x14ac:dyDescent="0.15">
      <c r="A7" s="7">
        <v>3</v>
      </c>
      <c r="B7" s="10">
        <v>68</v>
      </c>
      <c r="C7" s="10">
        <v>54</v>
      </c>
      <c r="D7" s="10">
        <v>122</v>
      </c>
      <c r="E7" s="3"/>
      <c r="F7" s="7">
        <v>33</v>
      </c>
      <c r="G7" s="10">
        <v>74</v>
      </c>
      <c r="H7" s="10">
        <v>84</v>
      </c>
      <c r="I7" s="10">
        <v>158</v>
      </c>
      <c r="J7" s="3"/>
      <c r="K7" s="7">
        <v>63</v>
      </c>
      <c r="L7" s="10">
        <v>161</v>
      </c>
      <c r="M7" s="10">
        <v>163</v>
      </c>
      <c r="N7" s="10">
        <v>324</v>
      </c>
      <c r="O7" s="3"/>
      <c r="P7" s="7">
        <v>93</v>
      </c>
      <c r="Q7" s="10">
        <v>36</v>
      </c>
      <c r="R7" s="10">
        <v>91</v>
      </c>
      <c r="S7" s="10">
        <v>127</v>
      </c>
      <c r="U7" s="4" t="s">
        <v>7</v>
      </c>
      <c r="V7" s="15">
        <f>SUM(L27,L33,L39,Q9,Q15,Q21,Q27,Q33,Q39)</f>
        <v>2066</v>
      </c>
      <c r="W7" s="15">
        <f>SUM(M27,M33,M39,R9,R15,R21,R27,R33,R39)</f>
        <v>3663</v>
      </c>
      <c r="X7" s="15">
        <f>SUM(V7:W7)</f>
        <v>5729</v>
      </c>
      <c r="Z7" s="4" t="s">
        <v>31</v>
      </c>
      <c r="AA7" s="10">
        <v>1223</v>
      </c>
      <c r="AB7" s="10">
        <v>1227</v>
      </c>
      <c r="AC7" s="10">
        <v>2450</v>
      </c>
    </row>
    <row r="8" spans="1:29" ht="15" customHeight="1" x14ac:dyDescent="0.15">
      <c r="A8" s="7">
        <v>4</v>
      </c>
      <c r="B8" s="10">
        <v>53</v>
      </c>
      <c r="C8" s="10">
        <v>54</v>
      </c>
      <c r="D8" s="10">
        <v>107</v>
      </c>
      <c r="E8" s="3"/>
      <c r="F8" s="7">
        <v>34</v>
      </c>
      <c r="G8" s="10">
        <v>73</v>
      </c>
      <c r="H8" s="10">
        <v>75</v>
      </c>
      <c r="I8" s="10">
        <v>148</v>
      </c>
      <c r="J8" s="3"/>
      <c r="K8" s="7">
        <v>64</v>
      </c>
      <c r="L8" s="10">
        <v>167</v>
      </c>
      <c r="M8" s="10">
        <v>176</v>
      </c>
      <c r="N8" s="10">
        <v>343</v>
      </c>
      <c r="O8" s="3"/>
      <c r="P8" s="7">
        <v>94</v>
      </c>
      <c r="Q8" s="10">
        <v>29</v>
      </c>
      <c r="R8" s="10">
        <v>83</v>
      </c>
      <c r="S8" s="10">
        <v>112</v>
      </c>
      <c r="U8" s="17" t="s">
        <v>3</v>
      </c>
      <c r="V8" s="12">
        <f>SUM(V4:V7)</f>
        <v>9799</v>
      </c>
      <c r="W8" s="12">
        <f>SUM(W4:W7)</f>
        <v>11104</v>
      </c>
      <c r="X8" s="12">
        <f>SUM(X4:X7)</f>
        <v>20903</v>
      </c>
      <c r="Z8" s="4" t="s">
        <v>7</v>
      </c>
      <c r="AA8" s="10">
        <v>1245</v>
      </c>
      <c r="AB8" s="10">
        <v>2195</v>
      </c>
      <c r="AC8" s="10">
        <v>3440</v>
      </c>
    </row>
    <row r="9" spans="1:29" ht="15" customHeight="1" x14ac:dyDescent="0.15">
      <c r="A9" s="7"/>
      <c r="B9" s="11">
        <v>254</v>
      </c>
      <c r="C9" s="11">
        <v>219</v>
      </c>
      <c r="D9" s="11">
        <v>473</v>
      </c>
      <c r="E9" s="3"/>
      <c r="F9" s="7"/>
      <c r="G9" s="11">
        <v>321</v>
      </c>
      <c r="H9" s="11">
        <v>333</v>
      </c>
      <c r="I9" s="11">
        <v>654</v>
      </c>
      <c r="J9" s="3"/>
      <c r="K9" s="7"/>
      <c r="L9" s="12">
        <v>801</v>
      </c>
      <c r="M9" s="12">
        <v>819</v>
      </c>
      <c r="N9" s="12">
        <v>1620</v>
      </c>
      <c r="O9" s="3"/>
      <c r="P9" s="7"/>
      <c r="Q9" s="11">
        <v>244</v>
      </c>
      <c r="R9" s="11">
        <v>613</v>
      </c>
      <c r="S9" s="11">
        <v>857</v>
      </c>
      <c r="U9" s="4" t="s">
        <v>8</v>
      </c>
      <c r="V9" s="15">
        <f>SUM(G21,G27,G33,G39,L9)</f>
        <v>2870</v>
      </c>
      <c r="W9" s="15">
        <f>SUM(H21,H27,H33,H39,M9)</f>
        <v>2833</v>
      </c>
      <c r="X9" s="18">
        <f t="shared" ref="X9:X20" si="0">SUM(V9:W9)</f>
        <v>5703</v>
      </c>
      <c r="Z9" s="9" t="s">
        <v>24</v>
      </c>
      <c r="AA9" s="11">
        <f t="shared" ref="AA9:AB9" si="1">SUM(AA5:AA8)</f>
        <v>5712</v>
      </c>
      <c r="AB9" s="11">
        <f t="shared" si="1"/>
        <v>6605</v>
      </c>
      <c r="AC9" s="11">
        <f>SUM(AC5:AC8)</f>
        <v>12317</v>
      </c>
    </row>
    <row r="10" spans="1:29" ht="15" customHeight="1" x14ac:dyDescent="0.15">
      <c r="A10" s="7">
        <v>5</v>
      </c>
      <c r="B10" s="10">
        <v>67</v>
      </c>
      <c r="C10" s="10">
        <v>55</v>
      </c>
      <c r="D10" s="10">
        <v>122</v>
      </c>
      <c r="E10" s="3"/>
      <c r="F10" s="7">
        <v>35</v>
      </c>
      <c r="G10" s="10">
        <v>81</v>
      </c>
      <c r="H10" s="10">
        <v>91</v>
      </c>
      <c r="I10" s="10">
        <v>172</v>
      </c>
      <c r="J10" s="3"/>
      <c r="K10" s="7">
        <v>65</v>
      </c>
      <c r="L10" s="10">
        <v>185</v>
      </c>
      <c r="M10" s="10">
        <v>190</v>
      </c>
      <c r="N10" s="10">
        <v>375</v>
      </c>
      <c r="O10" s="3"/>
      <c r="P10" s="7">
        <v>95</v>
      </c>
      <c r="Q10" s="10">
        <v>26</v>
      </c>
      <c r="R10" s="10">
        <v>84</v>
      </c>
      <c r="S10" s="10">
        <v>110</v>
      </c>
      <c r="U10" s="4" t="s">
        <v>9</v>
      </c>
      <c r="V10" s="15">
        <f>SUM(G21,G27,G33,G39,L9,L15,L21,L27,L33,L39,Q9,Q15,Q21,Q27,Q33,Q39)</f>
        <v>7078</v>
      </c>
      <c r="W10" s="15">
        <f>SUM(H21,H27,H33,H39,M9,M15,M21,M27,M33,M39,R9,R15,R21,R27,R33,R39)</f>
        <v>8526</v>
      </c>
      <c r="X10" s="18">
        <f t="shared" si="0"/>
        <v>15604</v>
      </c>
      <c r="Z10" s="6" t="s">
        <v>28</v>
      </c>
    </row>
    <row r="11" spans="1:29" ht="15" customHeight="1" x14ac:dyDescent="0.15">
      <c r="A11" s="7">
        <v>6</v>
      </c>
      <c r="B11" s="10">
        <v>65</v>
      </c>
      <c r="C11" s="10">
        <v>64</v>
      </c>
      <c r="D11" s="10">
        <v>129</v>
      </c>
      <c r="E11" s="3"/>
      <c r="F11" s="7">
        <v>36</v>
      </c>
      <c r="G11" s="10">
        <v>101</v>
      </c>
      <c r="H11" s="10">
        <v>76</v>
      </c>
      <c r="I11" s="10">
        <v>177</v>
      </c>
      <c r="J11" s="3"/>
      <c r="K11" s="7">
        <v>66</v>
      </c>
      <c r="L11" s="10">
        <v>196</v>
      </c>
      <c r="M11" s="10">
        <v>164</v>
      </c>
      <c r="N11" s="10">
        <v>360</v>
      </c>
      <c r="O11" s="3"/>
      <c r="P11" s="7">
        <v>96</v>
      </c>
      <c r="Q11" s="10">
        <v>10</v>
      </c>
      <c r="R11" s="10">
        <v>43</v>
      </c>
      <c r="S11" s="10">
        <v>53</v>
      </c>
      <c r="U11" s="4" t="s">
        <v>10</v>
      </c>
      <c r="V11" s="15">
        <f>SUM(,G33,G39,L9,L15,L21,L27,L33,L39,Q9,Q15,Q21,Q27,Q33,Q39)</f>
        <v>6057</v>
      </c>
      <c r="W11" s="15">
        <f>SUM(,H33,H39,M9,M15,M21,M27,M33,M39,R9,R15,R21,R27,R33,R39)</f>
        <v>7597</v>
      </c>
      <c r="X11" s="18">
        <f t="shared" si="0"/>
        <v>13654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62</v>
      </c>
      <c r="C12" s="10">
        <v>58</v>
      </c>
      <c r="D12" s="10">
        <v>120</v>
      </c>
      <c r="E12" s="3"/>
      <c r="F12" s="7">
        <v>37</v>
      </c>
      <c r="G12" s="10">
        <v>85</v>
      </c>
      <c r="H12" s="10">
        <v>97</v>
      </c>
      <c r="I12" s="10">
        <v>182</v>
      </c>
      <c r="J12" s="3"/>
      <c r="K12" s="7">
        <v>67</v>
      </c>
      <c r="L12" s="10">
        <v>221</v>
      </c>
      <c r="M12" s="10">
        <v>202</v>
      </c>
      <c r="N12" s="10">
        <v>423</v>
      </c>
      <c r="O12" s="3"/>
      <c r="P12" s="7">
        <v>97</v>
      </c>
      <c r="Q12" s="10">
        <v>7</v>
      </c>
      <c r="R12" s="10">
        <v>35</v>
      </c>
      <c r="S12" s="10">
        <v>42</v>
      </c>
      <c r="U12" s="4" t="s">
        <v>11</v>
      </c>
      <c r="V12" s="15">
        <f>SUM(L9,L15,L21,L27,L33,L39,Q9,Q15,Q21,Q27,Q33,Q39)</f>
        <v>5009</v>
      </c>
      <c r="W12" s="15">
        <f>SUM(M9,M15,M21,M27,M33,M39,R9,R15,R21,R27,R33,R39)</f>
        <v>6512</v>
      </c>
      <c r="X12" s="18">
        <f t="shared" si="0"/>
        <v>11521</v>
      </c>
      <c r="Z12" s="4" t="s">
        <v>25</v>
      </c>
      <c r="AA12" s="10">
        <v>166</v>
      </c>
      <c r="AB12" s="10">
        <v>112</v>
      </c>
      <c r="AC12" s="10">
        <v>278</v>
      </c>
    </row>
    <row r="13" spans="1:29" ht="15" customHeight="1" x14ac:dyDescent="0.15">
      <c r="A13" s="7">
        <v>8</v>
      </c>
      <c r="B13" s="10">
        <v>62</v>
      </c>
      <c r="C13" s="10">
        <v>54</v>
      </c>
      <c r="D13" s="10">
        <v>116</v>
      </c>
      <c r="E13" s="3"/>
      <c r="F13" s="7">
        <v>38</v>
      </c>
      <c r="G13" s="10">
        <v>79</v>
      </c>
      <c r="H13" s="10">
        <v>89</v>
      </c>
      <c r="I13" s="10">
        <v>168</v>
      </c>
      <c r="J13" s="3"/>
      <c r="K13" s="7">
        <v>68</v>
      </c>
      <c r="L13" s="10">
        <v>220</v>
      </c>
      <c r="M13" s="10">
        <v>204</v>
      </c>
      <c r="N13" s="10">
        <v>424</v>
      </c>
      <c r="O13" s="3"/>
      <c r="P13" s="7">
        <v>98</v>
      </c>
      <c r="Q13" s="10">
        <v>1</v>
      </c>
      <c r="R13" s="10">
        <v>35</v>
      </c>
      <c r="S13" s="10">
        <v>36</v>
      </c>
      <c r="U13" s="9" t="s">
        <v>12</v>
      </c>
      <c r="V13" s="12">
        <f>SUM(L15,L21,L27,L33,L39,Q9,Q15,Q21,Q27,Q33,Q39)</f>
        <v>4208</v>
      </c>
      <c r="W13" s="12">
        <f>SUM(M15,M21,M27,M33,M39,R9,R15,R21,R27,R33,R39)</f>
        <v>5693</v>
      </c>
      <c r="X13" s="12">
        <f t="shared" si="0"/>
        <v>9901</v>
      </c>
      <c r="Z13" s="26" t="s">
        <v>26</v>
      </c>
      <c r="AA13" s="10">
        <v>566</v>
      </c>
      <c r="AB13" s="10">
        <v>642</v>
      </c>
      <c r="AC13" s="10">
        <v>1208</v>
      </c>
    </row>
    <row r="14" spans="1:29" ht="15" customHeight="1" x14ac:dyDescent="0.15">
      <c r="A14" s="7">
        <v>9</v>
      </c>
      <c r="B14" s="10">
        <v>64</v>
      </c>
      <c r="C14" s="10">
        <v>61</v>
      </c>
      <c r="D14" s="10">
        <v>125</v>
      </c>
      <c r="E14" s="3"/>
      <c r="F14" s="7">
        <v>39</v>
      </c>
      <c r="G14" s="10">
        <v>88</v>
      </c>
      <c r="H14" s="10">
        <v>80</v>
      </c>
      <c r="I14" s="10">
        <v>168</v>
      </c>
      <c r="J14" s="3"/>
      <c r="K14" s="7">
        <v>69</v>
      </c>
      <c r="L14" s="10">
        <v>230</v>
      </c>
      <c r="M14" s="10">
        <v>200</v>
      </c>
      <c r="N14" s="10">
        <v>430</v>
      </c>
      <c r="O14" s="3"/>
      <c r="P14" s="7">
        <v>99</v>
      </c>
      <c r="Q14" s="10">
        <v>1</v>
      </c>
      <c r="R14" s="10">
        <v>25</v>
      </c>
      <c r="S14" s="10">
        <v>26</v>
      </c>
      <c r="U14" s="4" t="s">
        <v>13</v>
      </c>
      <c r="V14" s="15">
        <f>SUM(L21,L27,L33,L39,Q9,Q15,Q21,Q27,Q33,Q39)</f>
        <v>3156</v>
      </c>
      <c r="W14" s="15">
        <f>SUM(M21,M27,M33,M39,R9,R15,R21,R27,R33,R39)</f>
        <v>4733</v>
      </c>
      <c r="X14" s="18">
        <f t="shared" si="0"/>
        <v>7889</v>
      </c>
      <c r="Z14" s="4" t="s">
        <v>31</v>
      </c>
      <c r="AA14" s="10">
        <v>293</v>
      </c>
      <c r="AB14" s="10">
        <v>275</v>
      </c>
      <c r="AC14" s="10">
        <v>568</v>
      </c>
    </row>
    <row r="15" spans="1:29" ht="15" customHeight="1" x14ac:dyDescent="0.15">
      <c r="A15" s="7"/>
      <c r="B15" s="11">
        <v>320</v>
      </c>
      <c r="C15" s="11">
        <v>292</v>
      </c>
      <c r="D15" s="11">
        <v>612</v>
      </c>
      <c r="E15" s="3"/>
      <c r="F15" s="7"/>
      <c r="G15" s="11">
        <v>434</v>
      </c>
      <c r="H15" s="11">
        <v>433</v>
      </c>
      <c r="I15" s="11">
        <v>867</v>
      </c>
      <c r="J15" s="3"/>
      <c r="K15" s="7"/>
      <c r="L15" s="11">
        <v>1052</v>
      </c>
      <c r="M15" s="11">
        <v>960</v>
      </c>
      <c r="N15" s="11">
        <v>2012</v>
      </c>
      <c r="O15" s="3"/>
      <c r="P15" s="7"/>
      <c r="Q15" s="11">
        <v>45</v>
      </c>
      <c r="R15" s="11">
        <v>222</v>
      </c>
      <c r="S15" s="11">
        <v>267</v>
      </c>
      <c r="U15" s="4" t="s">
        <v>14</v>
      </c>
      <c r="V15" s="15">
        <f>SUM(L27,L33,L39,Q9,Q15,Q21,Q27,Q33,Q39)</f>
        <v>2066</v>
      </c>
      <c r="W15" s="15">
        <f>SUM(M27,M33,M39,R9,R15,R21,R27,R33,R39)</f>
        <v>3663</v>
      </c>
      <c r="X15" s="18">
        <f t="shared" si="0"/>
        <v>5729</v>
      </c>
      <c r="Z15" s="4" t="s">
        <v>7</v>
      </c>
      <c r="AA15" s="10">
        <v>264</v>
      </c>
      <c r="AB15" s="10">
        <v>437</v>
      </c>
      <c r="AC15" s="10">
        <v>701</v>
      </c>
    </row>
    <row r="16" spans="1:29" ht="15" customHeight="1" x14ac:dyDescent="0.15">
      <c r="A16" s="7">
        <v>10</v>
      </c>
      <c r="B16" s="10">
        <v>83</v>
      </c>
      <c r="C16" s="10">
        <v>73</v>
      </c>
      <c r="D16" s="10">
        <v>156</v>
      </c>
      <c r="E16" s="3"/>
      <c r="F16" s="7">
        <v>40</v>
      </c>
      <c r="G16" s="10">
        <v>80</v>
      </c>
      <c r="H16" s="10">
        <v>98</v>
      </c>
      <c r="I16" s="10">
        <v>178</v>
      </c>
      <c r="J16" s="3"/>
      <c r="K16" s="7">
        <v>70</v>
      </c>
      <c r="L16" s="10">
        <v>231</v>
      </c>
      <c r="M16" s="10">
        <v>220</v>
      </c>
      <c r="N16" s="10">
        <v>451</v>
      </c>
      <c r="O16" s="3"/>
      <c r="P16" s="7">
        <v>100</v>
      </c>
      <c r="Q16" s="10">
        <v>3</v>
      </c>
      <c r="R16" s="10">
        <v>12</v>
      </c>
      <c r="S16" s="10">
        <v>15</v>
      </c>
      <c r="U16" s="4" t="s">
        <v>15</v>
      </c>
      <c r="V16" s="15">
        <f>SUM(L33,L39,Q9,Q15,Q21,Q27,Q33,Q39)</f>
        <v>1439</v>
      </c>
      <c r="W16" s="15">
        <f>SUM(M33,M39,R9,R15,R21,R27,R33,R39)</f>
        <v>2766</v>
      </c>
      <c r="X16" s="18">
        <f t="shared" si="0"/>
        <v>4205</v>
      </c>
      <c r="Z16" s="9" t="s">
        <v>24</v>
      </c>
      <c r="AA16" s="11">
        <f t="shared" ref="AA16:AB16" si="2">SUM(AA12:AA15)</f>
        <v>1289</v>
      </c>
      <c r="AB16" s="11">
        <f t="shared" si="2"/>
        <v>1466</v>
      </c>
      <c r="AC16" s="11">
        <f>SUM(AC12:AC15)</f>
        <v>2755</v>
      </c>
    </row>
    <row r="17" spans="1:29" ht="15" customHeight="1" x14ac:dyDescent="0.15">
      <c r="A17" s="7">
        <v>11</v>
      </c>
      <c r="B17" s="10">
        <v>79</v>
      </c>
      <c r="C17" s="10">
        <v>63</v>
      </c>
      <c r="D17" s="10">
        <v>142</v>
      </c>
      <c r="E17" s="3"/>
      <c r="F17" s="7">
        <v>41</v>
      </c>
      <c r="G17" s="10">
        <v>91</v>
      </c>
      <c r="H17" s="10">
        <v>86</v>
      </c>
      <c r="I17" s="10">
        <v>177</v>
      </c>
      <c r="J17" s="3"/>
      <c r="K17" s="7">
        <v>71</v>
      </c>
      <c r="L17" s="10">
        <v>261</v>
      </c>
      <c r="M17" s="10">
        <v>270</v>
      </c>
      <c r="N17" s="10">
        <v>531</v>
      </c>
      <c r="O17" s="3"/>
      <c r="P17" s="7">
        <v>101</v>
      </c>
      <c r="Q17" s="10">
        <v>1</v>
      </c>
      <c r="R17" s="10">
        <v>7</v>
      </c>
      <c r="S17" s="10">
        <v>8</v>
      </c>
      <c r="U17" s="4" t="s">
        <v>16</v>
      </c>
      <c r="V17" s="15">
        <f>SUM(L39,Q9,Q15,Q21,Q27,Q33,Q39)</f>
        <v>822</v>
      </c>
      <c r="W17" s="15">
        <f>SUM(M39,R9,R15,R21,R27,R33,R39)</f>
        <v>1804</v>
      </c>
      <c r="X17" s="18">
        <f t="shared" si="0"/>
        <v>2626</v>
      </c>
      <c r="Z17" s="6" t="s">
        <v>29</v>
      </c>
    </row>
    <row r="18" spans="1:29" ht="15" customHeight="1" x14ac:dyDescent="0.15">
      <c r="A18" s="7">
        <v>12</v>
      </c>
      <c r="B18" s="10">
        <v>64</v>
      </c>
      <c r="C18" s="10">
        <v>76</v>
      </c>
      <c r="D18" s="10">
        <v>140</v>
      </c>
      <c r="E18" s="3"/>
      <c r="F18" s="7">
        <v>42</v>
      </c>
      <c r="G18" s="10">
        <v>110</v>
      </c>
      <c r="H18" s="10">
        <v>90</v>
      </c>
      <c r="I18" s="10">
        <v>200</v>
      </c>
      <c r="J18" s="3"/>
      <c r="K18" s="7">
        <v>72</v>
      </c>
      <c r="L18" s="10">
        <v>246</v>
      </c>
      <c r="M18" s="10">
        <v>222</v>
      </c>
      <c r="N18" s="13">
        <v>468</v>
      </c>
      <c r="O18" s="3"/>
      <c r="P18" s="7">
        <v>102</v>
      </c>
      <c r="Q18" s="10">
        <v>2</v>
      </c>
      <c r="R18" s="10">
        <v>9</v>
      </c>
      <c r="S18" s="10">
        <v>11</v>
      </c>
      <c r="U18" s="4" t="s">
        <v>17</v>
      </c>
      <c r="V18" s="15">
        <f>SUM(Q9,Q15,Q21,Q27,Q33,Q39)</f>
        <v>296</v>
      </c>
      <c r="W18" s="15">
        <f>SUM(R9,R15,R21,R27,R33,R39)</f>
        <v>873</v>
      </c>
      <c r="X18" s="18">
        <f t="shared" si="0"/>
        <v>1169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72</v>
      </c>
      <c r="C19" s="10">
        <v>73</v>
      </c>
      <c r="D19" s="10">
        <v>145</v>
      </c>
      <c r="E19" s="3"/>
      <c r="F19" s="7">
        <v>43</v>
      </c>
      <c r="G19" s="10">
        <v>108</v>
      </c>
      <c r="H19" s="10">
        <v>86</v>
      </c>
      <c r="I19" s="10">
        <v>194</v>
      </c>
      <c r="J19" s="3"/>
      <c r="K19" s="7">
        <v>73</v>
      </c>
      <c r="L19" s="10">
        <v>228</v>
      </c>
      <c r="M19" s="10">
        <v>236</v>
      </c>
      <c r="N19" s="10">
        <v>464</v>
      </c>
      <c r="O19" s="3"/>
      <c r="P19" s="7">
        <v>103</v>
      </c>
      <c r="Q19" s="10">
        <v>1</v>
      </c>
      <c r="R19" s="10">
        <v>3</v>
      </c>
      <c r="S19" s="10">
        <v>4</v>
      </c>
      <c r="U19" s="4" t="s">
        <v>18</v>
      </c>
      <c r="V19" s="15">
        <f>SUM(Q15,Q21,Q27,Q33,Q39)</f>
        <v>52</v>
      </c>
      <c r="W19" s="15">
        <f>SUM(R15,R21,R27,R33,R39)</f>
        <v>260</v>
      </c>
      <c r="X19" s="18">
        <f t="shared" si="0"/>
        <v>312</v>
      </c>
      <c r="Z19" s="4" t="s">
        <v>25</v>
      </c>
      <c r="AA19" s="10">
        <v>147</v>
      </c>
      <c r="AB19" s="10">
        <v>157</v>
      </c>
      <c r="AC19" s="10">
        <v>304</v>
      </c>
    </row>
    <row r="20" spans="1:29" ht="15" customHeight="1" x14ac:dyDescent="0.15">
      <c r="A20" s="7">
        <v>14</v>
      </c>
      <c r="B20" s="10">
        <v>70</v>
      </c>
      <c r="C20" s="10">
        <v>78</v>
      </c>
      <c r="D20" s="10">
        <v>148</v>
      </c>
      <c r="E20" s="3"/>
      <c r="F20" s="7">
        <v>44</v>
      </c>
      <c r="G20" s="10">
        <v>125</v>
      </c>
      <c r="H20" s="10">
        <v>92</v>
      </c>
      <c r="I20" s="10">
        <v>217</v>
      </c>
      <c r="J20" s="3"/>
      <c r="K20" s="7">
        <v>74</v>
      </c>
      <c r="L20" s="10">
        <v>124</v>
      </c>
      <c r="M20" s="10">
        <v>122</v>
      </c>
      <c r="N20" s="10">
        <v>246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7</v>
      </c>
      <c r="W20" s="15">
        <f>SUM(R21,R27,R33,R39)</f>
        <v>38</v>
      </c>
      <c r="X20" s="18">
        <f t="shared" si="0"/>
        <v>45</v>
      </c>
      <c r="Z20" s="26" t="s">
        <v>26</v>
      </c>
      <c r="AA20" s="10">
        <v>918</v>
      </c>
      <c r="AB20" s="10">
        <v>788</v>
      </c>
      <c r="AC20" s="10">
        <v>1706</v>
      </c>
    </row>
    <row r="21" spans="1:29" ht="15" customHeight="1" x14ac:dyDescent="0.15">
      <c r="A21" s="7"/>
      <c r="B21" s="11">
        <v>368</v>
      </c>
      <c r="C21" s="11">
        <v>363</v>
      </c>
      <c r="D21" s="11">
        <v>731</v>
      </c>
      <c r="E21" s="3"/>
      <c r="F21" s="7"/>
      <c r="G21" s="11">
        <v>514</v>
      </c>
      <c r="H21" s="11">
        <v>452</v>
      </c>
      <c r="I21" s="11">
        <v>966</v>
      </c>
      <c r="J21" s="3"/>
      <c r="K21" s="7"/>
      <c r="L21" s="12">
        <v>1090</v>
      </c>
      <c r="M21" s="12">
        <v>1070</v>
      </c>
      <c r="N21" s="12">
        <v>2160</v>
      </c>
      <c r="O21" s="24"/>
      <c r="P21" s="7"/>
      <c r="Q21" s="11">
        <v>7</v>
      </c>
      <c r="R21" s="11">
        <v>34</v>
      </c>
      <c r="S21" s="11">
        <v>41</v>
      </c>
      <c r="Z21" s="4" t="s">
        <v>31</v>
      </c>
      <c r="AA21" s="10">
        <v>391</v>
      </c>
      <c r="AB21" s="10">
        <v>332</v>
      </c>
      <c r="AC21" s="10">
        <v>723</v>
      </c>
    </row>
    <row r="22" spans="1:29" ht="15" customHeight="1" x14ac:dyDescent="0.15">
      <c r="A22" s="7">
        <v>15</v>
      </c>
      <c r="B22" s="10">
        <v>79</v>
      </c>
      <c r="C22" s="10">
        <v>54</v>
      </c>
      <c r="D22" s="10">
        <v>133</v>
      </c>
      <c r="E22" s="3"/>
      <c r="F22" s="7">
        <v>45</v>
      </c>
      <c r="G22" s="10">
        <v>106</v>
      </c>
      <c r="H22" s="10">
        <v>93</v>
      </c>
      <c r="I22" s="10">
        <v>199</v>
      </c>
      <c r="J22" s="3"/>
      <c r="K22" s="7">
        <v>75</v>
      </c>
      <c r="L22" s="10">
        <v>106</v>
      </c>
      <c r="M22" s="10">
        <v>136</v>
      </c>
      <c r="N22" s="10">
        <v>242</v>
      </c>
      <c r="O22" s="3"/>
      <c r="P22" s="7">
        <v>105</v>
      </c>
      <c r="Q22" s="10">
        <v>0</v>
      </c>
      <c r="R22" s="10">
        <v>3</v>
      </c>
      <c r="S22" s="10">
        <v>3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335</v>
      </c>
      <c r="AB22" s="10">
        <v>662</v>
      </c>
      <c r="AC22" s="10">
        <v>997</v>
      </c>
    </row>
    <row r="23" spans="1:29" ht="15" customHeight="1" x14ac:dyDescent="0.15">
      <c r="A23" s="7">
        <v>16</v>
      </c>
      <c r="B23" s="10">
        <v>95</v>
      </c>
      <c r="C23" s="10">
        <v>76</v>
      </c>
      <c r="D23" s="10">
        <v>171</v>
      </c>
      <c r="E23" s="3"/>
      <c r="F23" s="7">
        <v>46</v>
      </c>
      <c r="G23" s="10">
        <v>102</v>
      </c>
      <c r="H23" s="10">
        <v>101</v>
      </c>
      <c r="I23" s="10">
        <v>203</v>
      </c>
      <c r="J23" s="3"/>
      <c r="K23" s="7">
        <v>76</v>
      </c>
      <c r="L23" s="10">
        <v>125</v>
      </c>
      <c r="M23" s="10">
        <v>176</v>
      </c>
      <c r="N23" s="10">
        <v>301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9.6132258393713634</v>
      </c>
      <c r="W23" s="19">
        <f>W4/$W$8*100</f>
        <v>7.871037463976946</v>
      </c>
      <c r="X23" s="19">
        <f>X4/$X$8*100</f>
        <v>8.6877481701191215</v>
      </c>
      <c r="Z23" s="9" t="s">
        <v>24</v>
      </c>
      <c r="AA23" s="11">
        <f t="shared" ref="AA23:AB23" si="3">SUM(AA19:AA22)</f>
        <v>1791</v>
      </c>
      <c r="AB23" s="11">
        <f t="shared" si="3"/>
        <v>1939</v>
      </c>
      <c r="AC23" s="11">
        <f>SUM(AC19:AC22)</f>
        <v>3730</v>
      </c>
    </row>
    <row r="24" spans="1:29" ht="15" customHeight="1" x14ac:dyDescent="0.15">
      <c r="A24" s="7">
        <v>17</v>
      </c>
      <c r="B24" s="10">
        <v>79</v>
      </c>
      <c r="C24" s="10">
        <v>81</v>
      </c>
      <c r="D24" s="10">
        <v>160</v>
      </c>
      <c r="E24" s="3"/>
      <c r="F24" s="7">
        <v>47</v>
      </c>
      <c r="G24" s="10">
        <v>100</v>
      </c>
      <c r="H24" s="10">
        <v>96</v>
      </c>
      <c r="I24" s="10">
        <v>196</v>
      </c>
      <c r="J24" s="3"/>
      <c r="K24" s="7">
        <v>77</v>
      </c>
      <c r="L24" s="10">
        <v>138</v>
      </c>
      <c r="M24" s="10">
        <v>192</v>
      </c>
      <c r="N24" s="10">
        <v>330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47.443616695581184</v>
      </c>
      <c r="W24" s="19">
        <f>W5/$W$8*100</f>
        <v>40.859149855907781</v>
      </c>
      <c r="X24" s="19">
        <f>X5/$X$8*100</f>
        <v>43.945845094005648</v>
      </c>
      <c r="Z24" s="6" t="s">
        <v>30</v>
      </c>
    </row>
    <row r="25" spans="1:29" ht="15" customHeight="1" x14ac:dyDescent="0.15">
      <c r="A25" s="7">
        <v>18</v>
      </c>
      <c r="B25" s="10">
        <v>66</v>
      </c>
      <c r="C25" s="10">
        <v>73</v>
      </c>
      <c r="D25" s="10">
        <v>139</v>
      </c>
      <c r="E25" s="3"/>
      <c r="F25" s="7">
        <v>48</v>
      </c>
      <c r="G25" s="10">
        <v>100</v>
      </c>
      <c r="H25" s="10">
        <v>97</v>
      </c>
      <c r="I25" s="10">
        <v>197</v>
      </c>
      <c r="J25" s="3"/>
      <c r="K25" s="7">
        <v>78</v>
      </c>
      <c r="L25" s="10">
        <v>130</v>
      </c>
      <c r="M25" s="10">
        <v>198</v>
      </c>
      <c r="N25" s="10">
        <v>328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21.859373405449535</v>
      </c>
      <c r="W25" s="19">
        <f>W6/$W$8*100</f>
        <v>18.281700288184439</v>
      </c>
      <c r="X25" s="19">
        <f>X6/$X$8*100</f>
        <v>19.958857580251639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68</v>
      </c>
      <c r="C26" s="10">
        <v>70</v>
      </c>
      <c r="D26" s="10">
        <v>138</v>
      </c>
      <c r="E26" s="3"/>
      <c r="F26" s="7">
        <v>49</v>
      </c>
      <c r="G26" s="10">
        <v>99</v>
      </c>
      <c r="H26" s="10">
        <v>90</v>
      </c>
      <c r="I26" s="10">
        <v>189</v>
      </c>
      <c r="J26" s="3"/>
      <c r="K26" s="7">
        <v>79</v>
      </c>
      <c r="L26" s="10">
        <v>128</v>
      </c>
      <c r="M26" s="10">
        <v>195</v>
      </c>
      <c r="N26" s="10">
        <v>323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21.083784059597917</v>
      </c>
      <c r="W26" s="19">
        <f>W7/$W$8*100</f>
        <v>32.988112391930834</v>
      </c>
      <c r="X26" s="19">
        <f>X7/$X$8*100</f>
        <v>27.407549155623595</v>
      </c>
      <c r="Z26" s="4" t="s">
        <v>25</v>
      </c>
      <c r="AA26" s="10">
        <v>96</v>
      </c>
      <c r="AB26" s="10">
        <v>85</v>
      </c>
      <c r="AC26" s="10">
        <v>181</v>
      </c>
    </row>
    <row r="27" spans="1:29" ht="15" customHeight="1" x14ac:dyDescent="0.15">
      <c r="A27" s="7"/>
      <c r="B27" s="11">
        <v>387</v>
      </c>
      <c r="C27" s="11">
        <v>354</v>
      </c>
      <c r="D27" s="11">
        <v>741</v>
      </c>
      <c r="E27" s="3"/>
      <c r="F27" s="7"/>
      <c r="G27" s="11">
        <v>507</v>
      </c>
      <c r="H27" s="11">
        <v>477</v>
      </c>
      <c r="I27" s="11">
        <v>984</v>
      </c>
      <c r="J27" s="3"/>
      <c r="K27" s="7"/>
      <c r="L27" s="11">
        <v>627</v>
      </c>
      <c r="M27" s="11">
        <v>897</v>
      </c>
      <c r="N27" s="11">
        <v>1524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454</v>
      </c>
      <c r="AB27" s="10">
        <v>444</v>
      </c>
      <c r="AC27" s="10">
        <v>898</v>
      </c>
    </row>
    <row r="28" spans="1:29" ht="15" customHeight="1" x14ac:dyDescent="0.15">
      <c r="A28" s="7">
        <v>20</v>
      </c>
      <c r="B28" s="10">
        <v>62</v>
      </c>
      <c r="C28" s="10">
        <v>76</v>
      </c>
      <c r="D28" s="10">
        <v>138</v>
      </c>
      <c r="E28" s="3"/>
      <c r="F28" s="7">
        <v>50</v>
      </c>
      <c r="G28" s="10">
        <v>93</v>
      </c>
      <c r="H28" s="10">
        <v>91</v>
      </c>
      <c r="I28" s="10">
        <v>184</v>
      </c>
      <c r="J28" s="3"/>
      <c r="K28" s="7">
        <v>80</v>
      </c>
      <c r="L28" s="10">
        <v>117</v>
      </c>
      <c r="M28" s="10">
        <v>193</v>
      </c>
      <c r="N28" s="10">
        <v>310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29.288702928870293</v>
      </c>
      <c r="W28" s="19">
        <f t="shared" ref="W28:W39" si="5">W9/$W$8*100</f>
        <v>25.513328530259365</v>
      </c>
      <c r="X28" s="19">
        <f t="shared" ref="X28:X39" si="6">X9/$X$8*100</f>
        <v>27.283165095919248</v>
      </c>
      <c r="Z28" s="4" t="s">
        <v>31</v>
      </c>
      <c r="AA28" s="10">
        <v>235</v>
      </c>
      <c r="AB28" s="10">
        <v>196</v>
      </c>
      <c r="AC28" s="10">
        <v>431</v>
      </c>
    </row>
    <row r="29" spans="1:29" ht="15" customHeight="1" x14ac:dyDescent="0.15">
      <c r="A29" s="7">
        <v>21</v>
      </c>
      <c r="B29" s="10">
        <v>55</v>
      </c>
      <c r="C29" s="10">
        <v>68</v>
      </c>
      <c r="D29" s="10">
        <v>123</v>
      </c>
      <c r="E29" s="3"/>
      <c r="F29" s="7">
        <v>51</v>
      </c>
      <c r="G29" s="10">
        <v>97</v>
      </c>
      <c r="H29" s="10">
        <v>95</v>
      </c>
      <c r="I29" s="10">
        <v>192</v>
      </c>
      <c r="J29" s="3"/>
      <c r="K29" s="7">
        <v>81</v>
      </c>
      <c r="L29" s="10">
        <v>127</v>
      </c>
      <c r="M29" s="10">
        <v>185</v>
      </c>
      <c r="N29" s="10">
        <v>312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72.231860393917742</v>
      </c>
      <c r="W29" s="19">
        <f t="shared" si="5"/>
        <v>76.783141210374637</v>
      </c>
      <c r="X29" s="19">
        <f t="shared" si="6"/>
        <v>74.649571831794475</v>
      </c>
      <c r="Z29" s="4" t="s">
        <v>7</v>
      </c>
      <c r="AA29" s="10">
        <v>222</v>
      </c>
      <c r="AB29" s="10">
        <v>369</v>
      </c>
      <c r="AC29" s="10">
        <v>591</v>
      </c>
    </row>
    <row r="30" spans="1:29" ht="15" customHeight="1" x14ac:dyDescent="0.15">
      <c r="A30" s="7">
        <v>22</v>
      </c>
      <c r="B30" s="10">
        <v>59</v>
      </c>
      <c r="C30" s="10">
        <v>65</v>
      </c>
      <c r="D30" s="10">
        <v>124</v>
      </c>
      <c r="E30" s="3"/>
      <c r="F30" s="7">
        <v>52</v>
      </c>
      <c r="G30" s="10">
        <v>89</v>
      </c>
      <c r="H30" s="10">
        <v>94</v>
      </c>
      <c r="I30" s="10">
        <v>183</v>
      </c>
      <c r="J30" s="3"/>
      <c r="K30" s="7">
        <v>82</v>
      </c>
      <c r="L30" s="10">
        <v>108</v>
      </c>
      <c r="M30" s="10">
        <v>184</v>
      </c>
      <c r="N30" s="10">
        <v>292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61.812429839779568</v>
      </c>
      <c r="W30" s="19">
        <f t="shared" si="5"/>
        <v>68.416786743515843</v>
      </c>
      <c r="X30" s="19">
        <f t="shared" si="6"/>
        <v>65.320767353968336</v>
      </c>
      <c r="Z30" s="9" t="s">
        <v>24</v>
      </c>
      <c r="AA30" s="11">
        <f t="shared" ref="AA30:AB30" si="7">SUM(AA26:AA29)</f>
        <v>1007</v>
      </c>
      <c r="AB30" s="11">
        <f t="shared" si="7"/>
        <v>1094</v>
      </c>
      <c r="AC30" s="11">
        <f>SUM(AC26:AC29)</f>
        <v>2101</v>
      </c>
    </row>
    <row r="31" spans="1:29" ht="15" customHeight="1" x14ac:dyDescent="0.15">
      <c r="A31" s="7">
        <v>23</v>
      </c>
      <c r="B31" s="10">
        <v>77</v>
      </c>
      <c r="C31" s="10">
        <v>56</v>
      </c>
      <c r="D31" s="10">
        <v>133</v>
      </c>
      <c r="E31" s="3"/>
      <c r="F31" s="7">
        <v>53</v>
      </c>
      <c r="G31" s="10">
        <v>99</v>
      </c>
      <c r="H31" s="10">
        <v>130</v>
      </c>
      <c r="I31" s="10">
        <v>229</v>
      </c>
      <c r="J31" s="3"/>
      <c r="K31" s="7">
        <v>83</v>
      </c>
      <c r="L31" s="10">
        <v>152</v>
      </c>
      <c r="M31" s="10">
        <v>206</v>
      </c>
      <c r="N31" s="10">
        <v>358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51.117460965404639</v>
      </c>
      <c r="W31" s="19">
        <f t="shared" si="5"/>
        <v>58.645533141210372</v>
      </c>
      <c r="X31" s="19">
        <f t="shared" si="6"/>
        <v>55.116490455915425</v>
      </c>
      <c r="Z31" s="6"/>
    </row>
    <row r="32" spans="1:29" ht="15" customHeight="1" x14ac:dyDescent="0.15">
      <c r="A32" s="7">
        <v>24</v>
      </c>
      <c r="B32" s="10">
        <v>57</v>
      </c>
      <c r="C32" s="10">
        <v>59</v>
      </c>
      <c r="D32" s="10">
        <v>116</v>
      </c>
      <c r="E32" s="3"/>
      <c r="F32" s="7">
        <v>54</v>
      </c>
      <c r="G32" s="10">
        <v>83</v>
      </c>
      <c r="H32" s="10">
        <v>71</v>
      </c>
      <c r="I32" s="10">
        <v>154</v>
      </c>
      <c r="J32" s="3"/>
      <c r="K32" s="7">
        <v>84</v>
      </c>
      <c r="L32" s="10">
        <v>113</v>
      </c>
      <c r="M32" s="10">
        <v>194</v>
      </c>
      <c r="N32" s="10">
        <v>307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42.943157465047456</v>
      </c>
      <c r="W32" s="20">
        <f t="shared" si="5"/>
        <v>51.26981268011528</v>
      </c>
      <c r="X32" s="20">
        <f t="shared" si="6"/>
        <v>47.366406735875231</v>
      </c>
      <c r="Z32" s="6"/>
      <c r="AA32" s="28"/>
      <c r="AB32" s="27"/>
      <c r="AC32" s="27"/>
    </row>
    <row r="33" spans="1:29" ht="15" customHeight="1" x14ac:dyDescent="0.15">
      <c r="A33" s="7"/>
      <c r="B33" s="11">
        <v>310</v>
      </c>
      <c r="C33" s="11">
        <v>324</v>
      </c>
      <c r="D33" s="11">
        <v>634</v>
      </c>
      <c r="E33" s="3"/>
      <c r="F33" s="7"/>
      <c r="G33" s="11">
        <v>461</v>
      </c>
      <c r="H33" s="11">
        <v>481</v>
      </c>
      <c r="I33" s="11">
        <v>942</v>
      </c>
      <c r="J33" s="3"/>
      <c r="K33" s="7"/>
      <c r="L33" s="11">
        <v>617</v>
      </c>
      <c r="M33" s="11">
        <v>962</v>
      </c>
      <c r="N33" s="11">
        <v>1579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32.207368098785587</v>
      </c>
      <c r="W33" s="19">
        <f t="shared" si="5"/>
        <v>42.624279538904894</v>
      </c>
      <c r="X33" s="19">
        <f t="shared" si="6"/>
        <v>37.740994115677175</v>
      </c>
      <c r="Z33" s="6" t="s">
        <v>3</v>
      </c>
    </row>
    <row r="34" spans="1:29" ht="15" customHeight="1" x14ac:dyDescent="0.15">
      <c r="A34" s="7">
        <v>25</v>
      </c>
      <c r="B34" s="10">
        <v>60</v>
      </c>
      <c r="C34" s="10">
        <v>57</v>
      </c>
      <c r="D34" s="10">
        <v>117</v>
      </c>
      <c r="E34" s="3"/>
      <c r="F34" s="7">
        <v>55</v>
      </c>
      <c r="G34" s="10">
        <v>107</v>
      </c>
      <c r="H34" s="10">
        <v>100</v>
      </c>
      <c r="I34" s="10">
        <v>207</v>
      </c>
      <c r="J34" s="3"/>
      <c r="K34" s="7">
        <v>85</v>
      </c>
      <c r="L34" s="10">
        <v>132</v>
      </c>
      <c r="M34" s="10">
        <v>197</v>
      </c>
      <c r="N34" s="10">
        <v>329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21.083784059597917</v>
      </c>
      <c r="W34" s="19">
        <f t="shared" si="5"/>
        <v>32.988112391930834</v>
      </c>
      <c r="X34" s="19">
        <f t="shared" si="6"/>
        <v>27.407549155623595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73</v>
      </c>
      <c r="C35" s="10">
        <v>58</v>
      </c>
      <c r="D35" s="10">
        <v>131</v>
      </c>
      <c r="E35" s="3"/>
      <c r="F35" s="7">
        <v>56</v>
      </c>
      <c r="G35" s="10">
        <v>106</v>
      </c>
      <c r="H35" s="10">
        <v>117</v>
      </c>
      <c r="I35" s="10">
        <v>223</v>
      </c>
      <c r="J35" s="3"/>
      <c r="K35" s="7">
        <v>86</v>
      </c>
      <c r="L35" s="10">
        <v>109</v>
      </c>
      <c r="M35" s="10">
        <v>213</v>
      </c>
      <c r="N35" s="10">
        <v>322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14.685171956322074</v>
      </c>
      <c r="W35" s="19">
        <f t="shared" si="5"/>
        <v>24.909942363112393</v>
      </c>
      <c r="X35" s="19">
        <f t="shared" si="6"/>
        <v>20.116729656030234</v>
      </c>
      <c r="Z35" s="4" t="s">
        <v>25</v>
      </c>
      <c r="AA35" s="10">
        <f>SUM(AA5,AA12,AA19,AA26)</f>
        <v>942</v>
      </c>
      <c r="AB35" s="10">
        <f t="shared" ref="AA35:AB38" si="8">SUM(AB5,AB12,AB19,AB26)</f>
        <v>874</v>
      </c>
      <c r="AC35" s="10">
        <f>SUM(AA35:AB35)</f>
        <v>1816</v>
      </c>
    </row>
    <row r="36" spans="1:29" ht="15" customHeight="1" x14ac:dyDescent="0.15">
      <c r="A36" s="7">
        <v>27</v>
      </c>
      <c r="B36" s="10">
        <v>72</v>
      </c>
      <c r="C36" s="10">
        <v>53</v>
      </c>
      <c r="D36" s="10">
        <v>125</v>
      </c>
      <c r="E36" s="3"/>
      <c r="F36" s="7">
        <v>57</v>
      </c>
      <c r="G36" s="10">
        <v>125</v>
      </c>
      <c r="H36" s="10">
        <v>127</v>
      </c>
      <c r="I36" s="10">
        <v>252</v>
      </c>
      <c r="J36" s="3"/>
      <c r="K36" s="7">
        <v>87</v>
      </c>
      <c r="L36" s="10">
        <v>103</v>
      </c>
      <c r="M36" s="10">
        <v>171</v>
      </c>
      <c r="N36" s="10">
        <v>274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8.3886110827635481</v>
      </c>
      <c r="W36" s="19">
        <f t="shared" si="5"/>
        <v>16.246397694524497</v>
      </c>
      <c r="X36" s="19">
        <f t="shared" si="6"/>
        <v>12.562790030139215</v>
      </c>
      <c r="Z36" s="26" t="s">
        <v>26</v>
      </c>
      <c r="AA36" s="10">
        <f t="shared" si="8"/>
        <v>4649</v>
      </c>
      <c r="AB36" s="10">
        <f t="shared" si="8"/>
        <v>4537</v>
      </c>
      <c r="AC36" s="13">
        <f>SUM(AA36:AB36)</f>
        <v>9186</v>
      </c>
    </row>
    <row r="37" spans="1:29" ht="15" customHeight="1" x14ac:dyDescent="0.15">
      <c r="A37" s="7">
        <v>28</v>
      </c>
      <c r="B37" s="10">
        <v>53</v>
      </c>
      <c r="C37" s="10">
        <v>46</v>
      </c>
      <c r="D37" s="10">
        <v>99</v>
      </c>
      <c r="E37" s="3"/>
      <c r="F37" s="7">
        <v>58</v>
      </c>
      <c r="G37" s="10">
        <v>113</v>
      </c>
      <c r="H37" s="10">
        <v>106</v>
      </c>
      <c r="I37" s="10">
        <v>219</v>
      </c>
      <c r="J37" s="3"/>
      <c r="K37" s="7">
        <v>88</v>
      </c>
      <c r="L37" s="10">
        <v>94</v>
      </c>
      <c r="M37" s="10">
        <v>163</v>
      </c>
      <c r="N37" s="10">
        <v>257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3.0207163996326156</v>
      </c>
      <c r="W37" s="19">
        <f t="shared" si="5"/>
        <v>7.8620317002881839</v>
      </c>
      <c r="X37" s="19">
        <f t="shared" si="6"/>
        <v>5.5924986843993683</v>
      </c>
      <c r="Z37" s="4" t="s">
        <v>31</v>
      </c>
      <c r="AA37" s="10">
        <f t="shared" si="8"/>
        <v>2142</v>
      </c>
      <c r="AB37" s="10">
        <f t="shared" si="8"/>
        <v>2030</v>
      </c>
      <c r="AC37" s="13">
        <f>SUM(AA37:AB37)</f>
        <v>4172</v>
      </c>
    </row>
    <row r="38" spans="1:29" ht="15" customHeight="1" x14ac:dyDescent="0.15">
      <c r="A38" s="7">
        <v>29</v>
      </c>
      <c r="B38" s="10">
        <v>69</v>
      </c>
      <c r="C38" s="10">
        <v>46</v>
      </c>
      <c r="D38" s="10">
        <v>115</v>
      </c>
      <c r="E38" s="3"/>
      <c r="F38" s="7">
        <v>59</v>
      </c>
      <c r="G38" s="10">
        <v>136</v>
      </c>
      <c r="H38" s="10">
        <v>154</v>
      </c>
      <c r="I38" s="10">
        <v>290</v>
      </c>
      <c r="J38" s="3"/>
      <c r="K38" s="7">
        <v>89</v>
      </c>
      <c r="L38" s="10">
        <v>88</v>
      </c>
      <c r="M38" s="10">
        <v>187</v>
      </c>
      <c r="N38" s="10">
        <v>275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0.53066639453005404</v>
      </c>
      <c r="W38" s="19">
        <f t="shared" si="5"/>
        <v>2.3414985590778099</v>
      </c>
      <c r="X38" s="19">
        <f t="shared" si="6"/>
        <v>1.4926087164521837</v>
      </c>
      <c r="Z38" s="4" t="s">
        <v>7</v>
      </c>
      <c r="AA38" s="10">
        <f t="shared" si="8"/>
        <v>2066</v>
      </c>
      <c r="AB38" s="10">
        <f t="shared" si="8"/>
        <v>3663</v>
      </c>
      <c r="AC38" s="13">
        <f>SUM(AA38:AB38)</f>
        <v>5729</v>
      </c>
    </row>
    <row r="39" spans="1:29" ht="15" customHeight="1" x14ac:dyDescent="0.15">
      <c r="A39" s="7"/>
      <c r="B39" s="11">
        <v>327</v>
      </c>
      <c r="C39" s="11">
        <v>260</v>
      </c>
      <c r="D39" s="11">
        <v>587</v>
      </c>
      <c r="E39" s="3"/>
      <c r="F39" s="7"/>
      <c r="G39" s="11">
        <v>587</v>
      </c>
      <c r="H39" s="11">
        <v>604</v>
      </c>
      <c r="I39" s="11">
        <v>1191</v>
      </c>
      <c r="J39" s="3"/>
      <c r="K39" s="7"/>
      <c r="L39" s="11">
        <v>526</v>
      </c>
      <c r="M39" s="11">
        <v>931</v>
      </c>
      <c r="N39" s="11">
        <v>1457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7.1435860802122664E-2</v>
      </c>
      <c r="W39" s="19">
        <f t="shared" si="5"/>
        <v>0.34221902017291067</v>
      </c>
      <c r="X39" s="19">
        <f t="shared" si="6"/>
        <v>0.21528010333444961</v>
      </c>
      <c r="Z39" s="9" t="s">
        <v>24</v>
      </c>
      <c r="AA39" s="11">
        <f>SUM(AA35:AA38)</f>
        <v>9799</v>
      </c>
      <c r="AB39" s="11">
        <f>SUM(AB35:AB38)</f>
        <v>11104</v>
      </c>
      <c r="AC39" s="11">
        <f>SUM(AC35:AC38)</f>
        <v>20903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7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7">
        <v>44196</v>
      </c>
      <c r="W2" s="37"/>
      <c r="X2" s="31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50</v>
      </c>
      <c r="C4" s="10">
        <v>43</v>
      </c>
      <c r="D4" s="10">
        <v>93</v>
      </c>
      <c r="E4" s="3"/>
      <c r="F4" s="7">
        <v>30</v>
      </c>
      <c r="G4" s="10">
        <v>49</v>
      </c>
      <c r="H4" s="10">
        <v>44</v>
      </c>
      <c r="I4" s="10">
        <v>93</v>
      </c>
      <c r="J4" s="3"/>
      <c r="K4" s="7">
        <v>60</v>
      </c>
      <c r="L4" s="10">
        <v>140</v>
      </c>
      <c r="M4" s="10">
        <v>137</v>
      </c>
      <c r="N4" s="10">
        <v>277</v>
      </c>
      <c r="O4" s="3"/>
      <c r="P4" s="7">
        <v>90</v>
      </c>
      <c r="Q4" s="10">
        <v>82</v>
      </c>
      <c r="R4" s="10">
        <v>178</v>
      </c>
      <c r="S4" s="10">
        <v>260</v>
      </c>
      <c r="U4" s="4" t="s">
        <v>4</v>
      </c>
      <c r="V4" s="15">
        <f>SUM(B9,B15,B21)</f>
        <v>941</v>
      </c>
      <c r="W4" s="15">
        <f>SUM(C9,C15,C21)</f>
        <v>871</v>
      </c>
      <c r="X4" s="15">
        <f>SUM(V4:W4)</f>
        <v>1812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44</v>
      </c>
      <c r="C5" s="10">
        <v>36</v>
      </c>
      <c r="D5" s="10">
        <v>80</v>
      </c>
      <c r="E5" s="3"/>
      <c r="F5" s="7">
        <v>31</v>
      </c>
      <c r="G5" s="10">
        <v>46</v>
      </c>
      <c r="H5" s="10">
        <v>54</v>
      </c>
      <c r="I5" s="10">
        <v>100</v>
      </c>
      <c r="J5" s="3"/>
      <c r="K5" s="7">
        <v>61</v>
      </c>
      <c r="L5" s="10">
        <v>162</v>
      </c>
      <c r="M5" s="10">
        <v>170</v>
      </c>
      <c r="N5" s="10">
        <v>332</v>
      </c>
      <c r="O5" s="3"/>
      <c r="P5" s="7">
        <v>91</v>
      </c>
      <c r="Q5" s="10">
        <v>61</v>
      </c>
      <c r="R5" s="10">
        <v>147</v>
      </c>
      <c r="S5" s="10">
        <v>208</v>
      </c>
      <c r="U5" s="4" t="s">
        <v>5</v>
      </c>
      <c r="V5" s="15">
        <f>SUM(B27,B33,B39,G9,G15,G21,G27,G33,G39,L9)</f>
        <v>4635</v>
      </c>
      <c r="W5" s="15">
        <f>SUM(C27,C33,C39,H9,H15,H21,H27,H33,H39,M9)</f>
        <v>4518</v>
      </c>
      <c r="X5" s="15">
        <f>SUM(V5:W5)</f>
        <v>9153</v>
      </c>
      <c r="Y5" s="2"/>
      <c r="Z5" s="4" t="s">
        <v>25</v>
      </c>
      <c r="AA5" s="10">
        <v>533</v>
      </c>
      <c r="AB5" s="10">
        <v>519</v>
      </c>
      <c r="AC5" s="10">
        <v>1052</v>
      </c>
    </row>
    <row r="6" spans="1:29" ht="15" customHeight="1" x14ac:dyDescent="0.15">
      <c r="A6" s="7">
        <v>2</v>
      </c>
      <c r="B6" s="10">
        <v>37</v>
      </c>
      <c r="C6" s="10">
        <v>29</v>
      </c>
      <c r="D6" s="10">
        <v>66</v>
      </c>
      <c r="E6" s="3"/>
      <c r="F6" s="7">
        <v>32</v>
      </c>
      <c r="G6" s="10">
        <v>78</v>
      </c>
      <c r="H6" s="10">
        <v>72</v>
      </c>
      <c r="I6" s="10">
        <v>150</v>
      </c>
      <c r="J6" s="3"/>
      <c r="K6" s="7">
        <v>62</v>
      </c>
      <c r="L6" s="10">
        <v>164</v>
      </c>
      <c r="M6" s="10">
        <v>168</v>
      </c>
      <c r="N6" s="10">
        <v>332</v>
      </c>
      <c r="O6" s="3"/>
      <c r="P6" s="7">
        <v>92</v>
      </c>
      <c r="Q6" s="10">
        <v>35</v>
      </c>
      <c r="R6" s="10">
        <v>119</v>
      </c>
      <c r="S6" s="10">
        <v>154</v>
      </c>
      <c r="U6" s="8" t="s">
        <v>6</v>
      </c>
      <c r="V6" s="15">
        <f>SUM(L15,L21)</f>
        <v>2148</v>
      </c>
      <c r="W6" s="15">
        <f>SUM(M15,M21)</f>
        <v>2040</v>
      </c>
      <c r="X6" s="15">
        <f>SUM(V6:W6)</f>
        <v>4188</v>
      </c>
      <c r="Z6" s="26" t="s">
        <v>26</v>
      </c>
      <c r="AA6" s="10">
        <v>2705</v>
      </c>
      <c r="AB6" s="10">
        <v>2649</v>
      </c>
      <c r="AC6" s="10">
        <v>5354</v>
      </c>
    </row>
    <row r="7" spans="1:29" ht="15" customHeight="1" x14ac:dyDescent="0.15">
      <c r="A7" s="7">
        <v>3</v>
      </c>
      <c r="B7" s="10">
        <v>68</v>
      </c>
      <c r="C7" s="10">
        <v>54</v>
      </c>
      <c r="D7" s="10">
        <v>122</v>
      </c>
      <c r="E7" s="3"/>
      <c r="F7" s="7">
        <v>33</v>
      </c>
      <c r="G7" s="10">
        <v>72</v>
      </c>
      <c r="H7" s="10">
        <v>86</v>
      </c>
      <c r="I7" s="10">
        <v>158</v>
      </c>
      <c r="J7" s="3"/>
      <c r="K7" s="7">
        <v>63</v>
      </c>
      <c r="L7" s="10">
        <v>159</v>
      </c>
      <c r="M7" s="10">
        <v>163</v>
      </c>
      <c r="N7" s="10">
        <v>322</v>
      </c>
      <c r="O7" s="3"/>
      <c r="P7" s="7">
        <v>93</v>
      </c>
      <c r="Q7" s="10">
        <v>38</v>
      </c>
      <c r="R7" s="10">
        <v>95</v>
      </c>
      <c r="S7" s="10">
        <v>133</v>
      </c>
      <c r="U7" s="4" t="s">
        <v>7</v>
      </c>
      <c r="V7" s="15">
        <f>SUM(L27,L33,L39,Q9,Q15,Q21,Q27,Q33,Q39)</f>
        <v>2058</v>
      </c>
      <c r="W7" s="15">
        <f>SUM(M27,M33,M39,R9,R15,R21,R27,R33,R39)</f>
        <v>3644</v>
      </c>
      <c r="X7" s="15">
        <f>SUM(V7:W7)</f>
        <v>5702</v>
      </c>
      <c r="Z7" s="4" t="s">
        <v>31</v>
      </c>
      <c r="AA7" s="10">
        <v>1233</v>
      </c>
      <c r="AB7" s="10">
        <v>1237</v>
      </c>
      <c r="AC7" s="10">
        <v>2470</v>
      </c>
    </row>
    <row r="8" spans="1:29" ht="15" customHeight="1" x14ac:dyDescent="0.15">
      <c r="A8" s="7">
        <v>4</v>
      </c>
      <c r="B8" s="10">
        <v>57</v>
      </c>
      <c r="C8" s="10">
        <v>50</v>
      </c>
      <c r="D8" s="10">
        <v>107</v>
      </c>
      <c r="E8" s="3"/>
      <c r="F8" s="7">
        <v>34</v>
      </c>
      <c r="G8" s="10">
        <v>75</v>
      </c>
      <c r="H8" s="10">
        <v>76</v>
      </c>
      <c r="I8" s="10">
        <v>151</v>
      </c>
      <c r="J8" s="3"/>
      <c r="K8" s="7">
        <v>64</v>
      </c>
      <c r="L8" s="10">
        <v>170</v>
      </c>
      <c r="M8" s="10">
        <v>175</v>
      </c>
      <c r="N8" s="10">
        <v>345</v>
      </c>
      <c r="O8" s="3"/>
      <c r="P8" s="7">
        <v>94</v>
      </c>
      <c r="Q8" s="10">
        <v>30</v>
      </c>
      <c r="R8" s="10">
        <v>79</v>
      </c>
      <c r="S8" s="10">
        <v>109</v>
      </c>
      <c r="U8" s="17" t="s">
        <v>3</v>
      </c>
      <c r="V8" s="12">
        <f>SUM(V4:V7)</f>
        <v>9782</v>
      </c>
      <c r="W8" s="12">
        <f>SUM(W4:W7)</f>
        <v>11073</v>
      </c>
      <c r="X8" s="12">
        <f>SUM(X4:X7)</f>
        <v>20855</v>
      </c>
      <c r="Z8" s="4" t="s">
        <v>7</v>
      </c>
      <c r="AA8" s="10">
        <v>1237</v>
      </c>
      <c r="AB8" s="10">
        <v>2177</v>
      </c>
      <c r="AC8" s="10">
        <v>3414</v>
      </c>
    </row>
    <row r="9" spans="1:29" ht="15" customHeight="1" x14ac:dyDescent="0.15">
      <c r="A9" s="7"/>
      <c r="B9" s="11">
        <v>256</v>
      </c>
      <c r="C9" s="11">
        <v>212</v>
      </c>
      <c r="D9" s="11">
        <v>468</v>
      </c>
      <c r="E9" s="3"/>
      <c r="F9" s="7"/>
      <c r="G9" s="11">
        <v>320</v>
      </c>
      <c r="H9" s="11">
        <v>332</v>
      </c>
      <c r="I9" s="11">
        <v>652</v>
      </c>
      <c r="J9" s="3"/>
      <c r="K9" s="7"/>
      <c r="L9" s="12">
        <v>795</v>
      </c>
      <c r="M9" s="12">
        <v>813</v>
      </c>
      <c r="N9" s="12">
        <v>1608</v>
      </c>
      <c r="O9" s="3"/>
      <c r="P9" s="7"/>
      <c r="Q9" s="11">
        <v>246</v>
      </c>
      <c r="R9" s="11">
        <v>618</v>
      </c>
      <c r="S9" s="11">
        <v>864</v>
      </c>
      <c r="U9" s="4" t="s">
        <v>8</v>
      </c>
      <c r="V9" s="15">
        <f>SUM(G21,G27,G33,G39,L9)</f>
        <v>2857</v>
      </c>
      <c r="W9" s="15">
        <f>SUM(H21,H27,H33,H39,M9)</f>
        <v>2828</v>
      </c>
      <c r="X9" s="18">
        <f t="shared" ref="X9:X20" si="0">SUM(V9:W9)</f>
        <v>5685</v>
      </c>
      <c r="Z9" s="9" t="s">
        <v>24</v>
      </c>
      <c r="AA9" s="11">
        <f t="shared" ref="AA9:AB9" si="1">SUM(AA5:AA8)</f>
        <v>5708</v>
      </c>
      <c r="AB9" s="11">
        <f t="shared" si="1"/>
        <v>6582</v>
      </c>
      <c r="AC9" s="11">
        <f>SUM(AC5:AC8)</f>
        <v>12290</v>
      </c>
    </row>
    <row r="10" spans="1:29" ht="15" customHeight="1" x14ac:dyDescent="0.15">
      <c r="A10" s="7">
        <v>5</v>
      </c>
      <c r="B10" s="10">
        <v>60</v>
      </c>
      <c r="C10" s="10">
        <v>57</v>
      </c>
      <c r="D10" s="10">
        <v>117</v>
      </c>
      <c r="E10" s="3"/>
      <c r="F10" s="7">
        <v>35</v>
      </c>
      <c r="G10" s="10">
        <v>76</v>
      </c>
      <c r="H10" s="10">
        <v>91</v>
      </c>
      <c r="I10" s="10">
        <v>167</v>
      </c>
      <c r="J10" s="3"/>
      <c r="K10" s="7">
        <v>65</v>
      </c>
      <c r="L10" s="10">
        <v>180</v>
      </c>
      <c r="M10" s="10">
        <v>193</v>
      </c>
      <c r="N10" s="10">
        <v>373</v>
      </c>
      <c r="O10" s="3"/>
      <c r="P10" s="7">
        <v>95</v>
      </c>
      <c r="Q10" s="10">
        <v>27</v>
      </c>
      <c r="R10" s="10">
        <v>85</v>
      </c>
      <c r="S10" s="10">
        <v>112</v>
      </c>
      <c r="U10" s="4" t="s">
        <v>9</v>
      </c>
      <c r="V10" s="15">
        <f>SUM(G21,G27,G33,G39,L9,L15,L21,L27,L33,L39,Q9,Q15,Q21,Q27,Q33,Q39)</f>
        <v>7063</v>
      </c>
      <c r="W10" s="15">
        <f>SUM(H21,H27,H33,H39,M9,M15,M21,M27,M33,M39,R9,R15,R21,R27,R33,R39)</f>
        <v>8512</v>
      </c>
      <c r="X10" s="18">
        <f t="shared" si="0"/>
        <v>15575</v>
      </c>
      <c r="Z10" s="6" t="s">
        <v>28</v>
      </c>
    </row>
    <row r="11" spans="1:29" ht="15" customHeight="1" x14ac:dyDescent="0.15">
      <c r="A11" s="7">
        <v>6</v>
      </c>
      <c r="B11" s="10">
        <v>65</v>
      </c>
      <c r="C11" s="10">
        <v>61</v>
      </c>
      <c r="D11" s="10">
        <v>126</v>
      </c>
      <c r="E11" s="3"/>
      <c r="F11" s="7">
        <v>36</v>
      </c>
      <c r="G11" s="10">
        <v>103</v>
      </c>
      <c r="H11" s="10">
        <v>71</v>
      </c>
      <c r="I11" s="10">
        <v>174</v>
      </c>
      <c r="J11" s="3"/>
      <c r="K11" s="7">
        <v>66</v>
      </c>
      <c r="L11" s="10">
        <v>208</v>
      </c>
      <c r="M11" s="10">
        <v>167</v>
      </c>
      <c r="N11" s="10">
        <v>375</v>
      </c>
      <c r="O11" s="3"/>
      <c r="P11" s="7">
        <v>96</v>
      </c>
      <c r="Q11" s="10">
        <v>12</v>
      </c>
      <c r="R11" s="10">
        <v>44</v>
      </c>
      <c r="S11" s="10">
        <v>56</v>
      </c>
      <c r="U11" s="4" t="s">
        <v>10</v>
      </c>
      <c r="V11" s="15">
        <f>SUM(,G33,G39,L9,L15,L21,L27,L33,L39,Q9,Q15,Q21,Q27,Q33,Q39)</f>
        <v>6045</v>
      </c>
      <c r="W11" s="15">
        <f>SUM(,H33,H39,M9,M15,M21,M27,M33,M39,R9,R15,R21,R27,R33,R39)</f>
        <v>7581</v>
      </c>
      <c r="X11" s="18">
        <f t="shared" si="0"/>
        <v>13626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62</v>
      </c>
      <c r="C12" s="10">
        <v>65</v>
      </c>
      <c r="D12" s="10">
        <v>127</v>
      </c>
      <c r="E12" s="3"/>
      <c r="F12" s="7">
        <v>37</v>
      </c>
      <c r="G12" s="10">
        <v>86</v>
      </c>
      <c r="H12" s="10">
        <v>100</v>
      </c>
      <c r="I12" s="10">
        <v>186</v>
      </c>
      <c r="J12" s="3"/>
      <c r="K12" s="7">
        <v>67</v>
      </c>
      <c r="L12" s="10">
        <v>212</v>
      </c>
      <c r="M12" s="10">
        <v>195</v>
      </c>
      <c r="N12" s="10">
        <v>407</v>
      </c>
      <c r="O12" s="3"/>
      <c r="P12" s="7">
        <v>97</v>
      </c>
      <c r="Q12" s="10">
        <v>7</v>
      </c>
      <c r="R12" s="10">
        <v>34</v>
      </c>
      <c r="S12" s="10">
        <v>41</v>
      </c>
      <c r="U12" s="4" t="s">
        <v>11</v>
      </c>
      <c r="V12" s="15">
        <f>SUM(L9,L15,L21,L27,L33,L39,Q9,Q15,Q21,Q27,Q33,Q39)</f>
        <v>5001</v>
      </c>
      <c r="W12" s="15">
        <f>SUM(M9,M15,M21,M27,M33,M39,R9,R15,R21,R27,R33,R39)</f>
        <v>6497</v>
      </c>
      <c r="X12" s="18">
        <f t="shared" si="0"/>
        <v>11498</v>
      </c>
      <c r="Z12" s="4" t="s">
        <v>25</v>
      </c>
      <c r="AA12" s="10">
        <v>165</v>
      </c>
      <c r="AB12" s="10">
        <v>112</v>
      </c>
      <c r="AC12" s="10">
        <v>277</v>
      </c>
    </row>
    <row r="13" spans="1:29" ht="15" customHeight="1" x14ac:dyDescent="0.15">
      <c r="A13" s="7">
        <v>8</v>
      </c>
      <c r="B13" s="10">
        <v>67</v>
      </c>
      <c r="C13" s="10">
        <v>54</v>
      </c>
      <c r="D13" s="10">
        <v>121</v>
      </c>
      <c r="E13" s="3"/>
      <c r="F13" s="7">
        <v>38</v>
      </c>
      <c r="G13" s="10">
        <v>78</v>
      </c>
      <c r="H13" s="10">
        <v>84</v>
      </c>
      <c r="I13" s="10">
        <v>162</v>
      </c>
      <c r="J13" s="3"/>
      <c r="K13" s="7">
        <v>68</v>
      </c>
      <c r="L13" s="10">
        <v>224</v>
      </c>
      <c r="M13" s="10">
        <v>204</v>
      </c>
      <c r="N13" s="10">
        <v>428</v>
      </c>
      <c r="O13" s="3"/>
      <c r="P13" s="7">
        <v>98</v>
      </c>
      <c r="Q13" s="10">
        <v>1</v>
      </c>
      <c r="R13" s="10">
        <v>31</v>
      </c>
      <c r="S13" s="10">
        <v>32</v>
      </c>
      <c r="U13" s="9" t="s">
        <v>12</v>
      </c>
      <c r="V13" s="12">
        <f>SUM(L15,L21,L27,L33,L39,Q9,Q15,Q21,Q27,Q33,Q39)</f>
        <v>4206</v>
      </c>
      <c r="W13" s="12">
        <f>SUM(M15,M21,M27,M33,M39,R9,R15,R21,R27,R33,R39)</f>
        <v>5684</v>
      </c>
      <c r="X13" s="12">
        <f t="shared" si="0"/>
        <v>9890</v>
      </c>
      <c r="Z13" s="26" t="s">
        <v>26</v>
      </c>
      <c r="AA13" s="10">
        <v>565</v>
      </c>
      <c r="AB13" s="10">
        <v>642</v>
      </c>
      <c r="AC13" s="10">
        <v>1207</v>
      </c>
    </row>
    <row r="14" spans="1:29" ht="15" customHeight="1" x14ac:dyDescent="0.15">
      <c r="A14" s="7">
        <v>9</v>
      </c>
      <c r="B14" s="10">
        <v>60</v>
      </c>
      <c r="C14" s="10">
        <v>58</v>
      </c>
      <c r="D14" s="10">
        <v>118</v>
      </c>
      <c r="E14" s="3"/>
      <c r="F14" s="7">
        <v>39</v>
      </c>
      <c r="G14" s="10">
        <v>92</v>
      </c>
      <c r="H14" s="10">
        <v>79</v>
      </c>
      <c r="I14" s="10">
        <v>171</v>
      </c>
      <c r="J14" s="3"/>
      <c r="K14" s="7">
        <v>69</v>
      </c>
      <c r="L14" s="10">
        <v>224</v>
      </c>
      <c r="M14" s="10">
        <v>197</v>
      </c>
      <c r="N14" s="10">
        <v>421</v>
      </c>
      <c r="O14" s="3"/>
      <c r="P14" s="7">
        <v>99</v>
      </c>
      <c r="Q14" s="10">
        <v>1</v>
      </c>
      <c r="R14" s="10">
        <v>28</v>
      </c>
      <c r="S14" s="10">
        <v>29</v>
      </c>
      <c r="U14" s="4" t="s">
        <v>13</v>
      </c>
      <c r="V14" s="15">
        <f>SUM(L21,L27,L33,L39,Q9,Q15,Q21,Q27,Q33,Q39)</f>
        <v>3158</v>
      </c>
      <c r="W14" s="15">
        <f>SUM(M21,M27,M33,M39,R9,R15,R21,R27,R33,R39)</f>
        <v>4728</v>
      </c>
      <c r="X14" s="18">
        <f t="shared" si="0"/>
        <v>7886</v>
      </c>
      <c r="Z14" s="4" t="s">
        <v>31</v>
      </c>
      <c r="AA14" s="10">
        <v>292</v>
      </c>
      <c r="AB14" s="10">
        <v>273</v>
      </c>
      <c r="AC14" s="10">
        <v>565</v>
      </c>
    </row>
    <row r="15" spans="1:29" ht="15" customHeight="1" x14ac:dyDescent="0.15">
      <c r="A15" s="7"/>
      <c r="B15" s="11">
        <v>314</v>
      </c>
      <c r="C15" s="11">
        <v>295</v>
      </c>
      <c r="D15" s="11">
        <v>609</v>
      </c>
      <c r="E15" s="3"/>
      <c r="F15" s="7"/>
      <c r="G15" s="11">
        <v>435</v>
      </c>
      <c r="H15" s="11">
        <v>425</v>
      </c>
      <c r="I15" s="11">
        <v>860</v>
      </c>
      <c r="J15" s="3"/>
      <c r="K15" s="7"/>
      <c r="L15" s="11">
        <v>1048</v>
      </c>
      <c r="M15" s="11">
        <v>956</v>
      </c>
      <c r="N15" s="11">
        <v>2004</v>
      </c>
      <c r="O15" s="3"/>
      <c r="P15" s="7"/>
      <c r="Q15" s="11">
        <v>48</v>
      </c>
      <c r="R15" s="11">
        <v>222</v>
      </c>
      <c r="S15" s="11">
        <v>270</v>
      </c>
      <c r="U15" s="4" t="s">
        <v>14</v>
      </c>
      <c r="V15" s="15">
        <f>SUM(L27,L33,L39,Q9,Q15,Q21,Q27,Q33,Q39)</f>
        <v>2058</v>
      </c>
      <c r="W15" s="15">
        <f>SUM(M27,M33,M39,R9,R15,R21,R27,R33,R39)</f>
        <v>3644</v>
      </c>
      <c r="X15" s="18">
        <f t="shared" si="0"/>
        <v>5702</v>
      </c>
      <c r="Z15" s="4" t="s">
        <v>7</v>
      </c>
      <c r="AA15" s="10">
        <v>264</v>
      </c>
      <c r="AB15" s="10">
        <v>436</v>
      </c>
      <c r="AC15" s="10">
        <v>700</v>
      </c>
    </row>
    <row r="16" spans="1:29" ht="15" customHeight="1" x14ac:dyDescent="0.15">
      <c r="A16" s="7">
        <v>10</v>
      </c>
      <c r="B16" s="10">
        <v>80</v>
      </c>
      <c r="C16" s="10">
        <v>70</v>
      </c>
      <c r="D16" s="10">
        <v>150</v>
      </c>
      <c r="E16" s="3"/>
      <c r="F16" s="7">
        <v>40</v>
      </c>
      <c r="G16" s="10">
        <v>78</v>
      </c>
      <c r="H16" s="10">
        <v>105</v>
      </c>
      <c r="I16" s="10">
        <v>183</v>
      </c>
      <c r="J16" s="3"/>
      <c r="K16" s="7">
        <v>70</v>
      </c>
      <c r="L16" s="10">
        <v>232</v>
      </c>
      <c r="M16" s="10">
        <v>222</v>
      </c>
      <c r="N16" s="10">
        <v>454</v>
      </c>
      <c r="O16" s="3"/>
      <c r="P16" s="7">
        <v>100</v>
      </c>
      <c r="Q16" s="10">
        <v>1</v>
      </c>
      <c r="R16" s="10">
        <v>10</v>
      </c>
      <c r="S16" s="10">
        <v>11</v>
      </c>
      <c r="U16" s="4" t="s">
        <v>15</v>
      </c>
      <c r="V16" s="15">
        <f>SUM(L33,L39,Q9,Q15,Q21,Q27,Q33,Q39)</f>
        <v>1445</v>
      </c>
      <c r="W16" s="15">
        <f>SUM(M33,M39,R9,R15,R21,R27,R33,R39)</f>
        <v>2758</v>
      </c>
      <c r="X16" s="18">
        <f t="shared" si="0"/>
        <v>4203</v>
      </c>
      <c r="Z16" s="9" t="s">
        <v>24</v>
      </c>
      <c r="AA16" s="11">
        <f t="shared" ref="AA16:AB16" si="2">SUM(AA12:AA15)</f>
        <v>1286</v>
      </c>
      <c r="AB16" s="11">
        <f t="shared" si="2"/>
        <v>1463</v>
      </c>
      <c r="AC16" s="11">
        <f>SUM(AC12:AC15)</f>
        <v>2749</v>
      </c>
    </row>
    <row r="17" spans="1:29" ht="15" customHeight="1" x14ac:dyDescent="0.15">
      <c r="A17" s="7">
        <v>11</v>
      </c>
      <c r="B17" s="10">
        <v>80</v>
      </c>
      <c r="C17" s="10">
        <v>65</v>
      </c>
      <c r="D17" s="10">
        <v>145</v>
      </c>
      <c r="E17" s="3"/>
      <c r="F17" s="7">
        <v>41</v>
      </c>
      <c r="G17" s="10">
        <v>94</v>
      </c>
      <c r="H17" s="10">
        <v>81</v>
      </c>
      <c r="I17" s="10">
        <v>175</v>
      </c>
      <c r="J17" s="3"/>
      <c r="K17" s="7">
        <v>71</v>
      </c>
      <c r="L17" s="10">
        <v>254</v>
      </c>
      <c r="M17" s="10">
        <v>280</v>
      </c>
      <c r="N17" s="10">
        <v>534</v>
      </c>
      <c r="O17" s="3"/>
      <c r="P17" s="7">
        <v>101</v>
      </c>
      <c r="Q17" s="10">
        <v>1</v>
      </c>
      <c r="R17" s="10">
        <v>9</v>
      </c>
      <c r="S17" s="10">
        <v>10</v>
      </c>
      <c r="U17" s="4" t="s">
        <v>16</v>
      </c>
      <c r="V17" s="15">
        <f>SUM(L39,Q9,Q15,Q21,Q27,Q33,Q39)</f>
        <v>826</v>
      </c>
      <c r="W17" s="15">
        <f>SUM(M39,R9,R15,R21,R27,R33,R39)</f>
        <v>1801</v>
      </c>
      <c r="X17" s="18">
        <f t="shared" si="0"/>
        <v>2627</v>
      </c>
      <c r="Z17" s="6" t="s">
        <v>29</v>
      </c>
    </row>
    <row r="18" spans="1:29" ht="15" customHeight="1" x14ac:dyDescent="0.15">
      <c r="A18" s="7">
        <v>12</v>
      </c>
      <c r="B18" s="10">
        <v>66</v>
      </c>
      <c r="C18" s="10">
        <v>77</v>
      </c>
      <c r="D18" s="10">
        <v>143</v>
      </c>
      <c r="E18" s="3"/>
      <c r="F18" s="7">
        <v>42</v>
      </c>
      <c r="G18" s="10">
        <v>103</v>
      </c>
      <c r="H18" s="10">
        <v>94</v>
      </c>
      <c r="I18" s="10">
        <v>197</v>
      </c>
      <c r="J18" s="3"/>
      <c r="K18" s="7">
        <v>72</v>
      </c>
      <c r="L18" s="10">
        <v>255</v>
      </c>
      <c r="M18" s="10">
        <v>214</v>
      </c>
      <c r="N18" s="13">
        <v>469</v>
      </c>
      <c r="O18" s="3"/>
      <c r="P18" s="7">
        <v>102</v>
      </c>
      <c r="Q18" s="10">
        <v>2</v>
      </c>
      <c r="R18" s="10">
        <v>9</v>
      </c>
      <c r="S18" s="10">
        <v>11</v>
      </c>
      <c r="U18" s="4" t="s">
        <v>17</v>
      </c>
      <c r="V18" s="15">
        <f>SUM(Q9,Q15,Q21,Q27,Q33,Q39)</f>
        <v>299</v>
      </c>
      <c r="W18" s="15">
        <f>SUM(R9,R15,R21,R27,R33,R39)</f>
        <v>878</v>
      </c>
      <c r="X18" s="18">
        <f t="shared" si="0"/>
        <v>1177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74</v>
      </c>
      <c r="D19" s="10">
        <v>148</v>
      </c>
      <c r="E19" s="3"/>
      <c r="F19" s="7">
        <v>43</v>
      </c>
      <c r="G19" s="10">
        <v>113</v>
      </c>
      <c r="H19" s="10">
        <v>83</v>
      </c>
      <c r="I19" s="10">
        <v>196</v>
      </c>
      <c r="J19" s="3"/>
      <c r="K19" s="7">
        <v>73</v>
      </c>
      <c r="L19" s="10">
        <v>228</v>
      </c>
      <c r="M19" s="10">
        <v>243</v>
      </c>
      <c r="N19" s="10">
        <v>471</v>
      </c>
      <c r="O19" s="3"/>
      <c r="P19" s="7">
        <v>103</v>
      </c>
      <c r="Q19" s="10">
        <v>1</v>
      </c>
      <c r="R19" s="10">
        <v>2</v>
      </c>
      <c r="S19" s="10">
        <v>3</v>
      </c>
      <c r="U19" s="4" t="s">
        <v>18</v>
      </c>
      <c r="V19" s="15">
        <f>SUM(Q15,Q21,Q27,Q33,Q39)</f>
        <v>53</v>
      </c>
      <c r="W19" s="15">
        <f>SUM(R15,R21,R27,R33,R39)</f>
        <v>260</v>
      </c>
      <c r="X19" s="18">
        <f t="shared" si="0"/>
        <v>313</v>
      </c>
      <c r="Z19" s="4" t="s">
        <v>25</v>
      </c>
      <c r="AA19" s="10">
        <v>147</v>
      </c>
      <c r="AB19" s="10">
        <v>155</v>
      </c>
      <c r="AC19" s="10">
        <v>302</v>
      </c>
    </row>
    <row r="20" spans="1:29" ht="15" customHeight="1" x14ac:dyDescent="0.15">
      <c r="A20" s="7">
        <v>14</v>
      </c>
      <c r="B20" s="10">
        <v>71</v>
      </c>
      <c r="C20" s="10">
        <v>78</v>
      </c>
      <c r="D20" s="10">
        <v>149</v>
      </c>
      <c r="E20" s="3"/>
      <c r="F20" s="7">
        <v>44</v>
      </c>
      <c r="G20" s="10">
        <v>119</v>
      </c>
      <c r="H20" s="10">
        <v>96</v>
      </c>
      <c r="I20" s="10">
        <v>215</v>
      </c>
      <c r="J20" s="3"/>
      <c r="K20" s="7">
        <v>74</v>
      </c>
      <c r="L20" s="10">
        <v>131</v>
      </c>
      <c r="M20" s="10">
        <v>125</v>
      </c>
      <c r="N20" s="10">
        <v>256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5</v>
      </c>
      <c r="W20" s="15">
        <f>SUM(R21,R27,R33,R39)</f>
        <v>38</v>
      </c>
      <c r="X20" s="18">
        <f t="shared" si="0"/>
        <v>43</v>
      </c>
      <c r="Z20" s="26" t="s">
        <v>26</v>
      </c>
      <c r="AA20" s="10">
        <v>912</v>
      </c>
      <c r="AB20" s="10">
        <v>787</v>
      </c>
      <c r="AC20" s="10">
        <v>1699</v>
      </c>
    </row>
    <row r="21" spans="1:29" ht="15" customHeight="1" x14ac:dyDescent="0.15">
      <c r="A21" s="7"/>
      <c r="B21" s="11">
        <v>371</v>
      </c>
      <c r="C21" s="11">
        <v>364</v>
      </c>
      <c r="D21" s="11">
        <v>735</v>
      </c>
      <c r="E21" s="3"/>
      <c r="F21" s="7"/>
      <c r="G21" s="11">
        <v>507</v>
      </c>
      <c r="H21" s="11">
        <v>459</v>
      </c>
      <c r="I21" s="11">
        <v>966</v>
      </c>
      <c r="J21" s="3"/>
      <c r="K21" s="7"/>
      <c r="L21" s="12">
        <v>1100</v>
      </c>
      <c r="M21" s="12">
        <v>1084</v>
      </c>
      <c r="N21" s="12">
        <v>2184</v>
      </c>
      <c r="O21" s="24"/>
      <c r="P21" s="7"/>
      <c r="Q21" s="11">
        <v>5</v>
      </c>
      <c r="R21" s="11">
        <v>34</v>
      </c>
      <c r="S21" s="11">
        <v>39</v>
      </c>
      <c r="Z21" s="4" t="s">
        <v>31</v>
      </c>
      <c r="AA21" s="10">
        <v>389</v>
      </c>
      <c r="AB21" s="10">
        <v>332</v>
      </c>
      <c r="AC21" s="10">
        <v>721</v>
      </c>
    </row>
    <row r="22" spans="1:29" ht="15" customHeight="1" x14ac:dyDescent="0.15">
      <c r="A22" s="7">
        <v>15</v>
      </c>
      <c r="B22" s="10">
        <v>76</v>
      </c>
      <c r="C22" s="10">
        <v>56</v>
      </c>
      <c r="D22" s="10">
        <v>132</v>
      </c>
      <c r="E22" s="3"/>
      <c r="F22" s="7">
        <v>45</v>
      </c>
      <c r="G22" s="10">
        <v>111</v>
      </c>
      <c r="H22" s="10">
        <v>89</v>
      </c>
      <c r="I22" s="10">
        <v>200</v>
      </c>
      <c r="J22" s="3"/>
      <c r="K22" s="7">
        <v>75</v>
      </c>
      <c r="L22" s="10">
        <v>100</v>
      </c>
      <c r="M22" s="10">
        <v>127</v>
      </c>
      <c r="N22" s="10">
        <v>227</v>
      </c>
      <c r="O22" s="3"/>
      <c r="P22" s="7">
        <v>105</v>
      </c>
      <c r="Q22" s="10">
        <v>0</v>
      </c>
      <c r="R22" s="10">
        <v>3</v>
      </c>
      <c r="S22" s="10">
        <v>3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335</v>
      </c>
      <c r="AB22" s="10">
        <v>662</v>
      </c>
      <c r="AC22" s="10">
        <v>997</v>
      </c>
    </row>
    <row r="23" spans="1:29" ht="15" customHeight="1" x14ac:dyDescent="0.15">
      <c r="A23" s="7">
        <v>16</v>
      </c>
      <c r="B23" s="10">
        <v>96</v>
      </c>
      <c r="C23" s="10">
        <v>68</v>
      </c>
      <c r="D23" s="10">
        <v>164</v>
      </c>
      <c r="E23" s="3"/>
      <c r="F23" s="7">
        <v>46</v>
      </c>
      <c r="G23" s="10">
        <v>104</v>
      </c>
      <c r="H23" s="10">
        <v>100</v>
      </c>
      <c r="I23" s="10">
        <v>204</v>
      </c>
      <c r="J23" s="3"/>
      <c r="K23" s="7">
        <v>76</v>
      </c>
      <c r="L23" s="10">
        <v>123</v>
      </c>
      <c r="M23" s="10">
        <v>181</v>
      </c>
      <c r="N23" s="10">
        <v>304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9.6197096708239638</v>
      </c>
      <c r="W23" s="19">
        <f>W4/$W$8*100</f>
        <v>7.8659803124717778</v>
      </c>
      <c r="X23" s="19">
        <f>X4/$X$8*100</f>
        <v>8.6885638935507075</v>
      </c>
      <c r="Z23" s="9" t="s">
        <v>24</v>
      </c>
      <c r="AA23" s="11">
        <f t="shared" ref="AA23:AB23" si="3">SUM(AA19:AA22)</f>
        <v>1783</v>
      </c>
      <c r="AB23" s="11">
        <f t="shared" si="3"/>
        <v>1936</v>
      </c>
      <c r="AC23" s="11">
        <f>SUM(AC19:AC22)</f>
        <v>3719</v>
      </c>
    </row>
    <row r="24" spans="1:29" ht="15" customHeight="1" x14ac:dyDescent="0.15">
      <c r="A24" s="7">
        <v>17</v>
      </c>
      <c r="B24" s="10">
        <v>79</v>
      </c>
      <c r="C24" s="10">
        <v>81</v>
      </c>
      <c r="D24" s="10">
        <v>160</v>
      </c>
      <c r="E24" s="3"/>
      <c r="F24" s="7">
        <v>47</v>
      </c>
      <c r="G24" s="10">
        <v>99</v>
      </c>
      <c r="H24" s="10">
        <v>99</v>
      </c>
      <c r="I24" s="10">
        <v>198</v>
      </c>
      <c r="J24" s="3"/>
      <c r="K24" s="7">
        <v>77</v>
      </c>
      <c r="L24" s="10">
        <v>138</v>
      </c>
      <c r="M24" s="10">
        <v>190</v>
      </c>
      <c r="N24" s="10">
        <v>328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47.382948272336947</v>
      </c>
      <c r="W24" s="19">
        <f>W5/$W$8*100</f>
        <v>40.801950690869681</v>
      </c>
      <c r="X24" s="19">
        <f>X5/$X$8*100</f>
        <v>43.888755694078156</v>
      </c>
      <c r="Z24" s="6" t="s">
        <v>30</v>
      </c>
    </row>
    <row r="25" spans="1:29" ht="15" customHeight="1" x14ac:dyDescent="0.15">
      <c r="A25" s="7">
        <v>18</v>
      </c>
      <c r="B25" s="10">
        <v>67</v>
      </c>
      <c r="C25" s="10">
        <v>77</v>
      </c>
      <c r="D25" s="10">
        <v>144</v>
      </c>
      <c r="E25" s="3"/>
      <c r="F25" s="7">
        <v>48</v>
      </c>
      <c r="G25" s="10">
        <v>96</v>
      </c>
      <c r="H25" s="10">
        <v>97</v>
      </c>
      <c r="I25" s="10">
        <v>193</v>
      </c>
      <c r="J25" s="3"/>
      <c r="K25" s="7">
        <v>78</v>
      </c>
      <c r="L25" s="10">
        <v>130</v>
      </c>
      <c r="M25" s="10">
        <v>187</v>
      </c>
      <c r="N25" s="10">
        <v>317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21.958699652422816</v>
      </c>
      <c r="W25" s="19">
        <f>W6/$W$8*100</f>
        <v>18.423191547006233</v>
      </c>
      <c r="X25" s="19">
        <f>X6/$X$8*100</f>
        <v>20.081515224166864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67</v>
      </c>
      <c r="C26" s="10">
        <v>69</v>
      </c>
      <c r="D26" s="10">
        <v>136</v>
      </c>
      <c r="E26" s="3"/>
      <c r="F26" s="7">
        <v>49</v>
      </c>
      <c r="G26" s="10">
        <v>101</v>
      </c>
      <c r="H26" s="10">
        <v>87</v>
      </c>
      <c r="I26" s="10">
        <v>188</v>
      </c>
      <c r="J26" s="3"/>
      <c r="K26" s="7">
        <v>79</v>
      </c>
      <c r="L26" s="10">
        <v>122</v>
      </c>
      <c r="M26" s="10">
        <v>201</v>
      </c>
      <c r="N26" s="10">
        <v>323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21.038642404416276</v>
      </c>
      <c r="W26" s="19">
        <f>W7/$W$8*100</f>
        <v>32.908877449652309</v>
      </c>
      <c r="X26" s="19">
        <f>X7/$X$8*100</f>
        <v>27.341165188204268</v>
      </c>
      <c r="Z26" s="4" t="s">
        <v>25</v>
      </c>
      <c r="AA26" s="10">
        <v>96</v>
      </c>
      <c r="AB26" s="10">
        <v>85</v>
      </c>
      <c r="AC26" s="10">
        <v>181</v>
      </c>
    </row>
    <row r="27" spans="1:29" ht="15" customHeight="1" x14ac:dyDescent="0.15">
      <c r="A27" s="7"/>
      <c r="B27" s="11">
        <v>385</v>
      </c>
      <c r="C27" s="11">
        <v>351</v>
      </c>
      <c r="D27" s="11">
        <v>736</v>
      </c>
      <c r="E27" s="3"/>
      <c r="F27" s="7"/>
      <c r="G27" s="11">
        <v>511</v>
      </c>
      <c r="H27" s="11">
        <v>472</v>
      </c>
      <c r="I27" s="11">
        <v>983</v>
      </c>
      <c r="J27" s="3"/>
      <c r="K27" s="7"/>
      <c r="L27" s="11">
        <v>613</v>
      </c>
      <c r="M27" s="11">
        <v>886</v>
      </c>
      <c r="N27" s="11">
        <v>1499</v>
      </c>
      <c r="O27" s="3"/>
      <c r="P27" s="7"/>
      <c r="Q27" s="12">
        <v>0</v>
      </c>
      <c r="R27" s="12">
        <v>4</v>
      </c>
      <c r="S27" s="12">
        <v>4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453</v>
      </c>
      <c r="AB27" s="10">
        <v>440</v>
      </c>
      <c r="AC27" s="10">
        <v>893</v>
      </c>
    </row>
    <row r="28" spans="1:29" ht="15" customHeight="1" x14ac:dyDescent="0.15">
      <c r="A28" s="7">
        <v>20</v>
      </c>
      <c r="B28" s="10">
        <v>64</v>
      </c>
      <c r="C28" s="10">
        <v>74</v>
      </c>
      <c r="D28" s="10">
        <v>138</v>
      </c>
      <c r="E28" s="3"/>
      <c r="F28" s="7">
        <v>50</v>
      </c>
      <c r="G28" s="10">
        <v>93</v>
      </c>
      <c r="H28" s="10">
        <v>95</v>
      </c>
      <c r="I28" s="10">
        <v>188</v>
      </c>
      <c r="J28" s="3"/>
      <c r="K28" s="7">
        <v>80</v>
      </c>
      <c r="L28" s="10">
        <v>125</v>
      </c>
      <c r="M28" s="10">
        <v>196</v>
      </c>
      <c r="N28" s="10">
        <v>321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29.206706195052135</v>
      </c>
      <c r="W28" s="19">
        <f t="shared" ref="W28:W39" si="5">W9/$W$8*100</f>
        <v>25.539600830849814</v>
      </c>
      <c r="X28" s="19">
        <f t="shared" ref="X28:X39" si="6">X9/$X$8*100</f>
        <v>27.259649964037401</v>
      </c>
      <c r="Z28" s="4" t="s">
        <v>31</v>
      </c>
      <c r="AA28" s="10">
        <v>234</v>
      </c>
      <c r="AB28" s="10">
        <v>198</v>
      </c>
      <c r="AC28" s="10">
        <v>432</v>
      </c>
    </row>
    <row r="29" spans="1:29" ht="15" customHeight="1" x14ac:dyDescent="0.15">
      <c r="A29" s="7">
        <v>21</v>
      </c>
      <c r="B29" s="10">
        <v>53</v>
      </c>
      <c r="C29" s="10">
        <v>65</v>
      </c>
      <c r="D29" s="10">
        <v>118</v>
      </c>
      <c r="E29" s="3"/>
      <c r="F29" s="7">
        <v>51</v>
      </c>
      <c r="G29" s="10">
        <v>98</v>
      </c>
      <c r="H29" s="10">
        <v>93</v>
      </c>
      <c r="I29" s="10">
        <v>191</v>
      </c>
      <c r="J29" s="3"/>
      <c r="K29" s="7">
        <v>81</v>
      </c>
      <c r="L29" s="10">
        <v>124</v>
      </c>
      <c r="M29" s="10">
        <v>182</v>
      </c>
      <c r="N29" s="10">
        <v>306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72.204048251891223</v>
      </c>
      <c r="W29" s="19">
        <f t="shared" si="5"/>
        <v>76.871669827508356</v>
      </c>
      <c r="X29" s="19">
        <f t="shared" si="6"/>
        <v>74.68233037640853</v>
      </c>
      <c r="Z29" s="4" t="s">
        <v>7</v>
      </c>
      <c r="AA29" s="10">
        <v>222</v>
      </c>
      <c r="AB29" s="10">
        <v>369</v>
      </c>
      <c r="AC29" s="10">
        <v>591</v>
      </c>
    </row>
    <row r="30" spans="1:29" ht="15" customHeight="1" x14ac:dyDescent="0.15">
      <c r="A30" s="7">
        <v>22</v>
      </c>
      <c r="B30" s="10">
        <v>62</v>
      </c>
      <c r="C30" s="10">
        <v>66</v>
      </c>
      <c r="D30" s="10">
        <v>128</v>
      </c>
      <c r="E30" s="3"/>
      <c r="F30" s="7">
        <v>52</v>
      </c>
      <c r="G30" s="10">
        <v>90</v>
      </c>
      <c r="H30" s="10">
        <v>91</v>
      </c>
      <c r="I30" s="10">
        <v>181</v>
      </c>
      <c r="J30" s="3"/>
      <c r="K30" s="7">
        <v>82</v>
      </c>
      <c r="L30" s="10">
        <v>109</v>
      </c>
      <c r="M30" s="10">
        <v>179</v>
      </c>
      <c r="N30" s="10">
        <v>288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61.797178491106109</v>
      </c>
      <c r="W30" s="19">
        <f t="shared" si="5"/>
        <v>68.463830940124623</v>
      </c>
      <c r="X30" s="19">
        <f t="shared" si="6"/>
        <v>65.336849676336612</v>
      </c>
      <c r="Z30" s="9" t="s">
        <v>24</v>
      </c>
      <c r="AA30" s="11">
        <f t="shared" ref="AA30:AB30" si="7">SUM(AA26:AA29)</f>
        <v>1005</v>
      </c>
      <c r="AB30" s="11">
        <f t="shared" si="7"/>
        <v>1092</v>
      </c>
      <c r="AC30" s="11">
        <f>SUM(AC26:AC29)</f>
        <v>2097</v>
      </c>
    </row>
    <row r="31" spans="1:29" ht="15" customHeight="1" x14ac:dyDescent="0.15">
      <c r="A31" s="7">
        <v>23</v>
      </c>
      <c r="B31" s="10">
        <v>68</v>
      </c>
      <c r="C31" s="10">
        <v>57</v>
      </c>
      <c r="D31" s="10">
        <v>125</v>
      </c>
      <c r="E31" s="3"/>
      <c r="F31" s="7">
        <v>53</v>
      </c>
      <c r="G31" s="10">
        <v>99</v>
      </c>
      <c r="H31" s="10">
        <v>133</v>
      </c>
      <c r="I31" s="10">
        <v>232</v>
      </c>
      <c r="J31" s="3"/>
      <c r="K31" s="7">
        <v>83</v>
      </c>
      <c r="L31" s="10">
        <v>155</v>
      </c>
      <c r="M31" s="10">
        <v>211</v>
      </c>
      <c r="N31" s="10">
        <v>366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51.124514414230212</v>
      </c>
      <c r="W31" s="19">
        <f t="shared" si="5"/>
        <v>58.674252686715434</v>
      </c>
      <c r="X31" s="19">
        <f t="shared" si="6"/>
        <v>55.133061615919445</v>
      </c>
      <c r="Z31" s="6"/>
    </row>
    <row r="32" spans="1:29" ht="15" customHeight="1" x14ac:dyDescent="0.15">
      <c r="A32" s="7">
        <v>24</v>
      </c>
      <c r="B32" s="10">
        <v>69</v>
      </c>
      <c r="C32" s="10">
        <v>56</v>
      </c>
      <c r="D32" s="10">
        <v>125</v>
      </c>
      <c r="E32" s="3"/>
      <c r="F32" s="7">
        <v>54</v>
      </c>
      <c r="G32" s="10">
        <v>83</v>
      </c>
      <c r="H32" s="10">
        <v>76</v>
      </c>
      <c r="I32" s="10">
        <v>159</v>
      </c>
      <c r="J32" s="3"/>
      <c r="K32" s="7">
        <v>84</v>
      </c>
      <c r="L32" s="10">
        <v>106</v>
      </c>
      <c r="M32" s="10">
        <v>189</v>
      </c>
      <c r="N32" s="10">
        <v>295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42.997342056839095</v>
      </c>
      <c r="W32" s="20">
        <f t="shared" si="5"/>
        <v>51.332068996658542</v>
      </c>
      <c r="X32" s="20">
        <f t="shared" si="6"/>
        <v>47.422680412371129</v>
      </c>
      <c r="Z32" s="6"/>
      <c r="AA32" s="28"/>
      <c r="AB32" s="27"/>
      <c r="AC32" s="27"/>
    </row>
    <row r="33" spans="1:29" ht="15" customHeight="1" x14ac:dyDescent="0.15">
      <c r="A33" s="7"/>
      <c r="B33" s="11">
        <v>316</v>
      </c>
      <c r="C33" s="11">
        <v>318</v>
      </c>
      <c r="D33" s="11">
        <v>634</v>
      </c>
      <c r="E33" s="3"/>
      <c r="F33" s="7"/>
      <c r="G33" s="11">
        <v>463</v>
      </c>
      <c r="H33" s="11">
        <v>488</v>
      </c>
      <c r="I33" s="11">
        <v>951</v>
      </c>
      <c r="J33" s="3"/>
      <c r="K33" s="7"/>
      <c r="L33" s="11">
        <v>619</v>
      </c>
      <c r="M33" s="11">
        <v>957</v>
      </c>
      <c r="N33" s="11">
        <v>1576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32.28378654671846</v>
      </c>
      <c r="W33" s="19">
        <f t="shared" si="5"/>
        <v>42.698455703061498</v>
      </c>
      <c r="X33" s="19">
        <f t="shared" si="6"/>
        <v>37.813473987053463</v>
      </c>
      <c r="Z33" s="6" t="s">
        <v>3</v>
      </c>
    </row>
    <row r="34" spans="1:29" ht="15" customHeight="1" x14ac:dyDescent="0.15">
      <c r="A34" s="7">
        <v>25</v>
      </c>
      <c r="B34" s="10">
        <v>58</v>
      </c>
      <c r="C34" s="10">
        <v>60</v>
      </c>
      <c r="D34" s="10">
        <v>118</v>
      </c>
      <c r="E34" s="3"/>
      <c r="F34" s="7">
        <v>55</v>
      </c>
      <c r="G34" s="10">
        <v>107</v>
      </c>
      <c r="H34" s="10">
        <v>88</v>
      </c>
      <c r="I34" s="10">
        <v>195</v>
      </c>
      <c r="J34" s="3"/>
      <c r="K34" s="7">
        <v>85</v>
      </c>
      <c r="L34" s="10">
        <v>134</v>
      </c>
      <c r="M34" s="10">
        <v>206</v>
      </c>
      <c r="N34" s="10">
        <v>340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21.038642404416276</v>
      </c>
      <c r="W34" s="19">
        <f t="shared" si="5"/>
        <v>32.908877449652309</v>
      </c>
      <c r="X34" s="19">
        <f t="shared" si="6"/>
        <v>27.341165188204268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68</v>
      </c>
      <c r="C35" s="10">
        <v>56</v>
      </c>
      <c r="D35" s="10">
        <v>124</v>
      </c>
      <c r="E35" s="3"/>
      <c r="F35" s="7">
        <v>56</v>
      </c>
      <c r="G35" s="10">
        <v>101</v>
      </c>
      <c r="H35" s="10">
        <v>122</v>
      </c>
      <c r="I35" s="10">
        <v>223</v>
      </c>
      <c r="J35" s="3"/>
      <c r="K35" s="7">
        <v>86</v>
      </c>
      <c r="L35" s="10">
        <v>108</v>
      </c>
      <c r="M35" s="10">
        <v>201</v>
      </c>
      <c r="N35" s="10">
        <v>309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14.772030259660601</v>
      </c>
      <c r="W35" s="19">
        <f t="shared" si="5"/>
        <v>24.907432493452543</v>
      </c>
      <c r="X35" s="19">
        <f t="shared" si="6"/>
        <v>20.153440421961161</v>
      </c>
      <c r="Z35" s="4" t="s">
        <v>25</v>
      </c>
      <c r="AA35" s="10">
        <f>SUM(AA5,AA12,AA19,AA26)</f>
        <v>941</v>
      </c>
      <c r="AB35" s="10">
        <f t="shared" ref="AA35:AB38" si="8">SUM(AB5,AB12,AB19,AB26)</f>
        <v>871</v>
      </c>
      <c r="AC35" s="10">
        <f>SUM(AA35:AB35)</f>
        <v>1812</v>
      </c>
    </row>
    <row r="36" spans="1:29" ht="15" customHeight="1" x14ac:dyDescent="0.15">
      <c r="A36" s="7">
        <v>27</v>
      </c>
      <c r="B36" s="10">
        <v>77</v>
      </c>
      <c r="C36" s="10">
        <v>56</v>
      </c>
      <c r="D36" s="10">
        <v>133</v>
      </c>
      <c r="E36" s="3"/>
      <c r="F36" s="7">
        <v>57</v>
      </c>
      <c r="G36" s="10">
        <v>123</v>
      </c>
      <c r="H36" s="10">
        <v>126</v>
      </c>
      <c r="I36" s="10">
        <v>249</v>
      </c>
      <c r="J36" s="3"/>
      <c r="K36" s="7">
        <v>87</v>
      </c>
      <c r="L36" s="10">
        <v>104</v>
      </c>
      <c r="M36" s="10">
        <v>169</v>
      </c>
      <c r="N36" s="10">
        <v>273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8.4440809650378235</v>
      </c>
      <c r="W36" s="19">
        <f t="shared" si="5"/>
        <v>16.264788223606971</v>
      </c>
      <c r="X36" s="19">
        <f t="shared" si="6"/>
        <v>12.596499640374011</v>
      </c>
      <c r="Z36" s="26" t="s">
        <v>26</v>
      </c>
      <c r="AA36" s="10">
        <f t="shared" si="8"/>
        <v>4635</v>
      </c>
      <c r="AB36" s="10">
        <f t="shared" si="8"/>
        <v>4518</v>
      </c>
      <c r="AC36" s="13">
        <f>SUM(AA36:AB36)</f>
        <v>9153</v>
      </c>
    </row>
    <row r="37" spans="1:29" ht="15" customHeight="1" x14ac:dyDescent="0.15">
      <c r="A37" s="7">
        <v>28</v>
      </c>
      <c r="B37" s="10">
        <v>51</v>
      </c>
      <c r="C37" s="10">
        <v>44</v>
      </c>
      <c r="D37" s="10">
        <v>95</v>
      </c>
      <c r="E37" s="3"/>
      <c r="F37" s="7">
        <v>58</v>
      </c>
      <c r="G37" s="10">
        <v>112</v>
      </c>
      <c r="H37" s="10">
        <v>104</v>
      </c>
      <c r="I37" s="10">
        <v>216</v>
      </c>
      <c r="J37" s="3"/>
      <c r="K37" s="7">
        <v>88</v>
      </c>
      <c r="L37" s="10">
        <v>90</v>
      </c>
      <c r="M37" s="10">
        <v>168</v>
      </c>
      <c r="N37" s="10">
        <v>258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3.0566346350439582</v>
      </c>
      <c r="W37" s="19">
        <f t="shared" si="5"/>
        <v>7.9291971462115054</v>
      </c>
      <c r="X37" s="19">
        <f t="shared" si="6"/>
        <v>5.6437305202589307</v>
      </c>
      <c r="Z37" s="4" t="s">
        <v>31</v>
      </c>
      <c r="AA37" s="10">
        <f t="shared" si="8"/>
        <v>2148</v>
      </c>
      <c r="AB37" s="10">
        <f t="shared" si="8"/>
        <v>2040</v>
      </c>
      <c r="AC37" s="13">
        <f>SUM(AA37:AB37)</f>
        <v>4188</v>
      </c>
    </row>
    <row r="38" spans="1:29" ht="15" customHeight="1" x14ac:dyDescent="0.15">
      <c r="A38" s="7">
        <v>29</v>
      </c>
      <c r="B38" s="10">
        <v>68</v>
      </c>
      <c r="C38" s="10">
        <v>48</v>
      </c>
      <c r="D38" s="10">
        <v>116</v>
      </c>
      <c r="E38" s="3"/>
      <c r="F38" s="7">
        <v>59</v>
      </c>
      <c r="G38" s="10">
        <v>138</v>
      </c>
      <c r="H38" s="10">
        <v>156</v>
      </c>
      <c r="I38" s="10">
        <v>294</v>
      </c>
      <c r="J38" s="3"/>
      <c r="K38" s="7">
        <v>89</v>
      </c>
      <c r="L38" s="10">
        <v>91</v>
      </c>
      <c r="M38" s="10">
        <v>179</v>
      </c>
      <c r="N38" s="10">
        <v>270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0.5418114904927418</v>
      </c>
      <c r="W38" s="19">
        <f t="shared" si="5"/>
        <v>2.3480538246184413</v>
      </c>
      <c r="X38" s="19">
        <f t="shared" si="6"/>
        <v>1.5008391273076001</v>
      </c>
      <c r="Z38" s="4" t="s">
        <v>7</v>
      </c>
      <c r="AA38" s="10">
        <f t="shared" si="8"/>
        <v>2058</v>
      </c>
      <c r="AB38" s="10">
        <f t="shared" si="8"/>
        <v>3644</v>
      </c>
      <c r="AC38" s="13">
        <f>SUM(AA38:AB38)</f>
        <v>5702</v>
      </c>
    </row>
    <row r="39" spans="1:29" ht="15" customHeight="1" x14ac:dyDescent="0.15">
      <c r="A39" s="7"/>
      <c r="B39" s="11">
        <v>322</v>
      </c>
      <c r="C39" s="11">
        <v>264</v>
      </c>
      <c r="D39" s="11">
        <v>586</v>
      </c>
      <c r="E39" s="3"/>
      <c r="F39" s="7"/>
      <c r="G39" s="11">
        <v>581</v>
      </c>
      <c r="H39" s="11">
        <v>596</v>
      </c>
      <c r="I39" s="11">
        <v>1177</v>
      </c>
      <c r="J39" s="3"/>
      <c r="K39" s="7"/>
      <c r="L39" s="11">
        <v>527</v>
      </c>
      <c r="M39" s="11">
        <v>923</v>
      </c>
      <c r="N39" s="11">
        <v>1450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5.1114291555919032E-2</v>
      </c>
      <c r="W39" s="19">
        <f t="shared" si="5"/>
        <v>0.34317709744423375</v>
      </c>
      <c r="X39" s="19">
        <f t="shared" si="6"/>
        <v>0.2061855670103093</v>
      </c>
      <c r="Z39" s="9" t="s">
        <v>24</v>
      </c>
      <c r="AA39" s="11">
        <f>SUM(AA35:AA38)</f>
        <v>9782</v>
      </c>
      <c r="AB39" s="11">
        <f>SUM(AB35:AB38)</f>
        <v>11073</v>
      </c>
      <c r="AC39" s="11">
        <f>SUM(AC35:AC38)</f>
        <v>20855</v>
      </c>
    </row>
    <row r="67" spans="7:9" x14ac:dyDescent="0.15">
      <c r="G67" s="23"/>
      <c r="H67" s="23"/>
      <c r="I67" s="23"/>
    </row>
    <row r="79" spans="7:9" x14ac:dyDescent="0.15">
      <c r="G79" s="23"/>
      <c r="H79" s="23"/>
      <c r="I79" s="23"/>
    </row>
    <row r="105" spans="10:10" x14ac:dyDescent="0.15">
      <c r="J105" s="1"/>
    </row>
    <row r="106" spans="10:10" x14ac:dyDescent="0.15">
      <c r="J106" s="1"/>
    </row>
    <row r="107" spans="10:10" x14ac:dyDescent="0.15">
      <c r="J107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  <vt:lpstr>'12月'!Print_Area</vt:lpstr>
    </vt:vector>
  </TitlesOfParts>
  <Company>竹田市役所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2020_R2年度_年齢別人口集計表</dc:title>
  <dc:creator>竹田市役所</dc:creator>
  <cp:lastModifiedBy>2081386</cp:lastModifiedBy>
  <cp:lastPrinted>2022-10-16T09:20:39Z</cp:lastPrinted>
  <dcterms:created xsi:type="dcterms:W3CDTF">2005-05-02T01:20:17Z</dcterms:created>
  <dcterms:modified xsi:type="dcterms:W3CDTF">2024-04-22T00:27:20Z</dcterms:modified>
</cp:coreProperties>
</file>