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予算調整課\財政係\16_財政事情の公表\03_財政状況資料集\H25決算(H26提出)\"/>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8" i="11" l="1"/>
  <c r="AA7"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C37" i="9"/>
  <c r="BW36" i="9"/>
  <c r="BE36" i="9"/>
  <c r="AM36" i="9"/>
  <c r="C36" i="9"/>
  <c r="BW35" i="9"/>
  <c r="BE35" i="9"/>
  <c r="AM35" i="9"/>
  <c r="BW34" i="9"/>
  <c r="CO34" i="9" s="1"/>
  <c r="CO35" i="9" s="1"/>
  <c r="CO36" i="9" s="1"/>
  <c r="CO37"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<sst xmlns="http://schemas.openxmlformats.org/spreadsheetml/2006/main" count="987" uniqueCount="547">
  <si>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</si>
  <si>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</si>
  <si>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</si>
  <si>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</si>
  <si>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</si>
  <si>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</si>
  <si>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</si>
  <si>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</si>
  <si>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</si>
  <si>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</si>
  <si>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</si>
  <si>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</si>
  <si>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</si>
  <si>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</si>
  <si>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</si>
  <si>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</si>
  <si>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</si>
  <si>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</si>
  <si>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</si>
  <si>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</si>
  <si>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</si>
  <si>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</si>
  <si>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</si>
  <si>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</si>
  <si>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</si>
  <si>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</si>
  <si>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</si>
  <si>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</si>
  <si>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</si>
  <si>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</si>
  <si>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</si>
  <si>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</si>
  <si>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</si>
  <si>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</si>
  <si>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</si>
  <si>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</si>
  <si>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</si>
  <si>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</si>
  <si>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</si>
  <si>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</si>
  <si>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</si>
  <si>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</si>
  <si>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</si>
  <si>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</si>
  <si>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</si>
  <si>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</si>
  <si>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</si>
  <si>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</si>
  <si>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</si>
  <si>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</si>
  <si>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</si>
  <si>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</si>
  <si>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</si>
  <si>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</si>
  <si>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</si>
  <si>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</si>
  <si>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</si>
  <si>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</si>
  <si>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</si>
  <si>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</si>
  <si>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</si>
  <si>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</si>
  <si>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</si>
  <si>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</si>
  <si>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</si>
  <si>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</si>
  <si>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</si>
  <si>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</si>
  <si>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</si>
  <si>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</si>
  <si>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</si>
  <si>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</si>
  <si>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</si>
  <si>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</si>
  <si>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</si>
  <si>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</si>
  <si>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</si>
  <si>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</si>
  <si>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</si>
  <si>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</si>
  <si>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</si>
  <si>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</si>
  <si>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</si>
  <si>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</si>
  <si>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</si>
  <si>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</si>
  <si>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</si>
  <si>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</si>
  <si>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</si>
  <si>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</si>
  <si>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</si>
  <si>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</si>
  <si>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</si>
  <si>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</si>
  <si>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</si>
  <si>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</si>
  <si>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</si>
  <si>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</si>
  <si>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</si>
  <si>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</si>
  <si>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</si>
  <si>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</si>
  <si>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</si>
  <si>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</si>
  <si>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</si>
  <si>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</si>
  <si>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</si>
  <si>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</si>
  <si>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</si>
  <si>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</si>
  <si>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</si>
  <si>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</si>
  <si>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</si>
  <si>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</si>
  <si>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</si>
  <si>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</si>
  <si>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</si>
  <si>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</si>
  <si>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</si>
  <si>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</si>
  <si>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</si>
  <si>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</si>
  <si>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</si>
  <si>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</si>
  <si>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</si>
  <si>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</si>
  <si>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</si>
  <si>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</si>
  <si>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</si>
  <si>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</si>
  <si>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</si>
  <si>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</si>
  <si>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</si>
  <si>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</si>
  <si>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</si>
  <si>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</si>
  <si>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</si>
  <si>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</si>
  <si>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</si>
  <si>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</si>
  <si>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</si>
  <si>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</si>
  <si>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</si>
  <si>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</si>
  <si>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</si>
  <si>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</si>
  <si>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</si>
  <si>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</si>
  <si>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</si>
  <si>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</si>
  <si>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</si>
  <si>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</si>
  <si>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</si>
  <si>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</si>
  <si>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</si>
  <si>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</si>
  <si>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</si>
  <si>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</si>
  <si>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</si>
  <si>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</si>
  <si>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</si>
  <si>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</si>
  <si>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</si>
  <si>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</si>
  <si>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</si>
  <si>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</si>
  <si>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</si>
  <si>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</si>
  <si>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</si>
  <si>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</si>
  <si>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</si>
  <si>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</si>
  <si>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</si>
  <si>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</si>
  <si>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</si>
  <si>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</si>
  <si>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</si>
  <si>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</si>
  <si>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</si>
  <si>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</si>
  <si>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</si>
  <si>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</si>
  <si>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</si>
  <si>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</si>
  <si>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</si>
  <si>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</si>
  <si>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</si>
  <si>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</si>
  <si>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</si>
  <si>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</si>
  <si>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</si>
  <si>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</si>
  <si>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</si>
  <si>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</si>
  <si>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</si>
  <si>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滋賀県草津市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</si>
  <si>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</si>
  <si>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</si>
  <si>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</si>
  <si>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</si>
  <si>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</si>
  <si>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</si>
  <si>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</si>
  <si>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</si>
  <si>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</si>
  <si>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</si>
  <si>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</si>
  <si>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</si>
  <si>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</si>
  <si>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</si>
  <si>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</si>
  <si>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</si>
  <si>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</si>
  <si>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</si>
  <si>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</si>
  <si>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</si>
  <si>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</si>
  <si>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</si>
  <si>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</si>
  <si>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</si>
  <si>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</si>
  <si>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</si>
  <si>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</si>
  <si>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</si>
  <si>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</si>
  <si>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</si>
  <si>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</si>
  <si>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</si>
  <si>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</si>
  <si>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</si>
  <si>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</si>
  <si>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</si>
  <si>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</si>
  <si>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</si>
  <si>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</si>
  <si>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</si>
  <si>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</si>
  <si>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</si>
  <si>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</si>
  <si>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</si>
  <si>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</si>
  <si>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</si>
  <si>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</si>
  <si>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</si>
  <si>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</si>
  <si>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</si>
  <si>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</si>
  <si>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</si>
  <si>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</si>
  <si>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</si>
  <si>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</si>
  <si>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</si>
  <si>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</si>
  <si>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</si>
  <si>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</si>
  <si>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</si>
  <si>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</si>
  <si>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</si>
  <si>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</si>
  <si>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</si>
  <si>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</si>
  <si>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</si>
  <si>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</si>
  <si>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</si>
  <si>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</si>
  <si>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</si>
  <si>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</si>
  <si>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</si>
  <si>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</si>
  <si>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</si>
  <si>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</si>
  <si>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</si>
  <si>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</si>
  <si>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</si>
  <si>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</si>
  <si>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</si>
  <si>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</si>
  <si>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</si>
  <si>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</si>
  <si>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</si>
  <si>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</si>
  <si>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</si>
  <si>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</si>
  <si>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</si>
  <si>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</si>
  <si>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</si>
  <si>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</si>
  <si>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</si>
  <si>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</si>
  <si>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</si>
  <si>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</si>
  <si>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</si>
  <si>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</si>
  <si>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</si>
  <si>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</si>
  <si>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</si>
  <si>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</si>
  <si>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</si>
  <si>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</si>
  <si>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</si>
  <si>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</si>
  <si>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</si>
  <si>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</si>
  <si>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</si>
  <si>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</si>
  <si>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</si>
  <si>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</si>
  <si>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</si>
  <si>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</si>
  <si>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</si>
  <si>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</si>
  <si>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</si>
  <si>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</si>
  <si>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</si>
  <si>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</si>
  <si>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</si>
  <si>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</si>
  <si>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</si>
  <si>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</si>
  <si>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</si>
  <si>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</si>
  <si>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</si>
  <si>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</si>
  <si>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</si>
  <si>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</si>
  <si>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</si>
  <si>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</si>
  <si>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</si>
  <si>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</si>
  <si>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</si>
  <si>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</si>
  <si>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</si>
  <si>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</si>
  <si>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</si>
  <si>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</si>
  <si>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</si>
  <si>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</si>
  <si>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</si>
  <si>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</si>
  <si>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</si>
  <si>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</si>
  <si>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</si>
  <si>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</si>
  <si>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</si>
  <si>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</si>
  <si>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</si>
  <si>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滋賀県草津市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</si>
  <si>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</si>
  <si>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</si>
  <si>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</si>
  <si>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</si>
  <si>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</si>
  <si>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</si>
  <si>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</si>
  <si>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</si>
  <si>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</si>
  <si>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</si>
  <si>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</si>
  <si>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</si>
  <si>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</si>
  <si>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</si>
  <si>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</si>
  <si>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</si>
  <si>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</si>
  <si>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</si>
  <si>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</si>
  <si>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</si>
  <si>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</si>
  <si>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</si>
  <si>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</si>
  <si>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</si>
  <si>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</si>
  <si>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</si>
  <si>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</si>
  <si>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</si>
  <si>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</si>
  <si>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</si>
  <si>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</si>
  <si>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</si>
  <si>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</si>
  <si>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</si>
  <si>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</si>
  <si>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</si>
  <si>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</si>
  <si>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</si>
  <si>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</si>
  <si>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</si>
  <si>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</si>
  <si>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</si>
  <si>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</si>
  <si>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</si>
  <si>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</si>
  <si>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</si>
  <si>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</si>
  <si>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</si>
  <si>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</si>
  <si>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</si>
  <si>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</si>
  <si>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</si>
  <si>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</si>
  <si>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</si>
  <si>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</si>
  <si>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</si>
  <si>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</si>
  <si>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</si>
  <si>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</si>
  <si>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</si>
  <si>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</si>
  <si>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</si>
  <si>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</si>
  <si>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</si>
  <si>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</si>
  <si>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</si>
  <si>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</si>
  <si>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</si>
  <si>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</si>
  <si>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</si>
  <si>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</si>
  <si>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</si>
  <si>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</si>
  <si>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</si>
  <si>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</si>
  <si>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</si>
  <si>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</si>
  <si>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</si>
  <si>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</si>
  <si>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</si>
  <si>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</si>
  <si>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</si>
  <si>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</si>
  <si>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</si>
  <si>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</si>
  <si>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</si>
  <si>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</si>
  <si>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</si>
  <si>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</si>
  <si>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</si>
  <si>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</si>
  <si>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</si>
  <si>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</si>
  <si>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</si>
  <si>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</si>
  <si>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</si>
  <si>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</si>
  <si>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</si>
  <si>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</si>
  <si>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</si>
  <si>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</si>
  <si>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</si>
  <si>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</si>
  <si>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</si>
  <si>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</si>
  <si>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</si>
  <si>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</si>
  <si>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</si>
  <si>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</si>
  <si>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</si>
  <si>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</si>
  <si>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</si>
  <si>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</si>
  <si>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</si>
  <si>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</si>
  <si>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</si>
  <si>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</si>
  <si>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</si>
  <si>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</si>
  <si>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</si>
  <si>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</si>
  <si>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</si>
  <si>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</si>
  <si>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</si>
  <si>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</si>
  <si>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</si>
  <si>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</si>
  <si>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</si>
  <si>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</si>
  <si>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</si>
  <si>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</si>
  <si>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</si>
  <si>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</si>
  <si>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</si>
  <si>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</si>
  <si>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</si>
  <si>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</si>
  <si>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</si>
  <si>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</si>
  <si>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</si>
  <si>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</si>
  <si>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</si>
  <si>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</si>
  <si>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</si>
  <si>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</si>
  <si>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</si>
  <si>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</si>
  <si>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</si>
  <si>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</si>
  <si>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</si>
  <si>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</si>
  <si>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</si>
  <si>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</si>
  <si>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</si>
  <si>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</si>
  <si>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</si>
  <si>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</si>
  <si>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</si>
  <si>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</si>
  <si>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</si>
  <si>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</si>
  <si>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</si>
  <si>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</si>
  <si>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</si>
  <si>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</si>
  <si>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</si>
  <si>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</si>
  <si>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</si>
  <si>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</si>
  <si>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</si>
  <si>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</si>
  <si>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</si>
  <si>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</si>
  <si>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</si>
  <si>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</si>
  <si>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</si>
  <si>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</si>
  <si>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</si>
  <si>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 0.02</t>
  </si>
  <si>
    <t>介護保険事業特別会計</t>
  </si>
  <si>
    <t>公共下水道事業特別会計</t>
  </si>
  <si>
    <t>後期高齢者医療特別会計</t>
  </si>
  <si>
    <t>学校給食センター特別会計</t>
  </si>
  <si>
    <t>駐車場事業特別会計</t>
  </si>
  <si>
    <t>その他会計（赤字）</t>
  </si>
  <si>
    <t>その他会計（黒字）</t>
  </si>
  <si>
    <t>草津市都市開発公社</t>
    <rPh sb="0" eb="3">
      <t>クサツシ</t>
    </rPh>
    <rPh sb="3" eb="5">
      <t>トシ</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</si>
  <si>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</si>
  <si>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草津都市開発（株）</t>
    <rPh sb="0" eb="2">
      <t>クサツ</t>
    </rPh>
    <rPh sb="2" eb="4">
      <t>トシ</t>
    </rPh>
    <rPh sb="4" eb="6">
      <t>カイハツ</t>
    </rPh>
    <rPh sb="7" eb="8">
      <t>カブ</t>
    </rPh>
    <phoneticPr fontId="2"/>
  </si>
  <si>
    <t>草津まちづくり会社（株）</t>
    <rPh sb="0" eb="2">
      <t>クサツ</t>
    </rPh>
    <rPh sb="7" eb="9">
      <t>カイシャ</t>
    </rPh>
    <rPh sb="10" eb="11">
      <t>カブ</t>
    </rPh>
    <phoneticPr fontId="2"/>
  </si>
  <si>
    <t>-</t>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</si>
  <si>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</si>
  <si>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湖南広域行政組合</t>
    <rPh sb="0" eb="2">
      <t>コナン</t>
    </rPh>
    <rPh sb="2" eb="4">
      <t>コウイキ</t>
    </rPh>
    <rPh sb="4" eb="6">
      <t>ギョウセイ</t>
    </rPh>
    <rPh sb="6" eb="8">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</si>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</sst>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44021</c:v>
                </c:pt>
                <c:pt idx="1">
                  <c:v>46841</c:v>
                </c:pt>
                <c:pt idx="2">
                  <c:v>60166</c:v>
                </c:pt>
                <c:pt idx="3">
                  <c:v>46803</c:v>
                </c:pt>
                <c:pt idx="4">
                  <c:v>50858</c:v>
                </c:pt>
              </c:numCache>
            </c:numRef>
          </c:val>
          <c:smooth val="0"/>
        </c:ser>
        <c:dLbls>
          <c:showLegendKey val="0"/>
          <c:showVal val="0"/>
          <c:showCatName val="0"/>
          <c:showSerName val="0"/>
          <c:showPercent val="0"/>
          <c:showBubbleSize val="0"/>
        </c:dLbls>
        <c:marker val="1"/>
        <c:smooth val="0"/>
        <c:axId val="420242760"/>
        <c:axId val="420245112"/>
      </c:lineChart>
      <c:catAx>
        <c:axId val="420242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245112"/>
        <c:crosses val="autoZero"/>
        <c:auto val="1"/>
        <c:lblAlgn val="ctr"/>
        <c:lblOffset val="100"/>
        <c:tickLblSkip val="1"/>
        <c:tickMarkSkip val="1"/>
        <c:noMultiLvlLbl val="0"/>
      </c:catAx>
      <c:valAx>
        <c:axId val="420245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242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1.56</c:v>
                </c:pt>
                <c:pt idx="1">
                  <c:v>1.7</c:v>
                </c:pt>
                <c:pt idx="2">
                  <c:v>2.11</c:v>
                </c:pt>
                <c:pt idx="3">
                  <c:v>1.78</c:v>
                </c:pt>
                <c:pt idx="4">
                  <c:v>1.55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15.04</c:v>
                </c:pt>
                <c:pt idx="1">
                  <c:v>17.8</c:v>
                </c:pt>
                <c:pt idx="2">
                  <c:v>18.25</c:v>
                </c:pt>
                <c:pt idx="3">
                  <c:v>19.079999999999998</c:v>
                </c:pt>
                <c:pt idx="4">
                  <c:v>19.350000000000001</c:v>
                </c:pt>
              </c:numCache>
            </c:numRef>
          </c:val>
        </c:ser>
        <c:dLbls>
          <c:showLegendKey val="0"/>
          <c:showVal val="0"/>
          <c:showCatName val="0"/>
          <c:showSerName val="0"/>
          <c:showPercent val="0"/>
          <c:showBubbleSize val="0"/>
        </c:dLbls>
        <c:gapWidth val="250"/>
        <c:overlap val="100"/>
        <c:axId val="420240800"/>
        <c:axId val="420241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0.68</c:v>
                </c:pt>
                <c:pt idx="1">
                  <c:v>3.1</c:v>
                </c:pt>
                <c:pt idx="2">
                  <c:v>1.31</c:v>
                </c:pt>
                <c:pt idx="3">
                  <c:v>0.77</c:v>
                </c:pt>
                <c:pt idx="4">
                  <c:v>0.73</c:v>
                </c:pt>
              </c:numCache>
            </c:numRef>
          </c:val>
          <c:smooth val="0"/>
        </c:ser>
        <c:dLbls>
          <c:showLegendKey val="0"/>
          <c:showVal val="0"/>
          <c:showCatName val="0"/>
          <c:showSerName val="0"/>
          <c:showPercent val="0"/>
          <c:showBubbleSize val="0"/>
        </c:dLbls>
        <c:marker val="1"/>
        <c:smooth val="0"/>
        <c:axId val="420240800"/>
        <c:axId val="420241192"/>
      </c:lineChart>
      <c:catAx>
        <c:axId val="42024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0241192"/>
        <c:crosses val="autoZero"/>
        <c:auto val="1"/>
        <c:lblAlgn val="ctr"/>
        <c:lblOffset val="100"/>
        <c:tickLblSkip val="1"/>
        <c:tickMarkSkip val="1"/>
        <c:noMultiLvlLbl val="0"/>
      </c:catAx>
      <c:valAx>
        <c:axId val="420241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4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0.04</c:v>
                </c:pt>
                <c:pt idx="4">
                  <c:v>#N/A</c:v>
                </c:pt>
                <c:pt idx="5">
                  <c:v>0.03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0.15</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0.44</c:v>
                </c:pt>
                <c:pt idx="4">
                  <c:v>#N/A</c:v>
                </c:pt>
                <c:pt idx="5">
                  <c:v>0.25</c:v>
                </c:pt>
                <c:pt idx="6">
                  <c:v>#N/A</c:v>
                </c:pt>
                <c:pt idx="7">
                  <c:v>0.02</c:v>
                </c:pt>
                <c:pt idx="8">
                  <c:v>#N/A</c:v>
                </c:pt>
                <c:pt idx="9">
                  <c:v>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0.41</c:v>
                </c:pt>
                <c:pt idx="4">
                  <c:v>#N/A</c:v>
                </c:pt>
                <c:pt idx="5">
                  <c:v>0.39</c:v>
                </c:pt>
                <c:pt idx="6">
                  <c:v>#N/A</c:v>
                </c:pt>
                <c:pt idx="7">
                  <c:v>0.65</c:v>
                </c:pt>
                <c:pt idx="8">
                  <c:v>#N/A</c:v>
                </c:pt>
                <c:pt idx="9">
                  <c:v>0.65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0.02</c:v>
                </c:pt>
                <c:pt idx="1">
                  <c:v>#N/A</c:v>
                </c:pt>
                <c:pt idx="2">
                  <c:v>#N/A</c:v>
                </c:pt>
                <c:pt idx="3">
                  <c:v>1.6</c:v>
                </c:pt>
                <c:pt idx="4">
                  <c:v>#N/A</c:v>
                </c:pt>
                <c:pt idx="5">
                  <c:v>1.1200000000000001</c:v>
                </c:pt>
                <c:pt idx="6">
                  <c:v>#N/A</c:v>
                </c:pt>
                <c:pt idx="7">
                  <c:v>1.7</c:v>
                </c:pt>
                <c:pt idx="8">
                  <c:v>#N/A</c:v>
                </c:pt>
                <c:pt idx="9">
                  <c:v>1.38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c:v>
                </c:pt>
                <c:pt idx="2">
                  <c:v>#N/A</c:v>
                </c:pt>
                <c:pt idx="3">
                  <c:v>1.66</c:v>
                </c:pt>
                <c:pt idx="4">
                  <c:v>#N/A</c:v>
                </c:pt>
                <c:pt idx="5">
                  <c:v>2.08</c:v>
                </c:pt>
                <c:pt idx="6">
                  <c:v>#N/A</c:v>
                </c:pt>
                <c:pt idx="7">
                  <c:v>1.78</c:v>
                </c:pt>
                <c:pt idx="8">
                  <c:v>#N/A</c:v>
                </c:pt>
                <c:pt idx="9">
                  <c:v>1.55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18.100000000000001</c:v>
                </c:pt>
                <c:pt idx="2">
                  <c:v>#N/A</c:v>
                </c:pt>
                <c:pt idx="3">
                  <c:v>19.78</c:v>
                </c:pt>
                <c:pt idx="4">
                  <c:v>#N/A</c:v>
                </c:pt>
                <c:pt idx="5">
                  <c:v>20.440000000000001</c:v>
                </c:pt>
                <c:pt idx="6">
                  <c:v>#N/A</c:v>
                </c:pt>
                <c:pt idx="7">
                  <c:v>18.100000000000001</c:v>
                </c:pt>
                <c:pt idx="8">
                  <c:v>#N/A</c:v>
                </c:pt>
                <c:pt idx="9">
                  <c:v>14.67</c:v>
                </c:pt>
              </c:numCache>
            </c:numRef>
          </c:val>
        </c:ser>
        <c:dLbls>
          <c:showLegendKey val="0"/>
          <c:showVal val="0"/>
          <c:showCatName val="0"/>
          <c:showSerName val="0"/>
          <c:showPercent val="0"/>
          <c:showBubbleSize val="0"/>
        </c:dLbls>
        <c:gapWidth val="150"/>
        <c:overlap val="100"/>
        <c:axId val="420243152"/>
        <c:axId val="420244328"/>
      </c:barChart>
      <c:catAx>
        <c:axId val="42024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244328"/>
        <c:crosses val="autoZero"/>
        <c:auto val="1"/>
        <c:lblAlgn val="ctr"/>
        <c:lblOffset val="100"/>
        <c:tickLblSkip val="1"/>
        <c:tickMarkSkip val="1"/>
        <c:noMultiLvlLbl val="0"/>
      </c:catAx>
      <c:valAx>
        <c:axId val="420244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43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4885</c:v>
                </c:pt>
                <c:pt idx="5">
                  <c:v>4873</c:v>
                </c:pt>
                <c:pt idx="8">
                  <c:v>4982</c:v>
                </c:pt>
                <c:pt idx="11">
                  <c:v>4806</c:v>
                </c:pt>
                <c:pt idx="14">
                  <c:v>5024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52</c:v>
                </c:pt>
                <c:pt idx="3">
                  <c:v>52</c:v>
                </c:pt>
                <c:pt idx="6">
                  <c:v>52</c:v>
                </c:pt>
                <c:pt idx="9">
                  <c:v>52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175</c:v>
                </c:pt>
                <c:pt idx="3">
                  <c:v>183</c:v>
                </c:pt>
                <c:pt idx="6">
                  <c:v>200</c:v>
                </c:pt>
                <c:pt idx="9">
                  <c:v>210</c:v>
                </c:pt>
                <c:pt idx="12">
                  <c:v>218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1805</c:v>
                </c:pt>
                <c:pt idx="3">
                  <c:v>1705</c:v>
                </c:pt>
                <c:pt idx="6">
                  <c:v>763</c:v>
                </c:pt>
                <c:pt idx="9">
                  <c:v>1423</c:v>
                </c:pt>
                <c:pt idx="12">
                  <c:v>1458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4602</c:v>
                </c:pt>
                <c:pt idx="3">
                  <c:v>4425</c:v>
                </c:pt>
                <c:pt idx="6">
                  <c:v>4218</c:v>
                </c:pt>
                <c:pt idx="9">
                  <c:v>3965</c:v>
                </c:pt>
                <c:pt idx="12">
                  <c:v>4154</c:v>
                </c:pt>
              </c:numCache>
            </c:numRef>
          </c:val>
        </c:ser>
        <c:dLbls>
          <c:showLegendKey val="0"/>
          <c:showVal val="0"/>
          <c:showCatName val="0"/>
          <c:showSerName val="0"/>
          <c:showPercent val="0"/>
          <c:showBubbleSize val="0"/>
        </c:dLbls>
        <c:gapWidth val="100"/>
        <c:overlap val="100"/>
        <c:axId val="420238056"/>
        <c:axId val="42024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1749</c:v>
                </c:pt>
                <c:pt idx="2">
                  <c:v>#N/A</c:v>
                </c:pt>
                <c:pt idx="3">
                  <c:v>#N/A</c:v>
                </c:pt>
                <c:pt idx="4">
                  <c:v>1492</c:v>
                </c:pt>
                <c:pt idx="5">
                  <c:v>#N/A</c:v>
                </c:pt>
                <c:pt idx="6">
                  <c:v>#N/A</c:v>
                </c:pt>
                <c:pt idx="7">
                  <c:v>251</c:v>
                </c:pt>
                <c:pt idx="8">
                  <c:v>#N/A</c:v>
                </c:pt>
                <c:pt idx="9">
                  <c:v>#N/A</c:v>
                </c:pt>
                <c:pt idx="10">
                  <c:v>844</c:v>
                </c:pt>
                <c:pt idx="11">
                  <c:v>#N/A</c:v>
                </c:pt>
                <c:pt idx="12">
                  <c:v>#N/A</c:v>
                </c:pt>
                <c:pt idx="13">
                  <c:v>858</c:v>
                </c:pt>
                <c:pt idx="14">
                  <c:v>#N/A</c:v>
                </c:pt>
              </c:numCache>
            </c:numRef>
          </c:val>
          <c:smooth val="0"/>
        </c:ser>
        <c:dLbls>
          <c:showLegendKey val="0"/>
          <c:showVal val="0"/>
          <c:showCatName val="0"/>
          <c:showSerName val="0"/>
          <c:showPercent val="0"/>
          <c:showBubbleSize val="0"/>
        </c:dLbls>
        <c:marker val="1"/>
        <c:smooth val="0"/>
        <c:axId val="420238056"/>
        <c:axId val="420240016"/>
      </c:lineChart>
      <c:catAx>
        <c:axId val="42023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240016"/>
        <c:crosses val="autoZero"/>
        <c:auto val="1"/>
        <c:lblAlgn val="ctr"/>
        <c:lblOffset val="100"/>
        <c:tickLblSkip val="1"/>
        <c:tickMarkSkip val="1"/>
        <c:noMultiLvlLbl val="0"/>
      </c:catAx>
      <c:valAx>
        <c:axId val="42024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3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39341</c:v>
                </c:pt>
                <c:pt idx="5">
                  <c:v>40312</c:v>
                </c:pt>
                <c:pt idx="8">
                  <c:v>39469</c:v>
                </c:pt>
                <c:pt idx="11">
                  <c:v>39327</c:v>
                </c:pt>
                <c:pt idx="14">
                  <c:v>38929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10932</c:v>
                </c:pt>
                <c:pt idx="5">
                  <c:v>10297</c:v>
                </c:pt>
                <c:pt idx="8">
                  <c:v>9678</c:v>
                </c:pt>
                <c:pt idx="11">
                  <c:v>9181</c:v>
                </c:pt>
                <c:pt idx="14">
                  <c:v>8612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12201</c:v>
                </c:pt>
                <c:pt idx="5">
                  <c:v>13891</c:v>
                </c:pt>
                <c:pt idx="8">
                  <c:v>15355</c:v>
                </c:pt>
                <c:pt idx="11">
                  <c:v>16116</c:v>
                </c:pt>
                <c:pt idx="14">
                  <c:v>17353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2099</c:v>
                </c:pt>
                <c:pt idx="3">
                  <c:v>2208</c:v>
                </c:pt>
                <c:pt idx="6">
                  <c:v>2323</c:v>
                </c:pt>
                <c:pt idx="9">
                  <c:v>2351</c:v>
                </c:pt>
                <c:pt idx="12">
                  <c:v>2052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6752</c:v>
                </c:pt>
                <c:pt idx="3">
                  <c:v>6506</c:v>
                </c:pt>
                <c:pt idx="6">
                  <c:v>6039</c:v>
                </c:pt>
                <c:pt idx="9">
                  <c:v>6014</c:v>
                </c:pt>
                <c:pt idx="12">
                  <c:v>5273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1448</c:v>
                </c:pt>
                <c:pt idx="3">
                  <c:v>1331</c:v>
                </c:pt>
                <c:pt idx="6">
                  <c:v>1207</c:v>
                </c:pt>
                <c:pt idx="9">
                  <c:v>1192</c:v>
                </c:pt>
                <c:pt idx="12">
                  <c:v>1344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16818</c:v>
                </c:pt>
                <c:pt idx="3">
                  <c:v>16344</c:v>
                </c:pt>
                <c:pt idx="6">
                  <c:v>12688</c:v>
                </c:pt>
                <c:pt idx="9">
                  <c:v>12574</c:v>
                </c:pt>
                <c:pt idx="12">
                  <c:v>11679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617</c:v>
                </c:pt>
                <c:pt idx="3">
                  <c:v>495</c:v>
                </c:pt>
                <c:pt idx="6">
                  <c:v>390</c:v>
                </c:pt>
                <c:pt idx="9">
                  <c:v>208</c:v>
                </c:pt>
                <c:pt idx="12">
                  <c:v>156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37466</c:v>
                </c:pt>
                <c:pt idx="3">
                  <c:v>37744</c:v>
                </c:pt>
                <c:pt idx="6">
                  <c:v>37638</c:v>
                </c:pt>
                <c:pt idx="9">
                  <c:v>38004</c:v>
                </c:pt>
                <c:pt idx="12">
                  <c:v>37857</c:v>
                </c:pt>
              </c:numCache>
            </c:numRef>
          </c:val>
        </c:ser>
        <c:dLbls>
          <c:showLegendKey val="0"/>
          <c:showVal val="0"/>
          <c:showCatName val="0"/>
          <c:showSerName val="0"/>
          <c:showPercent val="0"/>
          <c:showBubbleSize val="0"/>
        </c:dLbls>
        <c:gapWidth val="100"/>
        <c:overlap val="100"/>
        <c:axId val="420238840"/>
        <c:axId val="42023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2727</c:v>
                </c:pt>
                <c:pt idx="2">
                  <c:v>#N/A</c:v>
                </c:pt>
                <c:pt idx="3">
                  <c:v>#N/A</c:v>
                </c:pt>
                <c:pt idx="4">
                  <c:v>127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20238840"/>
        <c:axId val="420238448"/>
      </c:lineChart>
      <c:catAx>
        <c:axId val="42023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238448"/>
        <c:crosses val="autoZero"/>
        <c:auto val="1"/>
        <c:lblAlgn val="ctr"/>
        <c:lblOffset val="100"/>
        <c:tickLblSkip val="1"/>
        <c:tickMarkSkip val="1"/>
        <c:noMultiLvlLbl val="0"/>
      </c:catAx>
      <c:valAx>
        <c:axId val="42023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3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127,444
125,560
67.92
43,285,855
42,214,797
388,123
25,057,422
37,856,886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財政力指数は、保健衛生費や高齢者および社会福祉費を中心に基準財政需要額が増加し、単年度では</a:t>
          </a:r>
          <a:r>
            <a:rPr kumimoji="1" lang="en-US" altLang="ja-JP" sz="1300">
              <a:latin typeface="ＭＳ Ｐゴシック"/>
            </a:rPr>
            <a:t>0.910</a:t>
          </a:r>
          <a:r>
            <a:rPr kumimoji="1" lang="ja-JP" altLang="en-US" sz="1300">
              <a:latin typeface="ＭＳ Ｐゴシック"/>
            </a:rPr>
            <a:t>となり、平成</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0.005</a:t>
          </a:r>
          <a:r>
            <a:rPr kumimoji="1" lang="ja-JP" altLang="en-US" sz="1300">
              <a:latin typeface="ＭＳ Ｐゴシック"/>
            </a:rPr>
            <a:t>ポイント減少したものの、</a:t>
          </a:r>
          <a:r>
            <a:rPr kumimoji="1" lang="en-US" altLang="ja-JP" sz="1300">
              <a:latin typeface="ＭＳ Ｐゴシック"/>
            </a:rPr>
            <a:t>3</a:t>
          </a:r>
          <a:r>
            <a:rPr kumimoji="1" lang="ja-JP" altLang="en-US" sz="1300">
              <a:latin typeface="ＭＳ Ｐゴシック"/>
            </a:rPr>
            <a:t>ヵ年平均では、平成</a:t>
          </a:r>
          <a:r>
            <a:rPr kumimoji="1" lang="en-US" altLang="ja-JP" sz="1300">
              <a:latin typeface="ＭＳ Ｐゴシック"/>
            </a:rPr>
            <a:t>22</a:t>
          </a:r>
          <a:r>
            <a:rPr kumimoji="1" lang="ja-JP" altLang="en-US" sz="1300">
              <a:latin typeface="ＭＳ Ｐゴシック"/>
            </a:rPr>
            <a:t>年度の</a:t>
          </a:r>
          <a:r>
            <a:rPr kumimoji="1" lang="en-US" altLang="ja-JP" sz="1300">
              <a:latin typeface="ＭＳ Ｐゴシック"/>
            </a:rPr>
            <a:t>0.894</a:t>
          </a:r>
          <a:r>
            <a:rPr kumimoji="1" lang="ja-JP" altLang="en-US" sz="1300">
              <a:latin typeface="ＭＳ Ｐゴシック"/>
            </a:rPr>
            <a:t>が除外されたことから、</a:t>
          </a:r>
          <a:r>
            <a:rPr kumimoji="1" lang="en-US" altLang="ja-JP" sz="1300">
              <a:latin typeface="ＭＳ Ｐゴシック"/>
            </a:rPr>
            <a:t>0.005</a:t>
          </a:r>
          <a:r>
            <a:rPr kumimoji="1" lang="ja-JP" altLang="en-US" sz="1300">
              <a:latin typeface="ＭＳ Ｐゴシック"/>
            </a:rPr>
            <a:t>ポイント上昇の</a:t>
          </a:r>
          <a:r>
            <a:rPr kumimoji="1" lang="en-US" altLang="ja-JP" sz="1300">
              <a:latin typeface="ＭＳ Ｐゴシック"/>
            </a:rPr>
            <a:t>0.909</a:t>
          </a:r>
          <a:r>
            <a:rPr kumimoji="1" lang="ja-JP" altLang="en-US" sz="1300">
              <a:latin typeface="ＭＳ Ｐゴシック"/>
            </a:rPr>
            <a:t>となり、</a:t>
          </a:r>
          <a:r>
            <a:rPr kumimoji="1" lang="en-US" altLang="ja-JP" sz="1300">
              <a:latin typeface="ＭＳ Ｐゴシック"/>
            </a:rPr>
            <a:t>6</a:t>
          </a:r>
          <a:r>
            <a:rPr kumimoji="1" lang="ja-JP" altLang="en-US" sz="1300">
              <a:latin typeface="ＭＳ Ｐゴシック"/>
            </a:rPr>
            <a:t>年連続で交付税交付団体となった。</a:t>
          </a:r>
          <a:endParaRPr kumimoji="1" lang="en-US" altLang="ja-JP" sz="1300">
            <a:latin typeface="ＭＳ Ｐゴシック"/>
          </a:endParaRPr>
        </a:p>
        <a:p>
          <a:r>
            <a:rPr kumimoji="1" lang="ja-JP" altLang="en-US" sz="1300">
              <a:latin typeface="ＭＳ Ｐゴシック"/>
            </a:rPr>
            <a:t>　不交付団体であった平成</a:t>
          </a:r>
          <a:r>
            <a:rPr kumimoji="1" lang="en-US" altLang="ja-JP" sz="1300">
              <a:latin typeface="ＭＳ Ｐゴシック"/>
            </a:rPr>
            <a:t>19</a:t>
          </a:r>
          <a:r>
            <a:rPr kumimoji="1" lang="ja-JP" altLang="en-US" sz="1300">
              <a:latin typeface="ＭＳ Ｐゴシック"/>
            </a:rPr>
            <a:t>年度と比較すると、法人市民税の減などにより基準財政収入額が約</a:t>
          </a:r>
          <a:r>
            <a:rPr kumimoji="1" lang="en-US" altLang="ja-JP" sz="1300">
              <a:latin typeface="ＭＳ Ｐゴシック"/>
            </a:rPr>
            <a:t>12</a:t>
          </a:r>
          <a:r>
            <a:rPr kumimoji="1" lang="ja-JP" altLang="en-US" sz="1300">
              <a:latin typeface="ＭＳ Ｐゴシック"/>
            </a:rPr>
            <a:t>億円減少する一方で、社会保障関係経費を中心に、基準財政需要額が約</a:t>
          </a:r>
          <a:r>
            <a:rPr kumimoji="1" lang="en-US" altLang="ja-JP" sz="1300">
              <a:latin typeface="ＭＳ Ｐゴシック"/>
            </a:rPr>
            <a:t>21</a:t>
          </a:r>
          <a:r>
            <a:rPr kumimoji="1" lang="ja-JP" altLang="en-US" sz="1300">
              <a:latin typeface="ＭＳ Ｐゴシック"/>
            </a:rPr>
            <a:t>億円増加しており、基準財政収入額の伸びが鈍化する中、基準財政需要額の増加が続いている。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127000</xdr:rowOff>
    </xdr:to>
    <xdr:cxnSp macro="">
      <xdr:nvCxnSpPr>
        <xdr:cNvPr id="70" name="直線コネクタ 69"/>
        <xdr:cNvCxnSpPr/>
      </xdr:nvCxnSpPr>
      <xdr:spPr>
        <a:xfrm flipV="1">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40</xdr:row>
      <xdr:rowOff>127000</xdr:rowOff>
    </xdr:to>
    <xdr:cxnSp macro="">
      <xdr:nvCxnSpPr>
        <xdr:cNvPr id="73" name="直線コネクタ 72"/>
        <xdr:cNvCxnSpPr/>
      </xdr:nvCxnSpPr>
      <xdr:spPr>
        <a:xfrm>
          <a:off x="3225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75293</xdr:rowOff>
    </xdr:to>
    <xdr:cxnSp macro="">
      <xdr:nvCxnSpPr>
        <xdr:cNvPr id="76" name="直線コネクタ 75"/>
        <xdr:cNvCxnSpPr/>
      </xdr:nvCxnSpPr>
      <xdr:spPr>
        <a:xfrm>
          <a:off x="2336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74385</xdr:rowOff>
    </xdr:from>
    <xdr:to>
      <xdr:col>3</xdr:col>
      <xdr:colOff>279400</xdr:colOff>
      <xdr:row>40</xdr:row>
      <xdr:rowOff>23585</xdr:rowOff>
    </xdr:to>
    <xdr:cxnSp macro="">
      <xdr:nvCxnSpPr>
        <xdr:cNvPr id="79" name="直線コネクタ 78"/>
        <xdr:cNvCxnSpPr/>
      </xdr:nvCxnSpPr>
      <xdr:spPr>
        <a:xfrm>
          <a:off x="1447800" y="6760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23585</xdr:rowOff>
    </xdr:from>
    <xdr:to>
      <xdr:col>2</xdr:col>
      <xdr:colOff>127000</xdr:colOff>
      <xdr:row>39</xdr:row>
      <xdr:rowOff>125185</xdr:rowOff>
    </xdr:to>
    <xdr:sp macro="" textlink="">
      <xdr:nvSpPr>
        <xdr:cNvPr id="97" name="円/楕円 96"/>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135362</xdr:rowOff>
    </xdr:from>
    <xdr:ext cx="762000" cy="259045"/>
    <xdr:sp macro="" textlink="">
      <xdr:nvSpPr>
        <xdr:cNvPr id="98" name="テキスト ボックス 97"/>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経常収支比率は、</a:t>
          </a:r>
          <a:r>
            <a:rPr kumimoji="1" lang="en-US" altLang="ja-JP" sz="1150">
              <a:latin typeface="ＭＳ Ｐゴシック"/>
            </a:rPr>
            <a:t>89.1</a:t>
          </a:r>
          <a:r>
            <a:rPr kumimoji="1" lang="ja-JP" altLang="en-US" sz="1150">
              <a:latin typeface="ＭＳ Ｐゴシック"/>
            </a:rPr>
            <a:t>％と平成</a:t>
          </a:r>
          <a:r>
            <a:rPr kumimoji="1" lang="en-US" altLang="ja-JP" sz="1150">
              <a:latin typeface="ＭＳ Ｐゴシック"/>
            </a:rPr>
            <a:t>24</a:t>
          </a:r>
          <a:r>
            <a:rPr kumimoji="1" lang="ja-JP" altLang="en-US" sz="1150">
              <a:latin typeface="ＭＳ Ｐゴシック"/>
            </a:rPr>
            <a:t>年度から</a:t>
          </a:r>
          <a:r>
            <a:rPr kumimoji="1" lang="en-US" altLang="ja-JP" sz="1150">
              <a:latin typeface="ＭＳ Ｐゴシック"/>
            </a:rPr>
            <a:t>0.4</a:t>
          </a:r>
          <a:r>
            <a:rPr kumimoji="1" lang="ja-JP" altLang="en-US" sz="1150">
              <a:latin typeface="ＭＳ Ｐゴシック"/>
            </a:rPr>
            <a:t>ポイント減と改善した。これは、分母である経常一般財源が市税、地方交付税および臨時財政対策債、株式等譲渡所得割交付金等の増により、全体で</a:t>
          </a:r>
          <a:r>
            <a:rPr kumimoji="1" lang="en-US" altLang="ja-JP" sz="1150">
              <a:latin typeface="ＭＳ Ｐゴシック"/>
            </a:rPr>
            <a:t>494</a:t>
          </a:r>
          <a:r>
            <a:rPr kumimoji="1" lang="ja-JP" altLang="en-US" sz="1150">
              <a:latin typeface="ＭＳ Ｐゴシック"/>
            </a:rPr>
            <a:t>百万円の増となった一方で、分子側の経常一般財源充当額は、物件費や公債費が増となったものの、人件費が減となるなど、全体で</a:t>
          </a:r>
          <a:r>
            <a:rPr kumimoji="1" lang="en-US" altLang="ja-JP" sz="1150">
              <a:latin typeface="ＭＳ Ｐゴシック"/>
            </a:rPr>
            <a:t>334</a:t>
          </a:r>
          <a:r>
            <a:rPr kumimoji="1" lang="ja-JP" altLang="en-US" sz="1150">
              <a:latin typeface="ＭＳ Ｐゴシック"/>
            </a:rPr>
            <a:t>百万円の増に留まったことによる。</a:t>
          </a:r>
          <a:endParaRPr kumimoji="1" lang="en-US" altLang="ja-JP" sz="1150">
            <a:latin typeface="ＭＳ Ｐゴシック"/>
          </a:endParaRPr>
        </a:p>
        <a:p>
          <a:r>
            <a:rPr kumimoji="1" lang="ja-JP" altLang="en-US" sz="1150">
              <a:latin typeface="ＭＳ Ｐゴシック"/>
            </a:rPr>
            <a:t>　しかし、少子高齢社会の進展による社会保障関係費の増加が続くなか、経常収支比率は近年高止まりの状況が続いており、適正な課税による市税収入の確保や各種未収金の縮減、未利用財産の処分・利活用の推進など、歳入確保に向けた取り組みを進めるほか、歳出全般の節減合理化を進める。</a:t>
          </a:r>
          <a:endParaRPr kumimoji="1" lang="en-US" altLang="ja-JP"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110807</xdr:rowOff>
    </xdr:from>
    <xdr:to>
      <xdr:col>7</xdr:col>
      <xdr:colOff>152400</xdr:colOff>
      <xdr:row>62</xdr:row>
      <xdr:rowOff>134938</xdr:rowOff>
    </xdr:to>
    <xdr:cxnSp macro="">
      <xdr:nvCxnSpPr>
        <xdr:cNvPr id="129" name="直線コネクタ 128"/>
        <xdr:cNvCxnSpPr/>
      </xdr:nvCxnSpPr>
      <xdr:spPr>
        <a:xfrm flipV="1">
          <a:off x="4114800" y="1074070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62547</xdr:rowOff>
    </xdr:from>
    <xdr:to>
      <xdr:col>6</xdr:col>
      <xdr:colOff>0</xdr:colOff>
      <xdr:row>62</xdr:row>
      <xdr:rowOff>134938</xdr:rowOff>
    </xdr:to>
    <xdr:cxnSp macro="">
      <xdr:nvCxnSpPr>
        <xdr:cNvPr id="132" name="直線コネクタ 131"/>
        <xdr:cNvCxnSpPr/>
      </xdr:nvCxnSpPr>
      <xdr:spPr>
        <a:xfrm>
          <a:off x="3225800" y="106924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26353</xdr:rowOff>
    </xdr:from>
    <xdr:to>
      <xdr:col>4</xdr:col>
      <xdr:colOff>482600</xdr:colOff>
      <xdr:row>62</xdr:row>
      <xdr:rowOff>62547</xdr:rowOff>
    </xdr:to>
    <xdr:cxnSp macro="">
      <xdr:nvCxnSpPr>
        <xdr:cNvPr id="135" name="直線コネクタ 134"/>
        <xdr:cNvCxnSpPr/>
      </xdr:nvCxnSpPr>
      <xdr:spPr>
        <a:xfrm>
          <a:off x="2336800" y="1065625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26353</xdr:rowOff>
    </xdr:from>
    <xdr:to>
      <xdr:col>3</xdr:col>
      <xdr:colOff>279400</xdr:colOff>
      <xdr:row>64</xdr:row>
      <xdr:rowOff>147955</xdr:rowOff>
    </xdr:to>
    <xdr:cxnSp macro="">
      <xdr:nvCxnSpPr>
        <xdr:cNvPr id="138" name="直線コネクタ 137"/>
        <xdr:cNvCxnSpPr/>
      </xdr:nvCxnSpPr>
      <xdr:spPr>
        <a:xfrm flipV="1">
          <a:off x="1447800" y="10656253"/>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60007</xdr:rowOff>
    </xdr:from>
    <xdr:to>
      <xdr:col>7</xdr:col>
      <xdr:colOff>203200</xdr:colOff>
      <xdr:row>62</xdr:row>
      <xdr:rowOff>161607</xdr:rowOff>
    </xdr:to>
    <xdr:sp macro="" textlink="">
      <xdr:nvSpPr>
        <xdr:cNvPr id="148" name="円/楕円 147"/>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76534</xdr:rowOff>
    </xdr:from>
    <xdr:ext cx="762000" cy="259045"/>
    <xdr:sp macro="" textlink="">
      <xdr:nvSpPr>
        <xdr:cNvPr id="149" name="財政構造の弾力性該当値テキスト"/>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84138</xdr:rowOff>
    </xdr:from>
    <xdr:to>
      <xdr:col>6</xdr:col>
      <xdr:colOff>50800</xdr:colOff>
      <xdr:row>63</xdr:row>
      <xdr:rowOff>14288</xdr:rowOff>
    </xdr:to>
    <xdr:sp macro="" textlink="">
      <xdr:nvSpPr>
        <xdr:cNvPr id="150" name="円/楕円 149"/>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24465</xdr:rowOff>
    </xdr:from>
    <xdr:ext cx="736600" cy="259045"/>
    <xdr:sp macro="" textlink="">
      <xdr:nvSpPr>
        <xdr:cNvPr id="151" name="テキスト ボックス 150"/>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11747</xdr:rowOff>
    </xdr:from>
    <xdr:to>
      <xdr:col>4</xdr:col>
      <xdr:colOff>533400</xdr:colOff>
      <xdr:row>62</xdr:row>
      <xdr:rowOff>113347</xdr:rowOff>
    </xdr:to>
    <xdr:sp macro="" textlink="">
      <xdr:nvSpPr>
        <xdr:cNvPr id="152" name="円/楕円 151"/>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123524</xdr:rowOff>
    </xdr:from>
    <xdr:ext cx="762000" cy="259045"/>
    <xdr:sp macro="" textlink="">
      <xdr:nvSpPr>
        <xdr:cNvPr id="153" name="テキスト ボックス 152"/>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4" name="円/楕円 153"/>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87330</xdr:rowOff>
    </xdr:from>
    <xdr:ext cx="762000" cy="259045"/>
    <xdr:sp macro="" textlink="">
      <xdr:nvSpPr>
        <xdr:cNvPr id="155" name="テキスト ボックス 154"/>
        <xdr:cNvSpPr txBox="1"/>
      </xdr:nvSpPr>
      <xdr:spPr>
        <a:xfrm>
          <a:off x="1955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6" name="円/楕円 155"/>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57" name="テキスト ボックス 156"/>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コンパクトシティの利点を生かしながら、職員数を人口千人あたり</a:t>
          </a:r>
          <a:r>
            <a:rPr kumimoji="1" lang="en-US" altLang="ja-JP" sz="1300">
              <a:latin typeface="ＭＳ Ｐゴシック"/>
            </a:rPr>
            <a:t>5.38</a:t>
          </a:r>
          <a:r>
            <a:rPr kumimoji="1" lang="ja-JP" altLang="en-US" sz="1300">
              <a:latin typeface="ＭＳ Ｐゴシック"/>
            </a:rPr>
            <a:t>人以内に抑えているほか、指定管理者制度の導入等、アウトソーシングの積極的な推進を図っており、人件費・物件費の双方において効率的な運営に努めている。</a:t>
          </a:r>
          <a:endParaRPr kumimoji="1" lang="en-US" altLang="ja-JP" sz="1300">
            <a:latin typeface="ＭＳ Ｐゴシック"/>
          </a:endParaRPr>
        </a:p>
        <a:p>
          <a:r>
            <a:rPr kumimoji="1" lang="ja-JP" altLang="en-US" sz="1300">
              <a:latin typeface="ＭＳ Ｐゴシック"/>
            </a:rPr>
            <a:t>　引き続き、人件費等を含めたトータルコストの概念により行政サービスを点検・検証し、執行体制の見直しや既存事業の廃止・見直し等を図り、効率的な事業運営に努める。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167891</xdr:rowOff>
    </xdr:from>
    <xdr:to>
      <xdr:col>7</xdr:col>
      <xdr:colOff>152400</xdr:colOff>
      <xdr:row>84</xdr:row>
      <xdr:rowOff>29722</xdr:rowOff>
    </xdr:to>
    <xdr:cxnSp macro="">
      <xdr:nvCxnSpPr>
        <xdr:cNvPr id="194" name="直線コネクタ 193"/>
        <xdr:cNvCxnSpPr/>
      </xdr:nvCxnSpPr>
      <xdr:spPr>
        <a:xfrm flipV="1">
          <a:off x="4114800" y="14398241"/>
          <a:ext cx="8382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29722</xdr:rowOff>
    </xdr:from>
    <xdr:to>
      <xdr:col>6</xdr:col>
      <xdr:colOff>0</xdr:colOff>
      <xdr:row>84</xdr:row>
      <xdr:rowOff>94769</xdr:rowOff>
    </xdr:to>
    <xdr:cxnSp macro="">
      <xdr:nvCxnSpPr>
        <xdr:cNvPr id="197" name="直線コネクタ 196"/>
        <xdr:cNvCxnSpPr/>
      </xdr:nvCxnSpPr>
      <xdr:spPr>
        <a:xfrm flipV="1">
          <a:off x="3225800" y="14431522"/>
          <a:ext cx="889000" cy="6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39771</xdr:rowOff>
    </xdr:from>
    <xdr:to>
      <xdr:col>4</xdr:col>
      <xdr:colOff>482600</xdr:colOff>
      <xdr:row>84</xdr:row>
      <xdr:rowOff>94769</xdr:rowOff>
    </xdr:to>
    <xdr:cxnSp macro="">
      <xdr:nvCxnSpPr>
        <xdr:cNvPr id="200" name="直線コネクタ 199"/>
        <xdr:cNvCxnSpPr/>
      </xdr:nvCxnSpPr>
      <xdr:spPr>
        <a:xfrm>
          <a:off x="2336800" y="14441571"/>
          <a:ext cx="889000" cy="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27724</xdr:rowOff>
    </xdr:from>
    <xdr:to>
      <xdr:col>3</xdr:col>
      <xdr:colOff>279400</xdr:colOff>
      <xdr:row>84</xdr:row>
      <xdr:rowOff>39771</xdr:rowOff>
    </xdr:to>
    <xdr:cxnSp macro="">
      <xdr:nvCxnSpPr>
        <xdr:cNvPr id="203" name="直線コネクタ 202"/>
        <xdr:cNvCxnSpPr/>
      </xdr:nvCxnSpPr>
      <xdr:spPr>
        <a:xfrm>
          <a:off x="1447800" y="14429524"/>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117091</xdr:rowOff>
    </xdr:from>
    <xdr:to>
      <xdr:col>7</xdr:col>
      <xdr:colOff>203200</xdr:colOff>
      <xdr:row>84</xdr:row>
      <xdr:rowOff>47241</xdr:rowOff>
    </xdr:to>
    <xdr:sp macro="" textlink="">
      <xdr:nvSpPr>
        <xdr:cNvPr id="213" name="円/楕円 212"/>
        <xdr:cNvSpPr/>
      </xdr:nvSpPr>
      <xdr:spPr>
        <a:xfrm>
          <a:off x="4902200" y="143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133618</xdr:rowOff>
    </xdr:from>
    <xdr:ext cx="762000" cy="259045"/>
    <xdr:sp macro="" textlink="">
      <xdr:nvSpPr>
        <xdr:cNvPr id="214" name="人件費・物件費等の状況該当値テキスト"/>
        <xdr:cNvSpPr txBox="1"/>
      </xdr:nvSpPr>
      <xdr:spPr>
        <a:xfrm>
          <a:off x="5041900" y="1419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150372</xdr:rowOff>
    </xdr:from>
    <xdr:to>
      <xdr:col>6</xdr:col>
      <xdr:colOff>50800</xdr:colOff>
      <xdr:row>84</xdr:row>
      <xdr:rowOff>80522</xdr:rowOff>
    </xdr:to>
    <xdr:sp macro="" textlink="">
      <xdr:nvSpPr>
        <xdr:cNvPr id="215" name="円/楕円 214"/>
        <xdr:cNvSpPr/>
      </xdr:nvSpPr>
      <xdr:spPr>
        <a:xfrm>
          <a:off x="4064000" y="14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90699</xdr:rowOff>
    </xdr:from>
    <xdr:ext cx="736600" cy="259045"/>
    <xdr:sp macro="" textlink="">
      <xdr:nvSpPr>
        <xdr:cNvPr id="216" name="テキスト ボックス 215"/>
        <xdr:cNvSpPr txBox="1"/>
      </xdr:nvSpPr>
      <xdr:spPr>
        <a:xfrm>
          <a:off x="3733800" y="1414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43969</xdr:rowOff>
    </xdr:from>
    <xdr:to>
      <xdr:col>4</xdr:col>
      <xdr:colOff>533400</xdr:colOff>
      <xdr:row>84</xdr:row>
      <xdr:rowOff>145569</xdr:rowOff>
    </xdr:to>
    <xdr:sp macro="" textlink="">
      <xdr:nvSpPr>
        <xdr:cNvPr id="217" name="円/楕円 216"/>
        <xdr:cNvSpPr/>
      </xdr:nvSpPr>
      <xdr:spPr>
        <a:xfrm>
          <a:off x="3175000" y="144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155746</xdr:rowOff>
    </xdr:from>
    <xdr:ext cx="762000" cy="259045"/>
    <xdr:sp macro="" textlink="">
      <xdr:nvSpPr>
        <xdr:cNvPr id="218" name="テキスト ボックス 217"/>
        <xdr:cNvSpPr txBox="1"/>
      </xdr:nvSpPr>
      <xdr:spPr>
        <a:xfrm>
          <a:off x="2844800" y="14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103,709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160421</xdr:rowOff>
    </xdr:from>
    <xdr:to>
      <xdr:col>3</xdr:col>
      <xdr:colOff>330200</xdr:colOff>
      <xdr:row>84</xdr:row>
      <xdr:rowOff>90571</xdr:rowOff>
    </xdr:to>
    <xdr:sp macro="" textlink="">
      <xdr:nvSpPr>
        <xdr:cNvPr id="219" name="円/楕円 218"/>
        <xdr:cNvSpPr/>
      </xdr:nvSpPr>
      <xdr:spPr>
        <a:xfrm>
          <a:off x="2286000" y="143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100748</xdr:rowOff>
    </xdr:from>
    <xdr:ext cx="762000" cy="259045"/>
    <xdr:sp macro="" textlink="">
      <xdr:nvSpPr>
        <xdr:cNvPr id="220" name="テキスト ボックス 219"/>
        <xdr:cNvSpPr txBox="1"/>
      </xdr:nvSpPr>
      <xdr:spPr>
        <a:xfrm>
          <a:off x="1955800" y="1415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148374</xdr:rowOff>
    </xdr:from>
    <xdr:to>
      <xdr:col>2</xdr:col>
      <xdr:colOff>127000</xdr:colOff>
      <xdr:row>84</xdr:row>
      <xdr:rowOff>78524</xdr:rowOff>
    </xdr:to>
    <xdr:sp macro="" textlink="">
      <xdr:nvSpPr>
        <xdr:cNvPr id="221" name="円/楕円 220"/>
        <xdr:cNvSpPr/>
      </xdr:nvSpPr>
      <xdr:spPr>
        <a:xfrm>
          <a:off x="1397000" y="143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88701</xdr:rowOff>
    </xdr:from>
    <xdr:ext cx="762000" cy="259045"/>
    <xdr:sp macro="" textlink="">
      <xdr:nvSpPr>
        <xdr:cNvPr id="222" name="テキスト ボックス 221"/>
        <xdr:cNvSpPr txBox="1"/>
      </xdr:nvSpPr>
      <xdr:spPr>
        <a:xfrm>
          <a:off x="1066800" y="1414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年度は、</a:t>
          </a:r>
          <a:r>
            <a:rPr kumimoji="1" lang="en-US" altLang="ja-JP" sz="1200">
              <a:latin typeface="ＭＳ Ｐゴシック"/>
            </a:rPr>
            <a:t>102.4</a:t>
          </a:r>
          <a:r>
            <a:rPr kumimoji="1" lang="ja-JP" altLang="en-US" sz="1200">
              <a:latin typeface="ＭＳ Ｐゴシック"/>
            </a:rPr>
            <a:t>となっており、全国的にも高い水準にあるものの、</a:t>
          </a:r>
          <a:r>
            <a:rPr kumimoji="1" lang="en-US" altLang="ja-JP" sz="1200">
              <a:latin typeface="ＭＳ Ｐゴシック"/>
            </a:rPr>
            <a:t>7</a:t>
          </a:r>
          <a:r>
            <a:rPr kumimoji="1" lang="ja-JP" altLang="en-US" sz="1200">
              <a:latin typeface="ＭＳ Ｐゴシック"/>
            </a:rPr>
            <a:t>月から職員の給与削減を実施したことにより、</a:t>
          </a:r>
          <a:r>
            <a:rPr kumimoji="1" lang="en-US" altLang="ja-JP" sz="1200">
              <a:latin typeface="ＭＳ Ｐゴシック"/>
            </a:rPr>
            <a:t>7</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日現在での指数は</a:t>
          </a:r>
          <a:r>
            <a:rPr kumimoji="1" lang="en-US" altLang="ja-JP" sz="1200">
              <a:latin typeface="ＭＳ Ｐゴシック"/>
            </a:rPr>
            <a:t>100.6</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国と地方の職員年齢構成や昇格する年齢に差が生じていることなどが、国を上回る要因の一つとなっているものの、今後数年間、高齢層の職員の大量退職が続くことから職員構成の新陳代謝に伴い、これについては低下すると考えられる。</a:t>
          </a:r>
          <a:endParaRPr kumimoji="1" lang="en-US" altLang="ja-JP" sz="1200">
            <a:latin typeface="ＭＳ Ｐゴシック"/>
          </a:endParaRPr>
        </a:p>
        <a:p>
          <a:r>
            <a:rPr kumimoji="1" lang="ja-JP" altLang="en-US" sz="1200">
              <a:latin typeface="ＭＳ Ｐゴシック"/>
            </a:rPr>
            <a:t>　引き続き、人事院や地域の民間給与を反映した県人事委員会の勧告に準拠し、給与水準の適正化を図る。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88</xdr:row>
      <xdr:rowOff>90488</xdr:rowOff>
    </xdr:to>
    <xdr:cxnSp macro="">
      <xdr:nvCxnSpPr>
        <xdr:cNvPr id="252" name="直線コネクタ 251"/>
        <xdr:cNvCxnSpPr/>
      </xdr:nvCxnSpPr>
      <xdr:spPr>
        <a:xfrm flipV="1">
          <a:off x="16179800" y="14749780"/>
          <a:ext cx="8382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90488</xdr:rowOff>
    </xdr:from>
    <xdr:to>
      <xdr:col>23</xdr:col>
      <xdr:colOff>406400</xdr:colOff>
      <xdr:row>88</xdr:row>
      <xdr:rowOff>90488</xdr:rowOff>
    </xdr:to>
    <xdr:cxnSp macro="">
      <xdr:nvCxnSpPr>
        <xdr:cNvPr id="255" name="直線コネクタ 254"/>
        <xdr:cNvCxnSpPr/>
      </xdr:nvCxnSpPr>
      <xdr:spPr>
        <a:xfrm>
          <a:off x="15290800" y="1517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90488</xdr:rowOff>
    </xdr:to>
    <xdr:cxnSp macro="">
      <xdr:nvCxnSpPr>
        <xdr:cNvPr id="258" name="直線コネクタ 257"/>
        <xdr:cNvCxnSpPr/>
      </xdr:nvCxnSpPr>
      <xdr:spPr>
        <a:xfrm>
          <a:off x="14401800" y="14653261"/>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85</xdr:row>
      <xdr:rowOff>80011</xdr:rowOff>
    </xdr:to>
    <xdr:cxnSp macro="">
      <xdr:nvCxnSpPr>
        <xdr:cNvPr id="261" name="直線コネクタ 260"/>
        <xdr:cNvCxnSpPr/>
      </xdr:nvCxnSpPr>
      <xdr:spPr>
        <a:xfrm>
          <a:off x="13512800" y="146351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104791</xdr:rowOff>
    </xdr:from>
    <xdr:ext cx="762000" cy="259045"/>
    <xdr:sp macro="" textlink="">
      <xdr:nvSpPr>
        <xdr:cNvPr id="265" name="テキスト ボックス 26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2"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39688</xdr:rowOff>
    </xdr:from>
    <xdr:to>
      <xdr:col>23</xdr:col>
      <xdr:colOff>457200</xdr:colOff>
      <xdr:row>88</xdr:row>
      <xdr:rowOff>141288</xdr:rowOff>
    </xdr:to>
    <xdr:sp macro="" textlink="">
      <xdr:nvSpPr>
        <xdr:cNvPr id="273" name="円/楕円 272"/>
        <xdr:cNvSpPr/>
      </xdr:nvSpPr>
      <xdr:spPr>
        <a:xfrm>
          <a:off x="16129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126065</xdr:rowOff>
    </xdr:from>
    <xdr:ext cx="736600" cy="259045"/>
    <xdr:sp macro="" textlink="">
      <xdr:nvSpPr>
        <xdr:cNvPr id="274" name="テキスト ボックス 273"/>
        <xdr:cNvSpPr txBox="1"/>
      </xdr:nvSpPr>
      <xdr:spPr>
        <a:xfrm>
          <a:off x="15798800" y="1521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39688</xdr:rowOff>
    </xdr:from>
    <xdr:to>
      <xdr:col>22</xdr:col>
      <xdr:colOff>254000</xdr:colOff>
      <xdr:row>88</xdr:row>
      <xdr:rowOff>141288</xdr:rowOff>
    </xdr:to>
    <xdr:sp macro="" textlink="">
      <xdr:nvSpPr>
        <xdr:cNvPr id="275" name="円/楕円 274"/>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126065</xdr:rowOff>
    </xdr:from>
    <xdr:ext cx="762000" cy="259045"/>
    <xdr:sp macro="" textlink="">
      <xdr:nvSpPr>
        <xdr:cNvPr id="276" name="テキスト ボックス 275"/>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7" name="円/楕円 276"/>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8" name="テキスト ボックス 277"/>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79" name="円/楕円 278"/>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97490</xdr:rowOff>
    </xdr:from>
    <xdr:ext cx="762000" cy="259045"/>
    <xdr:sp macro="" textlink="">
      <xdr:nvSpPr>
        <xdr:cNvPr id="280" name="テキスト ボックス 279"/>
        <xdr:cNvSpPr txBox="1"/>
      </xdr:nvSpPr>
      <xdr:spPr>
        <a:xfrm>
          <a:off x="13131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積極的な導入や事務のアウトソーシングなど、執行体制の見直しを進めているほか、市民との協働による市政運営を進め、職員数の適正管理に取り組んでいることから、類似団体と比較して少ない職員数となっている。</a:t>
          </a:r>
          <a:endParaRPr kumimoji="1" lang="en-US" altLang="ja-JP" sz="1300">
            <a:latin typeface="ＭＳ Ｐゴシック"/>
          </a:endParaRPr>
        </a:p>
        <a:p>
          <a:r>
            <a:rPr kumimoji="1" lang="ja-JP" altLang="en-US" sz="1300">
              <a:latin typeface="ＭＳ Ｐゴシック"/>
            </a:rPr>
            <a:t>　引き続き、本市財政規律ガイドラインに基づき、</a:t>
          </a:r>
          <a:r>
            <a:rPr kumimoji="1" lang="en-US" altLang="ja-JP" sz="1300">
              <a:latin typeface="ＭＳ Ｐゴシック"/>
            </a:rPr>
            <a:t>5.38</a:t>
          </a:r>
          <a:r>
            <a:rPr kumimoji="1" lang="ja-JP" altLang="en-US" sz="1300">
              <a:latin typeface="ＭＳ Ｐゴシック"/>
            </a:rPr>
            <a:t>人以内の目標値達成に努める。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87449</xdr:rowOff>
    </xdr:from>
    <xdr:to>
      <xdr:col>24</xdr:col>
      <xdr:colOff>558800</xdr:colOff>
      <xdr:row>60</xdr:row>
      <xdr:rowOff>121920</xdr:rowOff>
    </xdr:to>
    <xdr:cxnSp macro="">
      <xdr:nvCxnSpPr>
        <xdr:cNvPr id="317" name="直線コネクタ 316"/>
        <xdr:cNvCxnSpPr/>
      </xdr:nvCxnSpPr>
      <xdr:spPr>
        <a:xfrm flipV="1">
          <a:off x="16179800" y="103744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128815</xdr:rowOff>
    </xdr:to>
    <xdr:cxnSp macro="">
      <xdr:nvCxnSpPr>
        <xdr:cNvPr id="320" name="直線コネクタ 319"/>
        <xdr:cNvCxnSpPr/>
      </xdr:nvCxnSpPr>
      <xdr:spPr>
        <a:xfrm flipV="1">
          <a:off x="15290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60</xdr:row>
      <xdr:rowOff>128815</xdr:rowOff>
    </xdr:to>
    <xdr:cxnSp macro="">
      <xdr:nvCxnSpPr>
        <xdr:cNvPr id="323" name="直線コネクタ 322"/>
        <xdr:cNvCxnSpPr/>
      </xdr:nvCxnSpPr>
      <xdr:spPr>
        <a:xfrm>
          <a:off x="14401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128815</xdr:rowOff>
    </xdr:to>
    <xdr:cxnSp macro="">
      <xdr:nvCxnSpPr>
        <xdr:cNvPr id="326" name="直線コネクタ 325"/>
        <xdr:cNvCxnSpPr/>
      </xdr:nvCxnSpPr>
      <xdr:spPr>
        <a:xfrm flipV="1">
          <a:off x="13512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28" name="テキスト ボックス 327"/>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0" name="テキスト ボックス 32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36649</xdr:rowOff>
    </xdr:from>
    <xdr:to>
      <xdr:col>24</xdr:col>
      <xdr:colOff>609600</xdr:colOff>
      <xdr:row>60</xdr:row>
      <xdr:rowOff>138249</xdr:rowOff>
    </xdr:to>
    <xdr:sp macro="" textlink="">
      <xdr:nvSpPr>
        <xdr:cNvPr id="336" name="円/楕円 335"/>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53176</xdr:rowOff>
    </xdr:from>
    <xdr:ext cx="762000" cy="259045"/>
    <xdr:sp macro="" textlink="">
      <xdr:nvSpPr>
        <xdr:cNvPr id="337"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8" name="円/楕円 337"/>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39" name="テキスト ボックス 338"/>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0" name="円/楕円 339"/>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1" name="テキスト ボックス 340"/>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2" name="円/楕円 341"/>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43" name="テキスト ボックス 342"/>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4" name="円/楕円 343"/>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45" name="テキスト ボックス 344"/>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実質公債費比率は、対前年度と比較して元利償還金等が微増しているものの、標準財政規模の増により低下した。また、</a:t>
          </a:r>
          <a:r>
            <a:rPr kumimoji="1" lang="en-US" altLang="ja-JP" sz="1200">
              <a:latin typeface="ＭＳ Ｐゴシック"/>
            </a:rPr>
            <a:t>3</a:t>
          </a:r>
          <a:r>
            <a:rPr kumimoji="1" lang="ja-JP" altLang="en-US" sz="1200">
              <a:latin typeface="ＭＳ Ｐゴシック"/>
            </a:rPr>
            <a:t>ヵ年平均で前年度から</a:t>
          </a:r>
          <a:r>
            <a:rPr kumimoji="1" lang="en-US" altLang="ja-JP" sz="1200">
              <a:latin typeface="ＭＳ Ｐゴシック"/>
            </a:rPr>
            <a:t>1.2</a:t>
          </a:r>
          <a:r>
            <a:rPr kumimoji="1" lang="ja-JP" altLang="en-US" sz="1200">
              <a:latin typeface="ＭＳ Ｐゴシック"/>
            </a:rPr>
            <a:t>ポイント改善（低下）し、</a:t>
          </a:r>
          <a:r>
            <a:rPr kumimoji="1" lang="en-US" altLang="ja-JP" sz="1200">
              <a:latin typeface="ＭＳ Ｐゴシック"/>
            </a:rPr>
            <a:t>3.1</a:t>
          </a:r>
          <a:r>
            <a:rPr kumimoji="1" lang="ja-JP" altLang="en-US" sz="1200">
              <a:latin typeface="ＭＳ Ｐゴシック"/>
            </a:rPr>
            <a:t>％となり、県内や全国類似団体と比較して良好な値となっている。</a:t>
          </a:r>
          <a:endParaRPr kumimoji="1" lang="en-US" altLang="ja-JP" sz="1200">
            <a:latin typeface="ＭＳ Ｐゴシック"/>
          </a:endParaRPr>
        </a:p>
        <a:p>
          <a:r>
            <a:rPr kumimoji="1" lang="ja-JP" altLang="en-US" sz="1200">
              <a:latin typeface="ＭＳ Ｐゴシック"/>
            </a:rPr>
            <a:t>　近年、新規借入額の抑制により、比率が徐々に改善（低下）している。</a:t>
          </a:r>
          <a:endParaRPr kumimoji="1" lang="en-US" altLang="ja-JP" sz="1200">
            <a:latin typeface="ＭＳ Ｐゴシック"/>
          </a:endParaRPr>
        </a:p>
        <a:p>
          <a:r>
            <a:rPr kumimoji="1" lang="ja-JP" altLang="en-US" sz="1200">
              <a:latin typeface="ＭＳ Ｐゴシック"/>
            </a:rPr>
            <a:t>　しかし、今後、新小学校建設、廃棄物処理施設の更新等の大規模事業に本格的に着手することから、比率は再び上昇する見込みであることから、本市財政規律ガイドラインに基づき、将来の財政負担を見通し、引き続き健全な財政運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67056</xdr:rowOff>
    </xdr:from>
    <xdr:to>
      <xdr:col>24</xdr:col>
      <xdr:colOff>558800</xdr:colOff>
      <xdr:row>37</xdr:row>
      <xdr:rowOff>124968</xdr:rowOff>
    </xdr:to>
    <xdr:cxnSp macro="">
      <xdr:nvCxnSpPr>
        <xdr:cNvPr id="377" name="直線コネクタ 376"/>
        <xdr:cNvCxnSpPr/>
      </xdr:nvCxnSpPr>
      <xdr:spPr>
        <a:xfrm flipV="1">
          <a:off x="16179800" y="641070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124968</xdr:rowOff>
    </xdr:from>
    <xdr:to>
      <xdr:col>23</xdr:col>
      <xdr:colOff>406400</xdr:colOff>
      <xdr:row>38</xdr:row>
      <xdr:rowOff>30734</xdr:rowOff>
    </xdr:to>
    <xdr:cxnSp macro="">
      <xdr:nvCxnSpPr>
        <xdr:cNvPr id="380" name="直線コネクタ 379"/>
        <xdr:cNvCxnSpPr/>
      </xdr:nvCxnSpPr>
      <xdr:spPr>
        <a:xfrm flipV="1">
          <a:off x="15290800" y="64686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30734</xdr:rowOff>
    </xdr:from>
    <xdr:to>
      <xdr:col>22</xdr:col>
      <xdr:colOff>203200</xdr:colOff>
      <xdr:row>39</xdr:row>
      <xdr:rowOff>4064</xdr:rowOff>
    </xdr:to>
    <xdr:cxnSp macro="">
      <xdr:nvCxnSpPr>
        <xdr:cNvPr id="383" name="直線コネクタ 382"/>
        <xdr:cNvCxnSpPr/>
      </xdr:nvCxnSpPr>
      <xdr:spPr>
        <a:xfrm flipV="1">
          <a:off x="14401800" y="65458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4064</xdr:rowOff>
    </xdr:from>
    <xdr:to>
      <xdr:col>21</xdr:col>
      <xdr:colOff>0</xdr:colOff>
      <xdr:row>39</xdr:row>
      <xdr:rowOff>37846</xdr:rowOff>
    </xdr:to>
    <xdr:cxnSp macro="">
      <xdr:nvCxnSpPr>
        <xdr:cNvPr id="386" name="直線コネクタ 385"/>
        <xdr:cNvCxnSpPr/>
      </xdr:nvCxnSpPr>
      <xdr:spPr>
        <a:xfrm flipV="1">
          <a:off x="13512800" y="66906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88" name="テキスト ボックス 387"/>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0" name="テキスト ボックス 389"/>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16256</xdr:rowOff>
    </xdr:from>
    <xdr:to>
      <xdr:col>24</xdr:col>
      <xdr:colOff>609600</xdr:colOff>
      <xdr:row>37</xdr:row>
      <xdr:rowOff>117856</xdr:rowOff>
    </xdr:to>
    <xdr:sp macro="" textlink="">
      <xdr:nvSpPr>
        <xdr:cNvPr id="396" name="円/楕円 395"/>
        <xdr:cNvSpPr/>
      </xdr:nvSpPr>
      <xdr:spPr>
        <a:xfrm>
          <a:off x="169672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32783</xdr:rowOff>
    </xdr:from>
    <xdr:ext cx="762000" cy="259045"/>
    <xdr:sp macro="" textlink="">
      <xdr:nvSpPr>
        <xdr:cNvPr id="397" name="公債費負担の状況該当値テキスト"/>
        <xdr:cNvSpPr txBox="1"/>
      </xdr:nvSpPr>
      <xdr:spPr>
        <a:xfrm>
          <a:off x="17106900" y="620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74168</xdr:rowOff>
    </xdr:from>
    <xdr:to>
      <xdr:col>23</xdr:col>
      <xdr:colOff>457200</xdr:colOff>
      <xdr:row>38</xdr:row>
      <xdr:rowOff>4318</xdr:rowOff>
    </xdr:to>
    <xdr:sp macro="" textlink="">
      <xdr:nvSpPr>
        <xdr:cNvPr id="398" name="円/楕円 397"/>
        <xdr:cNvSpPr/>
      </xdr:nvSpPr>
      <xdr:spPr>
        <a:xfrm>
          <a:off x="16129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14495</xdr:rowOff>
    </xdr:from>
    <xdr:ext cx="736600" cy="259045"/>
    <xdr:sp macro="" textlink="">
      <xdr:nvSpPr>
        <xdr:cNvPr id="399" name="テキスト ボックス 398"/>
        <xdr:cNvSpPr txBox="1"/>
      </xdr:nvSpPr>
      <xdr:spPr>
        <a:xfrm>
          <a:off x="15798800" y="618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151384</xdr:rowOff>
    </xdr:from>
    <xdr:to>
      <xdr:col>22</xdr:col>
      <xdr:colOff>254000</xdr:colOff>
      <xdr:row>38</xdr:row>
      <xdr:rowOff>81535</xdr:rowOff>
    </xdr:to>
    <xdr:sp macro="" textlink="">
      <xdr:nvSpPr>
        <xdr:cNvPr id="400" name="円/楕円 399"/>
        <xdr:cNvSpPr/>
      </xdr:nvSpPr>
      <xdr:spPr>
        <a:xfrm>
          <a:off x="15240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91711</xdr:rowOff>
    </xdr:from>
    <xdr:ext cx="762000" cy="259045"/>
    <xdr:sp macro="" textlink="">
      <xdr:nvSpPr>
        <xdr:cNvPr id="401" name="テキスト ボックス 400"/>
        <xdr:cNvSpPr txBox="1"/>
      </xdr:nvSpPr>
      <xdr:spPr>
        <a:xfrm>
          <a:off x="14909800" y="62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124714</xdr:rowOff>
    </xdr:from>
    <xdr:to>
      <xdr:col>21</xdr:col>
      <xdr:colOff>50800</xdr:colOff>
      <xdr:row>39</xdr:row>
      <xdr:rowOff>54864</xdr:rowOff>
    </xdr:to>
    <xdr:sp macro="" textlink="">
      <xdr:nvSpPr>
        <xdr:cNvPr id="402" name="円/楕円 401"/>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39641</xdr:rowOff>
    </xdr:from>
    <xdr:ext cx="762000" cy="259045"/>
    <xdr:sp macro="" textlink="">
      <xdr:nvSpPr>
        <xdr:cNvPr id="403" name="テキスト ボックス 402"/>
        <xdr:cNvSpPr txBox="1"/>
      </xdr:nvSpPr>
      <xdr:spPr>
        <a:xfrm>
          <a:off x="140208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158496</xdr:rowOff>
    </xdr:from>
    <xdr:to>
      <xdr:col>19</xdr:col>
      <xdr:colOff>533400</xdr:colOff>
      <xdr:row>39</xdr:row>
      <xdr:rowOff>88646</xdr:rowOff>
    </xdr:to>
    <xdr:sp macro="" textlink="">
      <xdr:nvSpPr>
        <xdr:cNvPr id="404" name="円/楕円 403"/>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73423</xdr:rowOff>
    </xdr:from>
    <xdr:ext cx="762000" cy="259045"/>
    <xdr:sp macro="" textlink="">
      <xdr:nvSpPr>
        <xdr:cNvPr id="405" name="テキスト ボックス 404"/>
        <xdr:cNvSpPr txBox="1"/>
      </xdr:nvSpPr>
      <xdr:spPr>
        <a:xfrm>
          <a:off x="1313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将来負担比率は、将来負担すべき負担額に対し、基金などの負担額に充当できる財源が上回り、分子がマイナスとなったため、</a:t>
          </a:r>
          <a:r>
            <a:rPr kumimoji="1" lang="en-US" altLang="ja-JP" sz="1150">
              <a:latin typeface="ＭＳ Ｐゴシック"/>
            </a:rPr>
            <a:t>3</a:t>
          </a:r>
          <a:r>
            <a:rPr kumimoji="1" lang="ja-JP" altLang="en-US" sz="1150">
              <a:latin typeface="ＭＳ Ｐゴシック"/>
            </a:rPr>
            <a:t>年連続で算定されず、良好な状態を維持している。交付税措置のない資金手当債の抑制や借入期間（原則</a:t>
          </a:r>
          <a:r>
            <a:rPr kumimoji="1" lang="en-US" altLang="ja-JP" sz="1150">
              <a:latin typeface="ＭＳ Ｐゴシック"/>
            </a:rPr>
            <a:t>10</a:t>
          </a:r>
          <a:r>
            <a:rPr kumimoji="1" lang="ja-JP" altLang="en-US" sz="1150">
              <a:latin typeface="ＭＳ Ｐゴシック"/>
            </a:rPr>
            <a:t>年）の設定、据置期間（原則なし）等の見直しにより、市債残高の抑制を行っているほか、職員数適正化による退職金などの将来負担経費が抑えられていること、第</a:t>
          </a:r>
          <a:r>
            <a:rPr kumimoji="1" lang="en-US" altLang="ja-JP" sz="1150">
              <a:latin typeface="ＭＳ Ｐゴシック"/>
            </a:rPr>
            <a:t>3</a:t>
          </a:r>
          <a:r>
            <a:rPr kumimoji="1" lang="ja-JP" altLang="en-US" sz="1150">
              <a:latin typeface="ＭＳ Ｐゴシック"/>
            </a:rPr>
            <a:t>セクターとの損失補償契約を行っていないことなどによる。</a:t>
          </a:r>
          <a:endParaRPr kumimoji="1" lang="en-US" altLang="ja-JP" sz="1150">
            <a:latin typeface="ＭＳ Ｐゴシック"/>
          </a:endParaRPr>
        </a:p>
        <a:p>
          <a:r>
            <a:rPr kumimoji="1" lang="ja-JP" altLang="en-US" sz="1150">
              <a:latin typeface="ＭＳ Ｐゴシック"/>
            </a:rPr>
            <a:t>　しかし、今後、新小学校建設、廃棄物処理施設の更新等の大規模事業に本格的に着手することから、本市財政規律ガイドラインに基づき、将来の財政負担を見通し、引き続き健全な財政運営に努めていく。</a:t>
          </a:r>
          <a:endParaRPr kumimoji="1" lang="en-US" altLang="ja-JP" sz="115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53696</xdr:rowOff>
    </xdr:from>
    <xdr:to>
      <xdr:col>21</xdr:col>
      <xdr:colOff>0</xdr:colOff>
      <xdr:row>14</xdr:row>
      <xdr:rowOff>118364</xdr:rowOff>
    </xdr:to>
    <xdr:cxnSp macro="">
      <xdr:nvCxnSpPr>
        <xdr:cNvPr id="437" name="直線コネクタ 436"/>
        <xdr:cNvCxnSpPr/>
      </xdr:nvCxnSpPr>
      <xdr:spPr>
        <a:xfrm flipV="1">
          <a:off x="13512800" y="2453996"/>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8"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0" name="フローチャート : 判断 439"/>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1" name="テキスト ボックス 440"/>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2" name="フローチャート : 判断 441"/>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3" name="テキスト ボックス 442"/>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44" name="フローチャート : 判断 443"/>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71772</xdr:rowOff>
    </xdr:from>
    <xdr:ext cx="762000" cy="259045"/>
    <xdr:sp macro="" textlink="">
      <xdr:nvSpPr>
        <xdr:cNvPr id="445" name="テキスト ボックス 444"/>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6" name="フローチャート : 判断 445"/>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121962</xdr:rowOff>
    </xdr:from>
    <xdr:ext cx="762000" cy="259045"/>
    <xdr:sp macro="" textlink="">
      <xdr:nvSpPr>
        <xdr:cNvPr id="447" name="テキスト ボックス 446"/>
        <xdr:cNvSpPr txBox="1"/>
      </xdr:nvSpPr>
      <xdr:spPr>
        <a:xfrm>
          <a:off x="13131800" y="269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2896</xdr:rowOff>
    </xdr:from>
    <xdr:to>
      <xdr:col>21</xdr:col>
      <xdr:colOff>50800</xdr:colOff>
      <xdr:row>14</xdr:row>
      <xdr:rowOff>104496</xdr:rowOff>
    </xdr:to>
    <xdr:sp macro="" textlink="">
      <xdr:nvSpPr>
        <xdr:cNvPr id="453" name="円/楕円 452"/>
        <xdr:cNvSpPr/>
      </xdr:nvSpPr>
      <xdr:spPr>
        <a:xfrm>
          <a:off x="14351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114673</xdr:rowOff>
    </xdr:from>
    <xdr:ext cx="762000" cy="259045"/>
    <xdr:sp macro="" textlink="">
      <xdr:nvSpPr>
        <xdr:cNvPr id="454" name="テキスト ボックス 453"/>
        <xdr:cNvSpPr txBox="1"/>
      </xdr:nvSpPr>
      <xdr:spPr>
        <a:xfrm>
          <a:off x="14020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67564</xdr:rowOff>
    </xdr:from>
    <xdr:to>
      <xdr:col>19</xdr:col>
      <xdr:colOff>533400</xdr:colOff>
      <xdr:row>14</xdr:row>
      <xdr:rowOff>169164</xdr:rowOff>
    </xdr:to>
    <xdr:sp macro="" textlink="">
      <xdr:nvSpPr>
        <xdr:cNvPr id="455" name="円/楕円 454"/>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7891</xdr:rowOff>
    </xdr:from>
    <xdr:ext cx="762000" cy="259045"/>
    <xdr:sp macro="" textlink="">
      <xdr:nvSpPr>
        <xdr:cNvPr id="456" name="テキスト ボックス 455"/>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127,444
125,560
67.92
43,285,855
42,214,797
388,123
25,057,422
37,856,886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過去から職員数削減に努め、人口当たりの正規職員数が類似団体と比較して少ないこと、また、消防や衛生（ごみ・し尿処理）業務を広域で行っていること、国からの給与削減措置の要請による職員の給与費カット等により、経常経費に占める人件費の割合は低くなっている。</a:t>
          </a:r>
          <a:endParaRPr kumimoji="1" lang="en-US" altLang="ja-JP" sz="1150">
            <a:latin typeface="ＭＳ Ｐゴシック"/>
          </a:endParaRPr>
        </a:p>
        <a:p>
          <a:r>
            <a:rPr kumimoji="1" lang="ja-JP" altLang="en-US" sz="1150">
              <a:latin typeface="ＭＳ Ｐゴシック"/>
            </a:rPr>
            <a:t>　高齢層の職員が全体の約</a:t>
          </a:r>
          <a:r>
            <a:rPr kumimoji="1" lang="en-US" altLang="ja-JP" sz="1150">
              <a:latin typeface="ＭＳ Ｐゴシック"/>
            </a:rPr>
            <a:t>3</a:t>
          </a:r>
          <a:r>
            <a:rPr kumimoji="1" lang="ja-JP" altLang="en-US" sz="1150">
              <a:latin typeface="ＭＳ Ｐゴシック"/>
            </a:rPr>
            <a:t>割を占め、平成</a:t>
          </a:r>
          <a:r>
            <a:rPr kumimoji="1" lang="en-US" altLang="ja-JP" sz="1150">
              <a:latin typeface="ＭＳ Ｐゴシック"/>
            </a:rPr>
            <a:t>26</a:t>
          </a:r>
          <a:r>
            <a:rPr kumimoji="1" lang="ja-JP" altLang="en-US" sz="1150">
              <a:latin typeface="ＭＳ Ｐゴシック"/>
            </a:rPr>
            <a:t>年度に定年退職のピークを迎えることや若年層の職員割合が増加していくことから、今後も人件費割合は低下する見込みであるが、引き続き、適正な定員管理を行うことで、人件費の抑制に努めていく。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165100</xdr:rowOff>
    </xdr:to>
    <xdr:cxnSp macro="">
      <xdr:nvCxnSpPr>
        <xdr:cNvPr id="65" name="直線コネクタ 64"/>
        <xdr:cNvCxnSpPr/>
      </xdr:nvCxnSpPr>
      <xdr:spPr>
        <a:xfrm flipV="1">
          <a:off x="3987800" y="627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123190</xdr:rowOff>
    </xdr:to>
    <xdr:cxnSp macro="">
      <xdr:nvCxnSpPr>
        <xdr:cNvPr id="68" name="直線コネクタ 67"/>
        <xdr:cNvCxnSpPr/>
      </xdr:nvCxnSpPr>
      <xdr:spPr>
        <a:xfrm flipV="1">
          <a:off x="3098800" y="633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123190</xdr:rowOff>
    </xdr:to>
    <xdr:cxnSp macro="">
      <xdr:nvCxnSpPr>
        <xdr:cNvPr id="71" name="直線コネクタ 70"/>
        <xdr:cNvCxnSpPr/>
      </xdr:nvCxnSpPr>
      <xdr:spPr>
        <a:xfrm>
          <a:off x="2209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38</xdr:row>
      <xdr:rowOff>20320</xdr:rowOff>
    </xdr:to>
    <xdr:cxnSp macro="">
      <xdr:nvCxnSpPr>
        <xdr:cNvPr id="74" name="直線コネクタ 73"/>
        <xdr:cNvCxnSpPr/>
      </xdr:nvCxnSpPr>
      <xdr:spPr>
        <a:xfrm flipV="1">
          <a:off x="1320800" y="6322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4" name="円/楕円 83"/>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5"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6" name="円/楕円 85"/>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7" name="テキスト ボックス 86"/>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8" name="円/楕円 87"/>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12717</xdr:rowOff>
    </xdr:from>
    <xdr:ext cx="762000" cy="259045"/>
    <xdr:sp macro="" textlink="">
      <xdr:nvSpPr>
        <xdr:cNvPr id="89" name="テキスト ボックス 88"/>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0" name="円/楕円 89"/>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1" name="テキスト ボックス 90"/>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2" name="円/楕円 91"/>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81297</xdr:rowOff>
    </xdr:from>
    <xdr:ext cx="762000" cy="259045"/>
    <xdr:sp macro="" textlink="">
      <xdr:nvSpPr>
        <xdr:cNvPr id="93" name="テキスト ボックス 92"/>
        <xdr:cNvSpPr txBox="1"/>
      </xdr:nvSpPr>
      <xdr:spPr>
        <a:xfrm>
          <a:off x="939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児童数の増加に伴う仮設校舎のリースや、国の経済対策に伴う道路橋梁長寿命化計画策定および道路照明等付属物点検業務の影響により、物件費の割合は増加している。</a:t>
          </a:r>
          <a:endParaRPr kumimoji="1" lang="en-US" altLang="ja-JP" sz="1300">
            <a:latin typeface="ＭＳ Ｐゴシック"/>
          </a:endParaRPr>
        </a:p>
        <a:p>
          <a:r>
            <a:rPr kumimoji="1" lang="ja-JP" altLang="en-US" sz="1300">
              <a:latin typeface="ＭＳ Ｐゴシック"/>
            </a:rPr>
            <a:t>　今後、新たな行政需要への対応や施設の老朽化による修繕費の増大、原材料コストの上昇等により、物件費の割合は上昇していくと予想される。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69850</xdr:rowOff>
    </xdr:to>
    <xdr:cxnSp macro="">
      <xdr:nvCxnSpPr>
        <xdr:cNvPr id="126" name="直線コネクタ 125"/>
        <xdr:cNvCxnSpPr/>
      </xdr:nvCxnSpPr>
      <xdr:spPr>
        <a:xfrm>
          <a:off x="15671800" y="2588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24130</xdr:rowOff>
    </xdr:to>
    <xdr:cxnSp macro="">
      <xdr:nvCxnSpPr>
        <xdr:cNvPr id="129" name="直線コネクタ 128"/>
        <xdr:cNvCxnSpPr/>
      </xdr:nvCxnSpPr>
      <xdr:spPr>
        <a:xfrm flipV="1">
          <a:off x="14782800" y="258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24130</xdr:rowOff>
    </xdr:to>
    <xdr:cxnSp macro="">
      <xdr:nvCxnSpPr>
        <xdr:cNvPr id="132" name="直線コネクタ 131"/>
        <xdr:cNvCxnSpPr/>
      </xdr:nvCxnSpPr>
      <xdr:spPr>
        <a:xfrm>
          <a:off x="13893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15</xdr:row>
      <xdr:rowOff>1270</xdr:rowOff>
    </xdr:to>
    <xdr:cxnSp macro="">
      <xdr:nvCxnSpPr>
        <xdr:cNvPr id="135" name="直線コネクタ 134"/>
        <xdr:cNvCxnSpPr/>
      </xdr:nvCxnSpPr>
      <xdr:spPr>
        <a:xfrm flipV="1">
          <a:off x="13004800" y="251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5" name="円/楕円 144"/>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6"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7" name="円/楕円 146"/>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52087</xdr:rowOff>
    </xdr:from>
    <xdr:ext cx="736600" cy="259045"/>
    <xdr:sp macro="" textlink="">
      <xdr:nvSpPr>
        <xdr:cNvPr id="148" name="テキスト ボックス 147"/>
        <xdr:cNvSpPr txBox="1"/>
      </xdr:nvSpPr>
      <xdr:spPr>
        <a:xfrm>
          <a:off x="15290800" y="262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9" name="円/楕円 148"/>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59707</xdr:rowOff>
    </xdr:from>
    <xdr:ext cx="762000" cy="259045"/>
    <xdr:sp macro="" textlink="">
      <xdr:nvSpPr>
        <xdr:cNvPr id="150" name="テキスト ボックス 149"/>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2" name="テキスト ボックス 151"/>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4" name="テキスト ボックス 15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社会福祉費、児童福祉費、生活保護費等の増が見られたものの、投資的経費の増加に伴い、比率は</a:t>
          </a:r>
          <a:r>
            <a:rPr kumimoji="1" lang="en-US" altLang="ja-JP" sz="1300">
              <a:latin typeface="ＭＳ Ｐゴシック"/>
            </a:rPr>
            <a:t>0.4</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当市は、平成</a:t>
          </a:r>
          <a:r>
            <a:rPr kumimoji="1" lang="en-US" altLang="ja-JP" sz="1300">
              <a:latin typeface="ＭＳ Ｐゴシック"/>
            </a:rPr>
            <a:t>22</a:t>
          </a:r>
          <a:r>
            <a:rPr kumimoji="1" lang="ja-JP" altLang="en-US" sz="1300">
              <a:latin typeface="ＭＳ Ｐゴシック"/>
            </a:rPr>
            <a:t>年国勢調査においても人口増加が続いており、今後も高齢者や児童数の増加に伴い、社会保障関係経費である扶助費は増加していくと予想されることから、今後も市財政規律ガイドラインに基づき、財政規律の確保と、強固な財政基盤の確立に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162378</xdr:rowOff>
    </xdr:to>
    <xdr:cxnSp macro="">
      <xdr:nvCxnSpPr>
        <xdr:cNvPr id="189" name="直線コネクタ 188"/>
        <xdr:cNvCxnSpPr/>
      </xdr:nvCxnSpPr>
      <xdr:spPr>
        <a:xfrm flipV="1">
          <a:off x="3987800" y="9548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162378</xdr:rowOff>
    </xdr:to>
    <xdr:cxnSp macro="">
      <xdr:nvCxnSpPr>
        <xdr:cNvPr id="192" name="直線コネクタ 191"/>
        <xdr:cNvCxnSpPr/>
      </xdr:nvCxnSpPr>
      <xdr:spPr>
        <a:xfrm>
          <a:off x="3098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53522</xdr:rowOff>
    </xdr:to>
    <xdr:cxnSp macro="">
      <xdr:nvCxnSpPr>
        <xdr:cNvPr id="195" name="直線コネクタ 194"/>
        <xdr:cNvCxnSpPr/>
      </xdr:nvCxnSpPr>
      <xdr:spPr>
        <a:xfrm>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8" name="直線コネクタ 197"/>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8" name="円/楕円 207"/>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9"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0" name="円/楕円 209"/>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1" name="テキスト ボックス 210"/>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2" name="円/楕円 211"/>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3" name="テキスト ボックス 212"/>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4" name="円/楕円 213"/>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5" name="テキスト ボックス 214"/>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6" name="円/楕円 215"/>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7" name="テキスト ボックス 21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その他経費で大部分を占めるのが繰出金であり、公共下水道事業、介護保険事業、後期高齢者医療等の特別会計への繰出金額は増加しており、その他経費の割合は高止まりしている。</a:t>
          </a:r>
          <a:endParaRPr kumimoji="1" lang="en-US" altLang="ja-JP" sz="1300">
            <a:latin typeface="ＭＳ Ｐゴシック"/>
          </a:endParaRPr>
        </a:p>
        <a:p>
          <a:r>
            <a:rPr kumimoji="1" lang="ja-JP" altLang="en-US" sz="1300">
              <a:latin typeface="ＭＳ Ｐゴシック"/>
            </a:rPr>
            <a:t>　国民健康保険事業特別会計について、一般会計の基準外繰出を減らしていくよう、保険料について定期的に見直しを行い、適正化を図っていく。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57</xdr:row>
      <xdr:rowOff>135165</xdr:rowOff>
    </xdr:to>
    <xdr:cxnSp macro="">
      <xdr:nvCxnSpPr>
        <xdr:cNvPr id="252" name="直線コネクタ 251"/>
        <xdr:cNvCxnSpPr/>
      </xdr:nvCxnSpPr>
      <xdr:spPr>
        <a:xfrm>
          <a:off x="15671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118835</xdr:rowOff>
    </xdr:from>
    <xdr:to>
      <xdr:col>22</xdr:col>
      <xdr:colOff>565150</xdr:colOff>
      <xdr:row>57</xdr:row>
      <xdr:rowOff>135165</xdr:rowOff>
    </xdr:to>
    <xdr:cxnSp macro="">
      <xdr:nvCxnSpPr>
        <xdr:cNvPr id="255" name="直線コネクタ 254"/>
        <xdr:cNvCxnSpPr/>
      </xdr:nvCxnSpPr>
      <xdr:spPr>
        <a:xfrm>
          <a:off x="14782800" y="95485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57</xdr:row>
      <xdr:rowOff>69850</xdr:rowOff>
    </xdr:to>
    <xdr:cxnSp macro="">
      <xdr:nvCxnSpPr>
        <xdr:cNvPr id="258" name="直線コネクタ 257"/>
        <xdr:cNvCxnSpPr/>
      </xdr:nvCxnSpPr>
      <xdr:spPr>
        <a:xfrm flipV="1">
          <a:off x="13893800" y="95485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156935</xdr:rowOff>
    </xdr:to>
    <xdr:cxnSp macro="">
      <xdr:nvCxnSpPr>
        <xdr:cNvPr id="261" name="直線コネクタ 260"/>
        <xdr:cNvCxnSpPr/>
      </xdr:nvCxnSpPr>
      <xdr:spPr>
        <a:xfrm flipV="1">
          <a:off x="13004800" y="9842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65" name="テキスト ボックス 264"/>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71" name="円/楕円 270"/>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56442</xdr:rowOff>
    </xdr:from>
    <xdr:ext cx="762000" cy="259045"/>
    <xdr:sp macro="" textlink="">
      <xdr:nvSpPr>
        <xdr:cNvPr id="272"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3" name="円/楕円 272"/>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4" name="テキスト ボックス 273"/>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68035</xdr:rowOff>
    </xdr:from>
    <xdr:to>
      <xdr:col>21</xdr:col>
      <xdr:colOff>412750</xdr:colOff>
      <xdr:row>55</xdr:row>
      <xdr:rowOff>169635</xdr:rowOff>
    </xdr:to>
    <xdr:sp macro="" textlink="">
      <xdr:nvSpPr>
        <xdr:cNvPr id="275" name="円/楕円 274"/>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76" name="テキスト ボックス 275"/>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7" name="円/楕円 27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8" name="テキスト ボックス 27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106135</xdr:rowOff>
    </xdr:from>
    <xdr:to>
      <xdr:col>19</xdr:col>
      <xdr:colOff>6350</xdr:colOff>
      <xdr:row>58</xdr:row>
      <xdr:rowOff>36285</xdr:rowOff>
    </xdr:to>
    <xdr:sp macro="" textlink="">
      <xdr:nvSpPr>
        <xdr:cNvPr id="279" name="円/楕円 278"/>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21062</xdr:rowOff>
    </xdr:from>
    <xdr:ext cx="762000" cy="259045"/>
    <xdr:sp macro="" textlink="">
      <xdr:nvSpPr>
        <xdr:cNvPr id="280" name="テキスト ボックス 279"/>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まちづくり協議会への交付金や、まめバス運行の補助制度導入等により、額は増加しているものの、補助費等の割合はほぼ横ばいで推移している。</a:t>
          </a:r>
          <a:endParaRPr kumimoji="1" lang="en-US" altLang="ja-JP" sz="1300">
            <a:latin typeface="ＭＳ Ｐゴシック"/>
          </a:endParaRPr>
        </a:p>
        <a:p>
          <a:r>
            <a:rPr kumimoji="1" lang="ja-JP" altLang="en-US" sz="1300">
              <a:latin typeface="ＭＳ Ｐゴシック"/>
            </a:rPr>
            <a:t>　引き続き、一部事務組合の負担金や各種団体への補助金については、事業内容や執行体制を精査のうえ、適正な交付となるよう努めていく。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37</xdr:row>
      <xdr:rowOff>31750</xdr:rowOff>
    </xdr:to>
    <xdr:cxnSp macro="">
      <xdr:nvCxnSpPr>
        <xdr:cNvPr id="312" name="直線コネクタ 311"/>
        <xdr:cNvCxnSpPr/>
      </xdr:nvCxnSpPr>
      <xdr:spPr>
        <a:xfrm flipV="1">
          <a:off x="15671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31750</xdr:rowOff>
    </xdr:to>
    <xdr:cxnSp macro="">
      <xdr:nvCxnSpPr>
        <xdr:cNvPr id="315" name="直線コネクタ 314"/>
        <xdr:cNvCxnSpPr/>
      </xdr:nvCxnSpPr>
      <xdr:spPr>
        <a:xfrm>
          <a:off x="14782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31750</xdr:rowOff>
    </xdr:to>
    <xdr:cxnSp macro="">
      <xdr:nvCxnSpPr>
        <xdr:cNvPr id="318" name="直線コネクタ 317"/>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123190</xdr:rowOff>
    </xdr:to>
    <xdr:cxnSp macro="">
      <xdr:nvCxnSpPr>
        <xdr:cNvPr id="321" name="直線コネクタ 320"/>
        <xdr:cNvCxnSpPr/>
      </xdr:nvCxnSpPr>
      <xdr:spPr>
        <a:xfrm flipV="1">
          <a:off x="13004800" y="637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31" name="円/楕円 330"/>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32"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3" name="円/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8" name="テキスト ボックス 337"/>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39" name="円/楕円 338"/>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0" name="テキスト ボックス 339"/>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a:t>
          </a:r>
          <a:r>
            <a:rPr kumimoji="1" lang="ja-JP" altLang="en-US" sz="1100">
              <a:latin typeface="ＭＳ Ｐゴシック"/>
            </a:rPr>
            <a:t>市ではこれまで道路整備等の社会資本整備を積極的に行い、その他財源として市債を発行してきたことから、公債費割合は高くなっていた。</a:t>
          </a:r>
          <a:endParaRPr kumimoji="1" lang="en-US" altLang="ja-JP" sz="1100">
            <a:latin typeface="ＭＳ Ｐゴシック"/>
          </a:endParaRPr>
        </a:p>
        <a:p>
          <a:r>
            <a:rPr kumimoji="1" lang="ja-JP" altLang="en-US" sz="1100">
              <a:latin typeface="ＭＳ Ｐゴシック"/>
            </a:rPr>
            <a:t>　しかし、近年では、市債の新規借入を元利償還額以内に抑制するなど、長期債務残高の縮減に努めており、比率は緩やかに低下してきたものの、平成</a:t>
          </a:r>
          <a:r>
            <a:rPr kumimoji="1" lang="en-US" altLang="ja-JP" sz="1100">
              <a:latin typeface="ＭＳ Ｐゴシック"/>
            </a:rPr>
            <a:t>25</a:t>
          </a:r>
          <a:r>
            <a:rPr kumimoji="1" lang="ja-JP" altLang="en-US" sz="1100">
              <a:latin typeface="ＭＳ Ｐゴシック"/>
            </a:rPr>
            <a:t>年度には再び増加した。</a:t>
          </a:r>
          <a:endParaRPr kumimoji="1" lang="en-US" altLang="ja-JP" sz="1100">
            <a:latin typeface="ＭＳ Ｐゴシック"/>
          </a:endParaRPr>
        </a:p>
        <a:p>
          <a:r>
            <a:rPr kumimoji="1" lang="ja-JP" altLang="en-US" sz="1100">
              <a:latin typeface="ＭＳ Ｐゴシック"/>
            </a:rPr>
            <a:t>　今後、大規模事業に本格的に着手し、公債費割合の増加が見込まれることから、引き続き市財政規律ガイドラインに基づき、歳出全般にわたる徹底した見直しや事業・施策の優先順位の的確な選択により、貴重な財源の効果的な配分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77</xdr:row>
      <xdr:rowOff>129287</xdr:rowOff>
    </xdr:to>
    <xdr:cxnSp macro="">
      <xdr:nvCxnSpPr>
        <xdr:cNvPr id="370" name="直線コネクタ 369"/>
        <xdr:cNvCxnSpPr/>
      </xdr:nvCxnSpPr>
      <xdr:spPr>
        <a:xfrm>
          <a:off x="3987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170435</xdr:rowOff>
    </xdr:to>
    <xdr:cxnSp macro="">
      <xdr:nvCxnSpPr>
        <xdr:cNvPr id="373" name="直線コネクタ 372"/>
        <xdr:cNvCxnSpPr/>
      </xdr:nvCxnSpPr>
      <xdr:spPr>
        <a:xfrm flipV="1">
          <a:off x="3098800" y="13312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12700</xdr:rowOff>
    </xdr:to>
    <xdr:cxnSp macro="">
      <xdr:nvCxnSpPr>
        <xdr:cNvPr id="376" name="直線コネクタ 375"/>
        <xdr:cNvCxnSpPr/>
      </xdr:nvCxnSpPr>
      <xdr:spPr>
        <a:xfrm flipV="1">
          <a:off x="2209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122428</xdr:rowOff>
    </xdr:to>
    <xdr:cxnSp macro="">
      <xdr:nvCxnSpPr>
        <xdr:cNvPr id="379" name="直線コネクタ 378"/>
        <xdr:cNvCxnSpPr/>
      </xdr:nvCxnSpPr>
      <xdr:spPr>
        <a:xfrm flipV="1">
          <a:off x="1320800" y="13385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9" name="円/楕円 388"/>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90"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91" name="円/楕円 390"/>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92" name="テキスト ボックス 391"/>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3" name="円/楕円 392"/>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4" name="テキスト ボックス 393"/>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5" name="円/楕円 394"/>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96" name="テキスト ボックス 39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7" name="円/楕円 39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8" name="テキスト ボックス 397"/>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公債費以外の比率については、近年、ほぼ類似団体平均と同水準で推移している。</a:t>
          </a:r>
          <a:endParaRPr kumimoji="1" lang="en-US" altLang="ja-JP" sz="1300">
            <a:latin typeface="ＭＳ Ｐゴシック"/>
          </a:endParaRPr>
        </a:p>
        <a:p>
          <a:r>
            <a:rPr kumimoji="1" lang="ja-JP" altLang="en-US" sz="1300">
              <a:latin typeface="ＭＳ Ｐゴシック"/>
            </a:rPr>
            <a:t>　引き続き、人件費の抑制や物件費等一般行政経費における経費節減に努めていく。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5842</xdr:rowOff>
    </xdr:to>
    <xdr:cxnSp macro="">
      <xdr:nvCxnSpPr>
        <xdr:cNvPr id="429" name="直線コネクタ 428"/>
        <xdr:cNvCxnSpPr/>
      </xdr:nvCxnSpPr>
      <xdr:spPr>
        <a:xfrm flipV="1">
          <a:off x="15671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77</xdr:row>
      <xdr:rowOff>5842</xdr:rowOff>
    </xdr:to>
    <xdr:cxnSp macro="">
      <xdr:nvCxnSpPr>
        <xdr:cNvPr id="432" name="直線コネクタ 431"/>
        <xdr:cNvCxnSpPr/>
      </xdr:nvCxnSpPr>
      <xdr:spPr>
        <a:xfrm>
          <a:off x="14782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62992</xdr:rowOff>
    </xdr:to>
    <xdr:cxnSp macro="">
      <xdr:nvCxnSpPr>
        <xdr:cNvPr id="435" name="直線コネクタ 434"/>
        <xdr:cNvCxnSpPr/>
      </xdr:nvCxnSpPr>
      <xdr:spPr>
        <a:xfrm>
          <a:off x="13893800" y="13052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21844</xdr:rowOff>
    </xdr:from>
    <xdr:to>
      <xdr:col>20</xdr:col>
      <xdr:colOff>158750</xdr:colOff>
      <xdr:row>77</xdr:row>
      <xdr:rowOff>92711</xdr:rowOff>
    </xdr:to>
    <xdr:cxnSp macro="">
      <xdr:nvCxnSpPr>
        <xdr:cNvPr id="438" name="直線コネクタ 437"/>
        <xdr:cNvCxnSpPr/>
      </xdr:nvCxnSpPr>
      <xdr:spPr>
        <a:xfrm flipV="1">
          <a:off x="13004800" y="130520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8" name="円/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126492</xdr:rowOff>
    </xdr:from>
    <xdr:to>
      <xdr:col>22</xdr:col>
      <xdr:colOff>615950</xdr:colOff>
      <xdr:row>77</xdr:row>
      <xdr:rowOff>56642</xdr:rowOff>
    </xdr:to>
    <xdr:sp macro="" textlink="">
      <xdr:nvSpPr>
        <xdr:cNvPr id="450" name="円/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51" name="テキスト ボックス 45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2" name="円/楕円 45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3" name="テキスト ボックス 452"/>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54" name="円/楕円 453"/>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55" name="テキスト ボックス 454"/>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6" name="円/楕円 455"/>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57" name="テキスト ボックス 45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滋賀県草津市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23128</xdr:rowOff>
    </xdr:from>
    <xdr:to>
      <xdr:col>4</xdr:col>
      <xdr:colOff>1117600</xdr:colOff>
      <xdr:row>16</xdr:row>
      <xdr:rowOff>81062</xdr:rowOff>
    </xdr:to>
    <xdr:cxnSp macro="">
      <xdr:nvCxnSpPr>
        <xdr:cNvPr id="52" name="直線コネクタ 51"/>
        <xdr:cNvCxnSpPr/>
      </xdr:nvCxnSpPr>
      <xdr:spPr bwMode="auto">
        <a:xfrm>
          <a:off x="5003800" y="2813953"/>
          <a:ext cx="647700" cy="57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142490</xdr:rowOff>
    </xdr:from>
    <xdr:to>
      <xdr:col>4</xdr:col>
      <xdr:colOff>469900</xdr:colOff>
      <xdr:row>16</xdr:row>
      <xdr:rowOff>23128</xdr:rowOff>
    </xdr:to>
    <xdr:cxnSp macro="">
      <xdr:nvCxnSpPr>
        <xdr:cNvPr id="55" name="直線コネクタ 54"/>
        <xdr:cNvCxnSpPr/>
      </xdr:nvCxnSpPr>
      <xdr:spPr bwMode="auto">
        <a:xfrm>
          <a:off x="4305300" y="2761865"/>
          <a:ext cx="698500" cy="5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142425</xdr:rowOff>
    </xdr:from>
    <xdr:to>
      <xdr:col>3</xdr:col>
      <xdr:colOff>904875</xdr:colOff>
      <xdr:row>15</xdr:row>
      <xdr:rowOff>142490</xdr:rowOff>
    </xdr:to>
    <xdr:cxnSp macro="">
      <xdr:nvCxnSpPr>
        <xdr:cNvPr id="58" name="直線コネクタ 57"/>
        <xdr:cNvCxnSpPr/>
      </xdr:nvCxnSpPr>
      <xdr:spPr bwMode="auto">
        <a:xfrm>
          <a:off x="3606800" y="2761800"/>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142425</xdr:rowOff>
    </xdr:from>
    <xdr:to>
      <xdr:col>3</xdr:col>
      <xdr:colOff>206375</xdr:colOff>
      <xdr:row>15</xdr:row>
      <xdr:rowOff>143470</xdr:rowOff>
    </xdr:to>
    <xdr:cxnSp macro="">
      <xdr:nvCxnSpPr>
        <xdr:cNvPr id="61" name="直線コネクタ 60"/>
        <xdr:cNvCxnSpPr/>
      </xdr:nvCxnSpPr>
      <xdr:spPr bwMode="auto">
        <a:xfrm flipV="1">
          <a:off x="2908300" y="2761800"/>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18211</xdr:rowOff>
    </xdr:from>
    <xdr:ext cx="762000" cy="259045"/>
    <xdr:sp macro="" textlink="">
      <xdr:nvSpPr>
        <xdr:cNvPr id="65" name="テキスト ボックス 64"/>
        <xdr:cNvSpPr txBox="1"/>
      </xdr:nvSpPr>
      <xdr:spPr>
        <a:xfrm>
          <a:off x="2527300" y="28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30262</xdr:rowOff>
    </xdr:from>
    <xdr:to>
      <xdr:col>5</xdr:col>
      <xdr:colOff>34925</xdr:colOff>
      <xdr:row>16</xdr:row>
      <xdr:rowOff>131862</xdr:rowOff>
    </xdr:to>
    <xdr:sp macro="" textlink="">
      <xdr:nvSpPr>
        <xdr:cNvPr id="71" name="円/楕円 70"/>
        <xdr:cNvSpPr/>
      </xdr:nvSpPr>
      <xdr:spPr bwMode="auto">
        <a:xfrm>
          <a:off x="5600700" y="282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2339</xdr:rowOff>
    </xdr:from>
    <xdr:ext cx="762000" cy="259045"/>
    <xdr:sp macro="" textlink="">
      <xdr:nvSpPr>
        <xdr:cNvPr id="72" name="人口1人当たり決算額の推移該当値テキスト130"/>
        <xdr:cNvSpPr txBox="1"/>
      </xdr:nvSpPr>
      <xdr:spPr>
        <a:xfrm>
          <a:off x="5740400" y="279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143778</xdr:rowOff>
    </xdr:from>
    <xdr:to>
      <xdr:col>4</xdr:col>
      <xdr:colOff>520700</xdr:colOff>
      <xdr:row>16</xdr:row>
      <xdr:rowOff>73928</xdr:rowOff>
    </xdr:to>
    <xdr:sp macro="" textlink="">
      <xdr:nvSpPr>
        <xdr:cNvPr id="73" name="円/楕円 72"/>
        <xdr:cNvSpPr/>
      </xdr:nvSpPr>
      <xdr:spPr bwMode="auto">
        <a:xfrm>
          <a:off x="4953000" y="276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58705</xdr:rowOff>
    </xdr:from>
    <xdr:ext cx="736600" cy="259045"/>
    <xdr:sp macro="" textlink="">
      <xdr:nvSpPr>
        <xdr:cNvPr id="74" name="テキスト ボックス 73"/>
        <xdr:cNvSpPr txBox="1"/>
      </xdr:nvSpPr>
      <xdr:spPr>
        <a:xfrm>
          <a:off x="4622800" y="2849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91690</xdr:rowOff>
    </xdr:from>
    <xdr:to>
      <xdr:col>3</xdr:col>
      <xdr:colOff>955675</xdr:colOff>
      <xdr:row>16</xdr:row>
      <xdr:rowOff>21840</xdr:rowOff>
    </xdr:to>
    <xdr:sp macro="" textlink="">
      <xdr:nvSpPr>
        <xdr:cNvPr id="75" name="円/楕円 74"/>
        <xdr:cNvSpPr/>
      </xdr:nvSpPr>
      <xdr:spPr bwMode="auto">
        <a:xfrm>
          <a:off x="4254500" y="271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6617</xdr:rowOff>
    </xdr:from>
    <xdr:ext cx="762000" cy="259045"/>
    <xdr:sp macro="" textlink="">
      <xdr:nvSpPr>
        <xdr:cNvPr id="76" name="テキスト ボックス 75"/>
        <xdr:cNvSpPr txBox="1"/>
      </xdr:nvSpPr>
      <xdr:spPr>
        <a:xfrm>
          <a:off x="3924300" y="27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91625</xdr:rowOff>
    </xdr:from>
    <xdr:to>
      <xdr:col>3</xdr:col>
      <xdr:colOff>257175</xdr:colOff>
      <xdr:row>16</xdr:row>
      <xdr:rowOff>21775</xdr:rowOff>
    </xdr:to>
    <xdr:sp macro="" textlink="">
      <xdr:nvSpPr>
        <xdr:cNvPr id="77" name="円/楕円 76"/>
        <xdr:cNvSpPr/>
      </xdr:nvSpPr>
      <xdr:spPr bwMode="auto">
        <a:xfrm>
          <a:off x="3556000" y="271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31952</xdr:rowOff>
    </xdr:from>
    <xdr:ext cx="762000" cy="259045"/>
    <xdr:sp macro="" textlink="">
      <xdr:nvSpPr>
        <xdr:cNvPr id="78" name="テキスト ボックス 77"/>
        <xdr:cNvSpPr txBox="1"/>
      </xdr:nvSpPr>
      <xdr:spPr>
        <a:xfrm>
          <a:off x="3225800" y="247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92670</xdr:rowOff>
    </xdr:from>
    <xdr:to>
      <xdr:col>2</xdr:col>
      <xdr:colOff>692150</xdr:colOff>
      <xdr:row>16</xdr:row>
      <xdr:rowOff>22820</xdr:rowOff>
    </xdr:to>
    <xdr:sp macro="" textlink="">
      <xdr:nvSpPr>
        <xdr:cNvPr id="79" name="円/楕円 78"/>
        <xdr:cNvSpPr/>
      </xdr:nvSpPr>
      <xdr:spPr bwMode="auto">
        <a:xfrm>
          <a:off x="2857500" y="2712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32997</xdr:rowOff>
    </xdr:from>
    <xdr:ext cx="762000" cy="259045"/>
    <xdr:sp macro="" textlink="">
      <xdr:nvSpPr>
        <xdr:cNvPr id="80" name="テキスト ボックス 79"/>
        <xdr:cNvSpPr txBox="1"/>
      </xdr:nvSpPr>
      <xdr:spPr>
        <a:xfrm>
          <a:off x="2527300" y="24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266478</xdr:rowOff>
    </xdr:from>
    <xdr:to>
      <xdr:col>4</xdr:col>
      <xdr:colOff>1117600</xdr:colOff>
      <xdr:row>37</xdr:row>
      <xdr:rowOff>267753</xdr:rowOff>
    </xdr:to>
    <xdr:cxnSp macro="">
      <xdr:nvCxnSpPr>
        <xdr:cNvPr id="116" name="直線コネクタ 115"/>
        <xdr:cNvCxnSpPr/>
      </xdr:nvCxnSpPr>
      <xdr:spPr bwMode="auto">
        <a:xfrm flipV="1">
          <a:off x="5003800" y="7391178"/>
          <a:ext cx="647700" cy="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267753</xdr:rowOff>
    </xdr:from>
    <xdr:to>
      <xdr:col>4</xdr:col>
      <xdr:colOff>469900</xdr:colOff>
      <xdr:row>38</xdr:row>
      <xdr:rowOff>76414</xdr:rowOff>
    </xdr:to>
    <xdr:cxnSp macro="">
      <xdr:nvCxnSpPr>
        <xdr:cNvPr id="119" name="直線コネクタ 118"/>
        <xdr:cNvCxnSpPr/>
      </xdr:nvCxnSpPr>
      <xdr:spPr bwMode="auto">
        <a:xfrm flipV="1">
          <a:off x="4305300" y="7392453"/>
          <a:ext cx="698500" cy="15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84350</xdr:rowOff>
    </xdr:from>
    <xdr:to>
      <xdr:col>3</xdr:col>
      <xdr:colOff>904875</xdr:colOff>
      <xdr:row>38</xdr:row>
      <xdr:rowOff>76414</xdr:rowOff>
    </xdr:to>
    <xdr:cxnSp macro="">
      <xdr:nvCxnSpPr>
        <xdr:cNvPr id="122" name="直線コネクタ 121"/>
        <xdr:cNvCxnSpPr/>
      </xdr:nvCxnSpPr>
      <xdr:spPr bwMode="auto">
        <a:xfrm>
          <a:off x="3606800" y="7209050"/>
          <a:ext cx="698500" cy="33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6659</xdr:rowOff>
    </xdr:from>
    <xdr:to>
      <xdr:col>3</xdr:col>
      <xdr:colOff>206375</xdr:colOff>
      <xdr:row>37</xdr:row>
      <xdr:rowOff>84350</xdr:rowOff>
    </xdr:to>
    <xdr:cxnSp macro="">
      <xdr:nvCxnSpPr>
        <xdr:cNvPr id="125" name="直線コネクタ 124"/>
        <xdr:cNvCxnSpPr/>
      </xdr:nvCxnSpPr>
      <xdr:spPr bwMode="auto">
        <a:xfrm>
          <a:off x="2908300" y="7131359"/>
          <a:ext cx="698500" cy="7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215678</xdr:rowOff>
    </xdr:from>
    <xdr:to>
      <xdr:col>5</xdr:col>
      <xdr:colOff>34925</xdr:colOff>
      <xdr:row>37</xdr:row>
      <xdr:rowOff>317278</xdr:rowOff>
    </xdr:to>
    <xdr:sp macro="" textlink="">
      <xdr:nvSpPr>
        <xdr:cNvPr id="135" name="円/楕円 134"/>
        <xdr:cNvSpPr/>
      </xdr:nvSpPr>
      <xdr:spPr bwMode="auto">
        <a:xfrm>
          <a:off x="5600700" y="734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187755</xdr:rowOff>
    </xdr:from>
    <xdr:ext cx="762000" cy="259045"/>
    <xdr:sp macro="" textlink="">
      <xdr:nvSpPr>
        <xdr:cNvPr id="136" name="人口1人当たり決算額の推移該当値テキスト445"/>
        <xdr:cNvSpPr txBox="1"/>
      </xdr:nvSpPr>
      <xdr:spPr>
        <a:xfrm>
          <a:off x="5740400" y="731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216953</xdr:rowOff>
    </xdr:from>
    <xdr:to>
      <xdr:col>4</xdr:col>
      <xdr:colOff>520700</xdr:colOff>
      <xdr:row>37</xdr:row>
      <xdr:rowOff>318553</xdr:rowOff>
    </xdr:to>
    <xdr:sp macro="" textlink="">
      <xdr:nvSpPr>
        <xdr:cNvPr id="137" name="円/楕円 136"/>
        <xdr:cNvSpPr/>
      </xdr:nvSpPr>
      <xdr:spPr bwMode="auto">
        <a:xfrm>
          <a:off x="4953000" y="734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303330</xdr:rowOff>
    </xdr:from>
    <xdr:ext cx="736600" cy="259045"/>
    <xdr:sp macro="" textlink="">
      <xdr:nvSpPr>
        <xdr:cNvPr id="138" name="テキスト ボックス 137"/>
        <xdr:cNvSpPr txBox="1"/>
      </xdr:nvSpPr>
      <xdr:spPr>
        <a:xfrm>
          <a:off x="4622800" y="742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25614</xdr:rowOff>
    </xdr:from>
    <xdr:to>
      <xdr:col>3</xdr:col>
      <xdr:colOff>955675</xdr:colOff>
      <xdr:row>38</xdr:row>
      <xdr:rowOff>127214</xdr:rowOff>
    </xdr:to>
    <xdr:sp macro="" textlink="">
      <xdr:nvSpPr>
        <xdr:cNvPr id="139" name="円/楕円 138"/>
        <xdr:cNvSpPr/>
      </xdr:nvSpPr>
      <xdr:spPr bwMode="auto">
        <a:xfrm>
          <a:off x="4254500" y="749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111991</xdr:rowOff>
    </xdr:from>
    <xdr:ext cx="762000" cy="259045"/>
    <xdr:sp macro="" textlink="">
      <xdr:nvSpPr>
        <xdr:cNvPr id="140" name="テキスト ボックス 139"/>
        <xdr:cNvSpPr txBox="1"/>
      </xdr:nvSpPr>
      <xdr:spPr>
        <a:xfrm>
          <a:off x="3924300" y="75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33550</xdr:rowOff>
    </xdr:from>
    <xdr:to>
      <xdr:col>3</xdr:col>
      <xdr:colOff>257175</xdr:colOff>
      <xdr:row>37</xdr:row>
      <xdr:rowOff>135150</xdr:rowOff>
    </xdr:to>
    <xdr:sp macro="" textlink="">
      <xdr:nvSpPr>
        <xdr:cNvPr id="141" name="円/楕円 140"/>
        <xdr:cNvSpPr/>
      </xdr:nvSpPr>
      <xdr:spPr bwMode="auto">
        <a:xfrm>
          <a:off x="3556000" y="715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316777</xdr:rowOff>
    </xdr:from>
    <xdr:ext cx="762000" cy="259045"/>
    <xdr:sp macro="" textlink="">
      <xdr:nvSpPr>
        <xdr:cNvPr id="142" name="テキスト ボックス 141"/>
        <xdr:cNvSpPr txBox="1"/>
      </xdr:nvSpPr>
      <xdr:spPr>
        <a:xfrm>
          <a:off x="3225800" y="692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127309</xdr:rowOff>
    </xdr:from>
    <xdr:to>
      <xdr:col>2</xdr:col>
      <xdr:colOff>692150</xdr:colOff>
      <xdr:row>37</xdr:row>
      <xdr:rowOff>57459</xdr:rowOff>
    </xdr:to>
    <xdr:sp macro="" textlink="">
      <xdr:nvSpPr>
        <xdr:cNvPr id="143" name="円/楕円 142"/>
        <xdr:cNvSpPr/>
      </xdr:nvSpPr>
      <xdr:spPr bwMode="auto">
        <a:xfrm>
          <a:off x="2857500" y="708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239086</xdr:rowOff>
    </xdr:from>
    <xdr:ext cx="762000" cy="259045"/>
    <xdr:sp macro="" textlink="">
      <xdr:nvSpPr>
        <xdr:cNvPr id="144" name="テキスト ボックス 143"/>
        <xdr:cNvSpPr txBox="1"/>
      </xdr:nvSpPr>
      <xdr:spPr>
        <a:xfrm>
          <a:off x="2527300" y="68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将来への備えとなる財政調整基金残高については、法定積立による増加に加え、取り崩しを抑制しており、標準財政規模に対する比率は毎年上昇している。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実質収支比率および実質単年度収支は、継続して黒字を確保し、健全な財政運営を維持している。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引き続き、市財政規律ガイドラインに基づき、財政調整基金については、実質赤字比率における早期健全化基準である標準財政規模の</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％以上の保持に努めていく。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年度の国民健康保険事業特別会計を除き、いずれの会計でも黒字を確保しており、健全な財政運営となっている。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年度は、流域下水道負担金の過年度分精算という特殊要素により、公共下水道事業特別会計への公債費繰入が大きく減少したが、平成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年度には例年の水準に戻っている。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年度の償還額は再び増加したものの、交付税措置のある市債の活用を図るなどの取り組みにより、実質公債費比率の分子は平成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年度と同水準に抑制されている。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本格的に着手する大規模事業により、市債の借入が一時的に増加することから、新規借入に際しては、市財政規律ガイドラインに基づき、長期的にプライマリーバランスを確保するよう努め、将来世代との適正な負担水準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地方債の現在高については、建設事業債等の償還が進んでいること、新規発行の抑制に努めており、平成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年度は、臨時財政対策債が増となったものの、給食センター改築事業の減などによって、全体としては減となった。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また、職員の新陳代謝が進んでいることから、退職手当見込額も減少しており、将来負担額は概ね減少傾向にある。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年度の将来負担額は、前年同様、算定されない（負担額ゼロ）という結果になり、現時点において既に発生した負債のみを対象とする将来負担比率でみると、安定した財政状況といえる。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しかし、今後、本格的に着手する大規模事業や老朽化した公共施設への対応を考慮すると、比率は一定程度の上昇が見込まれ、引き続き、健全な財政運営に努める必要がある。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43285855</v>
      </c>
      <c r="BO4" s="349"/>
      <c r="BP4" s="349"/>
      <c r="BQ4" s="349"/>
      <c r="BR4" s="349"/>
      <c r="BS4" s="349"/>
      <c r="BT4" s="349"/>
      <c r="BU4" s="350"/>
      <c r="BV4" s="348">
        <v>40737360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42214797</v>
      </c>
      <c r="BO5" s="386"/>
      <c r="BP5" s="386"/>
      <c r="BQ5" s="386"/>
      <c r="BR5" s="386"/>
      <c r="BS5" s="386"/>
      <c r="BT5" s="386"/>
      <c r="BU5" s="387"/>
      <c r="BV5" s="385">
        <v>39846967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89.1</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1071058</v>
      </c>
      <c r="BO6" s="386"/>
      <c r="BP6" s="386"/>
      <c r="BQ6" s="386"/>
      <c r="BR6" s="386"/>
      <c r="BS6" s="386"/>
      <c r="BT6" s="386"/>
      <c r="BU6" s="387"/>
      <c r="BV6" s="385">
        <v>890393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682935</v>
      </c>
      <c r="BO7" s="386"/>
      <c r="BP7" s="386"/>
      <c r="BQ7" s="386"/>
      <c r="BR7" s="386"/>
      <c r="BS7" s="386"/>
      <c r="BT7" s="386"/>
      <c r="BU7" s="387"/>
      <c r="BV7" s="385">
        <v>459753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25057422</v>
      </c>
      <c r="CU7" s="386"/>
      <c r="CV7" s="386"/>
      <c r="CW7" s="386"/>
      <c r="CX7" s="386"/>
      <c r="CY7" s="386"/>
      <c r="CZ7" s="386"/>
      <c r="DA7" s="387"/>
      <c r="DB7" s="385">
        <v>24213945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388123</v>
      </c>
      <c r="BO8" s="386"/>
      <c r="BP8" s="386"/>
      <c r="BQ8" s="386"/>
      <c r="BR8" s="386"/>
      <c r="BS8" s="386"/>
      <c r="BT8" s="386"/>
      <c r="BU8" s="387"/>
      <c r="BV8" s="385">
        <v>430640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130874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-42517</v>
      </c>
      <c r="BO9" s="386"/>
      <c r="BP9" s="386"/>
      <c r="BQ9" s="386"/>
      <c r="BR9" s="386"/>
      <c r="BS9" s="386"/>
      <c r="BT9" s="386"/>
      <c r="BU9" s="387"/>
      <c r="BV9" s="385">
        <v>-73953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121159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226022</v>
      </c>
      <c r="BO10" s="386"/>
      <c r="BP10" s="386"/>
      <c r="BQ10" s="386"/>
      <c r="BR10" s="386"/>
      <c r="BS10" s="386"/>
      <c r="BT10" s="386"/>
      <c r="BU10" s="387"/>
      <c r="BV10" s="385">
        <v>260057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127444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125560</v>
      </c>
      <c r="S13" s="467"/>
      <c r="T13" s="467"/>
      <c r="U13" s="467"/>
      <c r="V13" s="468"/>
      <c r="W13" s="401" t="s">
        <v>123</v>
      </c>
      <c r="X13" s="402"/>
      <c r="Y13" s="402"/>
      <c r="Z13" s="402"/>
      <c r="AA13" s="402"/>
      <c r="AB13" s="392"/>
      <c r="AC13" s="436">
        <v>913</v>
      </c>
      <c r="AD13" s="437"/>
      <c r="AE13" s="437"/>
      <c r="AF13" s="437"/>
      <c r="AG13" s="476"/>
      <c r="AH13" s="436">
        <v>1079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183505</v>
      </c>
      <c r="BO13" s="386"/>
      <c r="BP13" s="386"/>
      <c r="BQ13" s="386"/>
      <c r="BR13" s="386"/>
      <c r="BS13" s="386"/>
      <c r="BT13" s="386"/>
      <c r="BU13" s="387"/>
      <c r="BV13" s="385">
        <v>186104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3.1</v>
      </c>
      <c r="CU13" s="383"/>
      <c r="CV13" s="383"/>
      <c r="CW13" s="383"/>
      <c r="CX13" s="383"/>
      <c r="CY13" s="383"/>
      <c r="CZ13" s="383"/>
      <c r="DA13" s="384"/>
      <c r="DB13" s="382">
        <v>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126032</v>
      </c>
      <c r="S14" s="467"/>
      <c r="T14" s="467"/>
      <c r="U14" s="467"/>
      <c r="V14" s="468"/>
      <c r="W14" s="375"/>
      <c r="X14" s="376"/>
      <c r="Y14" s="376"/>
      <c r="Z14" s="376"/>
      <c r="AA14" s="376"/>
      <c r="AB14" s="365"/>
      <c r="AC14" s="469">
        <v>1.6</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124126</v>
      </c>
      <c r="S15" s="467"/>
      <c r="T15" s="467"/>
      <c r="U15" s="467"/>
      <c r="V15" s="468"/>
      <c r="W15" s="401" t="s">
        <v>130</v>
      </c>
      <c r="X15" s="402"/>
      <c r="Y15" s="402"/>
      <c r="Z15" s="402"/>
      <c r="AA15" s="402"/>
      <c r="AB15" s="392"/>
      <c r="AC15" s="436">
        <v>18532</v>
      </c>
      <c r="AD15" s="437"/>
      <c r="AE15" s="437"/>
      <c r="AF15" s="437"/>
      <c r="AG15" s="476"/>
      <c r="AH15" s="436">
        <v>17896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16327380</v>
      </c>
      <c r="BO15" s="349"/>
      <c r="BP15" s="349"/>
      <c r="BQ15" s="349"/>
      <c r="BR15" s="349"/>
      <c r="BS15" s="349"/>
      <c r="BT15" s="349"/>
      <c r="BU15" s="350"/>
      <c r="BV15" s="348">
        <v>15948585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32.1</v>
      </c>
      <c r="AD16" s="470"/>
      <c r="AE16" s="470"/>
      <c r="AF16" s="470"/>
      <c r="AG16" s="471"/>
      <c r="AH16" s="469">
        <v>30.8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17945928</v>
      </c>
      <c r="BO16" s="386"/>
      <c r="BP16" s="386"/>
      <c r="BQ16" s="386"/>
      <c r="BR16" s="386"/>
      <c r="BS16" s="386"/>
      <c r="BT16" s="386"/>
      <c r="BU16" s="387"/>
      <c r="BV16" s="385">
        <v>17433394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38301</v>
      </c>
      <c r="AD17" s="437"/>
      <c r="AE17" s="437"/>
      <c r="AF17" s="437"/>
      <c r="AG17" s="476"/>
      <c r="AH17" s="436">
        <v>38054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21416442</v>
      </c>
      <c r="BO17" s="386"/>
      <c r="BP17" s="386"/>
      <c r="BQ17" s="386"/>
      <c r="BR17" s="386"/>
      <c r="BS17" s="386"/>
      <c r="BT17" s="386"/>
      <c r="BU17" s="387"/>
      <c r="BV17" s="385">
        <v>20817000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67.92</v>
      </c>
      <c r="M18" s="498"/>
      <c r="N18" s="498"/>
      <c r="O18" s="498"/>
      <c r="P18" s="498"/>
      <c r="Q18" s="498"/>
      <c r="R18" s="499"/>
      <c r="S18" s="499"/>
      <c r="T18" s="499"/>
      <c r="U18" s="499"/>
      <c r="V18" s="500"/>
      <c r="W18" s="403"/>
      <c r="X18" s="404"/>
      <c r="Y18" s="404"/>
      <c r="Z18" s="404"/>
      <c r="AA18" s="404"/>
      <c r="AB18" s="395"/>
      <c r="AC18" s="501">
        <v>66.3</v>
      </c>
      <c r="AD18" s="502"/>
      <c r="AE18" s="502"/>
      <c r="AF18" s="502"/>
      <c r="AG18" s="503"/>
      <c r="AH18" s="501">
        <v>65.400000000000006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22472176</v>
      </c>
      <c r="BO18" s="386"/>
      <c r="BP18" s="386"/>
      <c r="BQ18" s="386"/>
      <c r="BR18" s="386"/>
      <c r="BS18" s="386"/>
      <c r="BT18" s="386"/>
      <c r="BU18" s="387"/>
      <c r="BV18" s="385">
        <v>22138456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1927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29264279</v>
      </c>
      <c r="BO19" s="386"/>
      <c r="BP19" s="386"/>
      <c r="BQ19" s="386"/>
      <c r="BR19" s="386"/>
      <c r="BS19" s="386"/>
      <c r="BT19" s="386"/>
      <c r="BU19" s="387"/>
      <c r="BV19" s="385">
        <v>27655217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57318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37856886</v>
      </c>
      <c r="BO23" s="386"/>
      <c r="BP23" s="386"/>
      <c r="BQ23" s="386"/>
      <c r="BR23" s="386"/>
      <c r="BS23" s="386"/>
      <c r="BT23" s="386"/>
      <c r="BU23" s="387"/>
      <c r="BV23" s="385">
        <v>38004095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9450</v>
      </c>
      <c r="R24" s="437"/>
      <c r="S24" s="437"/>
      <c r="T24" s="437"/>
      <c r="U24" s="437"/>
      <c r="V24" s="476"/>
      <c r="W24" s="531"/>
      <c r="X24" s="519"/>
      <c r="Y24" s="520"/>
      <c r="Z24" s="435" t="s">
        <v>154</v>
      </c>
      <c r="AA24" s="415"/>
      <c r="AB24" s="415"/>
      <c r="AC24" s="415"/>
      <c r="AD24" s="415"/>
      <c r="AE24" s="415"/>
      <c r="AF24" s="415"/>
      <c r="AG24" s="416"/>
      <c r="AH24" s="436">
        <v>599</v>
      </c>
      <c r="AI24" s="437"/>
      <c r="AJ24" s="437"/>
      <c r="AK24" s="437"/>
      <c r="AL24" s="476"/>
      <c r="AM24" s="436">
        <v>1852707</v>
      </c>
      <c r="AN24" s="437"/>
      <c r="AO24" s="437"/>
      <c r="AP24" s="437"/>
      <c r="AQ24" s="437"/>
      <c r="AR24" s="476"/>
      <c r="AS24" s="436">
        <v>3093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22251952</v>
      </c>
      <c r="BO24" s="386"/>
      <c r="BP24" s="386"/>
      <c r="BQ24" s="386"/>
      <c r="BR24" s="386"/>
      <c r="BS24" s="386"/>
      <c r="BT24" s="386"/>
      <c r="BU24" s="387"/>
      <c r="BV24" s="385">
        <v>22438434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7950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4630367</v>
      </c>
      <c r="BO25" s="349"/>
      <c r="BP25" s="349"/>
      <c r="BQ25" s="349"/>
      <c r="BR25" s="349"/>
      <c r="BS25" s="349"/>
      <c r="BT25" s="349"/>
      <c r="BU25" s="350"/>
      <c r="BV25" s="348">
        <v>3639100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7350</v>
      </c>
      <c r="R26" s="437"/>
      <c r="S26" s="437"/>
      <c r="T26" s="437"/>
      <c r="U26" s="437"/>
      <c r="V26" s="476"/>
      <c r="W26" s="531"/>
      <c r="X26" s="519"/>
      <c r="Y26" s="520"/>
      <c r="Z26" s="435" t="s">
        <v>160</v>
      </c>
      <c r="AA26" s="539"/>
      <c r="AB26" s="539"/>
      <c r="AC26" s="539"/>
      <c r="AD26" s="539"/>
      <c r="AE26" s="539"/>
      <c r="AF26" s="539"/>
      <c r="AG26" s="540"/>
      <c r="AH26" s="436">
        <v>13</v>
      </c>
      <c r="AI26" s="437"/>
      <c r="AJ26" s="437"/>
      <c r="AK26" s="437"/>
      <c r="AL26" s="476"/>
      <c r="AM26" s="436">
        <v>37869</v>
      </c>
      <c r="AN26" s="437"/>
      <c r="AO26" s="437"/>
      <c r="AP26" s="437"/>
      <c r="AQ26" s="437"/>
      <c r="AR26" s="476"/>
      <c r="AS26" s="436">
        <v>2913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5690</v>
      </c>
      <c r="R27" s="437"/>
      <c r="S27" s="437"/>
      <c r="T27" s="437"/>
      <c r="U27" s="437"/>
      <c r="V27" s="476"/>
      <c r="W27" s="531"/>
      <c r="X27" s="519"/>
      <c r="Y27" s="520"/>
      <c r="Z27" s="435" t="s">
        <v>163</v>
      </c>
      <c r="AA27" s="415"/>
      <c r="AB27" s="415"/>
      <c r="AC27" s="415"/>
      <c r="AD27" s="415"/>
      <c r="AE27" s="415"/>
      <c r="AF27" s="415"/>
      <c r="AG27" s="416"/>
      <c r="AH27" s="436">
        <v>74</v>
      </c>
      <c r="AI27" s="437"/>
      <c r="AJ27" s="437"/>
      <c r="AK27" s="437"/>
      <c r="AL27" s="476"/>
      <c r="AM27" s="436">
        <v>244274</v>
      </c>
      <c r="AN27" s="437"/>
      <c r="AO27" s="437"/>
      <c r="AP27" s="437"/>
      <c r="AQ27" s="437"/>
      <c r="AR27" s="476"/>
      <c r="AS27" s="436">
        <v>3301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959427</v>
      </c>
      <c r="BO27" s="553"/>
      <c r="BP27" s="553"/>
      <c r="BQ27" s="553"/>
      <c r="BR27" s="553"/>
      <c r="BS27" s="553"/>
      <c r="BT27" s="553"/>
      <c r="BU27" s="554"/>
      <c r="BV27" s="552">
        <v>959215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5020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4847373</v>
      </c>
      <c r="BO28" s="349"/>
      <c r="BP28" s="349"/>
      <c r="BQ28" s="349"/>
      <c r="BR28" s="349"/>
      <c r="BS28" s="349"/>
      <c r="BT28" s="349"/>
      <c r="BU28" s="350"/>
      <c r="BV28" s="348">
        <v>4621351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22</v>
      </c>
      <c r="M29" s="437"/>
      <c r="N29" s="437"/>
      <c r="O29" s="437"/>
      <c r="P29" s="476"/>
      <c r="Q29" s="436">
        <v>4520</v>
      </c>
      <c r="R29" s="437"/>
      <c r="S29" s="437"/>
      <c r="T29" s="437"/>
      <c r="U29" s="437"/>
      <c r="V29" s="476"/>
      <c r="W29" s="531"/>
      <c r="X29" s="519"/>
      <c r="Y29" s="520"/>
      <c r="Z29" s="435" t="s">
        <v>170</v>
      </c>
      <c r="AA29" s="415"/>
      <c r="AB29" s="415"/>
      <c r="AC29" s="415"/>
      <c r="AD29" s="415"/>
      <c r="AE29" s="415"/>
      <c r="AF29" s="415"/>
      <c r="AG29" s="416"/>
      <c r="AH29" s="436">
        <v>673</v>
      </c>
      <c r="AI29" s="437"/>
      <c r="AJ29" s="437"/>
      <c r="AK29" s="437"/>
      <c r="AL29" s="476"/>
      <c r="AM29" s="436">
        <v>2096981</v>
      </c>
      <c r="AN29" s="437"/>
      <c r="AO29" s="437"/>
      <c r="AP29" s="437"/>
      <c r="AQ29" s="437"/>
      <c r="AR29" s="476"/>
      <c r="AS29" s="436">
        <v>3116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3111998</v>
      </c>
      <c r="BO29" s="386"/>
      <c r="BP29" s="386"/>
      <c r="BQ29" s="386"/>
      <c r="BR29" s="386"/>
      <c r="BS29" s="386"/>
      <c r="BT29" s="386"/>
      <c r="BU29" s="387"/>
      <c r="BV29" s="385">
        <v>2106852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102.4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7696678</v>
      </c>
      <c r="BO30" s="553"/>
      <c r="BP30" s="553"/>
      <c r="BQ30" s="553"/>
      <c r="BR30" s="553"/>
      <c r="BS30" s="553"/>
      <c r="BT30" s="553"/>
      <c r="BU30" s="554"/>
      <c r="BV30" s="552">
        <v>7709842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駐車場事業特別会計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滋賀県市町村交通災害共済組合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草津市都市開発公社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学校給食センター特別会計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湖南広域行政組合</v>
      </c>
      <c r="BZ35" s="565"/>
      <c r="CA35" s="565"/>
      <c r="CB35" s="565"/>
      <c r="CC35" s="565"/>
      <c r="CD35" s="565"/>
      <c r="CE35" s="565"/>
      <c r="CF35" s="565"/>
      <c r="CG35" s="565"/>
      <c r="CH35" s="565"/>
      <c r="CI35" s="565"/>
      <c r="CJ35" s="565"/>
      <c r="CK35" s="565"/>
      <c r="CL35" s="565"/>
      <c r="CM35" s="565"/>
      <c r="CN35" s="165"/>
      <c r="CO35" s="564">
        <f t="shared" ref="CO35:CO43" si="3">IF(CQ35="","",CO34+1)</f>
        <v>15</v>
      </c>
      <c r="CP35" s="564"/>
      <c r="CQ35" s="565" t="str">
        <f>IF('各会計、関係団体の財政状況及び健全化判断比率'!BS8="","",'各会計、関係団体の財政状況及び健全化判断比率'!BS8)</f>
        <v>（公財）草津市コミュニティ事業団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滋賀県市町村職員研修センター</v>
      </c>
      <c r="BZ36" s="565"/>
      <c r="CA36" s="565"/>
      <c r="CB36" s="565"/>
      <c r="CC36" s="565"/>
      <c r="CD36" s="565"/>
      <c r="CE36" s="565"/>
      <c r="CF36" s="565"/>
      <c r="CG36" s="565"/>
      <c r="CH36" s="565"/>
      <c r="CI36" s="565"/>
      <c r="CJ36" s="565"/>
      <c r="CK36" s="565"/>
      <c r="CL36" s="565"/>
      <c r="CM36" s="565"/>
      <c r="CN36" s="165"/>
      <c r="CO36" s="564">
        <f t="shared" si="3"/>
        <v>16</v>
      </c>
      <c r="CP36" s="564"/>
      <c r="CQ36" s="565" t="str">
        <f>IF('各会計、関係団体の財政状況及び健全化判断比率'!BS9="","",'各会計、関係団体の財政状況及び健全化判断比率'!BS9)</f>
        <v>草津都市開発（株）</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滋賀県後期高齢者医療広域連合（一般会計）</v>
      </c>
      <c r="BZ37" s="565"/>
      <c r="CA37" s="565"/>
      <c r="CB37" s="565"/>
      <c r="CC37" s="565"/>
      <c r="CD37" s="565"/>
      <c r="CE37" s="565"/>
      <c r="CF37" s="565"/>
      <c r="CG37" s="565"/>
      <c r="CH37" s="565"/>
      <c r="CI37" s="565"/>
      <c r="CJ37" s="565"/>
      <c r="CK37" s="565"/>
      <c r="CL37" s="565"/>
      <c r="CM37" s="565"/>
      <c r="CN37" s="165"/>
      <c r="CO37" s="564">
        <f t="shared" si="3"/>
        <v>17</v>
      </c>
      <c r="CP37" s="564"/>
      <c r="CQ37" s="565" t="str">
        <f>IF('各会計、関係団体の財政状況及び健全化判断比率'!BS10="","",'各会計、関係団体の財政状況及び健全化判断比率'!BS10)</f>
        <v>草津まちづくり会社（株）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滋賀県後期高齢者医療広域連合（後期高齢者医療特別会計）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21031230</v>
      </c>
      <c r="S5" s="581"/>
      <c r="T5" s="581"/>
      <c r="U5" s="581"/>
      <c r="V5" s="581"/>
      <c r="W5" s="581"/>
      <c r="X5" s="581"/>
      <c r="Y5" s="582"/>
      <c r="Z5" s="583">
        <v>48.6</v>
      </c>
      <c r="AA5" s="583"/>
      <c r="AB5" s="583"/>
      <c r="AC5" s="583"/>
      <c r="AD5" s="584">
        <v>19506004</v>
      </c>
      <c r="AE5" s="584"/>
      <c r="AF5" s="584"/>
      <c r="AG5" s="584"/>
      <c r="AH5" s="584"/>
      <c r="AI5" s="584"/>
      <c r="AJ5" s="584"/>
      <c r="AK5" s="584"/>
      <c r="AL5" s="585">
        <v>84.1</v>
      </c>
      <c r="AM5" s="586"/>
      <c r="AN5" s="586"/>
      <c r="AO5" s="587"/>
      <c r="AP5" s="577" t="s">
        <v>208</v>
      </c>
      <c r="AQ5" s="578"/>
      <c r="AR5" s="578"/>
      <c r="AS5" s="578"/>
      <c r="AT5" s="578"/>
      <c r="AU5" s="578"/>
      <c r="AV5" s="578"/>
      <c r="AW5" s="578"/>
      <c r="AX5" s="578"/>
      <c r="AY5" s="578"/>
      <c r="AZ5" s="578"/>
      <c r="BA5" s="578"/>
      <c r="BB5" s="578"/>
      <c r="BC5" s="578"/>
      <c r="BD5" s="578"/>
      <c r="BE5" s="578"/>
      <c r="BF5" s="579"/>
      <c r="BG5" s="591">
        <v>19506004</v>
      </c>
      <c r="BH5" s="592"/>
      <c r="BI5" s="592"/>
      <c r="BJ5" s="592"/>
      <c r="BK5" s="592"/>
      <c r="BL5" s="592"/>
      <c r="BM5" s="592"/>
      <c r="BN5" s="593"/>
      <c r="BO5" s="594">
        <v>92.7</v>
      </c>
      <c r="BP5" s="594"/>
      <c r="BQ5" s="594"/>
      <c r="BR5" s="594"/>
      <c r="BS5" s="595">
        <v>210477</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297028</v>
      </c>
      <c r="S6" s="592"/>
      <c r="T6" s="592"/>
      <c r="U6" s="592"/>
      <c r="V6" s="592"/>
      <c r="W6" s="592"/>
      <c r="X6" s="592"/>
      <c r="Y6" s="593"/>
      <c r="Z6" s="594">
        <v>0.7</v>
      </c>
      <c r="AA6" s="594"/>
      <c r="AB6" s="594"/>
      <c r="AC6" s="594"/>
      <c r="AD6" s="595">
        <v>297028</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19506004</v>
      </c>
      <c r="BH6" s="592"/>
      <c r="BI6" s="592"/>
      <c r="BJ6" s="592"/>
      <c r="BK6" s="592"/>
      <c r="BL6" s="592"/>
      <c r="BM6" s="592"/>
      <c r="BN6" s="593"/>
      <c r="BO6" s="594">
        <v>92.7</v>
      </c>
      <c r="BP6" s="594"/>
      <c r="BQ6" s="594"/>
      <c r="BR6" s="594"/>
      <c r="BS6" s="595">
        <v>210477</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307121</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307121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43856</v>
      </c>
      <c r="S7" s="592"/>
      <c r="T7" s="592"/>
      <c r="U7" s="592"/>
      <c r="V7" s="592"/>
      <c r="W7" s="592"/>
      <c r="X7" s="592"/>
      <c r="Y7" s="593"/>
      <c r="Z7" s="594">
        <v>0.1</v>
      </c>
      <c r="AA7" s="594"/>
      <c r="AB7" s="594"/>
      <c r="AC7" s="594"/>
      <c r="AD7" s="595">
        <v>43856</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9443840</v>
      </c>
      <c r="BH7" s="592"/>
      <c r="BI7" s="592"/>
      <c r="BJ7" s="592"/>
      <c r="BK7" s="592"/>
      <c r="BL7" s="592"/>
      <c r="BM7" s="592"/>
      <c r="BN7" s="593"/>
      <c r="BO7" s="594">
        <v>44.9</v>
      </c>
      <c r="BP7" s="594"/>
      <c r="BQ7" s="594"/>
      <c r="BR7" s="594"/>
      <c r="BS7" s="595">
        <v>210477</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6247973</v>
      </c>
      <c r="CS7" s="592"/>
      <c r="CT7" s="592"/>
      <c r="CU7" s="592"/>
      <c r="CV7" s="592"/>
      <c r="CW7" s="592"/>
      <c r="CX7" s="592"/>
      <c r="CY7" s="593"/>
      <c r="CZ7" s="594">
        <v>14.8</v>
      </c>
      <c r="DA7" s="594"/>
      <c r="DB7" s="594"/>
      <c r="DC7" s="594"/>
      <c r="DD7" s="600">
        <v>185030</v>
      </c>
      <c r="DE7" s="592"/>
      <c r="DF7" s="592"/>
      <c r="DG7" s="592"/>
      <c r="DH7" s="592"/>
      <c r="DI7" s="592"/>
      <c r="DJ7" s="592"/>
      <c r="DK7" s="592"/>
      <c r="DL7" s="592"/>
      <c r="DM7" s="592"/>
      <c r="DN7" s="592"/>
      <c r="DO7" s="592"/>
      <c r="DP7" s="593"/>
      <c r="DQ7" s="600">
        <v>5718479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73143</v>
      </c>
      <c r="S8" s="592"/>
      <c r="T8" s="592"/>
      <c r="U8" s="592"/>
      <c r="V8" s="592"/>
      <c r="W8" s="592"/>
      <c r="X8" s="592"/>
      <c r="Y8" s="593"/>
      <c r="Z8" s="594">
        <v>0.2</v>
      </c>
      <c r="AA8" s="594"/>
      <c r="AB8" s="594"/>
      <c r="AC8" s="594"/>
      <c r="AD8" s="595">
        <v>73143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181769</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15881450</v>
      </c>
      <c r="CS8" s="592"/>
      <c r="CT8" s="592"/>
      <c r="CU8" s="592"/>
      <c r="CV8" s="592"/>
      <c r="CW8" s="592"/>
      <c r="CX8" s="592"/>
      <c r="CY8" s="593"/>
      <c r="CZ8" s="594">
        <v>37.6</v>
      </c>
      <c r="DA8" s="594"/>
      <c r="DB8" s="594"/>
      <c r="DC8" s="594"/>
      <c r="DD8" s="600">
        <v>929287</v>
      </c>
      <c r="DE8" s="592"/>
      <c r="DF8" s="592"/>
      <c r="DG8" s="592"/>
      <c r="DH8" s="592"/>
      <c r="DI8" s="592"/>
      <c r="DJ8" s="592"/>
      <c r="DK8" s="592"/>
      <c r="DL8" s="592"/>
      <c r="DM8" s="592"/>
      <c r="DN8" s="592"/>
      <c r="DO8" s="592"/>
      <c r="DP8" s="593"/>
      <c r="DQ8" s="600">
        <v>7885387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131462</v>
      </c>
      <c r="S9" s="592"/>
      <c r="T9" s="592"/>
      <c r="U9" s="592"/>
      <c r="V9" s="592"/>
      <c r="W9" s="592"/>
      <c r="X9" s="592"/>
      <c r="Y9" s="593"/>
      <c r="Z9" s="594">
        <v>0.3</v>
      </c>
      <c r="AA9" s="594"/>
      <c r="AB9" s="594"/>
      <c r="AC9" s="594"/>
      <c r="AD9" s="595">
        <v>131462</v>
      </c>
      <c r="AE9" s="595"/>
      <c r="AF9" s="595"/>
      <c r="AG9" s="595"/>
      <c r="AH9" s="595"/>
      <c r="AI9" s="595"/>
      <c r="AJ9" s="595"/>
      <c r="AK9" s="595"/>
      <c r="AL9" s="596">
        <v>0.6</v>
      </c>
      <c r="AM9" s="597"/>
      <c r="AN9" s="597"/>
      <c r="AO9" s="598"/>
      <c r="AP9" s="588" t="s">
        <v>223</v>
      </c>
      <c r="AQ9" s="589"/>
      <c r="AR9" s="589"/>
      <c r="AS9" s="589"/>
      <c r="AT9" s="589"/>
      <c r="AU9" s="589"/>
      <c r="AV9" s="589"/>
      <c r="AW9" s="589"/>
      <c r="AX9" s="589"/>
      <c r="AY9" s="589"/>
      <c r="AZ9" s="589"/>
      <c r="BA9" s="589"/>
      <c r="BB9" s="589"/>
      <c r="BC9" s="589"/>
      <c r="BD9" s="589"/>
      <c r="BE9" s="589"/>
      <c r="BF9" s="590"/>
      <c r="BG9" s="591">
        <v>7520601</v>
      </c>
      <c r="BH9" s="592"/>
      <c r="BI9" s="592"/>
      <c r="BJ9" s="592"/>
      <c r="BK9" s="592"/>
      <c r="BL9" s="592"/>
      <c r="BM9" s="592"/>
      <c r="BN9" s="593"/>
      <c r="BO9" s="594">
        <v>35.799999999999997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2727847</v>
      </c>
      <c r="CS9" s="592"/>
      <c r="CT9" s="592"/>
      <c r="CU9" s="592"/>
      <c r="CV9" s="592"/>
      <c r="CW9" s="592"/>
      <c r="CX9" s="592"/>
      <c r="CY9" s="593"/>
      <c r="CZ9" s="594">
        <v>6.5</v>
      </c>
      <c r="DA9" s="594"/>
      <c r="DB9" s="594"/>
      <c r="DC9" s="594"/>
      <c r="DD9" s="600">
        <v>323499</v>
      </c>
      <c r="DE9" s="592"/>
      <c r="DF9" s="592"/>
      <c r="DG9" s="592"/>
      <c r="DH9" s="592"/>
      <c r="DI9" s="592"/>
      <c r="DJ9" s="592"/>
      <c r="DK9" s="592"/>
      <c r="DL9" s="592"/>
      <c r="DM9" s="592"/>
      <c r="DN9" s="592"/>
      <c r="DO9" s="592"/>
      <c r="DP9" s="593"/>
      <c r="DQ9" s="600">
        <v>2219743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1167218</v>
      </c>
      <c r="S10" s="592"/>
      <c r="T10" s="592"/>
      <c r="U10" s="592"/>
      <c r="V10" s="592"/>
      <c r="W10" s="592"/>
      <c r="X10" s="592"/>
      <c r="Y10" s="593"/>
      <c r="Z10" s="594">
        <v>2.7</v>
      </c>
      <c r="AA10" s="594"/>
      <c r="AB10" s="594"/>
      <c r="AC10" s="594"/>
      <c r="AD10" s="595">
        <v>1167218</v>
      </c>
      <c r="AE10" s="595"/>
      <c r="AF10" s="595"/>
      <c r="AG10" s="595"/>
      <c r="AH10" s="595"/>
      <c r="AI10" s="595"/>
      <c r="AJ10" s="595"/>
      <c r="AK10" s="595"/>
      <c r="AL10" s="596">
        <v>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435233</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185970</v>
      </c>
      <c r="CS10" s="592"/>
      <c r="CT10" s="592"/>
      <c r="CU10" s="592"/>
      <c r="CV10" s="592"/>
      <c r="CW10" s="592"/>
      <c r="CX10" s="592"/>
      <c r="CY10" s="593"/>
      <c r="CZ10" s="594">
        <v>0.4</v>
      </c>
      <c r="DA10" s="594"/>
      <c r="DB10" s="594"/>
      <c r="DC10" s="594"/>
      <c r="DD10" s="600">
        <v>997</v>
      </c>
      <c r="DE10" s="592"/>
      <c r="DF10" s="592"/>
      <c r="DG10" s="592"/>
      <c r="DH10" s="592"/>
      <c r="DI10" s="592"/>
      <c r="DJ10" s="592"/>
      <c r="DK10" s="592"/>
      <c r="DL10" s="592"/>
      <c r="DM10" s="592"/>
      <c r="DN10" s="592"/>
      <c r="DO10" s="592"/>
      <c r="DP10" s="593"/>
      <c r="DQ10" s="600">
        <v>110739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1306237</v>
      </c>
      <c r="BH11" s="592"/>
      <c r="BI11" s="592"/>
      <c r="BJ11" s="592"/>
      <c r="BK11" s="592"/>
      <c r="BL11" s="592"/>
      <c r="BM11" s="592"/>
      <c r="BN11" s="593"/>
      <c r="BO11" s="594">
        <v>6.2</v>
      </c>
      <c r="BP11" s="594"/>
      <c r="BQ11" s="594"/>
      <c r="BR11" s="594"/>
      <c r="BS11" s="600">
        <v>210477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452342</v>
      </c>
      <c r="CS11" s="592"/>
      <c r="CT11" s="592"/>
      <c r="CU11" s="592"/>
      <c r="CV11" s="592"/>
      <c r="CW11" s="592"/>
      <c r="CX11" s="592"/>
      <c r="CY11" s="593"/>
      <c r="CZ11" s="594">
        <v>1.1000000000000001</v>
      </c>
      <c r="DA11" s="594"/>
      <c r="DB11" s="594"/>
      <c r="DC11" s="594"/>
      <c r="DD11" s="600">
        <v>99906</v>
      </c>
      <c r="DE11" s="592"/>
      <c r="DF11" s="592"/>
      <c r="DG11" s="592"/>
      <c r="DH11" s="592"/>
      <c r="DI11" s="592"/>
      <c r="DJ11" s="592"/>
      <c r="DK11" s="592"/>
      <c r="DL11" s="592"/>
      <c r="DM11" s="592"/>
      <c r="DN11" s="592"/>
      <c r="DO11" s="592"/>
      <c r="DP11" s="593"/>
      <c r="DQ11" s="600">
        <v>385889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8944436</v>
      </c>
      <c r="BH12" s="592"/>
      <c r="BI12" s="592"/>
      <c r="BJ12" s="592"/>
      <c r="BK12" s="592"/>
      <c r="BL12" s="592"/>
      <c r="BM12" s="592"/>
      <c r="BN12" s="593"/>
      <c r="BO12" s="594">
        <v>42.5</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227224</v>
      </c>
      <c r="CS12" s="592"/>
      <c r="CT12" s="592"/>
      <c r="CU12" s="592"/>
      <c r="CV12" s="592"/>
      <c r="CW12" s="592"/>
      <c r="CX12" s="592"/>
      <c r="CY12" s="593"/>
      <c r="CZ12" s="594">
        <v>0.5</v>
      </c>
      <c r="DA12" s="594"/>
      <c r="DB12" s="594"/>
      <c r="DC12" s="594"/>
      <c r="DD12" s="600">
        <v>39726</v>
      </c>
      <c r="DE12" s="592"/>
      <c r="DF12" s="592"/>
      <c r="DG12" s="592"/>
      <c r="DH12" s="592"/>
      <c r="DI12" s="592"/>
      <c r="DJ12" s="592"/>
      <c r="DK12" s="592"/>
      <c r="DL12" s="592"/>
      <c r="DM12" s="592"/>
      <c r="DN12" s="592"/>
      <c r="DO12" s="592"/>
      <c r="DP12" s="593"/>
      <c r="DQ12" s="600">
        <v>189042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106001</v>
      </c>
      <c r="S13" s="592"/>
      <c r="T13" s="592"/>
      <c r="U13" s="592"/>
      <c r="V13" s="592"/>
      <c r="W13" s="592"/>
      <c r="X13" s="592"/>
      <c r="Y13" s="593"/>
      <c r="Z13" s="594">
        <v>0.2</v>
      </c>
      <c r="AA13" s="594"/>
      <c r="AB13" s="594"/>
      <c r="AC13" s="594"/>
      <c r="AD13" s="595">
        <v>106001</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8929908</v>
      </c>
      <c r="BH13" s="592"/>
      <c r="BI13" s="592"/>
      <c r="BJ13" s="592"/>
      <c r="BK13" s="592"/>
      <c r="BL13" s="592"/>
      <c r="BM13" s="592"/>
      <c r="BN13" s="593"/>
      <c r="BO13" s="594">
        <v>42.5</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5915686</v>
      </c>
      <c r="CS13" s="592"/>
      <c r="CT13" s="592"/>
      <c r="CU13" s="592"/>
      <c r="CV13" s="592"/>
      <c r="CW13" s="592"/>
      <c r="CX13" s="592"/>
      <c r="CY13" s="593"/>
      <c r="CZ13" s="594">
        <v>14</v>
      </c>
      <c r="DA13" s="594"/>
      <c r="DB13" s="594"/>
      <c r="DC13" s="594"/>
      <c r="DD13" s="600">
        <v>3021983</v>
      </c>
      <c r="DE13" s="592"/>
      <c r="DF13" s="592"/>
      <c r="DG13" s="592"/>
      <c r="DH13" s="592"/>
      <c r="DI13" s="592"/>
      <c r="DJ13" s="592"/>
      <c r="DK13" s="592"/>
      <c r="DL13" s="592"/>
      <c r="DM13" s="592"/>
      <c r="DN13" s="592"/>
      <c r="DO13" s="592"/>
      <c r="DP13" s="593"/>
      <c r="DQ13" s="600">
        <v>3089319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172624</v>
      </c>
      <c r="BH14" s="592"/>
      <c r="BI14" s="592"/>
      <c r="BJ14" s="592"/>
      <c r="BK14" s="592"/>
      <c r="BL14" s="592"/>
      <c r="BM14" s="592"/>
      <c r="BN14" s="593"/>
      <c r="BO14" s="594">
        <v>0.8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1621398</v>
      </c>
      <c r="CS14" s="592"/>
      <c r="CT14" s="592"/>
      <c r="CU14" s="592"/>
      <c r="CV14" s="592"/>
      <c r="CW14" s="592"/>
      <c r="CX14" s="592"/>
      <c r="CY14" s="593"/>
      <c r="CZ14" s="594">
        <v>3.8</v>
      </c>
      <c r="DA14" s="594"/>
      <c r="DB14" s="594"/>
      <c r="DC14" s="594"/>
      <c r="DD14" s="600">
        <v>407513</v>
      </c>
      <c r="DE14" s="592"/>
      <c r="DF14" s="592"/>
      <c r="DG14" s="592"/>
      <c r="DH14" s="592"/>
      <c r="DI14" s="592"/>
      <c r="DJ14" s="592"/>
      <c r="DK14" s="592"/>
      <c r="DL14" s="592"/>
      <c r="DM14" s="592"/>
      <c r="DN14" s="592"/>
      <c r="DO14" s="592"/>
      <c r="DP14" s="593"/>
      <c r="DQ14" s="600">
        <v>1262367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110576</v>
      </c>
      <c r="S15" s="592"/>
      <c r="T15" s="592"/>
      <c r="U15" s="592"/>
      <c r="V15" s="592"/>
      <c r="W15" s="592"/>
      <c r="X15" s="592"/>
      <c r="Y15" s="593"/>
      <c r="Z15" s="594">
        <v>0.3</v>
      </c>
      <c r="AA15" s="594"/>
      <c r="AB15" s="594"/>
      <c r="AC15" s="594"/>
      <c r="AD15" s="595">
        <v>110576</v>
      </c>
      <c r="AE15" s="595"/>
      <c r="AF15" s="595"/>
      <c r="AG15" s="595"/>
      <c r="AH15" s="595"/>
      <c r="AI15" s="595"/>
      <c r="AJ15" s="595"/>
      <c r="AK15" s="595"/>
      <c r="AL15" s="596">
        <v>0.5</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945104</v>
      </c>
      <c r="BH15" s="592"/>
      <c r="BI15" s="592"/>
      <c r="BJ15" s="592"/>
      <c r="BK15" s="592"/>
      <c r="BL15" s="592"/>
      <c r="BM15" s="592"/>
      <c r="BN15" s="593"/>
      <c r="BO15" s="594">
        <v>4.5</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4485816</v>
      </c>
      <c r="CS15" s="592"/>
      <c r="CT15" s="592"/>
      <c r="CU15" s="592"/>
      <c r="CV15" s="592"/>
      <c r="CW15" s="592"/>
      <c r="CX15" s="592"/>
      <c r="CY15" s="593"/>
      <c r="CZ15" s="594">
        <v>10.6</v>
      </c>
      <c r="DA15" s="594"/>
      <c r="DB15" s="594"/>
      <c r="DC15" s="594"/>
      <c r="DD15" s="600">
        <v>1473669</v>
      </c>
      <c r="DE15" s="592"/>
      <c r="DF15" s="592"/>
      <c r="DG15" s="592"/>
      <c r="DH15" s="592"/>
      <c r="DI15" s="592"/>
      <c r="DJ15" s="592"/>
      <c r="DK15" s="592"/>
      <c r="DL15" s="592"/>
      <c r="DM15" s="592"/>
      <c r="DN15" s="592"/>
      <c r="DO15" s="592"/>
      <c r="DP15" s="593"/>
      <c r="DQ15" s="600">
        <v>3064446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2055164</v>
      </c>
      <c r="S16" s="592"/>
      <c r="T16" s="592"/>
      <c r="U16" s="592"/>
      <c r="V16" s="592"/>
      <c r="W16" s="592"/>
      <c r="X16" s="592"/>
      <c r="Y16" s="593"/>
      <c r="Z16" s="594">
        <v>4.7</v>
      </c>
      <c r="AA16" s="594"/>
      <c r="AB16" s="594"/>
      <c r="AC16" s="594"/>
      <c r="AD16" s="595">
        <v>1612777</v>
      </c>
      <c r="AE16" s="595"/>
      <c r="AF16" s="595"/>
      <c r="AG16" s="595"/>
      <c r="AH16" s="595"/>
      <c r="AI16" s="595"/>
      <c r="AJ16" s="595"/>
      <c r="AK16" s="595"/>
      <c r="AL16" s="596">
        <v>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7718</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7718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1612777</v>
      </c>
      <c r="S17" s="592"/>
      <c r="T17" s="592"/>
      <c r="U17" s="592"/>
      <c r="V17" s="592"/>
      <c r="W17" s="592"/>
      <c r="X17" s="592"/>
      <c r="Y17" s="593"/>
      <c r="Z17" s="594">
        <v>3.7</v>
      </c>
      <c r="AA17" s="594"/>
      <c r="AB17" s="594"/>
      <c r="AC17" s="594"/>
      <c r="AD17" s="595">
        <v>1612777</v>
      </c>
      <c r="AE17" s="595"/>
      <c r="AF17" s="595"/>
      <c r="AG17" s="595"/>
      <c r="AH17" s="595"/>
      <c r="AI17" s="595"/>
      <c r="AJ17" s="595"/>
      <c r="AK17" s="595"/>
      <c r="AL17" s="596">
        <v>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4154252</v>
      </c>
      <c r="CS17" s="592"/>
      <c r="CT17" s="592"/>
      <c r="CU17" s="592"/>
      <c r="CV17" s="592"/>
      <c r="CW17" s="592"/>
      <c r="CX17" s="592"/>
      <c r="CY17" s="593"/>
      <c r="CZ17" s="594">
        <v>9.8000000000000007</v>
      </c>
      <c r="DA17" s="594"/>
      <c r="DB17" s="594"/>
      <c r="DC17" s="594"/>
      <c r="DD17" s="600" t="s">
        <v>111</v>
      </c>
      <c r="DE17" s="592"/>
      <c r="DF17" s="592"/>
      <c r="DG17" s="592"/>
      <c r="DH17" s="592"/>
      <c r="DI17" s="592"/>
      <c r="DJ17" s="592"/>
      <c r="DK17" s="592"/>
      <c r="DL17" s="592"/>
      <c r="DM17" s="592"/>
      <c r="DN17" s="592"/>
      <c r="DO17" s="592"/>
      <c r="DP17" s="593"/>
      <c r="DQ17" s="600">
        <v>4103971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442331</v>
      </c>
      <c r="S18" s="592"/>
      <c r="T18" s="592"/>
      <c r="U18" s="592"/>
      <c r="V18" s="592"/>
      <c r="W18" s="592"/>
      <c r="X18" s="592"/>
      <c r="Y18" s="593"/>
      <c r="Z18" s="594">
        <v>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1525226</v>
      </c>
      <c r="BH19" s="592"/>
      <c r="BI19" s="592"/>
      <c r="BJ19" s="592"/>
      <c r="BK19" s="592"/>
      <c r="BL19" s="592"/>
      <c r="BM19" s="592"/>
      <c r="BN19" s="593"/>
      <c r="BO19" s="594">
        <v>7.3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25015678</v>
      </c>
      <c r="S20" s="592"/>
      <c r="T20" s="592"/>
      <c r="U20" s="592"/>
      <c r="V20" s="592"/>
      <c r="W20" s="592"/>
      <c r="X20" s="592"/>
      <c r="Y20" s="593"/>
      <c r="Z20" s="594">
        <v>57.8</v>
      </c>
      <c r="AA20" s="594"/>
      <c r="AB20" s="594"/>
      <c r="AC20" s="594"/>
      <c r="AD20" s="595">
        <v>23048065</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1525226</v>
      </c>
      <c r="BH20" s="592"/>
      <c r="BI20" s="592"/>
      <c r="BJ20" s="592"/>
      <c r="BK20" s="592"/>
      <c r="BL20" s="592"/>
      <c r="BM20" s="592"/>
      <c r="BN20" s="593"/>
      <c r="BO20" s="594">
        <v>7.3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42214797</v>
      </c>
      <c r="CS20" s="592"/>
      <c r="CT20" s="592"/>
      <c r="CU20" s="592"/>
      <c r="CV20" s="592"/>
      <c r="CW20" s="592"/>
      <c r="CX20" s="592"/>
      <c r="CY20" s="593"/>
      <c r="CZ20" s="594">
        <v>100</v>
      </c>
      <c r="DA20" s="594"/>
      <c r="DB20" s="594"/>
      <c r="DC20" s="594"/>
      <c r="DD20" s="600">
        <v>6481610</v>
      </c>
      <c r="DE20" s="592"/>
      <c r="DF20" s="592"/>
      <c r="DG20" s="592"/>
      <c r="DH20" s="592"/>
      <c r="DI20" s="592"/>
      <c r="DJ20" s="592"/>
      <c r="DK20" s="592"/>
      <c r="DL20" s="592"/>
      <c r="DM20" s="592"/>
      <c r="DN20" s="592"/>
      <c r="DO20" s="592"/>
      <c r="DP20" s="593"/>
      <c r="DQ20" s="600">
        <v>28344221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22133</v>
      </c>
      <c r="S21" s="592"/>
      <c r="T21" s="592"/>
      <c r="U21" s="592"/>
      <c r="V21" s="592"/>
      <c r="W21" s="592"/>
      <c r="X21" s="592"/>
      <c r="Y21" s="593"/>
      <c r="Z21" s="594">
        <v>0.1</v>
      </c>
      <c r="AA21" s="594"/>
      <c r="AB21" s="594"/>
      <c r="AC21" s="594"/>
      <c r="AD21" s="595">
        <v>22133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829879</v>
      </c>
      <c r="S22" s="592"/>
      <c r="T22" s="592"/>
      <c r="U22" s="592"/>
      <c r="V22" s="592"/>
      <c r="W22" s="592"/>
      <c r="X22" s="592"/>
      <c r="Y22" s="593"/>
      <c r="Z22" s="594">
        <v>1.9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820062</v>
      </c>
      <c r="S23" s="592"/>
      <c r="T23" s="592"/>
      <c r="U23" s="592"/>
      <c r="V23" s="592"/>
      <c r="W23" s="592"/>
      <c r="X23" s="592"/>
      <c r="Y23" s="593"/>
      <c r="Z23" s="594">
        <v>1.9</v>
      </c>
      <c r="AA23" s="594"/>
      <c r="AB23" s="594"/>
      <c r="AC23" s="594"/>
      <c r="AD23" s="595">
        <v>54117</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1525226</v>
      </c>
      <c r="BH23" s="592"/>
      <c r="BI23" s="592"/>
      <c r="BJ23" s="592"/>
      <c r="BK23" s="592"/>
      <c r="BL23" s="592"/>
      <c r="BM23" s="592"/>
      <c r="BN23" s="593"/>
      <c r="BO23" s="594">
        <v>7.3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389601</v>
      </c>
      <c r="S24" s="592"/>
      <c r="T24" s="592"/>
      <c r="U24" s="592"/>
      <c r="V24" s="592"/>
      <c r="W24" s="592"/>
      <c r="X24" s="592"/>
      <c r="Y24" s="593"/>
      <c r="Z24" s="594">
        <v>0.9</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19864908</v>
      </c>
      <c r="CS24" s="581"/>
      <c r="CT24" s="581"/>
      <c r="CU24" s="581"/>
      <c r="CV24" s="581"/>
      <c r="CW24" s="581"/>
      <c r="CX24" s="581"/>
      <c r="CY24" s="582"/>
      <c r="CZ24" s="618">
        <v>47.1</v>
      </c>
      <c r="DA24" s="619"/>
      <c r="DB24" s="619"/>
      <c r="DC24" s="620"/>
      <c r="DD24" s="617">
        <v>12895184</v>
      </c>
      <c r="DE24" s="581"/>
      <c r="DF24" s="581"/>
      <c r="DG24" s="581"/>
      <c r="DH24" s="581"/>
      <c r="DI24" s="581"/>
      <c r="DJ24" s="581"/>
      <c r="DK24" s="582"/>
      <c r="DL24" s="617">
        <v>12660251</v>
      </c>
      <c r="DM24" s="581"/>
      <c r="DN24" s="581"/>
      <c r="DO24" s="581"/>
      <c r="DP24" s="581"/>
      <c r="DQ24" s="581"/>
      <c r="DR24" s="581"/>
      <c r="DS24" s="581"/>
      <c r="DT24" s="581"/>
      <c r="DU24" s="581"/>
      <c r="DV24" s="582"/>
      <c r="DW24" s="585">
        <v>50.2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6625807</v>
      </c>
      <c r="S25" s="592"/>
      <c r="T25" s="592"/>
      <c r="U25" s="592"/>
      <c r="V25" s="592"/>
      <c r="W25" s="592"/>
      <c r="X25" s="592"/>
      <c r="Y25" s="593"/>
      <c r="Z25" s="594">
        <v>15.3</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6626219</v>
      </c>
      <c r="CS25" s="623"/>
      <c r="CT25" s="623"/>
      <c r="CU25" s="623"/>
      <c r="CV25" s="623"/>
      <c r="CW25" s="623"/>
      <c r="CX25" s="623"/>
      <c r="CY25" s="624"/>
      <c r="CZ25" s="625">
        <v>15.7</v>
      </c>
      <c r="DA25" s="626"/>
      <c r="DB25" s="626"/>
      <c r="DC25" s="627"/>
      <c r="DD25" s="600">
        <v>6048925</v>
      </c>
      <c r="DE25" s="623"/>
      <c r="DF25" s="623"/>
      <c r="DG25" s="623"/>
      <c r="DH25" s="623"/>
      <c r="DI25" s="623"/>
      <c r="DJ25" s="623"/>
      <c r="DK25" s="624"/>
      <c r="DL25" s="600">
        <v>5842509</v>
      </c>
      <c r="DM25" s="623"/>
      <c r="DN25" s="623"/>
      <c r="DO25" s="623"/>
      <c r="DP25" s="623"/>
      <c r="DQ25" s="623"/>
      <c r="DR25" s="623"/>
      <c r="DS25" s="623"/>
      <c r="DT25" s="623"/>
      <c r="DU25" s="623"/>
      <c r="DV25" s="624"/>
      <c r="DW25" s="596">
        <v>23.2</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4030543</v>
      </c>
      <c r="CS26" s="592"/>
      <c r="CT26" s="592"/>
      <c r="CU26" s="592"/>
      <c r="CV26" s="592"/>
      <c r="CW26" s="592"/>
      <c r="CX26" s="592"/>
      <c r="CY26" s="593"/>
      <c r="CZ26" s="625">
        <v>9.5</v>
      </c>
      <c r="DA26" s="626"/>
      <c r="DB26" s="626"/>
      <c r="DC26" s="627"/>
      <c r="DD26" s="600">
        <v>3617954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3233101</v>
      </c>
      <c r="S27" s="592"/>
      <c r="T27" s="592"/>
      <c r="U27" s="592"/>
      <c r="V27" s="592"/>
      <c r="W27" s="592"/>
      <c r="X27" s="592"/>
      <c r="Y27" s="593"/>
      <c r="Z27" s="594">
        <v>7.5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21031230</v>
      </c>
      <c r="BH27" s="592"/>
      <c r="BI27" s="592"/>
      <c r="BJ27" s="592"/>
      <c r="BK27" s="592"/>
      <c r="BL27" s="592"/>
      <c r="BM27" s="592"/>
      <c r="BN27" s="593"/>
      <c r="BO27" s="594">
        <v>100</v>
      </c>
      <c r="BP27" s="594"/>
      <c r="BQ27" s="594"/>
      <c r="BR27" s="594"/>
      <c r="BS27" s="600">
        <v>210477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9084437</v>
      </c>
      <c r="CS27" s="623"/>
      <c r="CT27" s="623"/>
      <c r="CU27" s="623"/>
      <c r="CV27" s="623"/>
      <c r="CW27" s="623"/>
      <c r="CX27" s="623"/>
      <c r="CY27" s="624"/>
      <c r="CZ27" s="625">
        <v>21.5</v>
      </c>
      <c r="DA27" s="626"/>
      <c r="DB27" s="626"/>
      <c r="DC27" s="627"/>
      <c r="DD27" s="600">
        <v>2742288</v>
      </c>
      <c r="DE27" s="623"/>
      <c r="DF27" s="623"/>
      <c r="DG27" s="623"/>
      <c r="DH27" s="623"/>
      <c r="DI27" s="623"/>
      <c r="DJ27" s="623"/>
      <c r="DK27" s="624"/>
      <c r="DL27" s="600">
        <v>2713771</v>
      </c>
      <c r="DM27" s="623"/>
      <c r="DN27" s="623"/>
      <c r="DO27" s="623"/>
      <c r="DP27" s="623"/>
      <c r="DQ27" s="623"/>
      <c r="DR27" s="623"/>
      <c r="DS27" s="623"/>
      <c r="DT27" s="623"/>
      <c r="DU27" s="623"/>
      <c r="DV27" s="624"/>
      <c r="DW27" s="596">
        <v>10.8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121350</v>
      </c>
      <c r="S28" s="592"/>
      <c r="T28" s="592"/>
      <c r="U28" s="592"/>
      <c r="V28" s="592"/>
      <c r="W28" s="592"/>
      <c r="X28" s="592"/>
      <c r="Y28" s="593"/>
      <c r="Z28" s="594">
        <v>0.3</v>
      </c>
      <c r="AA28" s="594"/>
      <c r="AB28" s="594"/>
      <c r="AC28" s="594"/>
      <c r="AD28" s="595">
        <v>69506</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4154252</v>
      </c>
      <c r="CS28" s="592"/>
      <c r="CT28" s="592"/>
      <c r="CU28" s="592"/>
      <c r="CV28" s="592"/>
      <c r="CW28" s="592"/>
      <c r="CX28" s="592"/>
      <c r="CY28" s="593"/>
      <c r="CZ28" s="625">
        <v>9.8000000000000007</v>
      </c>
      <c r="DA28" s="626"/>
      <c r="DB28" s="626"/>
      <c r="DC28" s="627"/>
      <c r="DD28" s="600">
        <v>4103971</v>
      </c>
      <c r="DE28" s="592"/>
      <c r="DF28" s="592"/>
      <c r="DG28" s="592"/>
      <c r="DH28" s="592"/>
      <c r="DI28" s="592"/>
      <c r="DJ28" s="592"/>
      <c r="DK28" s="593"/>
      <c r="DL28" s="600">
        <v>4103971</v>
      </c>
      <c r="DM28" s="592"/>
      <c r="DN28" s="592"/>
      <c r="DO28" s="592"/>
      <c r="DP28" s="592"/>
      <c r="DQ28" s="592"/>
      <c r="DR28" s="592"/>
      <c r="DS28" s="592"/>
      <c r="DT28" s="592"/>
      <c r="DU28" s="592"/>
      <c r="DV28" s="593"/>
      <c r="DW28" s="596">
        <v>16.3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1804</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4153722</v>
      </c>
      <c r="CS29" s="623"/>
      <c r="CT29" s="623"/>
      <c r="CU29" s="623"/>
      <c r="CV29" s="623"/>
      <c r="CW29" s="623"/>
      <c r="CX29" s="623"/>
      <c r="CY29" s="624"/>
      <c r="CZ29" s="625">
        <v>9.8000000000000007</v>
      </c>
      <c r="DA29" s="626"/>
      <c r="DB29" s="626"/>
      <c r="DC29" s="627"/>
      <c r="DD29" s="600">
        <v>4103441</v>
      </c>
      <c r="DE29" s="623"/>
      <c r="DF29" s="623"/>
      <c r="DG29" s="623"/>
      <c r="DH29" s="623"/>
      <c r="DI29" s="623"/>
      <c r="DJ29" s="623"/>
      <c r="DK29" s="624"/>
      <c r="DL29" s="600">
        <v>4103441</v>
      </c>
      <c r="DM29" s="623"/>
      <c r="DN29" s="623"/>
      <c r="DO29" s="623"/>
      <c r="DP29" s="623"/>
      <c r="DQ29" s="623"/>
      <c r="DR29" s="623"/>
      <c r="DS29" s="623"/>
      <c r="DT29" s="623"/>
      <c r="DU29" s="623"/>
      <c r="DV29" s="624"/>
      <c r="DW29" s="596">
        <v>16.3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714443</v>
      </c>
      <c r="S30" s="592"/>
      <c r="T30" s="592"/>
      <c r="U30" s="592"/>
      <c r="V30" s="592"/>
      <c r="W30" s="592"/>
      <c r="X30" s="592"/>
      <c r="Y30" s="593"/>
      <c r="Z30" s="594">
        <v>1.7</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98.8</v>
      </c>
      <c r="BH30" s="650"/>
      <c r="BI30" s="650"/>
      <c r="BJ30" s="650"/>
      <c r="BK30" s="650"/>
      <c r="BL30" s="650"/>
      <c r="BM30" s="586">
        <v>95</v>
      </c>
      <c r="BN30" s="650"/>
      <c r="BO30" s="650"/>
      <c r="BP30" s="650"/>
      <c r="BQ30" s="651"/>
      <c r="BR30" s="649">
        <v>98.7</v>
      </c>
      <c r="BS30" s="650"/>
      <c r="BT30" s="650"/>
      <c r="BU30" s="650"/>
      <c r="BV30" s="650"/>
      <c r="BW30" s="650"/>
      <c r="BX30" s="586">
        <v>94.6</v>
      </c>
      <c r="BY30" s="650"/>
      <c r="BZ30" s="650"/>
      <c r="CA30" s="650"/>
      <c r="CB30" s="651"/>
      <c r="CD30" s="654"/>
      <c r="CE30" s="655"/>
      <c r="CF30" s="605" t="s">
        <v>292</v>
      </c>
      <c r="CG30" s="606"/>
      <c r="CH30" s="606"/>
      <c r="CI30" s="606"/>
      <c r="CJ30" s="606"/>
      <c r="CK30" s="606"/>
      <c r="CL30" s="606"/>
      <c r="CM30" s="606"/>
      <c r="CN30" s="606"/>
      <c r="CO30" s="606"/>
      <c r="CP30" s="606"/>
      <c r="CQ30" s="607"/>
      <c r="CR30" s="591">
        <v>3624112</v>
      </c>
      <c r="CS30" s="592"/>
      <c r="CT30" s="592"/>
      <c r="CU30" s="592"/>
      <c r="CV30" s="592"/>
      <c r="CW30" s="592"/>
      <c r="CX30" s="592"/>
      <c r="CY30" s="593"/>
      <c r="CZ30" s="625">
        <v>8.6</v>
      </c>
      <c r="DA30" s="626"/>
      <c r="DB30" s="626"/>
      <c r="DC30" s="627"/>
      <c r="DD30" s="600">
        <v>3573831</v>
      </c>
      <c r="DE30" s="592"/>
      <c r="DF30" s="592"/>
      <c r="DG30" s="592"/>
      <c r="DH30" s="592"/>
      <c r="DI30" s="592"/>
      <c r="DJ30" s="592"/>
      <c r="DK30" s="593"/>
      <c r="DL30" s="600">
        <v>3573831</v>
      </c>
      <c r="DM30" s="592"/>
      <c r="DN30" s="592"/>
      <c r="DO30" s="592"/>
      <c r="DP30" s="592"/>
      <c r="DQ30" s="592"/>
      <c r="DR30" s="592"/>
      <c r="DS30" s="592"/>
      <c r="DT30" s="592"/>
      <c r="DU30" s="592"/>
      <c r="DV30" s="593"/>
      <c r="DW30" s="596">
        <v>14.2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890393</v>
      </c>
      <c r="S31" s="592"/>
      <c r="T31" s="592"/>
      <c r="U31" s="592"/>
      <c r="V31" s="592"/>
      <c r="W31" s="592"/>
      <c r="X31" s="592"/>
      <c r="Y31" s="593"/>
      <c r="Z31" s="594">
        <v>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98.7</v>
      </c>
      <c r="BH31" s="623"/>
      <c r="BI31" s="623"/>
      <c r="BJ31" s="623"/>
      <c r="BK31" s="623"/>
      <c r="BL31" s="623"/>
      <c r="BM31" s="597">
        <v>94.7</v>
      </c>
      <c r="BN31" s="647"/>
      <c r="BO31" s="647"/>
      <c r="BP31" s="647"/>
      <c r="BQ31" s="648"/>
      <c r="BR31" s="646">
        <v>98.5</v>
      </c>
      <c r="BS31" s="623"/>
      <c r="BT31" s="623"/>
      <c r="BU31" s="623"/>
      <c r="BV31" s="623"/>
      <c r="BW31" s="623"/>
      <c r="BX31" s="597">
        <v>94.1</v>
      </c>
      <c r="BY31" s="647"/>
      <c r="BZ31" s="647"/>
      <c r="CA31" s="647"/>
      <c r="CB31" s="648"/>
      <c r="CD31" s="654"/>
      <c r="CE31" s="655"/>
      <c r="CF31" s="605" t="s">
        <v>296</v>
      </c>
      <c r="CG31" s="606"/>
      <c r="CH31" s="606"/>
      <c r="CI31" s="606"/>
      <c r="CJ31" s="606"/>
      <c r="CK31" s="606"/>
      <c r="CL31" s="606"/>
      <c r="CM31" s="606"/>
      <c r="CN31" s="606"/>
      <c r="CO31" s="606"/>
      <c r="CP31" s="606"/>
      <c r="CQ31" s="607"/>
      <c r="CR31" s="591">
        <v>529610</v>
      </c>
      <c r="CS31" s="623"/>
      <c r="CT31" s="623"/>
      <c r="CU31" s="623"/>
      <c r="CV31" s="623"/>
      <c r="CW31" s="623"/>
      <c r="CX31" s="623"/>
      <c r="CY31" s="624"/>
      <c r="CZ31" s="625">
        <v>1.3</v>
      </c>
      <c r="DA31" s="626"/>
      <c r="DB31" s="626"/>
      <c r="DC31" s="627"/>
      <c r="DD31" s="600">
        <v>529610</v>
      </c>
      <c r="DE31" s="623"/>
      <c r="DF31" s="623"/>
      <c r="DG31" s="623"/>
      <c r="DH31" s="623"/>
      <c r="DI31" s="623"/>
      <c r="DJ31" s="623"/>
      <c r="DK31" s="624"/>
      <c r="DL31" s="600">
        <v>529610</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1144701</v>
      </c>
      <c r="S32" s="592"/>
      <c r="T32" s="592"/>
      <c r="U32" s="592"/>
      <c r="V32" s="592"/>
      <c r="W32" s="592"/>
      <c r="X32" s="592"/>
      <c r="Y32" s="593"/>
      <c r="Z32" s="594">
        <v>2.6</v>
      </c>
      <c r="AA32" s="594"/>
      <c r="AB32" s="594"/>
      <c r="AC32" s="594"/>
      <c r="AD32" s="595">
        <v>2374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95</v>
      </c>
      <c r="BN32" s="659"/>
      <c r="BO32" s="659"/>
      <c r="BP32" s="659"/>
      <c r="BQ32" s="661"/>
      <c r="BR32" s="658">
        <v>98.8</v>
      </c>
      <c r="BS32" s="659"/>
      <c r="BT32" s="659"/>
      <c r="BU32" s="659"/>
      <c r="BV32" s="659"/>
      <c r="BW32" s="659"/>
      <c r="BX32" s="660">
        <v>94.7</v>
      </c>
      <c r="BY32" s="659"/>
      <c r="BZ32" s="659"/>
      <c r="CA32" s="659"/>
      <c r="CB32" s="661"/>
      <c r="CD32" s="656"/>
      <c r="CE32" s="657"/>
      <c r="CF32" s="605" t="s">
        <v>299</v>
      </c>
      <c r="CG32" s="606"/>
      <c r="CH32" s="606"/>
      <c r="CI32" s="606"/>
      <c r="CJ32" s="606"/>
      <c r="CK32" s="606"/>
      <c r="CL32" s="606"/>
      <c r="CM32" s="606"/>
      <c r="CN32" s="606"/>
      <c r="CO32" s="606"/>
      <c r="CP32" s="606"/>
      <c r="CQ32" s="607"/>
      <c r="CR32" s="591">
        <v>530</v>
      </c>
      <c r="CS32" s="592"/>
      <c r="CT32" s="592"/>
      <c r="CU32" s="592"/>
      <c r="CV32" s="592"/>
      <c r="CW32" s="592"/>
      <c r="CX32" s="592"/>
      <c r="CY32" s="593"/>
      <c r="CZ32" s="625">
        <v>0</v>
      </c>
      <c r="DA32" s="626"/>
      <c r="DB32" s="626"/>
      <c r="DC32" s="627"/>
      <c r="DD32" s="600">
        <v>530</v>
      </c>
      <c r="DE32" s="592"/>
      <c r="DF32" s="592"/>
      <c r="DG32" s="592"/>
      <c r="DH32" s="592"/>
      <c r="DI32" s="592"/>
      <c r="DJ32" s="592"/>
      <c r="DK32" s="593"/>
      <c r="DL32" s="600">
        <v>530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3476903</v>
      </c>
      <c r="S33" s="592"/>
      <c r="T33" s="592"/>
      <c r="U33" s="592"/>
      <c r="V33" s="592"/>
      <c r="W33" s="592"/>
      <c r="X33" s="592"/>
      <c r="Y33" s="593"/>
      <c r="Z33" s="594">
        <v>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15860561</v>
      </c>
      <c r="CS33" s="623"/>
      <c r="CT33" s="623"/>
      <c r="CU33" s="623"/>
      <c r="CV33" s="623"/>
      <c r="CW33" s="623"/>
      <c r="CX33" s="623"/>
      <c r="CY33" s="624"/>
      <c r="CZ33" s="625">
        <v>37.6</v>
      </c>
      <c r="DA33" s="626"/>
      <c r="DB33" s="626"/>
      <c r="DC33" s="627"/>
      <c r="DD33" s="600">
        <v>13376305</v>
      </c>
      <c r="DE33" s="623"/>
      <c r="DF33" s="623"/>
      <c r="DG33" s="623"/>
      <c r="DH33" s="623"/>
      <c r="DI33" s="623"/>
      <c r="DJ33" s="623"/>
      <c r="DK33" s="624"/>
      <c r="DL33" s="600">
        <v>9811925</v>
      </c>
      <c r="DM33" s="623"/>
      <c r="DN33" s="623"/>
      <c r="DO33" s="623"/>
      <c r="DP33" s="623"/>
      <c r="DQ33" s="623"/>
      <c r="DR33" s="623"/>
      <c r="DS33" s="623"/>
      <c r="DT33" s="623"/>
      <c r="DU33" s="623"/>
      <c r="DV33" s="624"/>
      <c r="DW33" s="596">
        <v>38.9</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5959827</v>
      </c>
      <c r="CS34" s="592"/>
      <c r="CT34" s="592"/>
      <c r="CU34" s="592"/>
      <c r="CV34" s="592"/>
      <c r="CW34" s="592"/>
      <c r="CX34" s="592"/>
      <c r="CY34" s="593"/>
      <c r="CZ34" s="625">
        <v>14.1</v>
      </c>
      <c r="DA34" s="626"/>
      <c r="DB34" s="626"/>
      <c r="DC34" s="627"/>
      <c r="DD34" s="600">
        <v>4244319</v>
      </c>
      <c r="DE34" s="592"/>
      <c r="DF34" s="592"/>
      <c r="DG34" s="592"/>
      <c r="DH34" s="592"/>
      <c r="DI34" s="592"/>
      <c r="DJ34" s="592"/>
      <c r="DK34" s="593"/>
      <c r="DL34" s="600">
        <v>3906810</v>
      </c>
      <c r="DM34" s="592"/>
      <c r="DN34" s="592"/>
      <c r="DO34" s="592"/>
      <c r="DP34" s="592"/>
      <c r="DQ34" s="592"/>
      <c r="DR34" s="592"/>
      <c r="DS34" s="592"/>
      <c r="DT34" s="592"/>
      <c r="DU34" s="592"/>
      <c r="DV34" s="593"/>
      <c r="DW34" s="596">
        <v>15.5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2028203</v>
      </c>
      <c r="S35" s="592"/>
      <c r="T35" s="592"/>
      <c r="U35" s="592"/>
      <c r="V35" s="592"/>
      <c r="W35" s="592"/>
      <c r="X35" s="592"/>
      <c r="Y35" s="593"/>
      <c r="Z35" s="594">
        <v>4.7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4591801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346826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262932</v>
      </c>
      <c r="CS35" s="623"/>
      <c r="CT35" s="623"/>
      <c r="CU35" s="623"/>
      <c r="CV35" s="623"/>
      <c r="CW35" s="623"/>
      <c r="CX35" s="623"/>
      <c r="CY35" s="624"/>
      <c r="CZ35" s="625">
        <v>0.6</v>
      </c>
      <c r="DA35" s="626"/>
      <c r="DB35" s="626"/>
      <c r="DC35" s="627"/>
      <c r="DD35" s="600">
        <v>231271</v>
      </c>
      <c r="DE35" s="623"/>
      <c r="DF35" s="623"/>
      <c r="DG35" s="623"/>
      <c r="DH35" s="623"/>
      <c r="DI35" s="623"/>
      <c r="DJ35" s="623"/>
      <c r="DK35" s="624"/>
      <c r="DL35" s="600">
        <v>230703</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43285855</v>
      </c>
      <c r="S36" s="664"/>
      <c r="T36" s="664"/>
      <c r="U36" s="664"/>
      <c r="V36" s="664"/>
      <c r="W36" s="664"/>
      <c r="X36" s="664"/>
      <c r="Y36" s="665"/>
      <c r="Z36" s="666">
        <v>100</v>
      </c>
      <c r="AA36" s="666"/>
      <c r="AB36" s="666"/>
      <c r="AC36" s="666"/>
      <c r="AD36" s="667">
        <v>23196195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1533009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59365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3179382</v>
      </c>
      <c r="CS36" s="592"/>
      <c r="CT36" s="592"/>
      <c r="CU36" s="592"/>
      <c r="CV36" s="592"/>
      <c r="CW36" s="592"/>
      <c r="CX36" s="592"/>
      <c r="CY36" s="593"/>
      <c r="CZ36" s="625">
        <v>7.5</v>
      </c>
      <c r="DA36" s="626"/>
      <c r="DB36" s="626"/>
      <c r="DC36" s="627"/>
      <c r="DD36" s="600">
        <v>2955696</v>
      </c>
      <c r="DE36" s="592"/>
      <c r="DF36" s="592"/>
      <c r="DG36" s="592"/>
      <c r="DH36" s="592"/>
      <c r="DI36" s="592"/>
      <c r="DJ36" s="592"/>
      <c r="DK36" s="593"/>
      <c r="DL36" s="600">
        <v>2327200</v>
      </c>
      <c r="DM36" s="592"/>
      <c r="DN36" s="592"/>
      <c r="DO36" s="592"/>
      <c r="DP36" s="592"/>
      <c r="DQ36" s="592"/>
      <c r="DR36" s="592"/>
      <c r="DS36" s="592"/>
      <c r="DT36" s="592"/>
      <c r="DU36" s="592"/>
      <c r="DV36" s="593"/>
      <c r="DW36" s="596">
        <v>9.1999999999999993</v>
      </c>
      <c r="DX36" s="621"/>
      <c r="DY36" s="621"/>
      <c r="DZ36" s="621"/>
      <c r="EA36" s="621"/>
      <c r="EB36" s="621"/>
      <c r="EC36" s="622"/>
    </row>
    <row r="37" spans="2:133" ht="11.25" customHeight="1">
      <c r="AQ37" s="670" t="s">
        <v>314</v>
      </c>
      <c r="AR37" s="671"/>
      <c r="AS37" s="671"/>
      <c r="AT37" s="671"/>
      <c r="AU37" s="671"/>
      <c r="AV37" s="671"/>
      <c r="AW37" s="671"/>
      <c r="AX37" s="671"/>
      <c r="AY37" s="672"/>
      <c r="AZ37" s="591">
        <v>186431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15884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1481443</v>
      </c>
      <c r="CS37" s="623"/>
      <c r="CT37" s="623"/>
      <c r="CU37" s="623"/>
      <c r="CV37" s="623"/>
      <c r="CW37" s="623"/>
      <c r="CX37" s="623"/>
      <c r="CY37" s="624"/>
      <c r="CZ37" s="625">
        <v>3.5</v>
      </c>
      <c r="DA37" s="626"/>
      <c r="DB37" s="626"/>
      <c r="DC37" s="627"/>
      <c r="DD37" s="600">
        <v>1481443</v>
      </c>
      <c r="DE37" s="623"/>
      <c r="DF37" s="623"/>
      <c r="DG37" s="623"/>
      <c r="DH37" s="623"/>
      <c r="DI37" s="623"/>
      <c r="DJ37" s="623"/>
      <c r="DK37" s="624"/>
      <c r="DL37" s="600">
        <v>1393778</v>
      </c>
      <c r="DM37" s="623"/>
      <c r="DN37" s="623"/>
      <c r="DO37" s="623"/>
      <c r="DP37" s="623"/>
      <c r="DQ37" s="623"/>
      <c r="DR37" s="623"/>
      <c r="DS37" s="623"/>
      <c r="DT37" s="623"/>
      <c r="DU37" s="623"/>
      <c r="DV37" s="624"/>
      <c r="DW37" s="596">
        <v>5.5</v>
      </c>
      <c r="DX37" s="621"/>
      <c r="DY37" s="621"/>
      <c r="DZ37" s="621"/>
      <c r="EA37" s="621"/>
      <c r="EB37" s="621"/>
      <c r="EC37" s="622"/>
    </row>
    <row r="38" spans="2:133" ht="11.25" customHeight="1">
      <c r="AQ38" s="670" t="s">
        <v>317</v>
      </c>
      <c r="AR38" s="671"/>
      <c r="AS38" s="671"/>
      <c r="AT38" s="671"/>
      <c r="AU38" s="671"/>
      <c r="AV38" s="671"/>
      <c r="AW38" s="671"/>
      <c r="AX38" s="671"/>
      <c r="AY38" s="672"/>
      <c r="AZ38" s="591">
        <v>85331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26950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4506470</v>
      </c>
      <c r="CS38" s="592"/>
      <c r="CT38" s="592"/>
      <c r="CU38" s="592"/>
      <c r="CV38" s="592"/>
      <c r="CW38" s="592"/>
      <c r="CX38" s="592"/>
      <c r="CY38" s="593"/>
      <c r="CZ38" s="625">
        <v>10.7</v>
      </c>
      <c r="DA38" s="626"/>
      <c r="DB38" s="626"/>
      <c r="DC38" s="627"/>
      <c r="DD38" s="600">
        <v>4129753</v>
      </c>
      <c r="DE38" s="592"/>
      <c r="DF38" s="592"/>
      <c r="DG38" s="592"/>
      <c r="DH38" s="592"/>
      <c r="DI38" s="592"/>
      <c r="DJ38" s="592"/>
      <c r="DK38" s="593"/>
      <c r="DL38" s="600">
        <v>3347212</v>
      </c>
      <c r="DM38" s="592"/>
      <c r="DN38" s="592"/>
      <c r="DO38" s="592"/>
      <c r="DP38" s="592"/>
      <c r="DQ38" s="592"/>
      <c r="DR38" s="592"/>
      <c r="DS38" s="592"/>
      <c r="DT38" s="592"/>
      <c r="DU38" s="592"/>
      <c r="DV38" s="593"/>
      <c r="DW38" s="596">
        <v>13.3</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1869250</v>
      </c>
      <c r="CS39" s="623"/>
      <c r="CT39" s="623"/>
      <c r="CU39" s="623"/>
      <c r="CV39" s="623"/>
      <c r="CW39" s="623"/>
      <c r="CX39" s="623"/>
      <c r="CY39" s="624"/>
      <c r="CZ39" s="625">
        <v>4.4000000000000004</v>
      </c>
      <c r="DA39" s="626"/>
      <c r="DB39" s="626"/>
      <c r="DC39" s="627"/>
      <c r="DD39" s="600">
        <v>1815266</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782642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82700</v>
      </c>
      <c r="CS40" s="592"/>
      <c r="CT40" s="592"/>
      <c r="CU40" s="592"/>
      <c r="CV40" s="592"/>
      <c r="CW40" s="592"/>
      <c r="CX40" s="592"/>
      <c r="CY40" s="593"/>
      <c r="CZ40" s="625">
        <v>0.2</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2004388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6489328</v>
      </c>
      <c r="CS42" s="592"/>
      <c r="CT42" s="592"/>
      <c r="CU42" s="592"/>
      <c r="CV42" s="592"/>
      <c r="CW42" s="592"/>
      <c r="CX42" s="592"/>
      <c r="CY42" s="593"/>
      <c r="CZ42" s="625">
        <v>15.4</v>
      </c>
      <c r="DA42" s="674"/>
      <c r="DB42" s="674"/>
      <c r="DC42" s="675"/>
      <c r="DD42" s="600">
        <v>2072732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376497</v>
      </c>
      <c r="CS43" s="623"/>
      <c r="CT43" s="623"/>
      <c r="CU43" s="623"/>
      <c r="CV43" s="623"/>
      <c r="CW43" s="623"/>
      <c r="CX43" s="623"/>
      <c r="CY43" s="624"/>
      <c r="CZ43" s="625">
        <v>0.9</v>
      </c>
      <c r="DA43" s="626"/>
      <c r="DB43" s="626"/>
      <c r="DC43" s="627"/>
      <c r="DD43" s="600">
        <v>376497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6481610</v>
      </c>
      <c r="CS44" s="592"/>
      <c r="CT44" s="592"/>
      <c r="CU44" s="592"/>
      <c r="CV44" s="592"/>
      <c r="CW44" s="592"/>
      <c r="CX44" s="592"/>
      <c r="CY44" s="593"/>
      <c r="CZ44" s="625">
        <v>15.4</v>
      </c>
      <c r="DA44" s="674"/>
      <c r="DB44" s="674"/>
      <c r="DC44" s="675"/>
      <c r="DD44" s="600">
        <v>2065014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3922437</v>
      </c>
      <c r="CS45" s="623"/>
      <c r="CT45" s="623"/>
      <c r="CU45" s="623"/>
      <c r="CV45" s="623"/>
      <c r="CW45" s="623"/>
      <c r="CX45" s="623"/>
      <c r="CY45" s="624"/>
      <c r="CZ45" s="625">
        <v>9.3000000000000007</v>
      </c>
      <c r="DA45" s="626"/>
      <c r="DB45" s="626"/>
      <c r="DC45" s="627"/>
      <c r="DD45" s="600">
        <v>297130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2506727</v>
      </c>
      <c r="CS46" s="592"/>
      <c r="CT46" s="592"/>
      <c r="CU46" s="592"/>
      <c r="CV46" s="592"/>
      <c r="CW46" s="592"/>
      <c r="CX46" s="592"/>
      <c r="CY46" s="593"/>
      <c r="CZ46" s="625">
        <v>5.9</v>
      </c>
      <c r="DA46" s="674"/>
      <c r="DB46" s="674"/>
      <c r="DC46" s="675"/>
      <c r="DD46" s="600">
        <v>1744438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7718</v>
      </c>
      <c r="CS47" s="623"/>
      <c r="CT47" s="623"/>
      <c r="CU47" s="623"/>
      <c r="CV47" s="623"/>
      <c r="CW47" s="623"/>
      <c r="CX47" s="623"/>
      <c r="CY47" s="624"/>
      <c r="CZ47" s="625">
        <v>0</v>
      </c>
      <c r="DA47" s="626"/>
      <c r="DB47" s="626"/>
      <c r="DC47" s="627"/>
      <c r="DD47" s="600">
        <v>7718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42214797</v>
      </c>
      <c r="CS49" s="659"/>
      <c r="CT49" s="659"/>
      <c r="CU49" s="659"/>
      <c r="CV49" s="659"/>
      <c r="CW49" s="659"/>
      <c r="CX49" s="659"/>
      <c r="CY49" s="686"/>
      <c r="CZ49" s="687">
        <v>100</v>
      </c>
      <c r="DA49" s="688"/>
      <c r="DB49" s="688"/>
      <c r="DC49" s="689"/>
      <c r="DD49" s="690">
        <v>28344221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69" sqref="AP69:AT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42985</v>
      </c>
      <c r="R7" s="721"/>
      <c r="S7" s="721"/>
      <c r="T7" s="721"/>
      <c r="U7" s="721"/>
      <c r="V7" s="721">
        <v>41914</v>
      </c>
      <c r="W7" s="721"/>
      <c r="X7" s="721"/>
      <c r="Y7" s="721"/>
      <c r="Z7" s="721"/>
      <c r="AA7" s="721">
        <f>Q7-V7</f>
        <v>1071</v>
      </c>
      <c r="AB7" s="721"/>
      <c r="AC7" s="721"/>
      <c r="AD7" s="721"/>
      <c r="AE7" s="722"/>
      <c r="AF7" s="723">
        <v>388</v>
      </c>
      <c r="AG7" s="724"/>
      <c r="AH7" s="724"/>
      <c r="AI7" s="724"/>
      <c r="AJ7" s="725"/>
      <c r="AK7" s="760">
        <v>63</v>
      </c>
      <c r="AL7" s="761"/>
      <c r="AM7" s="761"/>
      <c r="AN7" s="761"/>
      <c r="AO7" s="761"/>
      <c r="AP7" s="761">
        <v>37857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545</v>
      </c>
      <c r="BS7" s="764" t="s">
        <v>533</v>
      </c>
      <c r="BT7" s="765"/>
      <c r="BU7" s="765"/>
      <c r="BV7" s="765"/>
      <c r="BW7" s="765"/>
      <c r="BX7" s="765"/>
      <c r="BY7" s="765"/>
      <c r="BZ7" s="765"/>
      <c r="CA7" s="765"/>
      <c r="CB7" s="765"/>
      <c r="CC7" s="765"/>
      <c r="CD7" s="765"/>
      <c r="CE7" s="765"/>
      <c r="CF7" s="765"/>
      <c r="CG7" s="766"/>
      <c r="CH7" s="757">
        <v>168</v>
      </c>
      <c r="CI7" s="758"/>
      <c r="CJ7" s="758"/>
      <c r="CK7" s="758"/>
      <c r="CL7" s="759"/>
      <c r="CM7" s="757">
        <v>2067</v>
      </c>
      <c r="CN7" s="758"/>
      <c r="CO7" s="758"/>
      <c r="CP7" s="758"/>
      <c r="CQ7" s="759"/>
      <c r="CR7" s="757">
        <v>10</v>
      </c>
      <c r="CS7" s="758"/>
      <c r="CT7" s="758"/>
      <c r="CU7" s="758"/>
      <c r="CV7" s="759"/>
      <c r="CW7" s="757" t="s">
        <v>537</v>
      </c>
      <c r="CX7" s="758"/>
      <c r="CY7" s="758"/>
      <c r="CZ7" s="758"/>
      <c r="DA7" s="759"/>
      <c r="DB7" s="757" t="s">
        <v>544</v>
      </c>
      <c r="DC7" s="758"/>
      <c r="DD7" s="758"/>
      <c r="DE7" s="758"/>
      <c r="DF7" s="759"/>
      <c r="DG7" s="757">
        <v>4238</v>
      </c>
      <c r="DH7" s="758"/>
      <c r="DI7" s="758"/>
      <c r="DJ7" s="758"/>
      <c r="DK7" s="759"/>
      <c r="DL7" s="757" t="s">
        <v>537</v>
      </c>
      <c r="DM7" s="758"/>
      <c r="DN7" s="758"/>
      <c r="DO7" s="758"/>
      <c r="DP7" s="759"/>
      <c r="DQ7" s="757">
        <v>2050</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561</v>
      </c>
      <c r="R8" s="745"/>
      <c r="S8" s="745"/>
      <c r="T8" s="745"/>
      <c r="U8" s="745"/>
      <c r="V8" s="745">
        <v>560</v>
      </c>
      <c r="W8" s="745"/>
      <c r="X8" s="745"/>
      <c r="Y8" s="745"/>
      <c r="Z8" s="745"/>
      <c r="AA8" s="745">
        <f>Q8-V8</f>
        <v>1</v>
      </c>
      <c r="AB8" s="745"/>
      <c r="AC8" s="745"/>
      <c r="AD8" s="745"/>
      <c r="AE8" s="746"/>
      <c r="AF8" s="747">
        <v>1</v>
      </c>
      <c r="AG8" s="748"/>
      <c r="AH8" s="748"/>
      <c r="AI8" s="748"/>
      <c r="AJ8" s="749"/>
      <c r="AK8" s="750">
        <v>222</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534</v>
      </c>
      <c r="BT8" s="755"/>
      <c r="BU8" s="755"/>
      <c r="BV8" s="755"/>
      <c r="BW8" s="755"/>
      <c r="BX8" s="755"/>
      <c r="BY8" s="755"/>
      <c r="BZ8" s="755"/>
      <c r="CA8" s="755"/>
      <c r="CB8" s="755"/>
      <c r="CC8" s="755"/>
      <c r="CD8" s="755"/>
      <c r="CE8" s="755"/>
      <c r="CF8" s="755"/>
      <c r="CG8" s="756"/>
      <c r="CH8" s="767">
        <v>-26</v>
      </c>
      <c r="CI8" s="768"/>
      <c r="CJ8" s="768"/>
      <c r="CK8" s="768"/>
      <c r="CL8" s="769"/>
      <c r="CM8" s="767">
        <v>182</v>
      </c>
      <c r="CN8" s="768"/>
      <c r="CO8" s="768"/>
      <c r="CP8" s="768"/>
      <c r="CQ8" s="769"/>
      <c r="CR8" s="767">
        <v>10</v>
      </c>
      <c r="CS8" s="768"/>
      <c r="CT8" s="768"/>
      <c r="CU8" s="768"/>
      <c r="CV8" s="769"/>
      <c r="CW8" s="767">
        <v>58</v>
      </c>
      <c r="CX8" s="768"/>
      <c r="CY8" s="768"/>
      <c r="CZ8" s="768"/>
      <c r="DA8" s="769"/>
      <c r="DB8" s="767" t="s">
        <v>537</v>
      </c>
      <c r="DC8" s="768"/>
      <c r="DD8" s="768"/>
      <c r="DE8" s="768"/>
      <c r="DF8" s="769"/>
      <c r="DG8" s="767" t="s">
        <v>537</v>
      </c>
      <c r="DH8" s="768"/>
      <c r="DI8" s="768"/>
      <c r="DJ8" s="768"/>
      <c r="DK8" s="769"/>
      <c r="DL8" s="767" t="s">
        <v>537</v>
      </c>
      <c r="DM8" s="768"/>
      <c r="DN8" s="768"/>
      <c r="DO8" s="768"/>
      <c r="DP8" s="769"/>
      <c r="DQ8" s="767" t="s">
        <v>537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535</v>
      </c>
      <c r="BT9" s="755"/>
      <c r="BU9" s="755"/>
      <c r="BV9" s="755"/>
      <c r="BW9" s="755"/>
      <c r="BX9" s="755"/>
      <c r="BY9" s="755"/>
      <c r="BZ9" s="755"/>
      <c r="CA9" s="755"/>
      <c r="CB9" s="755"/>
      <c r="CC9" s="755"/>
      <c r="CD9" s="755"/>
      <c r="CE9" s="755"/>
      <c r="CF9" s="755"/>
      <c r="CG9" s="756"/>
      <c r="CH9" s="767">
        <v>57</v>
      </c>
      <c r="CI9" s="768"/>
      <c r="CJ9" s="768"/>
      <c r="CK9" s="768"/>
      <c r="CL9" s="769"/>
      <c r="CM9" s="767">
        <v>396</v>
      </c>
      <c r="CN9" s="768"/>
      <c r="CO9" s="768"/>
      <c r="CP9" s="768"/>
      <c r="CQ9" s="769"/>
      <c r="CR9" s="767">
        <v>22</v>
      </c>
      <c r="CS9" s="768"/>
      <c r="CT9" s="768"/>
      <c r="CU9" s="768"/>
      <c r="CV9" s="769"/>
      <c r="CW9" s="767" t="s">
        <v>537</v>
      </c>
      <c r="CX9" s="768"/>
      <c r="CY9" s="768"/>
      <c r="CZ9" s="768"/>
      <c r="DA9" s="769"/>
      <c r="DB9" s="767">
        <v>75</v>
      </c>
      <c r="DC9" s="768"/>
      <c r="DD9" s="768"/>
      <c r="DE9" s="768"/>
      <c r="DF9" s="769"/>
      <c r="DG9" s="767" t="s">
        <v>537</v>
      </c>
      <c r="DH9" s="768"/>
      <c r="DI9" s="768"/>
      <c r="DJ9" s="768"/>
      <c r="DK9" s="769"/>
      <c r="DL9" s="767" t="s">
        <v>537</v>
      </c>
      <c r="DM9" s="768"/>
      <c r="DN9" s="768"/>
      <c r="DO9" s="768"/>
      <c r="DP9" s="769"/>
      <c r="DQ9" s="767" t="s">
        <v>537</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536</v>
      </c>
      <c r="BT10" s="755"/>
      <c r="BU10" s="755"/>
      <c r="BV10" s="755"/>
      <c r="BW10" s="755"/>
      <c r="BX10" s="755"/>
      <c r="BY10" s="755"/>
      <c r="BZ10" s="755"/>
      <c r="CA10" s="755"/>
      <c r="CB10" s="755"/>
      <c r="CC10" s="755"/>
      <c r="CD10" s="755"/>
      <c r="CE10" s="755"/>
      <c r="CF10" s="755"/>
      <c r="CG10" s="756"/>
      <c r="CH10" s="767">
        <v>1</v>
      </c>
      <c r="CI10" s="768"/>
      <c r="CJ10" s="768"/>
      <c r="CK10" s="768"/>
      <c r="CL10" s="769"/>
      <c r="CM10" s="767">
        <v>38</v>
      </c>
      <c r="CN10" s="768"/>
      <c r="CO10" s="768"/>
      <c r="CP10" s="768"/>
      <c r="CQ10" s="769"/>
      <c r="CR10" s="767">
        <v>10</v>
      </c>
      <c r="CS10" s="768"/>
      <c r="CT10" s="768"/>
      <c r="CU10" s="768"/>
      <c r="CV10" s="769"/>
      <c r="CW10" s="767">
        <v>14</v>
      </c>
      <c r="CX10" s="768"/>
      <c r="CY10" s="768"/>
      <c r="CZ10" s="768"/>
      <c r="DA10" s="769"/>
      <c r="DB10" s="767" t="s">
        <v>537</v>
      </c>
      <c r="DC10" s="768"/>
      <c r="DD10" s="768"/>
      <c r="DE10" s="768"/>
      <c r="DF10" s="769"/>
      <c r="DG10" s="767" t="s">
        <v>537</v>
      </c>
      <c r="DH10" s="768"/>
      <c r="DI10" s="768"/>
      <c r="DJ10" s="768"/>
      <c r="DK10" s="769"/>
      <c r="DL10" s="767" t="s">
        <v>537</v>
      </c>
      <c r="DM10" s="768"/>
      <c r="DN10" s="768"/>
      <c r="DO10" s="768"/>
      <c r="DP10" s="769"/>
      <c r="DQ10" s="767" t="s">
        <v>537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43323</v>
      </c>
      <c r="R23" s="780"/>
      <c r="S23" s="780"/>
      <c r="T23" s="780"/>
      <c r="U23" s="780"/>
      <c r="V23" s="780">
        <v>42252</v>
      </c>
      <c r="W23" s="780"/>
      <c r="X23" s="780"/>
      <c r="Y23" s="780"/>
      <c r="Z23" s="780"/>
      <c r="AA23" s="780">
        <v>1071</v>
      </c>
      <c r="AB23" s="780"/>
      <c r="AC23" s="780"/>
      <c r="AD23" s="780"/>
      <c r="AE23" s="781"/>
      <c r="AF23" s="782">
        <v>388</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10">
        <v>250</v>
      </c>
      <c r="R28" s="811"/>
      <c r="S28" s="811"/>
      <c r="T28" s="811"/>
      <c r="U28" s="811"/>
      <c r="V28" s="811">
        <v>250</v>
      </c>
      <c r="W28" s="811"/>
      <c r="X28" s="811"/>
      <c r="Y28" s="811"/>
      <c r="Z28" s="811"/>
      <c r="AA28" s="811">
        <v>0</v>
      </c>
      <c r="AB28" s="811"/>
      <c r="AC28" s="811"/>
      <c r="AD28" s="811"/>
      <c r="AE28" s="812"/>
      <c r="AF28" s="813" t="s">
        <v>111</v>
      </c>
      <c r="AG28" s="811"/>
      <c r="AH28" s="811"/>
      <c r="AI28" s="811"/>
      <c r="AJ28" s="814"/>
      <c r="AK28" s="815">
        <v>186</v>
      </c>
      <c r="AL28" s="804"/>
      <c r="AM28" s="804"/>
      <c r="AN28" s="804"/>
      <c r="AO28" s="804"/>
      <c r="AP28" s="804">
        <v>281</v>
      </c>
      <c r="AQ28" s="804"/>
      <c r="AR28" s="804"/>
      <c r="AS28" s="804"/>
      <c r="AT28" s="804"/>
      <c r="AU28" s="804">
        <v>221</v>
      </c>
      <c r="AV28" s="804"/>
      <c r="AW28" s="804"/>
      <c r="AX28" s="804"/>
      <c r="AY28" s="804"/>
      <c r="AZ28" s="805" t="s">
        <v>477</v>
      </c>
      <c r="BA28" s="806"/>
      <c r="BB28" s="806"/>
      <c r="BC28" s="806"/>
      <c r="BD28" s="807"/>
      <c r="BE28" s="808"/>
      <c r="BF28" s="808"/>
      <c r="BG28" s="808"/>
      <c r="BH28" s="808"/>
      <c r="BI28" s="809"/>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11490</v>
      </c>
      <c r="R29" s="745"/>
      <c r="S29" s="745"/>
      <c r="T29" s="745"/>
      <c r="U29" s="745"/>
      <c r="V29" s="745">
        <v>11143</v>
      </c>
      <c r="W29" s="745"/>
      <c r="X29" s="745"/>
      <c r="Y29" s="745"/>
      <c r="Z29" s="745"/>
      <c r="AA29" s="745">
        <v>347</v>
      </c>
      <c r="AB29" s="745"/>
      <c r="AC29" s="745"/>
      <c r="AD29" s="745"/>
      <c r="AE29" s="746"/>
      <c r="AF29" s="747">
        <v>347</v>
      </c>
      <c r="AG29" s="748"/>
      <c r="AH29" s="748"/>
      <c r="AI29" s="748"/>
      <c r="AJ29" s="749"/>
      <c r="AK29" s="818">
        <v>783</v>
      </c>
      <c r="AL29" s="819"/>
      <c r="AM29" s="819"/>
      <c r="AN29" s="819"/>
      <c r="AO29" s="819"/>
      <c r="AP29" s="819" t="s">
        <v>537</v>
      </c>
      <c r="AQ29" s="819"/>
      <c r="AR29" s="819"/>
      <c r="AS29" s="819"/>
      <c r="AT29" s="819"/>
      <c r="AU29" s="819" t="s">
        <v>537</v>
      </c>
      <c r="AV29" s="819"/>
      <c r="AW29" s="819"/>
      <c r="AX29" s="819"/>
      <c r="AY29" s="819"/>
      <c r="AZ29" s="820" t="s">
        <v>477</v>
      </c>
      <c r="BA29" s="821"/>
      <c r="BB29" s="821"/>
      <c r="BC29" s="821"/>
      <c r="BD29" s="822"/>
      <c r="BE29" s="816"/>
      <c r="BF29" s="816"/>
      <c r="BG29" s="816"/>
      <c r="BH29" s="816"/>
      <c r="BI29" s="817"/>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6276</v>
      </c>
      <c r="R30" s="745"/>
      <c r="S30" s="745"/>
      <c r="T30" s="745"/>
      <c r="U30" s="745"/>
      <c r="V30" s="745">
        <v>6112</v>
      </c>
      <c r="W30" s="745"/>
      <c r="X30" s="745"/>
      <c r="Y30" s="745"/>
      <c r="Z30" s="745"/>
      <c r="AA30" s="745">
        <v>164</v>
      </c>
      <c r="AB30" s="745"/>
      <c r="AC30" s="745"/>
      <c r="AD30" s="745"/>
      <c r="AE30" s="746"/>
      <c r="AF30" s="747">
        <v>164</v>
      </c>
      <c r="AG30" s="748"/>
      <c r="AH30" s="748"/>
      <c r="AI30" s="748"/>
      <c r="AJ30" s="749"/>
      <c r="AK30" s="818">
        <v>1030</v>
      </c>
      <c r="AL30" s="819"/>
      <c r="AM30" s="819"/>
      <c r="AN30" s="819"/>
      <c r="AO30" s="819"/>
      <c r="AP30" s="819" t="s">
        <v>537</v>
      </c>
      <c r="AQ30" s="819"/>
      <c r="AR30" s="819"/>
      <c r="AS30" s="819"/>
      <c r="AT30" s="819"/>
      <c r="AU30" s="819" t="s">
        <v>537</v>
      </c>
      <c r="AV30" s="819"/>
      <c r="AW30" s="819"/>
      <c r="AX30" s="819"/>
      <c r="AY30" s="819"/>
      <c r="AZ30" s="820" t="s">
        <v>477</v>
      </c>
      <c r="BA30" s="821"/>
      <c r="BB30" s="821"/>
      <c r="BC30" s="821"/>
      <c r="BD30" s="822"/>
      <c r="BE30" s="816"/>
      <c r="BF30" s="816"/>
      <c r="BG30" s="816"/>
      <c r="BH30" s="816"/>
      <c r="BI30" s="817"/>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1014</v>
      </c>
      <c r="R31" s="745"/>
      <c r="S31" s="745"/>
      <c r="T31" s="745"/>
      <c r="U31" s="745"/>
      <c r="V31" s="745">
        <v>1008</v>
      </c>
      <c r="W31" s="745"/>
      <c r="X31" s="745"/>
      <c r="Y31" s="745"/>
      <c r="Z31" s="745"/>
      <c r="AA31" s="745">
        <v>6</v>
      </c>
      <c r="AB31" s="745"/>
      <c r="AC31" s="745"/>
      <c r="AD31" s="745"/>
      <c r="AE31" s="746"/>
      <c r="AF31" s="747">
        <v>6</v>
      </c>
      <c r="AG31" s="748"/>
      <c r="AH31" s="748"/>
      <c r="AI31" s="748"/>
      <c r="AJ31" s="749"/>
      <c r="AK31" s="818">
        <v>163</v>
      </c>
      <c r="AL31" s="819"/>
      <c r="AM31" s="819"/>
      <c r="AN31" s="819"/>
      <c r="AO31" s="819"/>
      <c r="AP31" s="819" t="s">
        <v>537</v>
      </c>
      <c r="AQ31" s="819"/>
      <c r="AR31" s="819"/>
      <c r="AS31" s="819"/>
      <c r="AT31" s="819"/>
      <c r="AU31" s="819" t="s">
        <v>537</v>
      </c>
      <c r="AV31" s="819"/>
      <c r="AW31" s="819"/>
      <c r="AX31" s="819"/>
      <c r="AY31" s="819"/>
      <c r="AZ31" s="820" t="s">
        <v>477</v>
      </c>
      <c r="BA31" s="821"/>
      <c r="BB31" s="821"/>
      <c r="BC31" s="821"/>
      <c r="BD31" s="822"/>
      <c r="BE31" s="816"/>
      <c r="BF31" s="816"/>
      <c r="BG31" s="816"/>
      <c r="BH31" s="816"/>
      <c r="BI31" s="817"/>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2177</v>
      </c>
      <c r="R32" s="745"/>
      <c r="S32" s="745"/>
      <c r="T32" s="745"/>
      <c r="U32" s="745"/>
      <c r="V32" s="745">
        <v>2069</v>
      </c>
      <c r="W32" s="745"/>
      <c r="X32" s="745"/>
      <c r="Y32" s="745"/>
      <c r="Z32" s="745"/>
      <c r="AA32" s="745">
        <v>107</v>
      </c>
      <c r="AB32" s="745"/>
      <c r="AC32" s="745"/>
      <c r="AD32" s="745"/>
      <c r="AE32" s="746"/>
      <c r="AF32" s="747">
        <v>3676</v>
      </c>
      <c r="AG32" s="748"/>
      <c r="AH32" s="748"/>
      <c r="AI32" s="748"/>
      <c r="AJ32" s="749"/>
      <c r="AK32" s="818">
        <v>60</v>
      </c>
      <c r="AL32" s="819"/>
      <c r="AM32" s="819"/>
      <c r="AN32" s="819"/>
      <c r="AO32" s="819"/>
      <c r="AP32" s="819">
        <v>5598</v>
      </c>
      <c r="AQ32" s="819"/>
      <c r="AR32" s="819"/>
      <c r="AS32" s="819"/>
      <c r="AT32" s="819"/>
      <c r="AU32" s="819">
        <v>6</v>
      </c>
      <c r="AV32" s="819"/>
      <c r="AW32" s="819"/>
      <c r="AX32" s="819"/>
      <c r="AY32" s="819"/>
      <c r="AZ32" s="820" t="s">
        <v>477</v>
      </c>
      <c r="BA32" s="821"/>
      <c r="BB32" s="821"/>
      <c r="BC32" s="821"/>
      <c r="BD32" s="822"/>
      <c r="BE32" s="816" t="s">
        <v>386</v>
      </c>
      <c r="BF32" s="816"/>
      <c r="BG32" s="816"/>
      <c r="BH32" s="816"/>
      <c r="BI32" s="817"/>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4337</v>
      </c>
      <c r="R33" s="745"/>
      <c r="S33" s="745"/>
      <c r="T33" s="745"/>
      <c r="U33" s="745"/>
      <c r="V33" s="745">
        <v>4284</v>
      </c>
      <c r="W33" s="745"/>
      <c r="X33" s="745"/>
      <c r="Y33" s="745"/>
      <c r="Z33" s="745"/>
      <c r="AA33" s="745">
        <v>53</v>
      </c>
      <c r="AB33" s="745"/>
      <c r="AC33" s="745"/>
      <c r="AD33" s="745"/>
      <c r="AE33" s="746"/>
      <c r="AF33" s="747">
        <v>51</v>
      </c>
      <c r="AG33" s="748"/>
      <c r="AH33" s="748"/>
      <c r="AI33" s="748"/>
      <c r="AJ33" s="749"/>
      <c r="AK33" s="818">
        <v>1533</v>
      </c>
      <c r="AL33" s="819"/>
      <c r="AM33" s="819"/>
      <c r="AN33" s="819"/>
      <c r="AO33" s="819"/>
      <c r="AP33" s="819">
        <v>26948</v>
      </c>
      <c r="AQ33" s="819"/>
      <c r="AR33" s="819"/>
      <c r="AS33" s="819"/>
      <c r="AT33" s="819"/>
      <c r="AU33" s="819">
        <v>11453</v>
      </c>
      <c r="AV33" s="819"/>
      <c r="AW33" s="819"/>
      <c r="AX33" s="819"/>
      <c r="AY33" s="819"/>
      <c r="AZ33" s="820" t="s">
        <v>477</v>
      </c>
      <c r="BA33" s="821"/>
      <c r="BB33" s="821"/>
      <c r="BC33" s="821"/>
      <c r="BD33" s="822"/>
      <c r="BE33" s="816" t="s">
        <v>388</v>
      </c>
      <c r="BF33" s="816"/>
      <c r="BG33" s="816"/>
      <c r="BH33" s="816"/>
      <c r="BI33" s="817"/>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8"/>
      <c r="AL34" s="819"/>
      <c r="AM34" s="819"/>
      <c r="AN34" s="819"/>
      <c r="AO34" s="819"/>
      <c r="AP34" s="819"/>
      <c r="AQ34" s="819"/>
      <c r="AR34" s="819"/>
      <c r="AS34" s="819"/>
      <c r="AT34" s="819"/>
      <c r="AU34" s="819"/>
      <c r="AV34" s="819"/>
      <c r="AW34" s="819"/>
      <c r="AX34" s="819"/>
      <c r="AY34" s="819"/>
      <c r="AZ34" s="823"/>
      <c r="BA34" s="823"/>
      <c r="BB34" s="823"/>
      <c r="BC34" s="823"/>
      <c r="BD34" s="823"/>
      <c r="BE34" s="816"/>
      <c r="BF34" s="816"/>
      <c r="BG34" s="816"/>
      <c r="BH34" s="816"/>
      <c r="BI34" s="817"/>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8"/>
      <c r="AL35" s="819"/>
      <c r="AM35" s="819"/>
      <c r="AN35" s="819"/>
      <c r="AO35" s="819"/>
      <c r="AP35" s="819"/>
      <c r="AQ35" s="819"/>
      <c r="AR35" s="819"/>
      <c r="AS35" s="819"/>
      <c r="AT35" s="819"/>
      <c r="AU35" s="819"/>
      <c r="AV35" s="819"/>
      <c r="AW35" s="819"/>
      <c r="AX35" s="819"/>
      <c r="AY35" s="819"/>
      <c r="AZ35" s="823"/>
      <c r="BA35" s="823"/>
      <c r="BB35" s="823"/>
      <c r="BC35" s="823"/>
      <c r="BD35" s="823"/>
      <c r="BE35" s="816"/>
      <c r="BF35" s="816"/>
      <c r="BG35" s="816"/>
      <c r="BH35" s="816"/>
      <c r="BI35" s="817"/>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8"/>
      <c r="AL36" s="819"/>
      <c r="AM36" s="819"/>
      <c r="AN36" s="819"/>
      <c r="AO36" s="819"/>
      <c r="AP36" s="819"/>
      <c r="AQ36" s="819"/>
      <c r="AR36" s="819"/>
      <c r="AS36" s="819"/>
      <c r="AT36" s="819"/>
      <c r="AU36" s="819"/>
      <c r="AV36" s="819"/>
      <c r="AW36" s="819"/>
      <c r="AX36" s="819"/>
      <c r="AY36" s="819"/>
      <c r="AZ36" s="823"/>
      <c r="BA36" s="823"/>
      <c r="BB36" s="823"/>
      <c r="BC36" s="823"/>
      <c r="BD36" s="823"/>
      <c r="BE36" s="816"/>
      <c r="BF36" s="816"/>
      <c r="BG36" s="816"/>
      <c r="BH36" s="816"/>
      <c r="BI36" s="817"/>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8"/>
      <c r="AL37" s="819"/>
      <c r="AM37" s="819"/>
      <c r="AN37" s="819"/>
      <c r="AO37" s="819"/>
      <c r="AP37" s="819"/>
      <c r="AQ37" s="819"/>
      <c r="AR37" s="819"/>
      <c r="AS37" s="819"/>
      <c r="AT37" s="819"/>
      <c r="AU37" s="819"/>
      <c r="AV37" s="819"/>
      <c r="AW37" s="819"/>
      <c r="AX37" s="819"/>
      <c r="AY37" s="819"/>
      <c r="AZ37" s="823"/>
      <c r="BA37" s="823"/>
      <c r="BB37" s="823"/>
      <c r="BC37" s="823"/>
      <c r="BD37" s="823"/>
      <c r="BE37" s="816"/>
      <c r="BF37" s="816"/>
      <c r="BG37" s="816"/>
      <c r="BH37" s="816"/>
      <c r="BI37" s="817"/>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8"/>
      <c r="AL38" s="819"/>
      <c r="AM38" s="819"/>
      <c r="AN38" s="819"/>
      <c r="AO38" s="819"/>
      <c r="AP38" s="819"/>
      <c r="AQ38" s="819"/>
      <c r="AR38" s="819"/>
      <c r="AS38" s="819"/>
      <c r="AT38" s="819"/>
      <c r="AU38" s="819"/>
      <c r="AV38" s="819"/>
      <c r="AW38" s="819"/>
      <c r="AX38" s="819"/>
      <c r="AY38" s="819"/>
      <c r="AZ38" s="823"/>
      <c r="BA38" s="823"/>
      <c r="BB38" s="823"/>
      <c r="BC38" s="823"/>
      <c r="BD38" s="823"/>
      <c r="BE38" s="816"/>
      <c r="BF38" s="816"/>
      <c r="BG38" s="816"/>
      <c r="BH38" s="816"/>
      <c r="BI38" s="817"/>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8"/>
      <c r="AL39" s="819"/>
      <c r="AM39" s="819"/>
      <c r="AN39" s="819"/>
      <c r="AO39" s="819"/>
      <c r="AP39" s="819"/>
      <c r="AQ39" s="819"/>
      <c r="AR39" s="819"/>
      <c r="AS39" s="819"/>
      <c r="AT39" s="819"/>
      <c r="AU39" s="819"/>
      <c r="AV39" s="819"/>
      <c r="AW39" s="819"/>
      <c r="AX39" s="819"/>
      <c r="AY39" s="819"/>
      <c r="AZ39" s="823"/>
      <c r="BA39" s="823"/>
      <c r="BB39" s="823"/>
      <c r="BC39" s="823"/>
      <c r="BD39" s="823"/>
      <c r="BE39" s="816"/>
      <c r="BF39" s="816"/>
      <c r="BG39" s="816"/>
      <c r="BH39" s="816"/>
      <c r="BI39" s="817"/>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4"/>
      <c r="R50" s="825"/>
      <c r="S50" s="825"/>
      <c r="T50" s="825"/>
      <c r="U50" s="825"/>
      <c r="V50" s="825"/>
      <c r="W50" s="825"/>
      <c r="X50" s="825"/>
      <c r="Y50" s="825"/>
      <c r="Z50" s="825"/>
      <c r="AA50" s="825"/>
      <c r="AB50" s="825"/>
      <c r="AC50" s="825"/>
      <c r="AD50" s="825"/>
      <c r="AE50" s="826"/>
      <c r="AF50" s="747"/>
      <c r="AG50" s="748"/>
      <c r="AH50" s="748"/>
      <c r="AI50" s="748"/>
      <c r="AJ50" s="749"/>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4"/>
      <c r="R51" s="825"/>
      <c r="S51" s="825"/>
      <c r="T51" s="825"/>
      <c r="U51" s="825"/>
      <c r="V51" s="825"/>
      <c r="W51" s="825"/>
      <c r="X51" s="825"/>
      <c r="Y51" s="825"/>
      <c r="Z51" s="825"/>
      <c r="AA51" s="825"/>
      <c r="AB51" s="825"/>
      <c r="AC51" s="825"/>
      <c r="AD51" s="825"/>
      <c r="AE51" s="826"/>
      <c r="AF51" s="747"/>
      <c r="AG51" s="748"/>
      <c r="AH51" s="748"/>
      <c r="AI51" s="748"/>
      <c r="AJ51" s="749"/>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4"/>
      <c r="R52" s="825"/>
      <c r="S52" s="825"/>
      <c r="T52" s="825"/>
      <c r="U52" s="825"/>
      <c r="V52" s="825"/>
      <c r="W52" s="825"/>
      <c r="X52" s="825"/>
      <c r="Y52" s="825"/>
      <c r="Z52" s="825"/>
      <c r="AA52" s="825"/>
      <c r="AB52" s="825"/>
      <c r="AC52" s="825"/>
      <c r="AD52" s="825"/>
      <c r="AE52" s="826"/>
      <c r="AF52" s="747"/>
      <c r="AG52" s="748"/>
      <c r="AH52" s="748"/>
      <c r="AI52" s="748"/>
      <c r="AJ52" s="749"/>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4"/>
      <c r="R53" s="825"/>
      <c r="S53" s="825"/>
      <c r="T53" s="825"/>
      <c r="U53" s="825"/>
      <c r="V53" s="825"/>
      <c r="W53" s="825"/>
      <c r="X53" s="825"/>
      <c r="Y53" s="825"/>
      <c r="Z53" s="825"/>
      <c r="AA53" s="825"/>
      <c r="AB53" s="825"/>
      <c r="AC53" s="825"/>
      <c r="AD53" s="825"/>
      <c r="AE53" s="826"/>
      <c r="AF53" s="747"/>
      <c r="AG53" s="748"/>
      <c r="AH53" s="748"/>
      <c r="AI53" s="748"/>
      <c r="AJ53" s="749"/>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4"/>
      <c r="R54" s="825"/>
      <c r="S54" s="825"/>
      <c r="T54" s="825"/>
      <c r="U54" s="825"/>
      <c r="V54" s="825"/>
      <c r="W54" s="825"/>
      <c r="X54" s="825"/>
      <c r="Y54" s="825"/>
      <c r="Z54" s="825"/>
      <c r="AA54" s="825"/>
      <c r="AB54" s="825"/>
      <c r="AC54" s="825"/>
      <c r="AD54" s="825"/>
      <c r="AE54" s="826"/>
      <c r="AF54" s="747"/>
      <c r="AG54" s="748"/>
      <c r="AH54" s="748"/>
      <c r="AI54" s="748"/>
      <c r="AJ54" s="749"/>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4"/>
      <c r="R55" s="825"/>
      <c r="S55" s="825"/>
      <c r="T55" s="825"/>
      <c r="U55" s="825"/>
      <c r="V55" s="825"/>
      <c r="W55" s="825"/>
      <c r="X55" s="825"/>
      <c r="Y55" s="825"/>
      <c r="Z55" s="825"/>
      <c r="AA55" s="825"/>
      <c r="AB55" s="825"/>
      <c r="AC55" s="825"/>
      <c r="AD55" s="825"/>
      <c r="AE55" s="826"/>
      <c r="AF55" s="747"/>
      <c r="AG55" s="748"/>
      <c r="AH55" s="748"/>
      <c r="AI55" s="748"/>
      <c r="AJ55" s="749"/>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4"/>
      <c r="R56" s="825"/>
      <c r="S56" s="825"/>
      <c r="T56" s="825"/>
      <c r="U56" s="825"/>
      <c r="V56" s="825"/>
      <c r="W56" s="825"/>
      <c r="X56" s="825"/>
      <c r="Y56" s="825"/>
      <c r="Z56" s="825"/>
      <c r="AA56" s="825"/>
      <c r="AB56" s="825"/>
      <c r="AC56" s="825"/>
      <c r="AD56" s="825"/>
      <c r="AE56" s="826"/>
      <c r="AF56" s="747"/>
      <c r="AG56" s="748"/>
      <c r="AH56" s="748"/>
      <c r="AI56" s="748"/>
      <c r="AJ56" s="749"/>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4"/>
      <c r="R57" s="825"/>
      <c r="S57" s="825"/>
      <c r="T57" s="825"/>
      <c r="U57" s="825"/>
      <c r="V57" s="825"/>
      <c r="W57" s="825"/>
      <c r="X57" s="825"/>
      <c r="Y57" s="825"/>
      <c r="Z57" s="825"/>
      <c r="AA57" s="825"/>
      <c r="AB57" s="825"/>
      <c r="AC57" s="825"/>
      <c r="AD57" s="825"/>
      <c r="AE57" s="826"/>
      <c r="AF57" s="747"/>
      <c r="AG57" s="748"/>
      <c r="AH57" s="748"/>
      <c r="AI57" s="748"/>
      <c r="AJ57" s="749"/>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4"/>
      <c r="R58" s="825"/>
      <c r="S58" s="825"/>
      <c r="T58" s="825"/>
      <c r="U58" s="825"/>
      <c r="V58" s="825"/>
      <c r="W58" s="825"/>
      <c r="X58" s="825"/>
      <c r="Y58" s="825"/>
      <c r="Z58" s="825"/>
      <c r="AA58" s="825"/>
      <c r="AB58" s="825"/>
      <c r="AC58" s="825"/>
      <c r="AD58" s="825"/>
      <c r="AE58" s="826"/>
      <c r="AF58" s="747"/>
      <c r="AG58" s="748"/>
      <c r="AH58" s="748"/>
      <c r="AI58" s="748"/>
      <c r="AJ58" s="749"/>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4"/>
      <c r="R59" s="825"/>
      <c r="S59" s="825"/>
      <c r="T59" s="825"/>
      <c r="U59" s="825"/>
      <c r="V59" s="825"/>
      <c r="W59" s="825"/>
      <c r="X59" s="825"/>
      <c r="Y59" s="825"/>
      <c r="Z59" s="825"/>
      <c r="AA59" s="825"/>
      <c r="AB59" s="825"/>
      <c r="AC59" s="825"/>
      <c r="AD59" s="825"/>
      <c r="AE59" s="826"/>
      <c r="AF59" s="747"/>
      <c r="AG59" s="748"/>
      <c r="AH59" s="748"/>
      <c r="AI59" s="748"/>
      <c r="AJ59" s="749"/>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4"/>
      <c r="R60" s="825"/>
      <c r="S60" s="825"/>
      <c r="T60" s="825"/>
      <c r="U60" s="825"/>
      <c r="V60" s="825"/>
      <c r="W60" s="825"/>
      <c r="X60" s="825"/>
      <c r="Y60" s="825"/>
      <c r="Z60" s="825"/>
      <c r="AA60" s="825"/>
      <c r="AB60" s="825"/>
      <c r="AC60" s="825"/>
      <c r="AD60" s="825"/>
      <c r="AE60" s="826"/>
      <c r="AF60" s="747"/>
      <c r="AG60" s="748"/>
      <c r="AH60" s="748"/>
      <c r="AI60" s="748"/>
      <c r="AJ60" s="749"/>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4"/>
      <c r="R61" s="825"/>
      <c r="S61" s="825"/>
      <c r="T61" s="825"/>
      <c r="U61" s="825"/>
      <c r="V61" s="825"/>
      <c r="W61" s="825"/>
      <c r="X61" s="825"/>
      <c r="Y61" s="825"/>
      <c r="Z61" s="825"/>
      <c r="AA61" s="825"/>
      <c r="AB61" s="825"/>
      <c r="AC61" s="825"/>
      <c r="AD61" s="825"/>
      <c r="AE61" s="826"/>
      <c r="AF61" s="747"/>
      <c r="AG61" s="748"/>
      <c r="AH61" s="748"/>
      <c r="AI61" s="748"/>
      <c r="AJ61" s="749"/>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4"/>
      <c r="R62" s="825"/>
      <c r="S62" s="825"/>
      <c r="T62" s="825"/>
      <c r="U62" s="825"/>
      <c r="V62" s="825"/>
      <c r="W62" s="825"/>
      <c r="X62" s="825"/>
      <c r="Y62" s="825"/>
      <c r="Z62" s="825"/>
      <c r="AA62" s="825"/>
      <c r="AB62" s="825"/>
      <c r="AC62" s="825"/>
      <c r="AD62" s="825"/>
      <c r="AE62" s="826"/>
      <c r="AF62" s="747"/>
      <c r="AG62" s="748"/>
      <c r="AH62" s="748"/>
      <c r="AI62" s="748"/>
      <c r="AJ62" s="749"/>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4244</v>
      </c>
      <c r="AG63" s="833"/>
      <c r="AH63" s="833"/>
      <c r="AI63" s="833"/>
      <c r="AJ63" s="834"/>
      <c r="AK63" s="835"/>
      <c r="AL63" s="830"/>
      <c r="AM63" s="830"/>
      <c r="AN63" s="830"/>
      <c r="AO63" s="830"/>
      <c r="AP63" s="833">
        <v>32827</v>
      </c>
      <c r="AQ63" s="833"/>
      <c r="AR63" s="833"/>
      <c r="AS63" s="833"/>
      <c r="AT63" s="833"/>
      <c r="AU63" s="833">
        <v>11679</v>
      </c>
      <c r="AV63" s="833"/>
      <c r="AW63" s="833"/>
      <c r="AX63" s="833"/>
      <c r="AY63" s="833"/>
      <c r="AZ63" s="837"/>
      <c r="BA63" s="837"/>
      <c r="BB63" s="837"/>
      <c r="BC63" s="837"/>
      <c r="BD63" s="837"/>
      <c r="BE63" s="838"/>
      <c r="BF63" s="838"/>
      <c r="BG63" s="838"/>
      <c r="BH63" s="838"/>
      <c r="BI63" s="839"/>
      <c r="BJ63" s="840" t="s">
        <v>111</v>
      </c>
      <c r="BK63" s="841"/>
      <c r="BL63" s="841"/>
      <c r="BM63" s="841"/>
      <c r="BN63" s="842"/>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43" t="s">
        <v>376</v>
      </c>
      <c r="AG66" s="799"/>
      <c r="AH66" s="799"/>
      <c r="AI66" s="799"/>
      <c r="AJ66" s="844"/>
      <c r="AK66" s="703" t="s">
        <v>377</v>
      </c>
      <c r="AL66" s="727"/>
      <c r="AM66" s="727"/>
      <c r="AN66" s="727"/>
      <c r="AO66" s="728"/>
      <c r="AP66" s="703" t="s">
        <v>378</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5"/>
      <c r="AG67" s="802"/>
      <c r="AH67" s="802"/>
      <c r="AI67" s="802"/>
      <c r="AJ67" s="846"/>
      <c r="AK67" s="847"/>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538</v>
      </c>
      <c r="C68" s="861"/>
      <c r="D68" s="861"/>
      <c r="E68" s="861"/>
      <c r="F68" s="861"/>
      <c r="G68" s="861"/>
      <c r="H68" s="861"/>
      <c r="I68" s="861"/>
      <c r="J68" s="861"/>
      <c r="K68" s="861"/>
      <c r="L68" s="861"/>
      <c r="M68" s="861"/>
      <c r="N68" s="861"/>
      <c r="O68" s="861"/>
      <c r="P68" s="862"/>
      <c r="Q68" s="863">
        <v>204</v>
      </c>
      <c r="R68" s="857"/>
      <c r="S68" s="857"/>
      <c r="T68" s="857"/>
      <c r="U68" s="857"/>
      <c r="V68" s="857">
        <v>200</v>
      </c>
      <c r="W68" s="857"/>
      <c r="X68" s="857"/>
      <c r="Y68" s="857"/>
      <c r="Z68" s="857"/>
      <c r="AA68" s="857">
        <v>3</v>
      </c>
      <c r="AB68" s="857"/>
      <c r="AC68" s="857"/>
      <c r="AD68" s="857"/>
      <c r="AE68" s="857"/>
      <c r="AF68" s="857">
        <v>3</v>
      </c>
      <c r="AG68" s="857"/>
      <c r="AH68" s="857"/>
      <c r="AI68" s="857"/>
      <c r="AJ68" s="857"/>
      <c r="AK68" s="857">
        <v>43</v>
      </c>
      <c r="AL68" s="857"/>
      <c r="AM68" s="857"/>
      <c r="AN68" s="857"/>
      <c r="AO68" s="857"/>
      <c r="AP68" s="857" t="s">
        <v>546</v>
      </c>
      <c r="AQ68" s="857"/>
      <c r="AR68" s="857"/>
      <c r="AS68" s="857"/>
      <c r="AT68" s="857"/>
      <c r="AU68" s="857" t="s">
        <v>537</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539</v>
      </c>
      <c r="C69" s="865"/>
      <c r="D69" s="865"/>
      <c r="E69" s="865"/>
      <c r="F69" s="865"/>
      <c r="G69" s="865"/>
      <c r="H69" s="865"/>
      <c r="I69" s="865"/>
      <c r="J69" s="865"/>
      <c r="K69" s="865"/>
      <c r="L69" s="865"/>
      <c r="M69" s="865"/>
      <c r="N69" s="865"/>
      <c r="O69" s="865"/>
      <c r="P69" s="866"/>
      <c r="Q69" s="867">
        <v>5159</v>
      </c>
      <c r="R69" s="819"/>
      <c r="S69" s="819"/>
      <c r="T69" s="819"/>
      <c r="U69" s="819"/>
      <c r="V69" s="819">
        <v>5042</v>
      </c>
      <c r="W69" s="819"/>
      <c r="X69" s="819"/>
      <c r="Y69" s="819"/>
      <c r="Z69" s="819"/>
      <c r="AA69" s="819">
        <v>117</v>
      </c>
      <c r="AB69" s="819"/>
      <c r="AC69" s="819"/>
      <c r="AD69" s="819"/>
      <c r="AE69" s="819"/>
      <c r="AF69" s="819">
        <v>84</v>
      </c>
      <c r="AG69" s="819"/>
      <c r="AH69" s="819"/>
      <c r="AI69" s="819"/>
      <c r="AJ69" s="819"/>
      <c r="AK69" s="819">
        <v>51</v>
      </c>
      <c r="AL69" s="819"/>
      <c r="AM69" s="819"/>
      <c r="AN69" s="819"/>
      <c r="AO69" s="819"/>
      <c r="AP69" s="819">
        <v>3454</v>
      </c>
      <c r="AQ69" s="819"/>
      <c r="AR69" s="819"/>
      <c r="AS69" s="819"/>
      <c r="AT69" s="819"/>
      <c r="AU69" s="819">
        <v>1344</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540</v>
      </c>
      <c r="C70" s="865"/>
      <c r="D70" s="865"/>
      <c r="E70" s="865"/>
      <c r="F70" s="865"/>
      <c r="G70" s="865"/>
      <c r="H70" s="865"/>
      <c r="I70" s="865"/>
      <c r="J70" s="865"/>
      <c r="K70" s="865"/>
      <c r="L70" s="865"/>
      <c r="M70" s="865"/>
      <c r="N70" s="865"/>
      <c r="O70" s="865"/>
      <c r="P70" s="866"/>
      <c r="Q70" s="867">
        <v>82</v>
      </c>
      <c r="R70" s="819"/>
      <c r="S70" s="819"/>
      <c r="T70" s="819"/>
      <c r="U70" s="819"/>
      <c r="V70" s="819">
        <v>77</v>
      </c>
      <c r="W70" s="819"/>
      <c r="X70" s="819"/>
      <c r="Y70" s="819"/>
      <c r="Z70" s="819"/>
      <c r="AA70" s="819">
        <v>5</v>
      </c>
      <c r="AB70" s="819"/>
      <c r="AC70" s="819"/>
      <c r="AD70" s="819"/>
      <c r="AE70" s="819"/>
      <c r="AF70" s="819">
        <v>5</v>
      </c>
      <c r="AG70" s="819"/>
      <c r="AH70" s="819"/>
      <c r="AI70" s="819"/>
      <c r="AJ70" s="819"/>
      <c r="AK70" s="819" t="s">
        <v>546</v>
      </c>
      <c r="AL70" s="819"/>
      <c r="AM70" s="819"/>
      <c r="AN70" s="819"/>
      <c r="AO70" s="819"/>
      <c r="AP70" s="819" t="s">
        <v>546</v>
      </c>
      <c r="AQ70" s="819"/>
      <c r="AR70" s="819"/>
      <c r="AS70" s="819"/>
      <c r="AT70" s="819"/>
      <c r="AU70" s="819" t="s">
        <v>543</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541</v>
      </c>
      <c r="C71" s="865"/>
      <c r="D71" s="865"/>
      <c r="E71" s="865"/>
      <c r="F71" s="865"/>
      <c r="G71" s="865"/>
      <c r="H71" s="865"/>
      <c r="I71" s="865"/>
      <c r="J71" s="865"/>
      <c r="K71" s="865"/>
      <c r="L71" s="865"/>
      <c r="M71" s="865"/>
      <c r="N71" s="865"/>
      <c r="O71" s="865"/>
      <c r="P71" s="866"/>
      <c r="Q71" s="867">
        <v>173</v>
      </c>
      <c r="R71" s="819"/>
      <c r="S71" s="819"/>
      <c r="T71" s="819"/>
      <c r="U71" s="819"/>
      <c r="V71" s="819">
        <v>163</v>
      </c>
      <c r="W71" s="819"/>
      <c r="X71" s="819"/>
      <c r="Y71" s="819"/>
      <c r="Z71" s="819"/>
      <c r="AA71" s="819">
        <v>10</v>
      </c>
      <c r="AB71" s="819"/>
      <c r="AC71" s="819"/>
      <c r="AD71" s="819"/>
      <c r="AE71" s="819"/>
      <c r="AF71" s="819">
        <v>10</v>
      </c>
      <c r="AG71" s="819"/>
      <c r="AH71" s="819"/>
      <c r="AI71" s="819"/>
      <c r="AJ71" s="819"/>
      <c r="AK71" s="819" t="s">
        <v>546</v>
      </c>
      <c r="AL71" s="819"/>
      <c r="AM71" s="819"/>
      <c r="AN71" s="819"/>
      <c r="AO71" s="819"/>
      <c r="AP71" s="819" t="s">
        <v>546</v>
      </c>
      <c r="AQ71" s="819"/>
      <c r="AR71" s="819"/>
      <c r="AS71" s="819"/>
      <c r="AT71" s="819"/>
      <c r="AU71" s="819" t="s">
        <v>543</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t="s">
        <v>542</v>
      </c>
      <c r="C72" s="865"/>
      <c r="D72" s="865"/>
      <c r="E72" s="865"/>
      <c r="F72" s="865"/>
      <c r="G72" s="865"/>
      <c r="H72" s="865"/>
      <c r="I72" s="865"/>
      <c r="J72" s="865"/>
      <c r="K72" s="865"/>
      <c r="L72" s="865"/>
      <c r="M72" s="865"/>
      <c r="N72" s="865"/>
      <c r="O72" s="865"/>
      <c r="P72" s="866"/>
      <c r="Q72" s="867">
        <v>139507</v>
      </c>
      <c r="R72" s="819"/>
      <c r="S72" s="819"/>
      <c r="T72" s="819"/>
      <c r="U72" s="819"/>
      <c r="V72" s="819">
        <v>133857</v>
      </c>
      <c r="W72" s="819"/>
      <c r="X72" s="819"/>
      <c r="Y72" s="819"/>
      <c r="Z72" s="819"/>
      <c r="AA72" s="819">
        <v>5651</v>
      </c>
      <c r="AB72" s="819"/>
      <c r="AC72" s="819"/>
      <c r="AD72" s="819"/>
      <c r="AE72" s="819"/>
      <c r="AF72" s="819">
        <v>5651</v>
      </c>
      <c r="AG72" s="819"/>
      <c r="AH72" s="819"/>
      <c r="AI72" s="819"/>
      <c r="AJ72" s="819"/>
      <c r="AK72" s="819">
        <v>805</v>
      </c>
      <c r="AL72" s="819"/>
      <c r="AM72" s="819"/>
      <c r="AN72" s="819"/>
      <c r="AO72" s="819"/>
      <c r="AP72" s="819" t="s">
        <v>546</v>
      </c>
      <c r="AQ72" s="819"/>
      <c r="AR72" s="819"/>
      <c r="AS72" s="819"/>
      <c r="AT72" s="819"/>
      <c r="AU72" s="819" t="s">
        <v>543</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c r="C73" s="865"/>
      <c r="D73" s="865"/>
      <c r="E73" s="865"/>
      <c r="F73" s="865"/>
      <c r="G73" s="865"/>
      <c r="H73" s="865"/>
      <c r="I73" s="865"/>
      <c r="J73" s="865"/>
      <c r="K73" s="865"/>
      <c r="L73" s="865"/>
      <c r="M73" s="865"/>
      <c r="N73" s="865"/>
      <c r="O73" s="865"/>
      <c r="P73" s="866"/>
      <c r="Q73" s="867"/>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c r="C74" s="865"/>
      <c r="D74" s="865"/>
      <c r="E74" s="865"/>
      <c r="F74" s="865"/>
      <c r="G74" s="865"/>
      <c r="H74" s="865"/>
      <c r="I74" s="865"/>
      <c r="J74" s="865"/>
      <c r="K74" s="865"/>
      <c r="L74" s="865"/>
      <c r="M74" s="865"/>
      <c r="N74" s="865"/>
      <c r="O74" s="865"/>
      <c r="P74" s="866"/>
      <c r="Q74" s="867"/>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c r="C75" s="865"/>
      <c r="D75" s="865"/>
      <c r="E75" s="865"/>
      <c r="F75" s="865"/>
      <c r="G75" s="865"/>
      <c r="H75" s="865"/>
      <c r="I75" s="865"/>
      <c r="J75" s="865"/>
      <c r="K75" s="865"/>
      <c r="L75" s="865"/>
      <c r="M75" s="865"/>
      <c r="N75" s="865"/>
      <c r="O75" s="865"/>
      <c r="P75" s="866"/>
      <c r="Q75" s="870"/>
      <c r="R75" s="871"/>
      <c r="S75" s="871"/>
      <c r="T75" s="871"/>
      <c r="U75" s="818"/>
      <c r="V75" s="872"/>
      <c r="W75" s="871"/>
      <c r="X75" s="871"/>
      <c r="Y75" s="871"/>
      <c r="Z75" s="818"/>
      <c r="AA75" s="872"/>
      <c r="AB75" s="871"/>
      <c r="AC75" s="871"/>
      <c r="AD75" s="871"/>
      <c r="AE75" s="818"/>
      <c r="AF75" s="872"/>
      <c r="AG75" s="871"/>
      <c r="AH75" s="871"/>
      <c r="AI75" s="871"/>
      <c r="AJ75" s="818"/>
      <c r="AK75" s="872"/>
      <c r="AL75" s="871"/>
      <c r="AM75" s="871"/>
      <c r="AN75" s="871"/>
      <c r="AO75" s="818"/>
      <c r="AP75" s="872"/>
      <c r="AQ75" s="871"/>
      <c r="AR75" s="871"/>
      <c r="AS75" s="871"/>
      <c r="AT75" s="818"/>
      <c r="AU75" s="872"/>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c r="C76" s="865"/>
      <c r="D76" s="865"/>
      <c r="E76" s="865"/>
      <c r="F76" s="865"/>
      <c r="G76" s="865"/>
      <c r="H76" s="865"/>
      <c r="I76" s="865"/>
      <c r="J76" s="865"/>
      <c r="K76" s="865"/>
      <c r="L76" s="865"/>
      <c r="M76" s="865"/>
      <c r="N76" s="865"/>
      <c r="O76" s="865"/>
      <c r="P76" s="866"/>
      <c r="Q76" s="870"/>
      <c r="R76" s="871"/>
      <c r="S76" s="871"/>
      <c r="T76" s="871"/>
      <c r="U76" s="818"/>
      <c r="V76" s="872"/>
      <c r="W76" s="871"/>
      <c r="X76" s="871"/>
      <c r="Y76" s="871"/>
      <c r="Z76" s="818"/>
      <c r="AA76" s="872"/>
      <c r="AB76" s="871"/>
      <c r="AC76" s="871"/>
      <c r="AD76" s="871"/>
      <c r="AE76" s="818"/>
      <c r="AF76" s="872"/>
      <c r="AG76" s="871"/>
      <c r="AH76" s="871"/>
      <c r="AI76" s="871"/>
      <c r="AJ76" s="818"/>
      <c r="AK76" s="872"/>
      <c r="AL76" s="871"/>
      <c r="AM76" s="871"/>
      <c r="AN76" s="871"/>
      <c r="AO76" s="818"/>
      <c r="AP76" s="872"/>
      <c r="AQ76" s="871"/>
      <c r="AR76" s="871"/>
      <c r="AS76" s="871"/>
      <c r="AT76" s="818"/>
      <c r="AU76" s="872"/>
      <c r="AV76" s="871"/>
      <c r="AW76" s="871"/>
      <c r="AX76" s="871"/>
      <c r="AY76" s="818"/>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5753</v>
      </c>
      <c r="AG88" s="833"/>
      <c r="AH88" s="833"/>
      <c r="AI88" s="833"/>
      <c r="AJ88" s="833"/>
      <c r="AK88" s="830"/>
      <c r="AL88" s="830"/>
      <c r="AM88" s="830"/>
      <c r="AN88" s="830"/>
      <c r="AO88" s="830"/>
      <c r="AP88" s="833">
        <v>3454</v>
      </c>
      <c r="AQ88" s="833"/>
      <c r="AR88" s="833"/>
      <c r="AS88" s="833"/>
      <c r="AT88" s="833"/>
      <c r="AU88" s="833">
        <v>1344</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80"/>
      <c r="CI102" s="881"/>
      <c r="CJ102" s="881"/>
      <c r="CK102" s="881"/>
      <c r="CL102" s="882"/>
      <c r="CM102" s="880"/>
      <c r="CN102" s="881"/>
      <c r="CO102" s="881"/>
      <c r="CP102" s="881"/>
      <c r="CQ102" s="882"/>
      <c r="CR102" s="883">
        <v>52</v>
      </c>
      <c r="CS102" s="841"/>
      <c r="CT102" s="841"/>
      <c r="CU102" s="841"/>
      <c r="CV102" s="884"/>
      <c r="CW102" s="883">
        <v>72</v>
      </c>
      <c r="CX102" s="841"/>
      <c r="CY102" s="841"/>
      <c r="CZ102" s="841"/>
      <c r="DA102" s="884"/>
      <c r="DB102" s="883">
        <v>75</v>
      </c>
      <c r="DC102" s="841"/>
      <c r="DD102" s="841"/>
      <c r="DE102" s="841"/>
      <c r="DF102" s="884"/>
      <c r="DG102" s="883">
        <v>4238</v>
      </c>
      <c r="DH102" s="841"/>
      <c r="DI102" s="841"/>
      <c r="DJ102" s="841"/>
      <c r="DK102" s="884"/>
      <c r="DL102" s="883" t="s">
        <v>546</v>
      </c>
      <c r="DM102" s="841"/>
      <c r="DN102" s="841"/>
      <c r="DO102" s="841"/>
      <c r="DP102" s="884"/>
      <c r="DQ102" s="883">
        <v>2050</v>
      </c>
      <c r="DR102" s="841"/>
      <c r="DS102" s="841"/>
      <c r="DT102" s="841"/>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396</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397</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400</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401</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403</v>
      </c>
      <c r="AB109" s="886"/>
      <c r="AC109" s="886"/>
      <c r="AD109" s="886"/>
      <c r="AE109" s="887"/>
      <c r="AF109" s="885" t="s">
        <v>286</v>
      </c>
      <c r="AG109" s="886"/>
      <c r="AH109" s="886"/>
      <c r="AI109" s="886"/>
      <c r="AJ109" s="887"/>
      <c r="AK109" s="885" t="s">
        <v>285</v>
      </c>
      <c r="AL109" s="886"/>
      <c r="AM109" s="886"/>
      <c r="AN109" s="886"/>
      <c r="AO109" s="887"/>
      <c r="AP109" s="885" t="s">
        <v>404</v>
      </c>
      <c r="AQ109" s="886"/>
      <c r="AR109" s="886"/>
      <c r="AS109" s="886"/>
      <c r="AT109" s="888"/>
      <c r="AU109" s="907"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403</v>
      </c>
      <c r="BR109" s="886"/>
      <c r="BS109" s="886"/>
      <c r="BT109" s="886"/>
      <c r="BU109" s="887"/>
      <c r="BV109" s="885" t="s">
        <v>286</v>
      </c>
      <c r="BW109" s="886"/>
      <c r="BX109" s="886"/>
      <c r="BY109" s="886"/>
      <c r="BZ109" s="887"/>
      <c r="CA109" s="885" t="s">
        <v>285</v>
      </c>
      <c r="CB109" s="886"/>
      <c r="CC109" s="886"/>
      <c r="CD109" s="886"/>
      <c r="CE109" s="887"/>
      <c r="CF109" s="908" t="s">
        <v>404</v>
      </c>
      <c r="CG109" s="908"/>
      <c r="CH109" s="908"/>
      <c r="CI109" s="908"/>
      <c r="CJ109" s="908"/>
      <c r="CK109" s="885"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403</v>
      </c>
      <c r="DH109" s="886"/>
      <c r="DI109" s="886"/>
      <c r="DJ109" s="886"/>
      <c r="DK109" s="887"/>
      <c r="DL109" s="885" t="s">
        <v>286</v>
      </c>
      <c r="DM109" s="886"/>
      <c r="DN109" s="886"/>
      <c r="DO109" s="886"/>
      <c r="DP109" s="887"/>
      <c r="DQ109" s="885" t="s">
        <v>285</v>
      </c>
      <c r="DR109" s="886"/>
      <c r="DS109" s="886"/>
      <c r="DT109" s="886"/>
      <c r="DU109" s="887"/>
      <c r="DV109" s="885" t="s">
        <v>404</v>
      </c>
      <c r="DW109" s="886"/>
      <c r="DX109" s="886"/>
      <c r="DY109" s="886"/>
      <c r="DZ109" s="888"/>
    </row>
    <row r="110" spans="1:131" s="197" customFormat="1" ht="26.25" customHeight="1">
      <c r="A110" s="889" t="s">
        <v>406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4218261</v>
      </c>
      <c r="AB110" s="893"/>
      <c r="AC110" s="893"/>
      <c r="AD110" s="893"/>
      <c r="AE110" s="894"/>
      <c r="AF110" s="895">
        <v>3964616</v>
      </c>
      <c r="AG110" s="893"/>
      <c r="AH110" s="893"/>
      <c r="AI110" s="893"/>
      <c r="AJ110" s="894"/>
      <c r="AK110" s="895">
        <v>4153722</v>
      </c>
      <c r="AL110" s="893"/>
      <c r="AM110" s="893"/>
      <c r="AN110" s="893"/>
      <c r="AO110" s="894"/>
      <c r="AP110" s="896">
        <v>19.5</v>
      </c>
      <c r="AQ110" s="897"/>
      <c r="AR110" s="897"/>
      <c r="AS110" s="897"/>
      <c r="AT110" s="898"/>
      <c r="AU110" s="899" t="s">
        <v>61</v>
      </c>
      <c r="AV110" s="900"/>
      <c r="AW110" s="900"/>
      <c r="AX110" s="900"/>
      <c r="AY110" s="901"/>
      <c r="AZ110" s="943" t="s">
        <v>407</v>
      </c>
      <c r="BA110" s="890"/>
      <c r="BB110" s="890"/>
      <c r="BC110" s="890"/>
      <c r="BD110" s="890"/>
      <c r="BE110" s="890"/>
      <c r="BF110" s="890"/>
      <c r="BG110" s="890"/>
      <c r="BH110" s="890"/>
      <c r="BI110" s="890"/>
      <c r="BJ110" s="890"/>
      <c r="BK110" s="890"/>
      <c r="BL110" s="890"/>
      <c r="BM110" s="890"/>
      <c r="BN110" s="890"/>
      <c r="BO110" s="890"/>
      <c r="BP110" s="891"/>
      <c r="BQ110" s="929">
        <v>37637918</v>
      </c>
      <c r="BR110" s="930"/>
      <c r="BS110" s="930"/>
      <c r="BT110" s="930"/>
      <c r="BU110" s="930"/>
      <c r="BV110" s="930">
        <v>38004095</v>
      </c>
      <c r="BW110" s="930"/>
      <c r="BX110" s="930"/>
      <c r="BY110" s="930"/>
      <c r="BZ110" s="930"/>
      <c r="CA110" s="930">
        <v>37856886</v>
      </c>
      <c r="CB110" s="930"/>
      <c r="CC110" s="930"/>
      <c r="CD110" s="930"/>
      <c r="CE110" s="930"/>
      <c r="CF110" s="944">
        <v>177.9</v>
      </c>
      <c r="CG110" s="945"/>
      <c r="CH110" s="945"/>
      <c r="CI110" s="945"/>
      <c r="CJ110" s="945"/>
      <c r="CK110" s="946" t="s">
        <v>408</v>
      </c>
      <c r="CL110" s="947"/>
      <c r="CM110" s="926" t="s">
        <v>409</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c r="A111" s="933" t="s">
        <v>410</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2"/>
      <c r="AV111" s="903"/>
      <c r="AW111" s="903"/>
      <c r="AX111" s="903"/>
      <c r="AY111" s="904"/>
      <c r="AZ111" s="952" t="s">
        <v>411</v>
      </c>
      <c r="BA111" s="953"/>
      <c r="BB111" s="953"/>
      <c r="BC111" s="953"/>
      <c r="BD111" s="953"/>
      <c r="BE111" s="953"/>
      <c r="BF111" s="953"/>
      <c r="BG111" s="953"/>
      <c r="BH111" s="953"/>
      <c r="BI111" s="953"/>
      <c r="BJ111" s="953"/>
      <c r="BK111" s="953"/>
      <c r="BL111" s="953"/>
      <c r="BM111" s="953"/>
      <c r="BN111" s="953"/>
      <c r="BO111" s="953"/>
      <c r="BP111" s="954"/>
      <c r="BQ111" s="922">
        <v>390191</v>
      </c>
      <c r="BR111" s="923"/>
      <c r="BS111" s="923"/>
      <c r="BT111" s="923"/>
      <c r="BU111" s="923"/>
      <c r="BV111" s="923">
        <v>208197</v>
      </c>
      <c r="BW111" s="923"/>
      <c r="BX111" s="923"/>
      <c r="BY111" s="923"/>
      <c r="BZ111" s="923"/>
      <c r="CA111" s="923">
        <v>156148</v>
      </c>
      <c r="CB111" s="923"/>
      <c r="CC111" s="923"/>
      <c r="CD111" s="923"/>
      <c r="CE111" s="923"/>
      <c r="CF111" s="917">
        <v>0.7</v>
      </c>
      <c r="CG111" s="918"/>
      <c r="CH111" s="918"/>
      <c r="CI111" s="918"/>
      <c r="CJ111" s="918"/>
      <c r="CK111" s="948"/>
      <c r="CL111" s="949"/>
      <c r="CM111" s="919" t="s">
        <v>412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c r="A112" s="955" t="s">
        <v>413</v>
      </c>
      <c r="B112" s="956"/>
      <c r="C112" s="953" t="s">
        <v>414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415</v>
      </c>
      <c r="BA112" s="953"/>
      <c r="BB112" s="953"/>
      <c r="BC112" s="953"/>
      <c r="BD112" s="953"/>
      <c r="BE112" s="953"/>
      <c r="BF112" s="953"/>
      <c r="BG112" s="953"/>
      <c r="BH112" s="953"/>
      <c r="BI112" s="953"/>
      <c r="BJ112" s="953"/>
      <c r="BK112" s="953"/>
      <c r="BL112" s="953"/>
      <c r="BM112" s="953"/>
      <c r="BN112" s="953"/>
      <c r="BO112" s="953"/>
      <c r="BP112" s="954"/>
      <c r="BQ112" s="922">
        <v>12687636</v>
      </c>
      <c r="BR112" s="923"/>
      <c r="BS112" s="923"/>
      <c r="BT112" s="923"/>
      <c r="BU112" s="923"/>
      <c r="BV112" s="923">
        <v>12573832</v>
      </c>
      <c r="BW112" s="923"/>
      <c r="BX112" s="923"/>
      <c r="BY112" s="923"/>
      <c r="BZ112" s="923"/>
      <c r="CA112" s="923">
        <v>11679273</v>
      </c>
      <c r="CB112" s="923"/>
      <c r="CC112" s="923"/>
      <c r="CD112" s="923"/>
      <c r="CE112" s="923"/>
      <c r="CF112" s="917">
        <v>54.9</v>
      </c>
      <c r="CG112" s="918"/>
      <c r="CH112" s="918"/>
      <c r="CI112" s="918"/>
      <c r="CJ112" s="918"/>
      <c r="CK112" s="948"/>
      <c r="CL112" s="949"/>
      <c r="CM112" s="919" t="s">
        <v>416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c r="A113" s="957"/>
      <c r="B113" s="958"/>
      <c r="C113" s="953" t="s">
        <v>417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763191</v>
      </c>
      <c r="AB113" s="937"/>
      <c r="AC113" s="937"/>
      <c r="AD113" s="937"/>
      <c r="AE113" s="938"/>
      <c r="AF113" s="939">
        <v>1422779</v>
      </c>
      <c r="AG113" s="937"/>
      <c r="AH113" s="937"/>
      <c r="AI113" s="937"/>
      <c r="AJ113" s="938"/>
      <c r="AK113" s="939">
        <v>1458300</v>
      </c>
      <c r="AL113" s="937"/>
      <c r="AM113" s="937"/>
      <c r="AN113" s="937"/>
      <c r="AO113" s="938"/>
      <c r="AP113" s="940">
        <v>6.9</v>
      </c>
      <c r="AQ113" s="941"/>
      <c r="AR113" s="941"/>
      <c r="AS113" s="941"/>
      <c r="AT113" s="942"/>
      <c r="AU113" s="902"/>
      <c r="AV113" s="903"/>
      <c r="AW113" s="903"/>
      <c r="AX113" s="903"/>
      <c r="AY113" s="904"/>
      <c r="AZ113" s="952" t="s">
        <v>418</v>
      </c>
      <c r="BA113" s="953"/>
      <c r="BB113" s="953"/>
      <c r="BC113" s="953"/>
      <c r="BD113" s="953"/>
      <c r="BE113" s="953"/>
      <c r="BF113" s="953"/>
      <c r="BG113" s="953"/>
      <c r="BH113" s="953"/>
      <c r="BI113" s="953"/>
      <c r="BJ113" s="953"/>
      <c r="BK113" s="953"/>
      <c r="BL113" s="953"/>
      <c r="BM113" s="953"/>
      <c r="BN113" s="953"/>
      <c r="BO113" s="953"/>
      <c r="BP113" s="954"/>
      <c r="BQ113" s="922">
        <v>1207292</v>
      </c>
      <c r="BR113" s="923"/>
      <c r="BS113" s="923"/>
      <c r="BT113" s="923"/>
      <c r="BU113" s="923"/>
      <c r="BV113" s="923">
        <v>1192224</v>
      </c>
      <c r="BW113" s="923"/>
      <c r="BX113" s="923"/>
      <c r="BY113" s="923"/>
      <c r="BZ113" s="923"/>
      <c r="CA113" s="923">
        <v>1344241</v>
      </c>
      <c r="CB113" s="923"/>
      <c r="CC113" s="923"/>
      <c r="CD113" s="923"/>
      <c r="CE113" s="923"/>
      <c r="CF113" s="917">
        <v>6.3</v>
      </c>
      <c r="CG113" s="918"/>
      <c r="CH113" s="918"/>
      <c r="CI113" s="918"/>
      <c r="CJ113" s="918"/>
      <c r="CK113" s="948"/>
      <c r="CL113" s="949"/>
      <c r="CM113" s="919" t="s">
        <v>419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c r="A114" s="957"/>
      <c r="B114" s="958"/>
      <c r="C114" s="953" t="s">
        <v>420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199771</v>
      </c>
      <c r="AB114" s="962"/>
      <c r="AC114" s="962"/>
      <c r="AD114" s="962"/>
      <c r="AE114" s="963"/>
      <c r="AF114" s="964">
        <v>210096</v>
      </c>
      <c r="AG114" s="962"/>
      <c r="AH114" s="962"/>
      <c r="AI114" s="962"/>
      <c r="AJ114" s="963"/>
      <c r="AK114" s="964">
        <v>217892</v>
      </c>
      <c r="AL114" s="962"/>
      <c r="AM114" s="962"/>
      <c r="AN114" s="962"/>
      <c r="AO114" s="963"/>
      <c r="AP114" s="965">
        <v>1</v>
      </c>
      <c r="AQ114" s="966"/>
      <c r="AR114" s="966"/>
      <c r="AS114" s="966"/>
      <c r="AT114" s="967"/>
      <c r="AU114" s="902"/>
      <c r="AV114" s="903"/>
      <c r="AW114" s="903"/>
      <c r="AX114" s="903"/>
      <c r="AY114" s="904"/>
      <c r="AZ114" s="952" t="s">
        <v>421</v>
      </c>
      <c r="BA114" s="953"/>
      <c r="BB114" s="953"/>
      <c r="BC114" s="953"/>
      <c r="BD114" s="953"/>
      <c r="BE114" s="953"/>
      <c r="BF114" s="953"/>
      <c r="BG114" s="953"/>
      <c r="BH114" s="953"/>
      <c r="BI114" s="953"/>
      <c r="BJ114" s="953"/>
      <c r="BK114" s="953"/>
      <c r="BL114" s="953"/>
      <c r="BM114" s="953"/>
      <c r="BN114" s="953"/>
      <c r="BO114" s="953"/>
      <c r="BP114" s="954"/>
      <c r="BQ114" s="922">
        <v>6039227</v>
      </c>
      <c r="BR114" s="923"/>
      <c r="BS114" s="923"/>
      <c r="BT114" s="923"/>
      <c r="BU114" s="923"/>
      <c r="BV114" s="923">
        <v>6014272</v>
      </c>
      <c r="BW114" s="923"/>
      <c r="BX114" s="923"/>
      <c r="BY114" s="923"/>
      <c r="BZ114" s="923"/>
      <c r="CA114" s="923">
        <v>5273226</v>
      </c>
      <c r="CB114" s="923"/>
      <c r="CC114" s="923"/>
      <c r="CD114" s="923"/>
      <c r="CE114" s="923"/>
      <c r="CF114" s="917">
        <v>24.8</v>
      </c>
      <c r="CG114" s="918"/>
      <c r="CH114" s="918"/>
      <c r="CI114" s="918"/>
      <c r="CJ114" s="918"/>
      <c r="CK114" s="948"/>
      <c r="CL114" s="949"/>
      <c r="CM114" s="919" t="s">
        <v>422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c r="A115" s="957"/>
      <c r="B115" s="958"/>
      <c r="C115" s="953" t="s">
        <v>423</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52049</v>
      </c>
      <c r="AB115" s="937"/>
      <c r="AC115" s="937"/>
      <c r="AD115" s="937"/>
      <c r="AE115" s="938"/>
      <c r="AF115" s="939">
        <v>52049</v>
      </c>
      <c r="AG115" s="937"/>
      <c r="AH115" s="937"/>
      <c r="AI115" s="937"/>
      <c r="AJ115" s="938"/>
      <c r="AK115" s="939">
        <v>52049</v>
      </c>
      <c r="AL115" s="937"/>
      <c r="AM115" s="937"/>
      <c r="AN115" s="937"/>
      <c r="AO115" s="938"/>
      <c r="AP115" s="940">
        <v>0.2</v>
      </c>
      <c r="AQ115" s="941"/>
      <c r="AR115" s="941"/>
      <c r="AS115" s="941"/>
      <c r="AT115" s="942"/>
      <c r="AU115" s="902"/>
      <c r="AV115" s="903"/>
      <c r="AW115" s="903"/>
      <c r="AX115" s="903"/>
      <c r="AY115" s="904"/>
      <c r="AZ115" s="952" t="s">
        <v>424</v>
      </c>
      <c r="BA115" s="953"/>
      <c r="BB115" s="953"/>
      <c r="BC115" s="953"/>
      <c r="BD115" s="953"/>
      <c r="BE115" s="953"/>
      <c r="BF115" s="953"/>
      <c r="BG115" s="953"/>
      <c r="BH115" s="953"/>
      <c r="BI115" s="953"/>
      <c r="BJ115" s="953"/>
      <c r="BK115" s="953"/>
      <c r="BL115" s="953"/>
      <c r="BM115" s="953"/>
      <c r="BN115" s="953"/>
      <c r="BO115" s="953"/>
      <c r="BP115" s="954"/>
      <c r="BQ115" s="922">
        <v>2323256</v>
      </c>
      <c r="BR115" s="923"/>
      <c r="BS115" s="923"/>
      <c r="BT115" s="923"/>
      <c r="BU115" s="923"/>
      <c r="BV115" s="923">
        <v>2351428</v>
      </c>
      <c r="BW115" s="923"/>
      <c r="BX115" s="923"/>
      <c r="BY115" s="923"/>
      <c r="BZ115" s="923"/>
      <c r="CA115" s="923">
        <v>2052479</v>
      </c>
      <c r="CB115" s="923"/>
      <c r="CC115" s="923"/>
      <c r="CD115" s="923"/>
      <c r="CE115" s="923"/>
      <c r="CF115" s="917">
        <v>9.6</v>
      </c>
      <c r="CG115" s="918"/>
      <c r="CH115" s="918"/>
      <c r="CI115" s="918"/>
      <c r="CJ115" s="918"/>
      <c r="CK115" s="948"/>
      <c r="CL115" s="949"/>
      <c r="CM115" s="952" t="s">
        <v>425</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129944</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c r="A116" s="959"/>
      <c r="B116" s="960"/>
      <c r="C116" s="974" t="s">
        <v>426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t="s">
        <v>111</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427</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429</v>
      </c>
      <c r="Z117" s="887"/>
      <c r="AA117" s="999">
        <v>5233272</v>
      </c>
      <c r="AB117" s="969"/>
      <c r="AC117" s="969"/>
      <c r="AD117" s="969"/>
      <c r="AE117" s="970"/>
      <c r="AF117" s="968">
        <v>5649540</v>
      </c>
      <c r="AG117" s="969"/>
      <c r="AH117" s="969"/>
      <c r="AI117" s="969"/>
      <c r="AJ117" s="970"/>
      <c r="AK117" s="968">
        <v>5881963</v>
      </c>
      <c r="AL117" s="969"/>
      <c r="AM117" s="969"/>
      <c r="AN117" s="969"/>
      <c r="AO117" s="970"/>
      <c r="AP117" s="971"/>
      <c r="AQ117" s="972"/>
      <c r="AR117" s="972"/>
      <c r="AS117" s="972"/>
      <c r="AT117" s="973"/>
      <c r="AU117" s="902"/>
      <c r="AV117" s="903"/>
      <c r="AW117" s="903"/>
      <c r="AX117" s="903"/>
      <c r="AY117" s="904"/>
      <c r="AZ117" s="998" t="s">
        <v>430</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431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c r="A118" s="907"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403</v>
      </c>
      <c r="AB118" s="886"/>
      <c r="AC118" s="886"/>
      <c r="AD118" s="886"/>
      <c r="AE118" s="887"/>
      <c r="AF118" s="885" t="s">
        <v>286</v>
      </c>
      <c r="AG118" s="886"/>
      <c r="AH118" s="886"/>
      <c r="AI118" s="886"/>
      <c r="AJ118" s="887"/>
      <c r="AK118" s="885" t="s">
        <v>285</v>
      </c>
      <c r="AL118" s="886"/>
      <c r="AM118" s="886"/>
      <c r="AN118" s="886"/>
      <c r="AO118" s="887"/>
      <c r="AP118" s="993" t="s">
        <v>404</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432</v>
      </c>
      <c r="BP118" s="997"/>
      <c r="BQ118" s="988">
        <v>60285520</v>
      </c>
      <c r="BR118" s="989"/>
      <c r="BS118" s="989"/>
      <c r="BT118" s="989"/>
      <c r="BU118" s="989"/>
      <c r="BV118" s="989">
        <v>60344048</v>
      </c>
      <c r="BW118" s="989"/>
      <c r="BX118" s="989"/>
      <c r="BY118" s="989"/>
      <c r="BZ118" s="989"/>
      <c r="CA118" s="989">
        <v>58362253</v>
      </c>
      <c r="CB118" s="989"/>
      <c r="CC118" s="989"/>
      <c r="CD118" s="989"/>
      <c r="CE118" s="989"/>
      <c r="CF118" s="990"/>
      <c r="CG118" s="991"/>
      <c r="CH118" s="991"/>
      <c r="CI118" s="991"/>
      <c r="CJ118" s="992"/>
      <c r="CK118" s="948"/>
      <c r="CL118" s="949"/>
      <c r="CM118" s="919" t="s">
        <v>433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c r="A119" s="977" t="s">
        <v>408</v>
      </c>
      <c r="B119" s="947"/>
      <c r="C119" s="926" t="s">
        <v>409</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434</v>
      </c>
      <c r="AV119" s="981"/>
      <c r="AW119" s="981"/>
      <c r="AX119" s="981"/>
      <c r="AY119" s="982"/>
      <c r="AZ119" s="943" t="s">
        <v>435</v>
      </c>
      <c r="BA119" s="890"/>
      <c r="BB119" s="890"/>
      <c r="BC119" s="890"/>
      <c r="BD119" s="890"/>
      <c r="BE119" s="890"/>
      <c r="BF119" s="890"/>
      <c r="BG119" s="890"/>
      <c r="BH119" s="890"/>
      <c r="BI119" s="890"/>
      <c r="BJ119" s="890"/>
      <c r="BK119" s="890"/>
      <c r="BL119" s="890"/>
      <c r="BM119" s="890"/>
      <c r="BN119" s="890"/>
      <c r="BO119" s="890"/>
      <c r="BP119" s="891"/>
      <c r="BQ119" s="929">
        <v>15355267</v>
      </c>
      <c r="BR119" s="930"/>
      <c r="BS119" s="930"/>
      <c r="BT119" s="930"/>
      <c r="BU119" s="930"/>
      <c r="BV119" s="930">
        <v>16116337</v>
      </c>
      <c r="BW119" s="930"/>
      <c r="BX119" s="930"/>
      <c r="BY119" s="930"/>
      <c r="BZ119" s="930"/>
      <c r="CA119" s="930">
        <v>17352835</v>
      </c>
      <c r="CB119" s="930"/>
      <c r="CC119" s="930"/>
      <c r="CD119" s="930"/>
      <c r="CE119" s="930"/>
      <c r="CF119" s="944">
        <v>81.5</v>
      </c>
      <c r="CG119" s="945"/>
      <c r="CH119" s="945"/>
      <c r="CI119" s="945"/>
      <c r="CJ119" s="945"/>
      <c r="CK119" s="950"/>
      <c r="CL119" s="951"/>
      <c r="CM119" s="1007" t="s">
        <v>436</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260247</v>
      </c>
      <c r="DH119" s="1001"/>
      <c r="DI119" s="1001"/>
      <c r="DJ119" s="1001"/>
      <c r="DK119" s="1002"/>
      <c r="DL119" s="1003">
        <v>208197</v>
      </c>
      <c r="DM119" s="1001"/>
      <c r="DN119" s="1001"/>
      <c r="DO119" s="1001"/>
      <c r="DP119" s="1002"/>
      <c r="DQ119" s="1003">
        <v>156148</v>
      </c>
      <c r="DR119" s="1001"/>
      <c r="DS119" s="1001"/>
      <c r="DT119" s="1001"/>
      <c r="DU119" s="1002"/>
      <c r="DV119" s="1004">
        <v>0.7</v>
      </c>
      <c r="DW119" s="1005"/>
      <c r="DX119" s="1005"/>
      <c r="DY119" s="1005"/>
      <c r="DZ119" s="1006"/>
    </row>
    <row r="120" spans="1:130" s="197" customFormat="1" ht="26.25" customHeight="1">
      <c r="A120" s="978"/>
      <c r="B120" s="949"/>
      <c r="C120" s="919" t="s">
        <v>412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437</v>
      </c>
      <c r="BA120" s="953"/>
      <c r="BB120" s="953"/>
      <c r="BC120" s="953"/>
      <c r="BD120" s="953"/>
      <c r="BE120" s="953"/>
      <c r="BF120" s="953"/>
      <c r="BG120" s="953"/>
      <c r="BH120" s="953"/>
      <c r="BI120" s="953"/>
      <c r="BJ120" s="953"/>
      <c r="BK120" s="953"/>
      <c r="BL120" s="953"/>
      <c r="BM120" s="953"/>
      <c r="BN120" s="953"/>
      <c r="BO120" s="953"/>
      <c r="BP120" s="954"/>
      <c r="BQ120" s="922">
        <v>9678119</v>
      </c>
      <c r="BR120" s="923"/>
      <c r="BS120" s="923"/>
      <c r="BT120" s="923"/>
      <c r="BU120" s="923"/>
      <c r="BV120" s="923">
        <v>9181295</v>
      </c>
      <c r="BW120" s="923"/>
      <c r="BX120" s="923"/>
      <c r="BY120" s="923"/>
      <c r="BZ120" s="923"/>
      <c r="CA120" s="923">
        <v>8612454</v>
      </c>
      <c r="CB120" s="923"/>
      <c r="CC120" s="923"/>
      <c r="CD120" s="923"/>
      <c r="CE120" s="923"/>
      <c r="CF120" s="917">
        <v>40.5</v>
      </c>
      <c r="CG120" s="918"/>
      <c r="CH120" s="918"/>
      <c r="CI120" s="918"/>
      <c r="CJ120" s="918"/>
      <c r="CK120" s="1016" t="s">
        <v>438</v>
      </c>
      <c r="CL120" s="1017"/>
      <c r="CM120" s="1017"/>
      <c r="CN120" s="1017"/>
      <c r="CO120" s="1018"/>
      <c r="CP120" s="1024" t="s">
        <v>387</v>
      </c>
      <c r="CQ120" s="1025"/>
      <c r="CR120" s="1025"/>
      <c r="CS120" s="1025"/>
      <c r="CT120" s="1025"/>
      <c r="CU120" s="1025"/>
      <c r="CV120" s="1025"/>
      <c r="CW120" s="1025"/>
      <c r="CX120" s="1025"/>
      <c r="CY120" s="1025"/>
      <c r="CZ120" s="1025"/>
      <c r="DA120" s="1025"/>
      <c r="DB120" s="1025"/>
      <c r="DC120" s="1025"/>
      <c r="DD120" s="1025"/>
      <c r="DE120" s="1025"/>
      <c r="DF120" s="1026"/>
      <c r="DG120" s="929">
        <v>12067777</v>
      </c>
      <c r="DH120" s="930"/>
      <c r="DI120" s="930"/>
      <c r="DJ120" s="930"/>
      <c r="DK120" s="930"/>
      <c r="DL120" s="930">
        <v>12184546</v>
      </c>
      <c r="DM120" s="930"/>
      <c r="DN120" s="930"/>
      <c r="DO120" s="930"/>
      <c r="DP120" s="930"/>
      <c r="DQ120" s="930">
        <v>11452712</v>
      </c>
      <c r="DR120" s="930"/>
      <c r="DS120" s="930"/>
      <c r="DT120" s="930"/>
      <c r="DU120" s="930"/>
      <c r="DV120" s="931">
        <v>53.8</v>
      </c>
      <c r="DW120" s="931"/>
      <c r="DX120" s="931"/>
      <c r="DY120" s="931"/>
      <c r="DZ120" s="932"/>
    </row>
    <row r="121" spans="1:130" s="197" customFormat="1" ht="26.25" customHeight="1">
      <c r="A121" s="978"/>
      <c r="B121" s="949"/>
      <c r="C121" s="1013" t="s">
        <v>439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440</v>
      </c>
      <c r="BA121" s="974"/>
      <c r="BB121" s="974"/>
      <c r="BC121" s="974"/>
      <c r="BD121" s="974"/>
      <c r="BE121" s="974"/>
      <c r="BF121" s="974"/>
      <c r="BG121" s="974"/>
      <c r="BH121" s="974"/>
      <c r="BI121" s="974"/>
      <c r="BJ121" s="974"/>
      <c r="BK121" s="974"/>
      <c r="BL121" s="974"/>
      <c r="BM121" s="974"/>
      <c r="BN121" s="974"/>
      <c r="BO121" s="974"/>
      <c r="BP121" s="975"/>
      <c r="BQ121" s="988">
        <v>39468953</v>
      </c>
      <c r="BR121" s="989"/>
      <c r="BS121" s="989"/>
      <c r="BT121" s="989"/>
      <c r="BU121" s="989"/>
      <c r="BV121" s="989">
        <v>39326822</v>
      </c>
      <c r="BW121" s="989"/>
      <c r="BX121" s="989"/>
      <c r="BY121" s="989"/>
      <c r="BZ121" s="989"/>
      <c r="CA121" s="989">
        <v>38928803</v>
      </c>
      <c r="CB121" s="989"/>
      <c r="CC121" s="989"/>
      <c r="CD121" s="989"/>
      <c r="CE121" s="989"/>
      <c r="CF121" s="1027">
        <v>182.9</v>
      </c>
      <c r="CG121" s="1028"/>
      <c r="CH121" s="1028"/>
      <c r="CI121" s="1028"/>
      <c r="CJ121" s="1028"/>
      <c r="CK121" s="1019"/>
      <c r="CL121" s="1020"/>
      <c r="CM121" s="1020"/>
      <c r="CN121" s="1020"/>
      <c r="CO121" s="1021"/>
      <c r="CP121" s="1010" t="s">
        <v>385</v>
      </c>
      <c r="CQ121" s="1011"/>
      <c r="CR121" s="1011"/>
      <c r="CS121" s="1011"/>
      <c r="CT121" s="1011"/>
      <c r="CU121" s="1011"/>
      <c r="CV121" s="1011"/>
      <c r="CW121" s="1011"/>
      <c r="CX121" s="1011"/>
      <c r="CY121" s="1011"/>
      <c r="CZ121" s="1011"/>
      <c r="DA121" s="1011"/>
      <c r="DB121" s="1011"/>
      <c r="DC121" s="1011"/>
      <c r="DD121" s="1011"/>
      <c r="DE121" s="1011"/>
      <c r="DF121" s="1012"/>
      <c r="DG121" s="922">
        <v>6282</v>
      </c>
      <c r="DH121" s="923"/>
      <c r="DI121" s="923"/>
      <c r="DJ121" s="923"/>
      <c r="DK121" s="923"/>
      <c r="DL121" s="923">
        <v>5899</v>
      </c>
      <c r="DM121" s="923"/>
      <c r="DN121" s="923"/>
      <c r="DO121" s="923"/>
      <c r="DP121" s="923"/>
      <c r="DQ121" s="923">
        <v>5597</v>
      </c>
      <c r="DR121" s="923"/>
      <c r="DS121" s="923"/>
      <c r="DT121" s="923"/>
      <c r="DU121" s="923"/>
      <c r="DV121" s="924">
        <v>0</v>
      </c>
      <c r="DW121" s="924"/>
      <c r="DX121" s="924"/>
      <c r="DY121" s="924"/>
      <c r="DZ121" s="925"/>
    </row>
    <row r="122" spans="1:130" s="197" customFormat="1" ht="26.25" customHeight="1">
      <c r="A122" s="978"/>
      <c r="B122" s="949"/>
      <c r="C122" s="919" t="s">
        <v>422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441</v>
      </c>
      <c r="BP122" s="997"/>
      <c r="BQ122" s="1037">
        <v>64502339</v>
      </c>
      <c r="BR122" s="1038"/>
      <c r="BS122" s="1038"/>
      <c r="BT122" s="1038"/>
      <c r="BU122" s="1038"/>
      <c r="BV122" s="1038">
        <v>64624454</v>
      </c>
      <c r="BW122" s="1038"/>
      <c r="BX122" s="1038"/>
      <c r="BY122" s="1038"/>
      <c r="BZ122" s="1038"/>
      <c r="CA122" s="1038">
        <v>64894092</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c r="A123" s="978"/>
      <c r="B123" s="949"/>
      <c r="C123" s="919" t="s">
        <v>428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442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t="s">
        <v>111</v>
      </c>
      <c r="BR123" s="1030"/>
      <c r="BS123" s="1030"/>
      <c r="BT123" s="1030"/>
      <c r="BU123" s="1030"/>
      <c r="BV123" s="1030" t="s">
        <v>111</v>
      </c>
      <c r="BW123" s="1030"/>
      <c r="BX123" s="1030"/>
      <c r="BY123" s="1030"/>
      <c r="BZ123" s="1030"/>
      <c r="CA123" s="1030" t="s">
        <v>111</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431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443</v>
      </c>
      <c r="CQ124" s="1011"/>
      <c r="CR124" s="1011"/>
      <c r="CS124" s="1011"/>
      <c r="CT124" s="1011"/>
      <c r="CU124" s="1011"/>
      <c r="CV124" s="1011"/>
      <c r="CW124" s="1011"/>
      <c r="CX124" s="1011"/>
      <c r="CY124" s="1011"/>
      <c r="CZ124" s="1011"/>
      <c r="DA124" s="1011"/>
      <c r="DB124" s="1011"/>
      <c r="DC124" s="1011"/>
      <c r="DD124" s="1011"/>
      <c r="DE124" s="1011"/>
      <c r="DF124" s="1012"/>
      <c r="DG124" s="1000" t="s">
        <v>111</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c r="A125" s="978"/>
      <c r="B125" s="949"/>
      <c r="C125" s="919" t="s">
        <v>433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444</v>
      </c>
      <c r="CL125" s="1017"/>
      <c r="CM125" s="1017"/>
      <c r="CN125" s="1017"/>
      <c r="CO125" s="1018"/>
      <c r="CP125" s="943" t="s">
        <v>445</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c r="A126" s="978"/>
      <c r="B126" s="949"/>
      <c r="C126" s="919" t="s">
        <v>436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52049</v>
      </c>
      <c r="AB126" s="962"/>
      <c r="AC126" s="962"/>
      <c r="AD126" s="962"/>
      <c r="AE126" s="963"/>
      <c r="AF126" s="964">
        <v>52049</v>
      </c>
      <c r="AG126" s="962"/>
      <c r="AH126" s="962"/>
      <c r="AI126" s="962"/>
      <c r="AJ126" s="963"/>
      <c r="AK126" s="964">
        <v>52049</v>
      </c>
      <c r="AL126" s="962"/>
      <c r="AM126" s="962"/>
      <c r="AN126" s="962"/>
      <c r="AO126" s="963"/>
      <c r="AP126" s="965">
        <v>0.2</v>
      </c>
      <c r="AQ126" s="966"/>
      <c r="AR126" s="966"/>
      <c r="AS126" s="966"/>
      <c r="AT126" s="967"/>
      <c r="AU126" s="233"/>
      <c r="AV126" s="233"/>
      <c r="AW126" s="233"/>
      <c r="AX126" s="1039" t="s">
        <v>446</v>
      </c>
      <c r="AY126" s="1040"/>
      <c r="AZ126" s="1040"/>
      <c r="BA126" s="1040"/>
      <c r="BB126" s="1040"/>
      <c r="BC126" s="1040"/>
      <c r="BD126" s="1040"/>
      <c r="BE126" s="1041"/>
      <c r="BF126" s="1055" t="s">
        <v>447</v>
      </c>
      <c r="BG126" s="1040"/>
      <c r="BH126" s="1040"/>
      <c r="BI126" s="1040"/>
      <c r="BJ126" s="1040"/>
      <c r="BK126" s="1040"/>
      <c r="BL126" s="1041"/>
      <c r="BM126" s="1055" t="s">
        <v>448</v>
      </c>
      <c r="BN126" s="1040"/>
      <c r="BO126" s="1040"/>
      <c r="BP126" s="1040"/>
      <c r="BQ126" s="1040"/>
      <c r="BR126" s="1040"/>
      <c r="BS126" s="1041"/>
      <c r="BT126" s="1055" t="s">
        <v>449</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450</v>
      </c>
      <c r="CQ126" s="953"/>
      <c r="CR126" s="953"/>
      <c r="CS126" s="953"/>
      <c r="CT126" s="953"/>
      <c r="CU126" s="953"/>
      <c r="CV126" s="953"/>
      <c r="CW126" s="953"/>
      <c r="CX126" s="953"/>
      <c r="CY126" s="953"/>
      <c r="CZ126" s="953"/>
      <c r="DA126" s="953"/>
      <c r="DB126" s="953"/>
      <c r="DC126" s="953"/>
      <c r="DD126" s="953"/>
      <c r="DE126" s="953"/>
      <c r="DF126" s="954"/>
      <c r="DG126" s="922">
        <v>2321336</v>
      </c>
      <c r="DH126" s="923"/>
      <c r="DI126" s="923"/>
      <c r="DJ126" s="923"/>
      <c r="DK126" s="923"/>
      <c r="DL126" s="923">
        <v>2348852</v>
      </c>
      <c r="DM126" s="923"/>
      <c r="DN126" s="923"/>
      <c r="DO126" s="923"/>
      <c r="DP126" s="923"/>
      <c r="DQ126" s="923">
        <v>2050371</v>
      </c>
      <c r="DR126" s="923"/>
      <c r="DS126" s="923"/>
      <c r="DT126" s="923"/>
      <c r="DU126" s="923"/>
      <c r="DV126" s="924">
        <v>9.6</v>
      </c>
      <c r="DW126" s="924"/>
      <c r="DX126" s="924"/>
      <c r="DY126" s="924"/>
      <c r="DZ126" s="925"/>
    </row>
    <row r="127" spans="1:130" s="197" customFormat="1" ht="26.25" customHeight="1" thickBot="1">
      <c r="A127" s="979"/>
      <c r="B127" s="951"/>
      <c r="C127" s="1007" t="s">
        <v>451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111</v>
      </c>
      <c r="AB127" s="962"/>
      <c r="AC127" s="962"/>
      <c r="AD127" s="962"/>
      <c r="AE127" s="963"/>
      <c r="AF127" s="964" t="s">
        <v>111</v>
      </c>
      <c r="AG127" s="962"/>
      <c r="AH127" s="962"/>
      <c r="AI127" s="962"/>
      <c r="AJ127" s="963"/>
      <c r="AK127" s="964" t="s">
        <v>111</v>
      </c>
      <c r="AL127" s="962"/>
      <c r="AM127" s="962"/>
      <c r="AN127" s="962"/>
      <c r="AO127" s="963"/>
      <c r="AP127" s="965" t="s">
        <v>111</v>
      </c>
      <c r="AQ127" s="966"/>
      <c r="AR127" s="966"/>
      <c r="AS127" s="966"/>
      <c r="AT127" s="967"/>
      <c r="AU127" s="233"/>
      <c r="AV127" s="233"/>
      <c r="AW127" s="233"/>
      <c r="AX127" s="889" t="s">
        <v>452</v>
      </c>
      <c r="AY127" s="890"/>
      <c r="AZ127" s="890"/>
      <c r="BA127" s="890"/>
      <c r="BB127" s="890"/>
      <c r="BC127" s="890"/>
      <c r="BD127" s="890"/>
      <c r="BE127" s="891"/>
      <c r="BF127" s="1044" t="s">
        <v>111</v>
      </c>
      <c r="BG127" s="1045"/>
      <c r="BH127" s="1045"/>
      <c r="BI127" s="1045"/>
      <c r="BJ127" s="1045"/>
      <c r="BK127" s="1045"/>
      <c r="BL127" s="1054"/>
      <c r="BM127" s="1044">
        <v>12.08</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453</v>
      </c>
      <c r="CQ127" s="1048"/>
      <c r="CR127" s="1048"/>
      <c r="CS127" s="1048"/>
      <c r="CT127" s="1048"/>
      <c r="CU127" s="1048"/>
      <c r="CV127" s="1048"/>
      <c r="CW127" s="1048"/>
      <c r="CX127" s="1048"/>
      <c r="CY127" s="1048"/>
      <c r="CZ127" s="1048"/>
      <c r="DA127" s="1048"/>
      <c r="DB127" s="1048"/>
      <c r="DC127" s="1048"/>
      <c r="DD127" s="1048"/>
      <c r="DE127" s="1048"/>
      <c r="DF127" s="1049"/>
      <c r="DG127" s="1050">
        <v>1920</v>
      </c>
      <c r="DH127" s="1051"/>
      <c r="DI127" s="1051"/>
      <c r="DJ127" s="1051"/>
      <c r="DK127" s="1051"/>
      <c r="DL127" s="1051">
        <v>2576</v>
      </c>
      <c r="DM127" s="1051"/>
      <c r="DN127" s="1051"/>
      <c r="DO127" s="1051"/>
      <c r="DP127" s="1051"/>
      <c r="DQ127" s="1051">
        <v>2108</v>
      </c>
      <c r="DR127" s="1051"/>
      <c r="DS127" s="1051"/>
      <c r="DT127" s="1051"/>
      <c r="DU127" s="1051"/>
      <c r="DV127" s="1052">
        <v>0</v>
      </c>
      <c r="DW127" s="1052"/>
      <c r="DX127" s="1052"/>
      <c r="DY127" s="1052"/>
      <c r="DZ127" s="1053"/>
    </row>
    <row r="128" spans="1:130" s="197" customFormat="1" ht="26.25" customHeight="1">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92">
        <v>1299046</v>
      </c>
      <c r="AB128" s="1093"/>
      <c r="AC128" s="1093"/>
      <c r="AD128" s="1093"/>
      <c r="AE128" s="1094"/>
      <c r="AF128" s="1095">
        <v>1223420</v>
      </c>
      <c r="AG128" s="1093"/>
      <c r="AH128" s="1093"/>
      <c r="AI128" s="1093"/>
      <c r="AJ128" s="1094"/>
      <c r="AK128" s="1095">
        <v>1249920</v>
      </c>
      <c r="AL128" s="1093"/>
      <c r="AM128" s="1093"/>
      <c r="AN128" s="1093"/>
      <c r="AO128" s="1094"/>
      <c r="AP128" s="1096"/>
      <c r="AQ128" s="1097"/>
      <c r="AR128" s="1097"/>
      <c r="AS128" s="1097"/>
      <c r="AT128" s="1098"/>
      <c r="AU128" s="235"/>
      <c r="AV128" s="235"/>
      <c r="AW128" s="235"/>
      <c r="AX128" s="1057" t="s">
        <v>456</v>
      </c>
      <c r="AY128" s="953"/>
      <c r="AZ128" s="953"/>
      <c r="BA128" s="953"/>
      <c r="BB128" s="953"/>
      <c r="BC128" s="953"/>
      <c r="BD128" s="953"/>
      <c r="BE128" s="954"/>
      <c r="BF128" s="1069" t="s">
        <v>111</v>
      </c>
      <c r="BG128" s="1070"/>
      <c r="BH128" s="1070"/>
      <c r="BI128" s="1070"/>
      <c r="BJ128" s="1070"/>
      <c r="BK128" s="1070"/>
      <c r="BL128" s="1071"/>
      <c r="BM128" s="1069">
        <v>17.079999999999998</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457</v>
      </c>
      <c r="X129" s="1064"/>
      <c r="Y129" s="1064"/>
      <c r="Z129" s="1065"/>
      <c r="AA129" s="961">
        <v>23892592</v>
      </c>
      <c r="AB129" s="962"/>
      <c r="AC129" s="962"/>
      <c r="AD129" s="962"/>
      <c r="AE129" s="963"/>
      <c r="AF129" s="964">
        <v>24213945</v>
      </c>
      <c r="AG129" s="962"/>
      <c r="AH129" s="962"/>
      <c r="AI129" s="962"/>
      <c r="AJ129" s="963"/>
      <c r="AK129" s="964">
        <v>25057422</v>
      </c>
      <c r="AL129" s="962"/>
      <c r="AM129" s="962"/>
      <c r="AN129" s="962"/>
      <c r="AO129" s="963"/>
      <c r="AP129" s="1066"/>
      <c r="AQ129" s="1067"/>
      <c r="AR129" s="1067"/>
      <c r="AS129" s="1067"/>
      <c r="AT129" s="1068"/>
      <c r="AU129" s="235"/>
      <c r="AV129" s="235"/>
      <c r="AW129" s="235"/>
      <c r="AX129" s="1057" t="s">
        <v>458</v>
      </c>
      <c r="AY129" s="953"/>
      <c r="AZ129" s="953"/>
      <c r="BA129" s="953"/>
      <c r="BB129" s="953"/>
      <c r="BC129" s="953"/>
      <c r="BD129" s="953"/>
      <c r="BE129" s="954"/>
      <c r="BF129" s="1058">
        <v>3.1</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460</v>
      </c>
      <c r="X130" s="1064"/>
      <c r="Y130" s="1064"/>
      <c r="Z130" s="1065"/>
      <c r="AA130" s="961">
        <v>3682834</v>
      </c>
      <c r="AB130" s="962"/>
      <c r="AC130" s="962"/>
      <c r="AD130" s="962"/>
      <c r="AE130" s="963"/>
      <c r="AF130" s="964">
        <v>3582916</v>
      </c>
      <c r="AG130" s="962"/>
      <c r="AH130" s="962"/>
      <c r="AI130" s="962"/>
      <c r="AJ130" s="963"/>
      <c r="AK130" s="964">
        <v>3774504</v>
      </c>
      <c r="AL130" s="962"/>
      <c r="AM130" s="962"/>
      <c r="AN130" s="962"/>
      <c r="AO130" s="963"/>
      <c r="AP130" s="1066"/>
      <c r="AQ130" s="1067"/>
      <c r="AR130" s="1067"/>
      <c r="AS130" s="1067"/>
      <c r="AT130" s="1068"/>
      <c r="AU130" s="235"/>
      <c r="AV130" s="235"/>
      <c r="AW130" s="235"/>
      <c r="AX130" s="1116" t="s">
        <v>461</v>
      </c>
      <c r="AY130" s="1048"/>
      <c r="AZ130" s="1048"/>
      <c r="BA130" s="1048"/>
      <c r="BB130" s="1048"/>
      <c r="BC130" s="1048"/>
      <c r="BD130" s="1048"/>
      <c r="BE130" s="1049"/>
      <c r="BF130" s="1078" t="s">
        <v>111</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462</v>
      </c>
      <c r="X131" s="1087"/>
      <c r="Y131" s="1087"/>
      <c r="Z131" s="1088"/>
      <c r="AA131" s="1000">
        <v>20209758</v>
      </c>
      <c r="AB131" s="1001"/>
      <c r="AC131" s="1001"/>
      <c r="AD131" s="1001"/>
      <c r="AE131" s="1002"/>
      <c r="AF131" s="1003">
        <v>20631029</v>
      </c>
      <c r="AG131" s="1001"/>
      <c r="AH131" s="1001"/>
      <c r="AI131" s="1001"/>
      <c r="AJ131" s="1002"/>
      <c r="AK131" s="1003">
        <v>21282918</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463</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464</v>
      </c>
      <c r="W132" s="1104"/>
      <c r="X132" s="1104"/>
      <c r="Y132" s="1104"/>
      <c r="Z132" s="1105"/>
      <c r="AA132" s="1106">
        <v>1.243913955</v>
      </c>
      <c r="AB132" s="1107"/>
      <c r="AC132" s="1107"/>
      <c r="AD132" s="1107"/>
      <c r="AE132" s="1108"/>
      <c r="AF132" s="1109">
        <v>4.0870671070000002</v>
      </c>
      <c r="AG132" s="1107"/>
      <c r="AH132" s="1107"/>
      <c r="AI132" s="1107"/>
      <c r="AJ132" s="1108"/>
      <c r="AK132" s="1109">
        <v>4.0292360289999998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465</v>
      </c>
      <c r="W133" s="1111"/>
      <c r="X133" s="1111"/>
      <c r="Y133" s="1111"/>
      <c r="Z133" s="1112"/>
      <c r="AA133" s="1113">
        <v>5.9</v>
      </c>
      <c r="AB133" s="1114"/>
      <c r="AC133" s="1114"/>
      <c r="AD133" s="1114"/>
      <c r="AE133" s="1115"/>
      <c r="AF133" s="1113">
        <v>4.3</v>
      </c>
      <c r="AG133" s="1114"/>
      <c r="AH133" s="1114"/>
      <c r="AI133" s="1114"/>
      <c r="AJ133" s="1115"/>
      <c r="AK133" s="1113">
        <v>3.1</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J20" sqref="AJ2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55" sqref="AH5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0" t="s">
        <v>468</v>
      </c>
      <c r="L7" s="254"/>
      <c r="M7" s="255" t="s">
        <v>469</v>
      </c>
      <c r="N7" s="256"/>
    </row>
    <row r="8" spans="1:16">
      <c r="A8" s="248"/>
      <c r="B8" s="244"/>
      <c r="C8" s="244"/>
      <c r="D8" s="244"/>
      <c r="E8" s="244"/>
      <c r="F8" s="244"/>
      <c r="G8" s="257"/>
      <c r="H8" s="258"/>
      <c r="I8" s="258"/>
      <c r="J8" s="259"/>
      <c r="K8" s="1121"/>
      <c r="L8" s="260" t="s">
        <v>470</v>
      </c>
      <c r="M8" s="261" t="s">
        <v>471</v>
      </c>
      <c r="N8" s="262" t="s">
        <v>472</v>
      </c>
    </row>
    <row r="9" spans="1:16">
      <c r="A9" s="248"/>
      <c r="B9" s="244"/>
      <c r="C9" s="244"/>
      <c r="D9" s="244"/>
      <c r="E9" s="244"/>
      <c r="F9" s="244"/>
      <c r="G9" s="1122" t="s">
        <v>473</v>
      </c>
      <c r="H9" s="1123"/>
      <c r="I9" s="1123"/>
      <c r="J9" s="1124"/>
      <c r="K9" s="263">
        <v>6626219</v>
      </c>
      <c r="L9" s="264">
        <v>51993</v>
      </c>
      <c r="M9" s="265">
        <v>58402</v>
      </c>
      <c r="N9" s="266">
        <v>-11</v>
      </c>
    </row>
    <row r="10" spans="1:16">
      <c r="A10" s="248"/>
      <c r="B10" s="244"/>
      <c r="C10" s="244"/>
      <c r="D10" s="244"/>
      <c r="E10" s="244"/>
      <c r="F10" s="244"/>
      <c r="G10" s="1122" t="s">
        <v>474</v>
      </c>
      <c r="H10" s="1123"/>
      <c r="I10" s="1123"/>
      <c r="J10" s="1124"/>
      <c r="K10" s="267">
        <v>448079</v>
      </c>
      <c r="L10" s="268">
        <v>3516</v>
      </c>
      <c r="M10" s="269">
        <v>4003</v>
      </c>
      <c r="N10" s="270">
        <v>-12.2</v>
      </c>
    </row>
    <row r="11" spans="1:16" ht="13.5" customHeight="1">
      <c r="A11" s="248"/>
      <c r="B11" s="244"/>
      <c r="C11" s="244"/>
      <c r="D11" s="244"/>
      <c r="E11" s="244"/>
      <c r="F11" s="244"/>
      <c r="G11" s="1122" t="s">
        <v>475</v>
      </c>
      <c r="H11" s="1123"/>
      <c r="I11" s="1123"/>
      <c r="J11" s="1124"/>
      <c r="K11" s="267">
        <v>1002077</v>
      </c>
      <c r="L11" s="268">
        <v>7863</v>
      </c>
      <c r="M11" s="269">
        <v>3781</v>
      </c>
      <c r="N11" s="270">
        <v>108</v>
      </c>
    </row>
    <row r="12" spans="1:16" ht="13.5" customHeight="1">
      <c r="A12" s="248"/>
      <c r="B12" s="244"/>
      <c r="C12" s="244"/>
      <c r="D12" s="244"/>
      <c r="E12" s="244"/>
      <c r="F12" s="244"/>
      <c r="G12" s="1122" t="s">
        <v>476</v>
      </c>
      <c r="H12" s="1123"/>
      <c r="I12" s="1123"/>
      <c r="J12" s="1124"/>
      <c r="K12" s="267" t="s">
        <v>477</v>
      </c>
      <c r="L12" s="268" t="s">
        <v>477</v>
      </c>
      <c r="M12" s="269">
        <v>598</v>
      </c>
      <c r="N12" s="270" t="s">
        <v>477</v>
      </c>
    </row>
    <row r="13" spans="1:16" ht="13.5" customHeight="1">
      <c r="A13" s="248"/>
      <c r="B13" s="244"/>
      <c r="C13" s="244"/>
      <c r="D13" s="244"/>
      <c r="E13" s="244"/>
      <c r="F13" s="244"/>
      <c r="G13" s="1122" t="s">
        <v>478</v>
      </c>
      <c r="H13" s="1123"/>
      <c r="I13" s="1123"/>
      <c r="J13" s="1124"/>
      <c r="K13" s="267" t="s">
        <v>477</v>
      </c>
      <c r="L13" s="268" t="s">
        <v>477</v>
      </c>
      <c r="M13" s="269">
        <v>1</v>
      </c>
      <c r="N13" s="270" t="s">
        <v>477</v>
      </c>
    </row>
    <row r="14" spans="1:16" ht="13.5" customHeight="1">
      <c r="A14" s="248"/>
      <c r="B14" s="244"/>
      <c r="C14" s="244"/>
      <c r="D14" s="244"/>
      <c r="E14" s="244"/>
      <c r="F14" s="244"/>
      <c r="G14" s="1122" t="s">
        <v>479</v>
      </c>
      <c r="H14" s="1123"/>
      <c r="I14" s="1123"/>
      <c r="J14" s="1124"/>
      <c r="K14" s="267">
        <v>262481</v>
      </c>
      <c r="L14" s="268">
        <v>2060</v>
      </c>
      <c r="M14" s="269">
        <v>2386</v>
      </c>
      <c r="N14" s="270">
        <v>-13.7</v>
      </c>
    </row>
    <row r="15" spans="1:16" ht="13.5" customHeight="1">
      <c r="A15" s="248"/>
      <c r="B15" s="244"/>
      <c r="C15" s="244"/>
      <c r="D15" s="244"/>
      <c r="E15" s="244"/>
      <c r="F15" s="244"/>
      <c r="G15" s="1122" t="s">
        <v>480</v>
      </c>
      <c r="H15" s="1123"/>
      <c r="I15" s="1123"/>
      <c r="J15" s="1124"/>
      <c r="K15" s="267">
        <v>376497</v>
      </c>
      <c r="L15" s="268">
        <v>2954</v>
      </c>
      <c r="M15" s="269">
        <v>1344</v>
      </c>
      <c r="N15" s="270">
        <v>119.8</v>
      </c>
    </row>
    <row r="16" spans="1:16">
      <c r="A16" s="248"/>
      <c r="B16" s="244"/>
      <c r="C16" s="244"/>
      <c r="D16" s="244"/>
      <c r="E16" s="244"/>
      <c r="F16" s="244"/>
      <c r="G16" s="1125" t="s">
        <v>481</v>
      </c>
      <c r="H16" s="1126"/>
      <c r="I16" s="1126"/>
      <c r="J16" s="1127"/>
      <c r="K16" s="268">
        <v>-735441</v>
      </c>
      <c r="L16" s="268">
        <v>-5771</v>
      </c>
      <c r="M16" s="269">
        <v>-6701</v>
      </c>
      <c r="N16" s="270">
        <v>-13.9</v>
      </c>
    </row>
    <row r="17" spans="1:16">
      <c r="A17" s="248"/>
      <c r="B17" s="244"/>
      <c r="C17" s="244"/>
      <c r="D17" s="244"/>
      <c r="E17" s="244"/>
      <c r="F17" s="244"/>
      <c r="G17" s="1125" t="s">
        <v>170</v>
      </c>
      <c r="H17" s="1126"/>
      <c r="I17" s="1126"/>
      <c r="J17" s="1127"/>
      <c r="K17" s="268">
        <v>7979912</v>
      </c>
      <c r="L17" s="268">
        <v>62615</v>
      </c>
      <c r="M17" s="269">
        <v>63814</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7" t="s">
        <v>486</v>
      </c>
      <c r="H21" s="1118"/>
      <c r="I21" s="1118"/>
      <c r="J21" s="1119"/>
      <c r="K21" s="280">
        <v>5.28</v>
      </c>
      <c r="L21" s="281">
        <v>6.4</v>
      </c>
      <c r="M21" s="282">
        <v>-1.1200000000000001</v>
      </c>
      <c r="N21" s="249"/>
      <c r="O21" s="283"/>
      <c r="P21" s="279"/>
    </row>
    <row r="22" spans="1:16" s="284" customFormat="1">
      <c r="A22" s="279"/>
      <c r="B22" s="249"/>
      <c r="C22" s="249"/>
      <c r="D22" s="249"/>
      <c r="E22" s="249"/>
      <c r="F22" s="249"/>
      <c r="G22" s="1117" t="s">
        <v>487</v>
      </c>
      <c r="H22" s="1118"/>
      <c r="I22" s="1118"/>
      <c r="J22" s="1119"/>
      <c r="K22" s="285">
        <v>102.4</v>
      </c>
      <c r="L22" s="286">
        <v>98.9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20" t="s">
        <v>468</v>
      </c>
      <c r="L30" s="254"/>
      <c r="M30" s="255" t="s">
        <v>469</v>
      </c>
      <c r="N30" s="256"/>
    </row>
    <row r="31" spans="1:16">
      <c r="A31" s="248"/>
      <c r="B31" s="244"/>
      <c r="C31" s="244"/>
      <c r="D31" s="244"/>
      <c r="E31" s="244"/>
      <c r="F31" s="244"/>
      <c r="G31" s="257"/>
      <c r="H31" s="258"/>
      <c r="I31" s="258"/>
      <c r="J31" s="259"/>
      <c r="K31" s="1121"/>
      <c r="L31" s="260" t="s">
        <v>470</v>
      </c>
      <c r="M31" s="261" t="s">
        <v>471</v>
      </c>
      <c r="N31" s="262" t="s">
        <v>472</v>
      </c>
    </row>
    <row r="32" spans="1:16" ht="27" customHeight="1">
      <c r="A32" s="248"/>
      <c r="B32" s="244"/>
      <c r="C32" s="244"/>
      <c r="D32" s="244"/>
      <c r="E32" s="244"/>
      <c r="F32" s="244"/>
      <c r="G32" s="1133" t="s">
        <v>491</v>
      </c>
      <c r="H32" s="1134"/>
      <c r="I32" s="1134"/>
      <c r="J32" s="1135"/>
      <c r="K32" s="294">
        <v>4153722</v>
      </c>
      <c r="L32" s="294">
        <v>32593</v>
      </c>
      <c r="M32" s="295">
        <v>38473</v>
      </c>
      <c r="N32" s="296">
        <v>-15.3</v>
      </c>
    </row>
    <row r="33" spans="1:16" ht="13.5" customHeight="1">
      <c r="A33" s="248"/>
      <c r="B33" s="244"/>
      <c r="C33" s="244"/>
      <c r="D33" s="244"/>
      <c r="E33" s="244"/>
      <c r="F33" s="244"/>
      <c r="G33" s="1133" t="s">
        <v>492</v>
      </c>
      <c r="H33" s="1134"/>
      <c r="I33" s="1134"/>
      <c r="J33" s="1135"/>
      <c r="K33" s="294" t="s">
        <v>477</v>
      </c>
      <c r="L33" s="294" t="s">
        <v>477</v>
      </c>
      <c r="M33" s="295" t="s">
        <v>477</v>
      </c>
      <c r="N33" s="296" t="s">
        <v>477</v>
      </c>
    </row>
    <row r="34" spans="1:16" ht="27" customHeight="1">
      <c r="A34" s="248"/>
      <c r="B34" s="244"/>
      <c r="C34" s="244"/>
      <c r="D34" s="244"/>
      <c r="E34" s="244"/>
      <c r="F34" s="244"/>
      <c r="G34" s="1133" t="s">
        <v>493</v>
      </c>
      <c r="H34" s="1134"/>
      <c r="I34" s="1134"/>
      <c r="J34" s="1135"/>
      <c r="K34" s="294" t="s">
        <v>477</v>
      </c>
      <c r="L34" s="294" t="s">
        <v>477</v>
      </c>
      <c r="M34" s="295">
        <v>31</v>
      </c>
      <c r="N34" s="296" t="s">
        <v>477</v>
      </c>
    </row>
    <row r="35" spans="1:16" ht="27" customHeight="1">
      <c r="A35" s="248"/>
      <c r="B35" s="244"/>
      <c r="C35" s="244"/>
      <c r="D35" s="244"/>
      <c r="E35" s="244"/>
      <c r="F35" s="244"/>
      <c r="G35" s="1133" t="s">
        <v>494</v>
      </c>
      <c r="H35" s="1134"/>
      <c r="I35" s="1134"/>
      <c r="J35" s="1135"/>
      <c r="K35" s="294">
        <v>1458300</v>
      </c>
      <c r="L35" s="294">
        <v>11443</v>
      </c>
      <c r="M35" s="295">
        <v>10015</v>
      </c>
      <c r="N35" s="296">
        <v>14.3</v>
      </c>
    </row>
    <row r="36" spans="1:16" ht="27" customHeight="1">
      <c r="A36" s="248"/>
      <c r="B36" s="244"/>
      <c r="C36" s="244"/>
      <c r="D36" s="244"/>
      <c r="E36" s="244"/>
      <c r="F36" s="244"/>
      <c r="G36" s="1133" t="s">
        <v>495</v>
      </c>
      <c r="H36" s="1134"/>
      <c r="I36" s="1134"/>
      <c r="J36" s="1135"/>
      <c r="K36" s="294">
        <v>217892</v>
      </c>
      <c r="L36" s="294">
        <v>1710</v>
      </c>
      <c r="M36" s="295">
        <v>1507</v>
      </c>
      <c r="N36" s="296">
        <v>13.5</v>
      </c>
    </row>
    <row r="37" spans="1:16" ht="13.5" customHeight="1">
      <c r="A37" s="248"/>
      <c r="B37" s="244"/>
      <c r="C37" s="244"/>
      <c r="D37" s="244"/>
      <c r="E37" s="244"/>
      <c r="F37" s="244"/>
      <c r="G37" s="1133" t="s">
        <v>496</v>
      </c>
      <c r="H37" s="1134"/>
      <c r="I37" s="1134"/>
      <c r="J37" s="1135"/>
      <c r="K37" s="294">
        <v>52049</v>
      </c>
      <c r="L37" s="294">
        <v>408</v>
      </c>
      <c r="M37" s="295">
        <v>1079</v>
      </c>
      <c r="N37" s="296">
        <v>-62.2</v>
      </c>
    </row>
    <row r="38" spans="1:16" ht="27" customHeight="1">
      <c r="A38" s="248"/>
      <c r="B38" s="244"/>
      <c r="C38" s="244"/>
      <c r="D38" s="244"/>
      <c r="E38" s="244"/>
      <c r="F38" s="244"/>
      <c r="G38" s="1136" t="s">
        <v>497</v>
      </c>
      <c r="H38" s="1137"/>
      <c r="I38" s="1137"/>
      <c r="J38" s="1138"/>
      <c r="K38" s="297" t="s">
        <v>477</v>
      </c>
      <c r="L38" s="297" t="s">
        <v>477</v>
      </c>
      <c r="M38" s="298">
        <v>5</v>
      </c>
      <c r="N38" s="299" t="s">
        <v>477</v>
      </c>
      <c r="O38" s="293"/>
    </row>
    <row r="39" spans="1:16">
      <c r="A39" s="248"/>
      <c r="B39" s="244"/>
      <c r="C39" s="244"/>
      <c r="D39" s="244"/>
      <c r="E39" s="244"/>
      <c r="F39" s="244"/>
      <c r="G39" s="1136" t="s">
        <v>498</v>
      </c>
      <c r="H39" s="1137"/>
      <c r="I39" s="1137"/>
      <c r="J39" s="1138"/>
      <c r="K39" s="300">
        <v>-1249920</v>
      </c>
      <c r="L39" s="300">
        <v>-9808</v>
      </c>
      <c r="M39" s="301">
        <v>-7129</v>
      </c>
      <c r="N39" s="302">
        <v>37.6</v>
      </c>
      <c r="O39" s="293"/>
    </row>
    <row r="40" spans="1:16" ht="27" customHeight="1">
      <c r="A40" s="248"/>
      <c r="B40" s="244"/>
      <c r="C40" s="244"/>
      <c r="D40" s="244"/>
      <c r="E40" s="244"/>
      <c r="F40" s="244"/>
      <c r="G40" s="1133" t="s">
        <v>499</v>
      </c>
      <c r="H40" s="1134"/>
      <c r="I40" s="1134"/>
      <c r="J40" s="1135"/>
      <c r="K40" s="300">
        <v>-3774504</v>
      </c>
      <c r="L40" s="300">
        <v>-29617</v>
      </c>
      <c r="M40" s="301">
        <v>-30363</v>
      </c>
      <c r="N40" s="302">
        <v>-2.5</v>
      </c>
      <c r="O40" s="293"/>
    </row>
    <row r="41" spans="1:16">
      <c r="A41" s="248"/>
      <c r="B41" s="244"/>
      <c r="C41" s="244"/>
      <c r="D41" s="244"/>
      <c r="E41" s="244"/>
      <c r="F41" s="244"/>
      <c r="G41" s="1139" t="s">
        <v>280</v>
      </c>
      <c r="H41" s="1140"/>
      <c r="I41" s="1140"/>
      <c r="J41" s="1141"/>
      <c r="K41" s="294">
        <v>857539</v>
      </c>
      <c r="L41" s="300">
        <v>6729</v>
      </c>
      <c r="M41" s="301">
        <v>13618</v>
      </c>
      <c r="N41" s="302">
        <v>-50.6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8" t="s">
        <v>468</v>
      </c>
      <c r="J49" s="1130" t="s">
        <v>503</v>
      </c>
      <c r="K49" s="1131"/>
      <c r="L49" s="1131"/>
      <c r="M49" s="1131"/>
      <c r="N49" s="1132"/>
    </row>
    <row r="50" spans="1:14">
      <c r="A50" s="248"/>
      <c r="B50" s="244"/>
      <c r="C50" s="244"/>
      <c r="D50" s="244"/>
      <c r="E50" s="244"/>
      <c r="F50" s="244"/>
      <c r="G50" s="312"/>
      <c r="H50" s="313"/>
      <c r="I50" s="1129"/>
      <c r="J50" s="314" t="s">
        <v>504</v>
      </c>
      <c r="K50" s="315" t="s">
        <v>505</v>
      </c>
      <c r="L50" s="316" t="s">
        <v>506</v>
      </c>
      <c r="M50" s="317" t="s">
        <v>507</v>
      </c>
      <c r="N50" s="318" t="s">
        <v>508</v>
      </c>
    </row>
    <row r="51" spans="1:14">
      <c r="A51" s="248"/>
      <c r="B51" s="244"/>
      <c r="C51" s="244"/>
      <c r="D51" s="244"/>
      <c r="E51" s="244"/>
      <c r="F51" s="244"/>
      <c r="G51" s="310" t="s">
        <v>509</v>
      </c>
      <c r="H51" s="311"/>
      <c r="I51" s="319">
        <v>5241918</v>
      </c>
      <c r="J51" s="320">
        <v>44021</v>
      </c>
      <c r="K51" s="321">
        <v>20</v>
      </c>
      <c r="L51" s="322">
        <v>34366</v>
      </c>
      <c r="M51" s="323">
        <v>2.2000000000000002</v>
      </c>
      <c r="N51" s="324">
        <v>17.8</v>
      </c>
    </row>
    <row r="52" spans="1:14">
      <c r="A52" s="248"/>
      <c r="B52" s="244"/>
      <c r="C52" s="244"/>
      <c r="D52" s="244"/>
      <c r="E52" s="244"/>
      <c r="F52" s="244"/>
      <c r="G52" s="325"/>
      <c r="H52" s="326" t="s">
        <v>510</v>
      </c>
      <c r="I52" s="327">
        <v>1828023</v>
      </c>
      <c r="J52" s="328">
        <v>15352</v>
      </c>
      <c r="K52" s="329">
        <v>-6.4</v>
      </c>
      <c r="L52" s="330">
        <v>19822</v>
      </c>
      <c r="M52" s="331">
        <v>5.0999999999999996</v>
      </c>
      <c r="N52" s="332">
        <v>-11.5</v>
      </c>
    </row>
    <row r="53" spans="1:14">
      <c r="A53" s="248"/>
      <c r="B53" s="244"/>
      <c r="C53" s="244"/>
      <c r="D53" s="244"/>
      <c r="E53" s="244"/>
      <c r="F53" s="244"/>
      <c r="G53" s="310" t="s">
        <v>511</v>
      </c>
      <c r="H53" s="311"/>
      <c r="I53" s="319">
        <v>5680140</v>
      </c>
      <c r="J53" s="320">
        <v>46841</v>
      </c>
      <c r="K53" s="321">
        <v>6.4</v>
      </c>
      <c r="L53" s="322">
        <v>35965</v>
      </c>
      <c r="M53" s="323">
        <v>4.7</v>
      </c>
      <c r="N53" s="324">
        <v>1.7</v>
      </c>
    </row>
    <row r="54" spans="1:14">
      <c r="A54" s="248"/>
      <c r="B54" s="244"/>
      <c r="C54" s="244"/>
      <c r="D54" s="244"/>
      <c r="E54" s="244"/>
      <c r="F54" s="244"/>
      <c r="G54" s="325"/>
      <c r="H54" s="326" t="s">
        <v>510</v>
      </c>
      <c r="I54" s="327">
        <v>2697590</v>
      </c>
      <c r="J54" s="328">
        <v>22245</v>
      </c>
      <c r="K54" s="329">
        <v>44.9</v>
      </c>
      <c r="L54" s="330">
        <v>20136</v>
      </c>
      <c r="M54" s="331">
        <v>1.6</v>
      </c>
      <c r="N54" s="332">
        <v>43.3</v>
      </c>
    </row>
    <row r="55" spans="1:14">
      <c r="A55" s="248"/>
      <c r="B55" s="244"/>
      <c r="C55" s="244"/>
      <c r="D55" s="244"/>
      <c r="E55" s="244"/>
      <c r="F55" s="244"/>
      <c r="G55" s="310" t="s">
        <v>512</v>
      </c>
      <c r="H55" s="311"/>
      <c r="I55" s="319">
        <v>7382286</v>
      </c>
      <c r="J55" s="320">
        <v>60166</v>
      </c>
      <c r="K55" s="321">
        <v>28.4</v>
      </c>
      <c r="L55" s="322">
        <v>41433</v>
      </c>
      <c r="M55" s="323">
        <v>15.2</v>
      </c>
      <c r="N55" s="324">
        <v>13.2</v>
      </c>
    </row>
    <row r="56" spans="1:14">
      <c r="A56" s="248"/>
      <c r="B56" s="244"/>
      <c r="C56" s="244"/>
      <c r="D56" s="244"/>
      <c r="E56" s="244"/>
      <c r="F56" s="244"/>
      <c r="G56" s="325"/>
      <c r="H56" s="326" t="s">
        <v>510</v>
      </c>
      <c r="I56" s="327">
        <v>2411696</v>
      </c>
      <c r="J56" s="328">
        <v>19656</v>
      </c>
      <c r="K56" s="329">
        <v>-11.6</v>
      </c>
      <c r="L56" s="330">
        <v>22351</v>
      </c>
      <c r="M56" s="331">
        <v>11</v>
      </c>
      <c r="N56" s="332">
        <v>-22.6</v>
      </c>
    </row>
    <row r="57" spans="1:14">
      <c r="A57" s="248"/>
      <c r="B57" s="244"/>
      <c r="C57" s="244"/>
      <c r="D57" s="244"/>
      <c r="E57" s="244"/>
      <c r="F57" s="244"/>
      <c r="G57" s="310" t="s">
        <v>513</v>
      </c>
      <c r="H57" s="311"/>
      <c r="I57" s="319">
        <v>5898701</v>
      </c>
      <c r="J57" s="320">
        <v>46803</v>
      </c>
      <c r="K57" s="321">
        <v>-22.2</v>
      </c>
      <c r="L57" s="322">
        <v>43493</v>
      </c>
      <c r="M57" s="323">
        <v>5</v>
      </c>
      <c r="N57" s="324">
        <v>-27.2</v>
      </c>
    </row>
    <row r="58" spans="1:14">
      <c r="A58" s="248"/>
      <c r="B58" s="244"/>
      <c r="C58" s="244"/>
      <c r="D58" s="244"/>
      <c r="E58" s="244"/>
      <c r="F58" s="244"/>
      <c r="G58" s="325"/>
      <c r="H58" s="326" t="s">
        <v>510</v>
      </c>
      <c r="I58" s="327">
        <v>2267413</v>
      </c>
      <c r="J58" s="328">
        <v>17991</v>
      </c>
      <c r="K58" s="329">
        <v>-8.5</v>
      </c>
      <c r="L58" s="330">
        <v>23254</v>
      </c>
      <c r="M58" s="331">
        <v>4</v>
      </c>
      <c r="N58" s="332">
        <v>-12.5</v>
      </c>
    </row>
    <row r="59" spans="1:14">
      <c r="A59" s="248"/>
      <c r="B59" s="244"/>
      <c r="C59" s="244"/>
      <c r="D59" s="244"/>
      <c r="E59" s="244"/>
      <c r="F59" s="244"/>
      <c r="G59" s="310" t="s">
        <v>514</v>
      </c>
      <c r="H59" s="311"/>
      <c r="I59" s="319">
        <v>6481610</v>
      </c>
      <c r="J59" s="320">
        <v>50858</v>
      </c>
      <c r="K59" s="321">
        <v>8.6999999999999993</v>
      </c>
      <c r="L59" s="322">
        <v>50840</v>
      </c>
      <c r="M59" s="323">
        <v>16.899999999999999</v>
      </c>
      <c r="N59" s="324">
        <v>-8.1999999999999993</v>
      </c>
    </row>
    <row r="60" spans="1:14">
      <c r="A60" s="248"/>
      <c r="B60" s="244"/>
      <c r="C60" s="244"/>
      <c r="D60" s="244"/>
      <c r="E60" s="244"/>
      <c r="F60" s="244"/>
      <c r="G60" s="325"/>
      <c r="H60" s="326" t="s">
        <v>510</v>
      </c>
      <c r="I60" s="333">
        <v>2506727</v>
      </c>
      <c r="J60" s="328">
        <v>19669</v>
      </c>
      <c r="K60" s="329">
        <v>9.3000000000000007</v>
      </c>
      <c r="L60" s="330">
        <v>25367</v>
      </c>
      <c r="M60" s="331">
        <v>9.1</v>
      </c>
      <c r="N60" s="332">
        <v>0.2</v>
      </c>
    </row>
    <row r="61" spans="1:14">
      <c r="A61" s="248"/>
      <c r="B61" s="244"/>
      <c r="C61" s="244"/>
      <c r="D61" s="244"/>
      <c r="E61" s="244"/>
      <c r="F61" s="244"/>
      <c r="G61" s="310" t="s">
        <v>515</v>
      </c>
      <c r="H61" s="334"/>
      <c r="I61" s="335">
        <v>6136931</v>
      </c>
      <c r="J61" s="336">
        <v>49738</v>
      </c>
      <c r="K61" s="337">
        <v>8.3000000000000007</v>
      </c>
      <c r="L61" s="338">
        <v>41219</v>
      </c>
      <c r="M61" s="339">
        <v>8.8000000000000007</v>
      </c>
      <c r="N61" s="324">
        <v>-0.5</v>
      </c>
    </row>
    <row r="62" spans="1:14">
      <c r="A62" s="248"/>
      <c r="B62" s="244"/>
      <c r="C62" s="244"/>
      <c r="D62" s="244"/>
      <c r="E62" s="244"/>
      <c r="F62" s="244"/>
      <c r="G62" s="325"/>
      <c r="H62" s="326" t="s">
        <v>510</v>
      </c>
      <c r="I62" s="327">
        <v>2342290</v>
      </c>
      <c r="J62" s="328">
        <v>18983</v>
      </c>
      <c r="K62" s="329">
        <v>5.5</v>
      </c>
      <c r="L62" s="330">
        <v>22186</v>
      </c>
      <c r="M62" s="331">
        <v>6.2</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15.04</v>
      </c>
      <c r="G47" s="12">
        <v>17.8</v>
      </c>
      <c r="H47" s="12">
        <v>18.25</v>
      </c>
      <c r="I47" s="12">
        <v>19.079999999999998</v>
      </c>
      <c r="J47" s="13">
        <v>19.350000000000001</v>
      </c>
    </row>
    <row r="48" spans="2:10" ht="57.75" customHeight="1">
      <c r="B48" s="14"/>
      <c r="C48" s="1144" t="s">
        <v>4</v>
      </c>
      <c r="D48" s="1144"/>
      <c r="E48" s="1145"/>
      <c r="F48" s="15">
        <v>1.56</v>
      </c>
      <c r="G48" s="16">
        <v>1.7</v>
      </c>
      <c r="H48" s="16">
        <v>2.11</v>
      </c>
      <c r="I48" s="16">
        <v>1.78</v>
      </c>
      <c r="J48" s="17">
        <v>1.55</v>
      </c>
    </row>
    <row r="49" spans="2:10" ht="57.75" customHeight="1" thickBot="1">
      <c r="B49" s="18"/>
      <c r="C49" s="1146" t="s">
        <v>5</v>
      </c>
      <c r="D49" s="1146"/>
      <c r="E49" s="1147"/>
      <c r="F49" s="19">
        <v>0.68</v>
      </c>
      <c r="G49" s="20">
        <v>3.1</v>
      </c>
      <c r="H49" s="20">
        <v>1.31</v>
      </c>
      <c r="I49" s="20">
        <v>0.77</v>
      </c>
      <c r="J49" s="21">
        <v>0.73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522</v>
      </c>
      <c r="D34" s="1154"/>
      <c r="E34" s="1155"/>
      <c r="F34" s="32">
        <v>18.100000000000001</v>
      </c>
      <c r="G34" s="33">
        <v>19.78</v>
      </c>
      <c r="H34" s="33">
        <v>20.440000000000001</v>
      </c>
      <c r="I34" s="33">
        <v>18.100000000000001</v>
      </c>
      <c r="J34" s="34">
        <v>14.67</v>
      </c>
      <c r="K34" s="22"/>
      <c r="L34" s="22"/>
      <c r="M34" s="22"/>
      <c r="N34" s="22"/>
      <c r="O34" s="22"/>
      <c r="P34" s="22"/>
    </row>
    <row r="35" spans="1:16" ht="39" customHeight="1">
      <c r="A35" s="22"/>
      <c r="B35" s="35"/>
      <c r="C35" s="1148" t="s">
        <v>523</v>
      </c>
      <c r="D35" s="1149"/>
      <c r="E35" s="1150"/>
      <c r="F35" s="36">
        <v>1.5</v>
      </c>
      <c r="G35" s="37">
        <v>1.66</v>
      </c>
      <c r="H35" s="37">
        <v>2.08</v>
      </c>
      <c r="I35" s="37">
        <v>1.78</v>
      </c>
      <c r="J35" s="38">
        <v>1.55</v>
      </c>
      <c r="K35" s="22"/>
      <c r="L35" s="22"/>
      <c r="M35" s="22"/>
      <c r="N35" s="22"/>
      <c r="O35" s="22"/>
      <c r="P35" s="22"/>
    </row>
    <row r="36" spans="1:16" ht="39" customHeight="1">
      <c r="A36" s="22"/>
      <c r="B36" s="35"/>
      <c r="C36" s="1148" t="s">
        <v>524</v>
      </c>
      <c r="D36" s="1149"/>
      <c r="E36" s="1150"/>
      <c r="F36" s="36" t="s">
        <v>525</v>
      </c>
      <c r="G36" s="37">
        <v>1.6</v>
      </c>
      <c r="H36" s="37">
        <v>1.1200000000000001</v>
      </c>
      <c r="I36" s="37">
        <v>1.7</v>
      </c>
      <c r="J36" s="38">
        <v>1.38</v>
      </c>
      <c r="K36" s="22"/>
      <c r="L36" s="22"/>
      <c r="M36" s="22"/>
      <c r="N36" s="22"/>
      <c r="O36" s="22"/>
      <c r="P36" s="22"/>
    </row>
    <row r="37" spans="1:16" ht="39" customHeight="1">
      <c r="A37" s="22"/>
      <c r="B37" s="35"/>
      <c r="C37" s="1148" t="s">
        <v>526</v>
      </c>
      <c r="D37" s="1149"/>
      <c r="E37" s="1150"/>
      <c r="F37" s="36">
        <v>0.34</v>
      </c>
      <c r="G37" s="37">
        <v>0.41</v>
      </c>
      <c r="H37" s="37">
        <v>0.39</v>
      </c>
      <c r="I37" s="37">
        <v>0.65</v>
      </c>
      <c r="J37" s="38">
        <v>0.65</v>
      </c>
      <c r="K37" s="22"/>
      <c r="L37" s="22"/>
      <c r="M37" s="22"/>
      <c r="N37" s="22"/>
      <c r="O37" s="22"/>
      <c r="P37" s="22"/>
    </row>
    <row r="38" spans="1:16" ht="39" customHeight="1">
      <c r="A38" s="22"/>
      <c r="B38" s="35"/>
      <c r="C38" s="1148" t="s">
        <v>527</v>
      </c>
      <c r="D38" s="1149"/>
      <c r="E38" s="1150"/>
      <c r="F38" s="36">
        <v>0.26</v>
      </c>
      <c r="G38" s="37">
        <v>0.44</v>
      </c>
      <c r="H38" s="37">
        <v>0.25</v>
      </c>
      <c r="I38" s="37">
        <v>0.02</v>
      </c>
      <c r="J38" s="38">
        <v>0.2</v>
      </c>
      <c r="K38" s="22"/>
      <c r="L38" s="22"/>
      <c r="M38" s="22"/>
      <c r="N38" s="22"/>
      <c r="O38" s="22"/>
      <c r="P38" s="22"/>
    </row>
    <row r="39" spans="1:16" ht="39" customHeight="1">
      <c r="A39" s="22"/>
      <c r="B39" s="35"/>
      <c r="C39" s="1148" t="s">
        <v>528</v>
      </c>
      <c r="D39" s="1149"/>
      <c r="E39" s="1150"/>
      <c r="F39" s="36">
        <v>0.01</v>
      </c>
      <c r="G39" s="37">
        <v>0.02</v>
      </c>
      <c r="H39" s="37">
        <v>0.15</v>
      </c>
      <c r="I39" s="37">
        <v>0.02</v>
      </c>
      <c r="J39" s="38">
        <v>0.02</v>
      </c>
      <c r="K39" s="22"/>
      <c r="L39" s="22"/>
      <c r="M39" s="22"/>
      <c r="N39" s="22"/>
      <c r="O39" s="22"/>
      <c r="P39" s="22"/>
    </row>
    <row r="40" spans="1:16" ht="39" customHeight="1">
      <c r="A40" s="22"/>
      <c r="B40" s="35"/>
      <c r="C40" s="1148" t="s">
        <v>529</v>
      </c>
      <c r="D40" s="1149"/>
      <c r="E40" s="1150"/>
      <c r="F40" s="36">
        <v>0.02</v>
      </c>
      <c r="G40" s="37">
        <v>0</v>
      </c>
      <c r="H40" s="37">
        <v>0</v>
      </c>
      <c r="I40" s="37">
        <v>0</v>
      </c>
      <c r="J40" s="38">
        <v>0</v>
      </c>
      <c r="K40" s="22"/>
      <c r="L40" s="22"/>
      <c r="M40" s="22"/>
      <c r="N40" s="22"/>
      <c r="O40" s="22"/>
      <c r="P40" s="22"/>
    </row>
    <row r="41" spans="1:16" ht="39" customHeight="1">
      <c r="A41" s="22"/>
      <c r="B41" s="35"/>
      <c r="C41" s="1148" t="s">
        <v>530</v>
      </c>
      <c r="D41" s="1149"/>
      <c r="E41" s="1150"/>
      <c r="F41" s="36">
        <v>0</v>
      </c>
      <c r="G41" s="37">
        <v>0</v>
      </c>
      <c r="H41" s="37">
        <v>0</v>
      </c>
      <c r="I41" s="37">
        <v>0</v>
      </c>
      <c r="J41" s="38">
        <v>0</v>
      </c>
      <c r="K41" s="22"/>
      <c r="L41" s="22"/>
      <c r="M41" s="22"/>
      <c r="N41" s="22"/>
      <c r="O41" s="22"/>
      <c r="P41" s="22"/>
    </row>
    <row r="42" spans="1:16" ht="39" customHeight="1">
      <c r="A42" s="22"/>
      <c r="B42" s="39"/>
      <c r="C42" s="1148" t="s">
        <v>531</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532</v>
      </c>
      <c r="D43" s="1152"/>
      <c r="E43" s="1153"/>
      <c r="F43" s="41">
        <v>0.1</v>
      </c>
      <c r="G43" s="42">
        <v>0.04</v>
      </c>
      <c r="H43" s="42">
        <v>0.03</v>
      </c>
      <c r="I43" s="42">
        <v>0</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U51" sqref="U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4602</v>
      </c>
      <c r="L45" s="60">
        <v>4425</v>
      </c>
      <c r="M45" s="60">
        <v>4218</v>
      </c>
      <c r="N45" s="60">
        <v>3965</v>
      </c>
      <c r="O45" s="61">
        <v>4154</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1805</v>
      </c>
      <c r="L48" s="64">
        <v>1705</v>
      </c>
      <c r="M48" s="64">
        <v>763</v>
      </c>
      <c r="N48" s="64">
        <v>1423</v>
      </c>
      <c r="O48" s="65">
        <v>1458</v>
      </c>
      <c r="P48" s="48"/>
      <c r="Q48" s="48"/>
      <c r="R48" s="48"/>
      <c r="S48" s="48"/>
      <c r="T48" s="48"/>
      <c r="U48" s="48"/>
    </row>
    <row r="49" spans="1:21" ht="30.75" customHeight="1">
      <c r="A49" s="48"/>
      <c r="B49" s="1166"/>
      <c r="C49" s="1167"/>
      <c r="D49" s="62"/>
      <c r="E49" s="1158" t="s">
        <v>16</v>
      </c>
      <c r="F49" s="1158"/>
      <c r="G49" s="1158"/>
      <c r="H49" s="1158"/>
      <c r="I49" s="1158"/>
      <c r="J49" s="1159"/>
      <c r="K49" s="63">
        <v>175</v>
      </c>
      <c r="L49" s="64">
        <v>183</v>
      </c>
      <c r="M49" s="64">
        <v>200</v>
      </c>
      <c r="N49" s="64">
        <v>210</v>
      </c>
      <c r="O49" s="65">
        <v>218</v>
      </c>
      <c r="P49" s="48"/>
      <c r="Q49" s="48"/>
      <c r="R49" s="48"/>
      <c r="S49" s="48"/>
      <c r="T49" s="48"/>
      <c r="U49" s="48"/>
    </row>
    <row r="50" spans="1:21" ht="30.75" customHeight="1">
      <c r="A50" s="48"/>
      <c r="B50" s="1166"/>
      <c r="C50" s="1167"/>
      <c r="D50" s="62"/>
      <c r="E50" s="1158" t="s">
        <v>17</v>
      </c>
      <c r="F50" s="1158"/>
      <c r="G50" s="1158"/>
      <c r="H50" s="1158"/>
      <c r="I50" s="1158"/>
      <c r="J50" s="1159"/>
      <c r="K50" s="63">
        <v>52</v>
      </c>
      <c r="L50" s="64">
        <v>52</v>
      </c>
      <c r="M50" s="64">
        <v>52</v>
      </c>
      <c r="N50" s="64">
        <v>52</v>
      </c>
      <c r="O50" s="65">
        <v>52</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t="s">
        <v>477</v>
      </c>
      <c r="N51" s="64" t="s">
        <v>477</v>
      </c>
      <c r="O51" s="65" t="s">
        <v>477</v>
      </c>
      <c r="P51" s="48"/>
      <c r="Q51" s="48"/>
      <c r="R51" s="48"/>
      <c r="S51" s="48"/>
      <c r="T51" s="48"/>
      <c r="U51" s="48"/>
    </row>
    <row r="52" spans="1:21" ht="30.75" customHeight="1">
      <c r="A52" s="48"/>
      <c r="B52" s="1156" t="s">
        <v>19</v>
      </c>
      <c r="C52" s="1157"/>
      <c r="D52" s="66"/>
      <c r="E52" s="1158" t="s">
        <v>20</v>
      </c>
      <c r="F52" s="1158"/>
      <c r="G52" s="1158"/>
      <c r="H52" s="1158"/>
      <c r="I52" s="1158"/>
      <c r="J52" s="1159"/>
      <c r="K52" s="63">
        <v>4885</v>
      </c>
      <c r="L52" s="64">
        <v>4873</v>
      </c>
      <c r="M52" s="64">
        <v>4982</v>
      </c>
      <c r="N52" s="64">
        <v>4806</v>
      </c>
      <c r="O52" s="65">
        <v>5024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1749</v>
      </c>
      <c r="L53" s="69">
        <v>1492</v>
      </c>
      <c r="M53" s="69">
        <v>251</v>
      </c>
      <c r="N53" s="69">
        <v>844</v>
      </c>
      <c r="O53" s="70">
        <v>858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37466</v>
      </c>
      <c r="J41" s="83">
        <v>37744</v>
      </c>
      <c r="K41" s="83">
        <v>37638</v>
      </c>
      <c r="L41" s="83">
        <v>38004</v>
      </c>
      <c r="M41" s="84">
        <v>37857</v>
      </c>
    </row>
    <row r="42" spans="2:13" ht="27.75" customHeight="1">
      <c r="B42" s="1174"/>
      <c r="C42" s="1175"/>
      <c r="D42" s="85"/>
      <c r="E42" s="1180" t="s">
        <v>26</v>
      </c>
      <c r="F42" s="1180"/>
      <c r="G42" s="1180"/>
      <c r="H42" s="1181"/>
      <c r="I42" s="86">
        <v>617</v>
      </c>
      <c r="J42" s="87">
        <v>495</v>
      </c>
      <c r="K42" s="87">
        <v>390</v>
      </c>
      <c r="L42" s="87">
        <v>208</v>
      </c>
      <c r="M42" s="88">
        <v>156</v>
      </c>
    </row>
    <row r="43" spans="2:13" ht="27.75" customHeight="1">
      <c r="B43" s="1174"/>
      <c r="C43" s="1175"/>
      <c r="D43" s="85"/>
      <c r="E43" s="1180" t="s">
        <v>27</v>
      </c>
      <c r="F43" s="1180"/>
      <c r="G43" s="1180"/>
      <c r="H43" s="1181"/>
      <c r="I43" s="86">
        <v>16818</v>
      </c>
      <c r="J43" s="87">
        <v>16344</v>
      </c>
      <c r="K43" s="87">
        <v>12688</v>
      </c>
      <c r="L43" s="87">
        <v>12574</v>
      </c>
      <c r="M43" s="88">
        <v>11679</v>
      </c>
    </row>
    <row r="44" spans="2:13" ht="27.75" customHeight="1">
      <c r="B44" s="1174"/>
      <c r="C44" s="1175"/>
      <c r="D44" s="85"/>
      <c r="E44" s="1180" t="s">
        <v>28</v>
      </c>
      <c r="F44" s="1180"/>
      <c r="G44" s="1180"/>
      <c r="H44" s="1181"/>
      <c r="I44" s="86">
        <v>1448</v>
      </c>
      <c r="J44" s="87">
        <v>1331</v>
      </c>
      <c r="K44" s="87">
        <v>1207</v>
      </c>
      <c r="L44" s="87">
        <v>1192</v>
      </c>
      <c r="M44" s="88">
        <v>1344</v>
      </c>
    </row>
    <row r="45" spans="2:13" ht="27.75" customHeight="1">
      <c r="B45" s="1174"/>
      <c r="C45" s="1175"/>
      <c r="D45" s="85"/>
      <c r="E45" s="1180" t="s">
        <v>29</v>
      </c>
      <c r="F45" s="1180"/>
      <c r="G45" s="1180"/>
      <c r="H45" s="1181"/>
      <c r="I45" s="86">
        <v>6752</v>
      </c>
      <c r="J45" s="87">
        <v>6506</v>
      </c>
      <c r="K45" s="87">
        <v>6039</v>
      </c>
      <c r="L45" s="87">
        <v>6014</v>
      </c>
      <c r="M45" s="88">
        <v>5273</v>
      </c>
    </row>
    <row r="46" spans="2:13" ht="27.75" customHeight="1">
      <c r="B46" s="1174"/>
      <c r="C46" s="1175"/>
      <c r="D46" s="85"/>
      <c r="E46" s="1180" t="s">
        <v>30</v>
      </c>
      <c r="F46" s="1180"/>
      <c r="G46" s="1180"/>
      <c r="H46" s="1181"/>
      <c r="I46" s="86">
        <v>2099</v>
      </c>
      <c r="J46" s="87">
        <v>2208</v>
      </c>
      <c r="K46" s="87">
        <v>2323</v>
      </c>
      <c r="L46" s="87">
        <v>2351</v>
      </c>
      <c r="M46" s="88">
        <v>2052</v>
      </c>
    </row>
    <row r="47" spans="2:13" ht="27.75" customHeight="1">
      <c r="B47" s="1174"/>
      <c r="C47" s="1175"/>
      <c r="D47" s="85"/>
      <c r="E47" s="1180" t="s">
        <v>31</v>
      </c>
      <c r="F47" s="1180"/>
      <c r="G47" s="1180"/>
      <c r="H47" s="1181"/>
      <c r="I47" s="86" t="s">
        <v>477</v>
      </c>
      <c r="J47" s="87" t="s">
        <v>477</v>
      </c>
      <c r="K47" s="87" t="s">
        <v>477</v>
      </c>
      <c r="L47" s="87" t="s">
        <v>477</v>
      </c>
      <c r="M47" s="88" t="s">
        <v>477</v>
      </c>
    </row>
    <row r="48" spans="2:13" ht="27.75" customHeight="1">
      <c r="B48" s="1176"/>
      <c r="C48" s="1177"/>
      <c r="D48" s="85"/>
      <c r="E48" s="1180" t="s">
        <v>32</v>
      </c>
      <c r="F48" s="1180"/>
      <c r="G48" s="1180"/>
      <c r="H48" s="1181"/>
      <c r="I48" s="86" t="s">
        <v>477</v>
      </c>
      <c r="J48" s="87" t="s">
        <v>477</v>
      </c>
      <c r="K48" s="87" t="s">
        <v>477</v>
      </c>
      <c r="L48" s="87" t="s">
        <v>477</v>
      </c>
      <c r="M48" s="88" t="s">
        <v>477</v>
      </c>
    </row>
    <row r="49" spans="2:13" ht="27.75" customHeight="1">
      <c r="B49" s="1182" t="s">
        <v>33</v>
      </c>
      <c r="C49" s="1183"/>
      <c r="D49" s="89"/>
      <c r="E49" s="1180" t="s">
        <v>34</v>
      </c>
      <c r="F49" s="1180"/>
      <c r="G49" s="1180"/>
      <c r="H49" s="1181"/>
      <c r="I49" s="86">
        <v>12201</v>
      </c>
      <c r="J49" s="87">
        <v>13891</v>
      </c>
      <c r="K49" s="87">
        <v>15355</v>
      </c>
      <c r="L49" s="87">
        <v>16116</v>
      </c>
      <c r="M49" s="88">
        <v>17353</v>
      </c>
    </row>
    <row r="50" spans="2:13" ht="27.75" customHeight="1">
      <c r="B50" s="1174"/>
      <c r="C50" s="1175"/>
      <c r="D50" s="85"/>
      <c r="E50" s="1180" t="s">
        <v>35</v>
      </c>
      <c r="F50" s="1180"/>
      <c r="G50" s="1180"/>
      <c r="H50" s="1181"/>
      <c r="I50" s="86">
        <v>10932</v>
      </c>
      <c r="J50" s="87">
        <v>10297</v>
      </c>
      <c r="K50" s="87">
        <v>9678</v>
      </c>
      <c r="L50" s="87">
        <v>9181</v>
      </c>
      <c r="M50" s="88">
        <v>8612</v>
      </c>
    </row>
    <row r="51" spans="2:13" ht="27.75" customHeight="1">
      <c r="B51" s="1176"/>
      <c r="C51" s="1177"/>
      <c r="D51" s="85"/>
      <c r="E51" s="1180" t="s">
        <v>36</v>
      </c>
      <c r="F51" s="1180"/>
      <c r="G51" s="1180"/>
      <c r="H51" s="1181"/>
      <c r="I51" s="86">
        <v>39341</v>
      </c>
      <c r="J51" s="87">
        <v>40312</v>
      </c>
      <c r="K51" s="87">
        <v>39469</v>
      </c>
      <c r="L51" s="87">
        <v>39327</v>
      </c>
      <c r="M51" s="88">
        <v>38929</v>
      </c>
    </row>
    <row r="52" spans="2:13" ht="27.75" customHeight="1" thickBot="1">
      <c r="B52" s="1184" t="s">
        <v>37</v>
      </c>
      <c r="C52" s="1185"/>
      <c r="D52" s="90"/>
      <c r="E52" s="1186" t="s">
        <v>38</v>
      </c>
      <c r="F52" s="1186"/>
      <c r="G52" s="1186"/>
      <c r="H52" s="1187"/>
      <c r="I52" s="91">
        <v>2727</v>
      </c>
      <c r="J52" s="92">
        <v>127</v>
      </c>
      <c r="K52" s="92">
        <v>-4217</v>
      </c>
      <c r="L52" s="92">
        <v>-4280</v>
      </c>
      <c r="M52" s="93">
        <v>-6532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44021</v>
      </c>
      <c r="E3" s="116"/>
      <c r="F3" s="117">
        <v>34366</v>
      </c>
      <c r="G3" s="118"/>
      <c r="H3" s="119"/>
    </row>
    <row r="4" spans="1:8">
      <c r="A4" s="120"/>
      <c r="B4" s="121"/>
      <c r="C4" s="122"/>
      <c r="D4" s="123">
        <v>15352</v>
      </c>
      <c r="E4" s="124"/>
      <c r="F4" s="125">
        <v>19822</v>
      </c>
      <c r="G4" s="126"/>
      <c r="H4" s="127"/>
    </row>
    <row r="5" spans="1:8">
      <c r="A5" s="108" t="s">
        <v>511</v>
      </c>
      <c r="B5" s="113"/>
      <c r="C5" s="114"/>
      <c r="D5" s="115">
        <v>46841</v>
      </c>
      <c r="E5" s="116"/>
      <c r="F5" s="117">
        <v>35965</v>
      </c>
      <c r="G5" s="118"/>
      <c r="H5" s="119"/>
    </row>
    <row r="6" spans="1:8">
      <c r="A6" s="120"/>
      <c r="B6" s="121"/>
      <c r="C6" s="122"/>
      <c r="D6" s="123">
        <v>22245</v>
      </c>
      <c r="E6" s="124"/>
      <c r="F6" s="125">
        <v>20136</v>
      </c>
      <c r="G6" s="126"/>
      <c r="H6" s="127"/>
    </row>
    <row r="7" spans="1:8">
      <c r="A7" s="108" t="s">
        <v>512</v>
      </c>
      <c r="B7" s="113"/>
      <c r="C7" s="114"/>
      <c r="D7" s="115">
        <v>60166</v>
      </c>
      <c r="E7" s="116"/>
      <c r="F7" s="117">
        <v>41433</v>
      </c>
      <c r="G7" s="118"/>
      <c r="H7" s="119"/>
    </row>
    <row r="8" spans="1:8">
      <c r="A8" s="120"/>
      <c r="B8" s="121"/>
      <c r="C8" s="122"/>
      <c r="D8" s="123">
        <v>19656</v>
      </c>
      <c r="E8" s="124"/>
      <c r="F8" s="125">
        <v>22351</v>
      </c>
      <c r="G8" s="126"/>
      <c r="H8" s="127"/>
    </row>
    <row r="9" spans="1:8">
      <c r="A9" s="108" t="s">
        <v>513</v>
      </c>
      <c r="B9" s="113"/>
      <c r="C9" s="114"/>
      <c r="D9" s="115">
        <v>46803</v>
      </c>
      <c r="E9" s="116"/>
      <c r="F9" s="117">
        <v>43493</v>
      </c>
      <c r="G9" s="118"/>
      <c r="H9" s="119"/>
    </row>
    <row r="10" spans="1:8">
      <c r="A10" s="120"/>
      <c r="B10" s="121"/>
      <c r="C10" s="122"/>
      <c r="D10" s="123">
        <v>17991</v>
      </c>
      <c r="E10" s="124"/>
      <c r="F10" s="125">
        <v>23254</v>
      </c>
      <c r="G10" s="126"/>
      <c r="H10" s="127"/>
    </row>
    <row r="11" spans="1:8">
      <c r="A11" s="108" t="s">
        <v>514</v>
      </c>
      <c r="B11" s="113"/>
      <c r="C11" s="114"/>
      <c r="D11" s="115">
        <v>50858</v>
      </c>
      <c r="E11" s="116"/>
      <c r="F11" s="117">
        <v>50840</v>
      </c>
      <c r="G11" s="118"/>
      <c r="H11" s="119"/>
    </row>
    <row r="12" spans="1:8">
      <c r="A12" s="120"/>
      <c r="B12" s="121"/>
      <c r="C12" s="128"/>
      <c r="D12" s="123">
        <v>19669</v>
      </c>
      <c r="E12" s="124"/>
      <c r="F12" s="125">
        <v>25367</v>
      </c>
      <c r="G12" s="126"/>
      <c r="H12" s="127"/>
    </row>
    <row r="13" spans="1:8">
      <c r="A13" s="108"/>
      <c r="B13" s="113"/>
      <c r="C13" s="129"/>
      <c r="D13" s="130">
        <v>49738</v>
      </c>
      <c r="E13" s="131"/>
      <c r="F13" s="132">
        <v>41219</v>
      </c>
      <c r="G13" s="133"/>
      <c r="H13" s="119"/>
    </row>
    <row r="14" spans="1:8">
      <c r="A14" s="120"/>
      <c r="B14" s="121"/>
      <c r="C14" s="122"/>
      <c r="D14" s="123">
        <v>18983</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1.56</v>
      </c>
      <c r="C19" s="134">
        <f>ROUND(VALUE(SUBSTITUTE(実質収支比率等に係る経年分析!G$48,"▲","-")),2)</f>
        <v>1.7</v>
      </c>
      <c r="D19" s="134">
        <f>ROUND(VALUE(SUBSTITUTE(実質収支比率等に係る経年分析!H$48,"▲","-")),2)</f>
        <v>2.11</v>
      </c>
      <c r="E19" s="134">
        <f>ROUND(VALUE(SUBSTITUTE(実質収支比率等に係る経年分析!I$48,"▲","-")),2)</f>
        <v>1.78</v>
      </c>
      <c r="F19" s="134">
        <f>ROUND(VALUE(SUBSTITUTE(実質収支比率等に係る経年分析!J$48,"▲","-")),2)</f>
        <v>1.55</v>
      </c>
    </row>
    <row r="20" spans="1:11">
      <c r="A20" s="134" t="s">
        <v>43</v>
      </c>
      <c r="B20" s="134">
        <f>ROUND(VALUE(SUBSTITUTE(実質収支比率等に係る経年分析!F$47,"▲","-")),2)</f>
        <v>15.04</v>
      </c>
      <c r="C20" s="134">
        <f>ROUND(VALUE(SUBSTITUTE(実質収支比率等に係る経年分析!G$47,"▲","-")),2)</f>
        <v>17.8</v>
      </c>
      <c r="D20" s="134">
        <f>ROUND(VALUE(SUBSTITUTE(実質収支比率等に係る経年分析!H$47,"▲","-")),2)</f>
        <v>18.25</v>
      </c>
      <c r="E20" s="134">
        <f>ROUND(VALUE(SUBSTITUTE(実質収支比率等に係る経年分析!I$47,"▲","-")),2)</f>
        <v>19.079999999999998</v>
      </c>
      <c r="F20" s="134">
        <f>ROUND(VALUE(SUBSTITUTE(実質収支比率等に係る経年分析!J$47,"▲","-")),2)</f>
        <v>19.350000000000001</v>
      </c>
    </row>
    <row r="21" spans="1:11">
      <c r="A21" s="134" t="s">
        <v>44</v>
      </c>
      <c r="B21" s="134">
        <f>IF(ISNUMBER(VALUE(SUBSTITUTE(実質収支比率等に係る経年分析!F$49,"▲","-"))),ROUND(VALUE(SUBSTITUTE(実質収支比率等に係る経年分析!F$49,"▲","-")),2),NA())</f>
        <v>0.68</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1.31</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0.73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国民健康保険事業特別会計</v>
      </c>
      <c r="B34" s="135">
        <f>IF(ROUND(VALUE(SUBSTITUTE(連結実質赤字比率に係る赤字・黒字の構成分析!F$36,"▲", "-")), 2) &lt; 0, ABS(ROUND(VALUE(SUBSTITUTE(連結実質赤字比率に係る赤字・黒字の構成分析!F$36,"▲", "-")), 2)), NA())</f>
        <v>0.02</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18.100000000000001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18.100000000000001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4885</v>
      </c>
      <c r="E42" s="136"/>
      <c r="F42" s="136"/>
      <c r="G42" s="136">
        <f>'実質公債費比率（分子）の構造'!L$52</f>
        <v>4873</v>
      </c>
      <c r="H42" s="136"/>
      <c r="I42" s="136"/>
      <c r="J42" s="136">
        <f>'実質公債費比率（分子）の構造'!M$52</f>
        <v>4982</v>
      </c>
      <c r="K42" s="136"/>
      <c r="L42" s="136"/>
      <c r="M42" s="136">
        <f>'実質公債費比率（分子）の構造'!N$52</f>
        <v>4806</v>
      </c>
      <c r="N42" s="136"/>
      <c r="O42" s="136"/>
      <c r="P42" s="136">
        <f>'実質公債費比率（分子）の構造'!O$52</f>
        <v>5024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52</v>
      </c>
      <c r="C44" s="136"/>
      <c r="D44" s="136"/>
      <c r="E44" s="136">
        <f>'実質公債費比率（分子）の構造'!L$50</f>
        <v>52</v>
      </c>
      <c r="F44" s="136"/>
      <c r="G44" s="136"/>
      <c r="H44" s="136">
        <f>'実質公債費比率（分子）の構造'!M$50</f>
        <v>52</v>
      </c>
      <c r="I44" s="136"/>
      <c r="J44" s="136"/>
      <c r="K44" s="136">
        <f>'実質公債費比率（分子）の構造'!N$50</f>
        <v>52</v>
      </c>
      <c r="L44" s="136"/>
      <c r="M44" s="136"/>
      <c r="N44" s="136">
        <f>'実質公債費比率（分子）の構造'!O$50</f>
        <v>52</v>
      </c>
      <c r="O44" s="136"/>
      <c r="P44" s="136"/>
    </row>
    <row r="45" spans="1:16">
      <c r="A45" s="136" t="s">
        <v>54</v>
      </c>
      <c r="B45" s="136">
        <f>'実質公債費比率（分子）の構造'!K$49</f>
        <v>175</v>
      </c>
      <c r="C45" s="136"/>
      <c r="D45" s="136"/>
      <c r="E45" s="136">
        <f>'実質公債費比率（分子）の構造'!L$49</f>
        <v>183</v>
      </c>
      <c r="F45" s="136"/>
      <c r="G45" s="136"/>
      <c r="H45" s="136">
        <f>'実質公債費比率（分子）の構造'!M$49</f>
        <v>200</v>
      </c>
      <c r="I45" s="136"/>
      <c r="J45" s="136"/>
      <c r="K45" s="136">
        <f>'実質公債費比率（分子）の構造'!N$49</f>
        <v>210</v>
      </c>
      <c r="L45" s="136"/>
      <c r="M45" s="136"/>
      <c r="N45" s="136">
        <f>'実質公債費比率（分子）の構造'!O$49</f>
        <v>218</v>
      </c>
      <c r="O45" s="136"/>
      <c r="P45" s="136"/>
    </row>
    <row r="46" spans="1:16">
      <c r="A46" s="136" t="s">
        <v>55</v>
      </c>
      <c r="B46" s="136">
        <f>'実質公債費比率（分子）の構造'!K$48</f>
        <v>1805</v>
      </c>
      <c r="C46" s="136"/>
      <c r="D46" s="136"/>
      <c r="E46" s="136">
        <f>'実質公債費比率（分子）の構造'!L$48</f>
        <v>1705</v>
      </c>
      <c r="F46" s="136"/>
      <c r="G46" s="136"/>
      <c r="H46" s="136">
        <f>'実質公債費比率（分子）の構造'!M$48</f>
        <v>763</v>
      </c>
      <c r="I46" s="136"/>
      <c r="J46" s="136"/>
      <c r="K46" s="136">
        <f>'実質公債費比率（分子）の構造'!N$48</f>
        <v>1423</v>
      </c>
      <c r="L46" s="136"/>
      <c r="M46" s="136"/>
      <c r="N46" s="136">
        <f>'実質公債費比率（分子）の構造'!O$48</f>
        <v>1458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4602</v>
      </c>
      <c r="C49" s="136"/>
      <c r="D49" s="136"/>
      <c r="E49" s="136">
        <f>'実質公債費比率（分子）の構造'!L$45</f>
        <v>4425</v>
      </c>
      <c r="F49" s="136"/>
      <c r="G49" s="136"/>
      <c r="H49" s="136">
        <f>'実質公債費比率（分子）の構造'!M$45</f>
        <v>4218</v>
      </c>
      <c r="I49" s="136"/>
      <c r="J49" s="136"/>
      <c r="K49" s="136">
        <f>'実質公債費比率（分子）の構造'!N$45</f>
        <v>3965</v>
      </c>
      <c r="L49" s="136"/>
      <c r="M49" s="136"/>
      <c r="N49" s="136">
        <f>'実質公債費比率（分子）の構造'!O$45</f>
        <v>4154</v>
      </c>
      <c r="O49" s="136"/>
      <c r="P49" s="136"/>
    </row>
    <row r="50" spans="1:16">
      <c r="A50" s="136" t="s">
        <v>59</v>
      </c>
      <c r="B50" s="136" t="e">
        <f>NA()</f>
        <v>#N/A</v>
      </c>
      <c r="C50" s="136">
        <f>IF(ISNUMBER('実質公債費比率（分子）の構造'!K$53),'実質公債費比率（分子）の構造'!K$53,NA())</f>
        <v>1749</v>
      </c>
      <c r="D50" s="136" t="e">
        <f>NA()</f>
        <v>#N/A</v>
      </c>
      <c r="E50" s="136" t="e">
        <f>NA()</f>
        <v>#N/A</v>
      </c>
      <c r="F50" s="136">
        <f>IF(ISNUMBER('実質公債費比率（分子）の構造'!L$53),'実質公債費比率（分子）の構造'!L$53,NA())</f>
        <v>1492</v>
      </c>
      <c r="G50" s="136" t="e">
        <f>NA()</f>
        <v>#N/A</v>
      </c>
      <c r="H50" s="136" t="e">
        <f>NA()</f>
        <v>#N/A</v>
      </c>
      <c r="I50" s="136">
        <f>IF(ISNUMBER('実質公債費比率（分子）の構造'!M$53),'実質公債費比率（分子）の構造'!M$53,NA())</f>
        <v>251</v>
      </c>
      <c r="J50" s="136" t="e">
        <f>NA()</f>
        <v>#N/A</v>
      </c>
      <c r="K50" s="136" t="e">
        <f>NA()</f>
        <v>#N/A</v>
      </c>
      <c r="L50" s="136">
        <f>IF(ISNUMBER('実質公債費比率（分子）の構造'!N$53),'実質公債費比率（分子）の構造'!N$53,NA())</f>
        <v>844</v>
      </c>
      <c r="M50" s="136" t="e">
        <f>NA()</f>
        <v>#N/A</v>
      </c>
      <c r="N50" s="136" t="e">
        <f>NA()</f>
        <v>#N/A</v>
      </c>
      <c r="O50" s="136">
        <f>IF(ISNUMBER('実質公債費比率（分子）の構造'!O$53),'実質公債費比率（分子）の構造'!O$53,NA())</f>
        <v>858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39341</v>
      </c>
      <c r="E56" s="135"/>
      <c r="F56" s="135"/>
      <c r="G56" s="135">
        <f>'将来負担比率（分子）の構造'!J$51</f>
        <v>40312</v>
      </c>
      <c r="H56" s="135"/>
      <c r="I56" s="135"/>
      <c r="J56" s="135">
        <f>'将来負担比率（分子）の構造'!K$51</f>
        <v>39469</v>
      </c>
      <c r="K56" s="135"/>
      <c r="L56" s="135"/>
      <c r="M56" s="135">
        <f>'将来負担比率（分子）の構造'!L$51</f>
        <v>39327</v>
      </c>
      <c r="N56" s="135"/>
      <c r="O56" s="135"/>
      <c r="P56" s="135">
        <f>'将来負担比率（分子）の構造'!M$51</f>
        <v>38929</v>
      </c>
    </row>
    <row r="57" spans="1:16">
      <c r="A57" s="135" t="s">
        <v>35</v>
      </c>
      <c r="B57" s="135"/>
      <c r="C57" s="135"/>
      <c r="D57" s="135">
        <f>'将来負担比率（分子）の構造'!I$50</f>
        <v>10932</v>
      </c>
      <c r="E57" s="135"/>
      <c r="F57" s="135"/>
      <c r="G57" s="135">
        <f>'将来負担比率（分子）の構造'!J$50</f>
        <v>10297</v>
      </c>
      <c r="H57" s="135"/>
      <c r="I57" s="135"/>
      <c r="J57" s="135">
        <f>'将来負担比率（分子）の構造'!K$50</f>
        <v>9678</v>
      </c>
      <c r="K57" s="135"/>
      <c r="L57" s="135"/>
      <c r="M57" s="135">
        <f>'将来負担比率（分子）の構造'!L$50</f>
        <v>9181</v>
      </c>
      <c r="N57" s="135"/>
      <c r="O57" s="135"/>
      <c r="P57" s="135">
        <f>'将来負担比率（分子）の構造'!M$50</f>
        <v>8612</v>
      </c>
    </row>
    <row r="58" spans="1:16">
      <c r="A58" s="135" t="s">
        <v>34</v>
      </c>
      <c r="B58" s="135"/>
      <c r="C58" s="135"/>
      <c r="D58" s="135">
        <f>'将来負担比率（分子）の構造'!I$49</f>
        <v>12201</v>
      </c>
      <c r="E58" s="135"/>
      <c r="F58" s="135"/>
      <c r="G58" s="135">
        <f>'将来負担比率（分子）の構造'!J$49</f>
        <v>13891</v>
      </c>
      <c r="H58" s="135"/>
      <c r="I58" s="135"/>
      <c r="J58" s="135">
        <f>'将来負担比率（分子）の構造'!K$49</f>
        <v>15355</v>
      </c>
      <c r="K58" s="135"/>
      <c r="L58" s="135"/>
      <c r="M58" s="135">
        <f>'将来負担比率（分子）の構造'!L$49</f>
        <v>16116</v>
      </c>
      <c r="N58" s="135"/>
      <c r="O58" s="135"/>
      <c r="P58" s="135">
        <f>'将来負担比率（分子）の構造'!M$49</f>
        <v>17353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2099</v>
      </c>
      <c r="C61" s="135"/>
      <c r="D61" s="135"/>
      <c r="E61" s="135">
        <f>'将来負担比率（分子）の構造'!J$46</f>
        <v>2208</v>
      </c>
      <c r="F61" s="135"/>
      <c r="G61" s="135"/>
      <c r="H61" s="135">
        <f>'将来負担比率（分子）の構造'!K$46</f>
        <v>2323</v>
      </c>
      <c r="I61" s="135"/>
      <c r="J61" s="135"/>
      <c r="K61" s="135">
        <f>'将来負担比率（分子）の構造'!L$46</f>
        <v>2351</v>
      </c>
      <c r="L61" s="135"/>
      <c r="M61" s="135"/>
      <c r="N61" s="135">
        <f>'将来負担比率（分子）の構造'!M$46</f>
        <v>2052</v>
      </c>
      <c r="O61" s="135"/>
      <c r="P61" s="135"/>
    </row>
    <row r="62" spans="1:16">
      <c r="A62" s="135" t="s">
        <v>29</v>
      </c>
      <c r="B62" s="135">
        <f>'将来負担比率（分子）の構造'!I$45</f>
        <v>6752</v>
      </c>
      <c r="C62" s="135"/>
      <c r="D62" s="135"/>
      <c r="E62" s="135">
        <f>'将来負担比率（分子）の構造'!J$45</f>
        <v>6506</v>
      </c>
      <c r="F62" s="135"/>
      <c r="G62" s="135"/>
      <c r="H62" s="135">
        <f>'将来負担比率（分子）の構造'!K$45</f>
        <v>6039</v>
      </c>
      <c r="I62" s="135"/>
      <c r="J62" s="135"/>
      <c r="K62" s="135">
        <f>'将来負担比率（分子）の構造'!L$45</f>
        <v>6014</v>
      </c>
      <c r="L62" s="135"/>
      <c r="M62" s="135"/>
      <c r="N62" s="135">
        <f>'将来負担比率（分子）の構造'!M$45</f>
        <v>5273</v>
      </c>
      <c r="O62" s="135"/>
      <c r="P62" s="135"/>
    </row>
    <row r="63" spans="1:16">
      <c r="A63" s="135" t="s">
        <v>28</v>
      </c>
      <c r="B63" s="135">
        <f>'将来負担比率（分子）の構造'!I$44</f>
        <v>1448</v>
      </c>
      <c r="C63" s="135"/>
      <c r="D63" s="135"/>
      <c r="E63" s="135">
        <f>'将来負担比率（分子）の構造'!J$44</f>
        <v>1331</v>
      </c>
      <c r="F63" s="135"/>
      <c r="G63" s="135"/>
      <c r="H63" s="135">
        <f>'将来負担比率（分子）の構造'!K$44</f>
        <v>1207</v>
      </c>
      <c r="I63" s="135"/>
      <c r="J63" s="135"/>
      <c r="K63" s="135">
        <f>'将来負担比率（分子）の構造'!L$44</f>
        <v>1192</v>
      </c>
      <c r="L63" s="135"/>
      <c r="M63" s="135"/>
      <c r="N63" s="135">
        <f>'将来負担比率（分子）の構造'!M$44</f>
        <v>1344</v>
      </c>
      <c r="O63" s="135"/>
      <c r="P63" s="135"/>
    </row>
    <row r="64" spans="1:16">
      <c r="A64" s="135" t="s">
        <v>27</v>
      </c>
      <c r="B64" s="135">
        <f>'将来負担比率（分子）の構造'!I$43</f>
        <v>16818</v>
      </c>
      <c r="C64" s="135"/>
      <c r="D64" s="135"/>
      <c r="E64" s="135">
        <f>'将来負担比率（分子）の構造'!J$43</f>
        <v>16344</v>
      </c>
      <c r="F64" s="135"/>
      <c r="G64" s="135"/>
      <c r="H64" s="135">
        <f>'将来負担比率（分子）の構造'!K$43</f>
        <v>12688</v>
      </c>
      <c r="I64" s="135"/>
      <c r="J64" s="135"/>
      <c r="K64" s="135">
        <f>'将来負担比率（分子）の構造'!L$43</f>
        <v>12574</v>
      </c>
      <c r="L64" s="135"/>
      <c r="M64" s="135"/>
      <c r="N64" s="135">
        <f>'将来負担比率（分子）の構造'!M$43</f>
        <v>11679</v>
      </c>
      <c r="O64" s="135"/>
      <c r="P64" s="135"/>
    </row>
    <row r="65" spans="1:16">
      <c r="A65" s="135" t="s">
        <v>26</v>
      </c>
      <c r="B65" s="135">
        <f>'将来負担比率（分子）の構造'!I$42</f>
        <v>617</v>
      </c>
      <c r="C65" s="135"/>
      <c r="D65" s="135"/>
      <c r="E65" s="135">
        <f>'将来負担比率（分子）の構造'!J$42</f>
        <v>495</v>
      </c>
      <c r="F65" s="135"/>
      <c r="G65" s="135"/>
      <c r="H65" s="135">
        <f>'将来負担比率（分子）の構造'!K$42</f>
        <v>390</v>
      </c>
      <c r="I65" s="135"/>
      <c r="J65" s="135"/>
      <c r="K65" s="135">
        <f>'将来負担比率（分子）の構造'!L$42</f>
        <v>208</v>
      </c>
      <c r="L65" s="135"/>
      <c r="M65" s="135"/>
      <c r="N65" s="135">
        <f>'将来負担比率（分子）の構造'!M$42</f>
        <v>156</v>
      </c>
      <c r="O65" s="135"/>
      <c r="P65" s="135"/>
    </row>
    <row r="66" spans="1:16">
      <c r="A66" s="135" t="s">
        <v>25</v>
      </c>
      <c r="B66" s="135">
        <f>'将来負担比率（分子）の構造'!I$41</f>
        <v>37466</v>
      </c>
      <c r="C66" s="135"/>
      <c r="D66" s="135"/>
      <c r="E66" s="135">
        <f>'将来負担比率（分子）の構造'!J$41</f>
        <v>37744</v>
      </c>
      <c r="F66" s="135"/>
      <c r="G66" s="135"/>
      <c r="H66" s="135">
        <f>'将来負担比率（分子）の構造'!K$41</f>
        <v>37638</v>
      </c>
      <c r="I66" s="135"/>
      <c r="J66" s="135"/>
      <c r="K66" s="135">
        <f>'将来負担比率（分子）の構造'!L$41</f>
        <v>38004</v>
      </c>
      <c r="L66" s="135"/>
      <c r="M66" s="135"/>
      <c r="N66" s="135">
        <f>'将来負担比率（分子）の構造'!M$41</f>
        <v>37857</v>
      </c>
      <c r="O66" s="135"/>
      <c r="P66" s="135"/>
    </row>
    <row r="67" spans="1:16">
      <c r="A67" s="135" t="s">
        <v>63</v>
      </c>
      <c r="B67" s="135" t="e">
        <f>NA()</f>
        <v>#N/A</v>
      </c>
      <c r="C67" s="135">
        <f>IF(ISNUMBER('将来負担比率（分子）の構造'!I$52), IF('将来負担比率（分子）の構造'!I$52 &lt; 0, 0, '将来負担比率（分子）の構造'!I$52), NA())</f>
        <v>2727</v>
      </c>
      <c r="D67" s="135" t="e">
        <f>NA()</f>
        <v>#N/A</v>
      </c>
      <c r="E67" s="135" t="e">
        <f>NA()</f>
        <v>#N/A</v>
      </c>
      <c r="F67" s="135">
        <f>IF(ISNUMBER('将来負担比率（分子）の構造'!J$52), IF('将来負担比率（分子）の構造'!J$52 &lt; 0, 0, '将来負担比率（分子）の構造'!J$52), NA())</f>
        <v>127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下川 真季</cp:lastModifiedBy>
  <cp:lastPrinted>2015-04-21T08:57:00Z</cp:lastPrinted>
  <dcterms:created xsi:type="dcterms:W3CDTF">2015-02-17T07:06:58Z</dcterms:created>
  <dcterms:modified xsi:type="dcterms:W3CDTF">2015-04-21T08:57:09Z</dcterms:modified>
  <cp:category/>
</cp:coreProperties>
</file>