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0009_r04\Desktop\新しいフォルダー\"/>
    </mc:Choice>
  </mc:AlternateContent>
  <xr:revisionPtr revIDLastSave="0" documentId="13_ncr:1_{AFF8B243-5300-4D9A-A718-ED4A8909BCFE}" xr6:coauthVersionLast="36" xr6:coauthVersionMax="36" xr10:uidLastSave="{00000000-0000-0000-0000-000000000000}"/>
  <workbookProtection workbookAlgorithmName="SHA-512" workbookHashValue="z8tCY9rxlN+GrVCKAzh0g6jk7XfnnKHGs0aKk3H8nTaWDls2OE30Fm9xGPm+fNDJDn+qsdyizIvl61CS6U5zhA==" workbookSaltValue="F/7+WAKmABqkJXWmk6G8Hw==" workbookSpinCount="100000" lockStructure="1"/>
  <bookViews>
    <workbookView xWindow="0" yWindow="0" windowWidth="15360" windowHeight="763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W8" i="4"/>
  <c r="P8" i="4"/>
  <c r="I8" i="4"/>
  <c r="B8" i="4"/>
  <c r="B6" i="4"/>
</calcChain>
</file>

<file path=xl/sharedStrings.xml><?xml version="1.0" encoding="utf-8"?>
<sst xmlns="http://schemas.openxmlformats.org/spreadsheetml/2006/main" count="277" uniqueCount="116">
  <si>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</si>
  <si>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</si>
  <si>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</si>
  <si>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</si>
  <si>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</si>
  <si>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</si>
  <si>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</si>
  <si>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</si>
  <si>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</si>
  <si>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</si>
  <si>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</si>
  <si>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</si>
  <si>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</si>
  <si>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</si>
  <si>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</si>
  <si>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</si>
  <si>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</si>
  <si>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</si>
  <si>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</si>
  <si>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</si>
  <si>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</si>
  <si>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</si>
  <si>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</si>
  <si>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</si>
  <si>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</si>
  <si>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</si>
  <si>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</si>
  <si>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</si>
  <si>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</si>
  <si>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</si>
  <si>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</si>
  <si>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</si>
  <si>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</si>
  <si>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</si>
  <si>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</si>
  <si>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</si>
  <si>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</si>
  <si>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</si>
  <si>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</si>
  <si>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</si>
  <si>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</si>
  <si>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</si>
  <si>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</si>
  <si>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</si>
  <si>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</si>
  <si>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</si>
  <si>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</si>
  <si>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</si>
  <si>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</si>
  <si>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</si>
  <si>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</si>
  <si>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</si>
  <si>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</si>
  <si>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</si>
  <si>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</si>
  <si>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</si>
  <si>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</si>
  <si>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</si>
  <si>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</si>
  <si>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</si>
  <si>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</si>
  <si>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</si>
  <si>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</si>
  <si>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</si>
  <si>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</si>
  <si>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</si>
  <si>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</si>
  <si>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</si>
  <si>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</si>
  <si>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</si>
  <si>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</si>
  <si>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</si>
  <si>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</si>
  <si>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</si>
  <si>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</si>
  <si>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</si>
  <si>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</si>
  <si>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</si>
  <si>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</si>
  <si>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</si>
  <si>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</si>
  <si>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</si>
  <si>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</si>
  <si>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</si>
  <si>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</si>
  <si>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</si>
  <si>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</si>
  <si>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</si>
  <si>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</si>
  <si>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</si>
  <si>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</si>
  <si>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</si>
  <si>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</si>
  <si>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</si>
  <si>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</si>
  <si>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</si>
  <si>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</si>
  <si>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</si>
  <si>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</si>
  <si>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</si>
  <si>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</si>
  <si>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</si>
  <si>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</si>
  <si>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</si>
  <si>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</si>
  <si>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</si>
  <si>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</si>
  <si>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</si>
  <si>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</si>
  <si>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</si>
  <si>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</si>
  <si>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</si>
  <si>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</si>
  <si>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平成元年の供用開始から30年が経過していますが、耐用年数の経過した管渠はありません。　
　①有形固定資産減価償却率は、類似団体平均値より下回っています。
　②管渠老朽化率、③管渠改善率は、耐用年数が経過した管渠がないことから 0となっています。
　現在のところ管路更新は発生しておりませんが、今後、急速に整備してきた管渠等の老朽化が懸念されることから、施設の機能維持に関する中長期的な方針であるストックマネジメントの計画に沿って、適正な修繕や改築を通じて、施設維持を図ります。</t>
    <phoneticPr fontId="4"/>
  </si>
  <si>
    <t>平成29年4月1日から、地方公営企業法の全部適用をしたことにより、平成29年度以降のグラフになっています。
  ①経常収支比率は、 100％を下回りましたが、特別利益の増加に伴う一般会計繰入金の減額による一時的なものと見込んでいます。
　③流動比率は、 100％を下回り、また、類似団体平均値をも下回っています。下水道整備のために借入れた企業債の償還が大きいことが影響しています。
　④企業債残高対事業規模比率は、使用料収入に対する企業債残高の割合であり、企業債残高の規模を表します。類似団体平均値を下回っているものの、企業債残高は多額であるため、今後も投資の平準化を図り、計画的な借入れに努めていきます。
　⑤経費回収率は、 100％を下回りましたが、特別利益の増加に伴い一般会計繰入金が減額されたことによるもので、一時的なものと見込んでいます。
　⑥汚水処理原価は、有収水量 1立方メートルあたりの汚水処理にかかるコストを表します。類似団体平均値を下回っていますが、今後は、施設の老朽化に伴い、維持管理費用の増加が見込まれるため、水洗化を促進し、有収水量の増加に努めていきます。
　⑦施設利用率は、平成30年度から流域下水道の処理水量となったため、記載はありません。　
　⑧水洗化率は、100％を下回っています。100％を目指してより一層の水洗化を促進し、経営の安定に努めていきます。</t>
    <rPh sb="71" eb="72">
      <t>シタ</t>
    </rPh>
    <rPh sb="79" eb="81">
      <t>トクベツ</t>
    </rPh>
    <rPh sb="81" eb="83">
      <t>リエキ</t>
    </rPh>
    <rPh sb="87" eb="88">
      <t>トモナ</t>
    </rPh>
    <rPh sb="89" eb="91">
      <t>イッパン</t>
    </rPh>
    <rPh sb="91" eb="93">
      <t>カイケイ</t>
    </rPh>
    <rPh sb="93" eb="95">
      <t>クリイレ</t>
    </rPh>
    <rPh sb="95" eb="96">
      <t>キン</t>
    </rPh>
    <rPh sb="97" eb="99">
      <t>ゲンガク</t>
    </rPh>
    <rPh sb="102" eb="105">
      <t>イチジテキ</t>
    </rPh>
    <rPh sb="109" eb="111">
      <t>ミコ</t>
    </rPh>
    <rPh sb="207" eb="210">
      <t>シヨウリョウ</t>
    </rPh>
    <rPh sb="210" eb="212">
      <t>シュウニュウ</t>
    </rPh>
    <rPh sb="213" eb="214">
      <t>タイ</t>
    </rPh>
    <rPh sb="216" eb="218">
      <t>キギョウ</t>
    </rPh>
    <rPh sb="218" eb="219">
      <t>サイ</t>
    </rPh>
    <rPh sb="219" eb="221">
      <t>ザンダカ</t>
    </rPh>
    <rPh sb="222" eb="224">
      <t>ワリアイ</t>
    </rPh>
    <rPh sb="260" eb="262">
      <t>キギョウ</t>
    </rPh>
    <rPh sb="262" eb="263">
      <t>サイ</t>
    </rPh>
    <rPh sb="263" eb="265">
      <t>ザンダカ</t>
    </rPh>
    <rPh sb="266" eb="268">
      <t>タガク</t>
    </rPh>
    <rPh sb="319" eb="320">
      <t>シタ</t>
    </rPh>
    <rPh sb="327" eb="329">
      <t>トクベツ</t>
    </rPh>
    <rPh sb="329" eb="331">
      <t>リエキ</t>
    </rPh>
    <rPh sb="332" eb="333">
      <t>ゾウ</t>
    </rPh>
    <rPh sb="333" eb="334">
      <t>カ</t>
    </rPh>
    <rPh sb="335" eb="336">
      <t>トモナ</t>
    </rPh>
    <rPh sb="337" eb="339">
      <t>イッパン</t>
    </rPh>
    <rPh sb="339" eb="341">
      <t>カイケイ</t>
    </rPh>
    <rPh sb="341" eb="343">
      <t>クリイレ</t>
    </rPh>
    <rPh sb="343" eb="344">
      <t>キン</t>
    </rPh>
    <rPh sb="345" eb="347">
      <t>ゲンガク</t>
    </rPh>
    <rPh sb="366" eb="368">
      <t>ミコ</t>
    </rPh>
    <phoneticPr fontId="4"/>
  </si>
  <si>
    <t>使用料単価は、県内では高い水準にあり、使用料収入を確保していく必要があります。
　また、これまで整備のために借入れた企業債の償還は元利合わせて令和 2年度をピークに緩やかに減少していくものの、施設の維持管理や老朽化による更新、防災・減災対策などの費用増加が見込まれ、非常に厳しい経営状況を強いられることになります。
　平成29年度に公営企業会計を導入したことで、財政状態や経営成績が明らかになりました。下水道事業の状況を把握したうえで、これまでに策定した経営戦略やストックマネジメント計画に基づき、引続き水洗化率の向上や投資の平準化を図ることで持続的に安定したサービスの提供を行う必要があります。</t>
    <rPh sb="25" eb="27">
      <t>カクホ</t>
    </rPh>
    <rPh sb="31" eb="33">
      <t>ヒツヨウ</t>
    </rPh>
    <rPh sb="65" eb="67">
      <t>ガンリ</t>
    </rPh>
    <rPh sb="67" eb="68">
      <t>ア</t>
    </rPh>
    <rPh sb="139" eb="141">
      <t>ケイエイ</t>
    </rPh>
    <rPh sb="181" eb="183">
      <t>ザイセイ</t>
    </rPh>
    <rPh sb="183" eb="185">
      <t>ジョウタイ</t>
    </rPh>
    <rPh sb="186" eb="188">
      <t>ケイエイ</t>
    </rPh>
    <rPh sb="188" eb="190">
      <t>セイセキ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</si>
</sst>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D94-4EB1-8AF8-DBE76BA33B6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0.11</c:v>
                </c:pt>
                <c:pt idx="3">
                  <c:v>0.09</c:v>
                </c:pt>
                <c:pt idx="4">
                  <c:v>0.09</c:v>
                </c:pt>
              </c:numCache>
            </c:numRef>
          </c:val>
          <c:smooth val="0"/>
          <c:extLst>
            <c:ext xmlns:c16="http://schemas.microsoft.com/office/drawing/2014/chart" uri="{C3380CC4-5D6E-409C-BE32-E72D297353CC}">
              <c16:uniqueId val="{00000001-7D94-4EB1-8AF8-DBE76BA33B6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91.44</c:v>
                </c:pt>
                <c:pt idx="3">
                  <c:v>0</c:v>
                </c:pt>
                <c:pt idx="4">
                  <c:v>0</c:v>
                </c:pt>
              </c:numCache>
            </c:numRef>
          </c:val>
          <c:extLst>
            <c:ext xmlns:c16="http://schemas.microsoft.com/office/drawing/2014/chart" uri="{C3380CC4-5D6E-409C-BE32-E72D297353CC}">
              <c16:uniqueId val="{00000000-6D17-4F59-845D-32C25E2318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59.55</c:v>
                </c:pt>
                <c:pt idx="3">
                  <c:v>59.19</c:v>
                </c:pt>
                <c:pt idx="4">
                  <c:v>68.31</c:v>
                </c:pt>
              </c:numCache>
            </c:numRef>
          </c:val>
          <c:smooth val="0"/>
          <c:extLst>
            <c:ext xmlns:c16="http://schemas.microsoft.com/office/drawing/2014/chart" uri="{C3380CC4-5D6E-409C-BE32-E72D297353CC}">
              <c16:uniqueId val="{00000001-6D17-4F59-845D-32C25E2318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92.09</c:v>
                </c:pt>
                <c:pt idx="3">
                  <c:v>91.8</c:v>
                </c:pt>
                <c:pt idx="4">
                  <c:v>91.08</c:v>
                </c:pt>
              </c:numCache>
            </c:numRef>
          </c:val>
          <c:extLst>
            <c:ext xmlns:c16="http://schemas.microsoft.com/office/drawing/2014/chart" uri="{C3380CC4-5D6E-409C-BE32-E72D297353CC}">
              <c16:uniqueId val="{00000000-38D1-47A1-9783-773A136E23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87.14</c:v>
                </c:pt>
                <c:pt idx="3">
                  <c:v>86.66</c:v>
                </c:pt>
                <c:pt idx="4">
                  <c:v>92.62</c:v>
                </c:pt>
              </c:numCache>
            </c:numRef>
          </c:val>
          <c:smooth val="0"/>
          <c:extLst>
            <c:ext xmlns:c16="http://schemas.microsoft.com/office/drawing/2014/chart" uri="{C3380CC4-5D6E-409C-BE32-E72D297353CC}">
              <c16:uniqueId val="{00000001-38D1-47A1-9783-773A136E23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103.47</c:v>
                </c:pt>
                <c:pt idx="3">
                  <c:v>104.66</c:v>
                </c:pt>
                <c:pt idx="4">
                  <c:v>99.74</c:v>
                </c:pt>
              </c:numCache>
            </c:numRef>
          </c:val>
          <c:extLst>
            <c:ext xmlns:c16="http://schemas.microsoft.com/office/drawing/2014/chart" uri="{C3380CC4-5D6E-409C-BE32-E72D297353CC}">
              <c16:uniqueId val="{00000000-FDB6-4E0D-8715-A5407AD207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108.38</c:v>
                </c:pt>
                <c:pt idx="3">
                  <c:v>108.43</c:v>
                </c:pt>
                <c:pt idx="4">
                  <c:v>106.99</c:v>
                </c:pt>
              </c:numCache>
            </c:numRef>
          </c:val>
          <c:smooth val="0"/>
          <c:extLst>
            <c:ext xmlns:c16="http://schemas.microsoft.com/office/drawing/2014/chart" uri="{C3380CC4-5D6E-409C-BE32-E72D297353CC}">
              <c16:uniqueId val="{00000001-FDB6-4E0D-8715-A5407AD207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2.88</c:v>
                </c:pt>
                <c:pt idx="3">
                  <c:v>5.72</c:v>
                </c:pt>
                <c:pt idx="4">
                  <c:v>8.36</c:v>
                </c:pt>
              </c:numCache>
            </c:numRef>
          </c:val>
          <c:extLst>
            <c:ext xmlns:c16="http://schemas.microsoft.com/office/drawing/2014/chart" uri="{C3380CC4-5D6E-409C-BE32-E72D297353CC}">
              <c16:uniqueId val="{00000000-A0DC-4FFD-9F18-04311D8C58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15.21</c:v>
                </c:pt>
                <c:pt idx="3">
                  <c:v>17.350000000000001</c:v>
                </c:pt>
                <c:pt idx="4">
                  <c:v>26.36</c:v>
                </c:pt>
              </c:numCache>
            </c:numRef>
          </c:val>
          <c:smooth val="0"/>
          <c:extLst>
            <c:ext xmlns:c16="http://schemas.microsoft.com/office/drawing/2014/chart" uri="{C3380CC4-5D6E-409C-BE32-E72D297353CC}">
              <c16:uniqueId val="{00000001-A0DC-4FFD-9F18-04311D8C58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59F-4DDC-9754-7857EA847C4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1.43</c:v>
                </c:pt>
              </c:numCache>
            </c:numRef>
          </c:val>
          <c:smooth val="0"/>
          <c:extLst>
            <c:ext xmlns:c16="http://schemas.microsoft.com/office/drawing/2014/chart" uri="{C3380CC4-5D6E-409C-BE32-E72D297353CC}">
              <c16:uniqueId val="{00000001-459F-4DDC-9754-7857EA847C4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AEA-402D-8F03-07F42B1678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12.78</c:v>
                </c:pt>
                <c:pt idx="3">
                  <c:v>12.89</c:v>
                </c:pt>
                <c:pt idx="4">
                  <c:v>7.42</c:v>
                </c:pt>
              </c:numCache>
            </c:numRef>
          </c:val>
          <c:smooth val="0"/>
          <c:extLst>
            <c:ext xmlns:c16="http://schemas.microsoft.com/office/drawing/2014/chart" uri="{C3380CC4-5D6E-409C-BE32-E72D297353CC}">
              <c16:uniqueId val="{00000001-3AEA-402D-8F03-07F42B1678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37.11</c:v>
                </c:pt>
                <c:pt idx="3">
                  <c:v>39.06</c:v>
                </c:pt>
                <c:pt idx="4">
                  <c:v>31.94</c:v>
                </c:pt>
              </c:numCache>
            </c:numRef>
          </c:val>
          <c:extLst>
            <c:ext xmlns:c16="http://schemas.microsoft.com/office/drawing/2014/chart" uri="{C3380CC4-5D6E-409C-BE32-E72D297353CC}">
              <c16:uniqueId val="{00000000-9673-43AC-9967-7F9476AA29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57.48</c:v>
                </c:pt>
                <c:pt idx="3">
                  <c:v>54.32</c:v>
                </c:pt>
                <c:pt idx="4">
                  <c:v>68.180000000000007</c:v>
                </c:pt>
              </c:numCache>
            </c:numRef>
          </c:val>
          <c:smooth val="0"/>
          <c:extLst>
            <c:ext xmlns:c16="http://schemas.microsoft.com/office/drawing/2014/chart" uri="{C3380CC4-5D6E-409C-BE32-E72D297353CC}">
              <c16:uniqueId val="{00000001-9673-43AC-9967-7F9476AA29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816.02</c:v>
                </c:pt>
                <c:pt idx="3">
                  <c:v>823.79</c:v>
                </c:pt>
                <c:pt idx="4">
                  <c:v>709.93</c:v>
                </c:pt>
              </c:numCache>
            </c:numRef>
          </c:val>
          <c:extLst>
            <c:ext xmlns:c16="http://schemas.microsoft.com/office/drawing/2014/chart" uri="{C3380CC4-5D6E-409C-BE32-E72D297353CC}">
              <c16:uniqueId val="{00000000-173C-4EB2-8BA5-F2B8312CB0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1046.25</c:v>
                </c:pt>
                <c:pt idx="3">
                  <c:v>1000.94</c:v>
                </c:pt>
                <c:pt idx="4">
                  <c:v>847.44</c:v>
                </c:pt>
              </c:numCache>
            </c:numRef>
          </c:val>
          <c:smooth val="0"/>
          <c:extLst>
            <c:ext xmlns:c16="http://schemas.microsoft.com/office/drawing/2014/chart" uri="{C3380CC4-5D6E-409C-BE32-E72D297353CC}">
              <c16:uniqueId val="{00000001-173C-4EB2-8BA5-F2B8312CB0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105.79</c:v>
                </c:pt>
                <c:pt idx="3">
                  <c:v>106.68</c:v>
                </c:pt>
                <c:pt idx="4">
                  <c:v>99.43</c:v>
                </c:pt>
              </c:numCache>
            </c:numRef>
          </c:val>
          <c:extLst>
            <c:ext xmlns:c16="http://schemas.microsoft.com/office/drawing/2014/chart" uri="{C3380CC4-5D6E-409C-BE32-E72D297353CC}">
              <c16:uniqueId val="{00000000-D05B-4ED5-9D0E-8F5A588A1B7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88.37</c:v>
                </c:pt>
                <c:pt idx="3">
                  <c:v>93.77</c:v>
                </c:pt>
                <c:pt idx="4">
                  <c:v>94.69</c:v>
                </c:pt>
              </c:numCache>
            </c:numRef>
          </c:val>
          <c:smooth val="0"/>
          <c:extLst>
            <c:ext xmlns:c16="http://schemas.microsoft.com/office/drawing/2014/chart" uri="{C3380CC4-5D6E-409C-BE32-E72D297353CC}">
              <c16:uniqueId val="{00000001-D05B-4ED5-9D0E-8F5A588A1B7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145.5</c:v>
                </c:pt>
                <c:pt idx="3">
                  <c:v>143.72999999999999</c:v>
                </c:pt>
                <c:pt idx="4">
                  <c:v>154.22</c:v>
                </c:pt>
              </c:numCache>
            </c:numRef>
          </c:val>
          <c:extLst>
            <c:ext xmlns:c16="http://schemas.microsoft.com/office/drawing/2014/chart" uri="{C3380CC4-5D6E-409C-BE32-E72D297353CC}">
              <c16:uniqueId val="{00000000-D37D-49DF-9D9E-0E4329BF1EE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178.11</c:v>
                </c:pt>
                <c:pt idx="3">
                  <c:v>165.57</c:v>
                </c:pt>
                <c:pt idx="4">
                  <c:v>159.78</c:v>
                </c:pt>
              </c:numCache>
            </c:numRef>
          </c:val>
          <c:smooth val="0"/>
          <c:extLst>
            <c:ext xmlns:c16="http://schemas.microsoft.com/office/drawing/2014/chart" uri="{C3380CC4-5D6E-409C-BE32-E72D297353CC}">
              <c16:uniqueId val="{00000001-D37D-49DF-9D9E-0E4329BF1EE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5" t="str">
        <f>データ!H6</f>
        <v>滋賀県　東近江市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114316</v>
      </c>
      <c r="AM8" s="69"/>
      <c r="AN8" s="69"/>
      <c r="AO8" s="69"/>
      <c r="AP8" s="69"/>
      <c r="AQ8" s="69"/>
      <c r="AR8" s="69"/>
      <c r="AS8" s="69"/>
      <c r="AT8" s="68">
        <f>データ!T6</f>
        <v>388.37</v>
      </c>
      <c r="AU8" s="68"/>
      <c r="AV8" s="68"/>
      <c r="AW8" s="68"/>
      <c r="AX8" s="68"/>
      <c r="AY8" s="68"/>
      <c r="AZ8" s="68"/>
      <c r="BA8" s="68"/>
      <c r="BB8" s="68">
        <f>データ!U6</f>
        <v>294.35000000000002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5">
      <c r="A10" s="2"/>
      <c r="B10" s="68" t="str">
        <f>データ!N6</f>
        <v>-</v>
      </c>
      <c r="C10" s="68"/>
      <c r="D10" s="68"/>
      <c r="E10" s="68"/>
      <c r="F10" s="68"/>
      <c r="G10" s="68"/>
      <c r="H10" s="68"/>
      <c r="I10" s="68">
        <f>データ!O6</f>
        <v>58.53</v>
      </c>
      <c r="J10" s="68"/>
      <c r="K10" s="68"/>
      <c r="L10" s="68"/>
      <c r="M10" s="68"/>
      <c r="N10" s="68"/>
      <c r="O10" s="68"/>
      <c r="P10" s="68">
        <f>データ!P6</f>
        <v>52.91</v>
      </c>
      <c r="Q10" s="68"/>
      <c r="R10" s="68"/>
      <c r="S10" s="68"/>
      <c r="T10" s="68"/>
      <c r="U10" s="68"/>
      <c r="V10" s="68"/>
      <c r="W10" s="68">
        <f>データ!Q6</f>
        <v>90.52</v>
      </c>
      <c r="X10" s="68"/>
      <c r="Y10" s="68"/>
      <c r="Z10" s="68"/>
      <c r="AA10" s="68"/>
      <c r="AB10" s="68"/>
      <c r="AC10" s="68"/>
      <c r="AD10" s="69">
        <f>データ!R6</f>
        <v>2910</v>
      </c>
      <c r="AE10" s="69"/>
      <c r="AF10" s="69"/>
      <c r="AG10" s="69"/>
      <c r="AH10" s="69"/>
      <c r="AI10" s="69"/>
      <c r="AJ10" s="69"/>
      <c r="AK10" s="2"/>
      <c r="AL10" s="69">
        <f>データ!V6</f>
        <v>60321</v>
      </c>
      <c r="AM10" s="69"/>
      <c r="AN10" s="69"/>
      <c r="AO10" s="69"/>
      <c r="AP10" s="69"/>
      <c r="AQ10" s="69"/>
      <c r="AR10" s="69"/>
      <c r="AS10" s="69"/>
      <c r="AT10" s="68">
        <f>データ!W6</f>
        <v>16.600000000000001</v>
      </c>
      <c r="AU10" s="68"/>
      <c r="AV10" s="68"/>
      <c r="AW10" s="68"/>
      <c r="AX10" s="68"/>
      <c r="AY10" s="68"/>
      <c r="AZ10" s="68"/>
      <c r="BA10" s="68"/>
      <c r="BB10" s="68">
        <f>データ!X6</f>
        <v>3633.8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5">
      <c r="C83" s="2" t="s">
        <v>30</v>
      </c>
    </row>
    <row r="84" spans="1:78" hidden="1" x14ac:dyDescent="0.2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2jAdk2QJCvM/BItwkHN0tBXKWZdhTMlzOwJwoBfeCdwVbt0NaK1B6dcj2FVWaD4Q3kHQ7q+T3EmsFYk7O4rtgw==" saltValue="BtCz8Kq1jvle7Niy12pa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5">
      <c r="A6" s="28" t="s">
        <v>95</v>
      </c>
      <c r="B6" s="33">
        <f>B7</f>
        <v>2019</v>
      </c>
      <c r="C6" s="33">
        <f t="shared" ref="C6:X6" si="3">C7</f>
        <v>252131</v>
      </c>
      <c r="D6" s="33">
        <f t="shared" si="3"/>
        <v>46</v>
      </c>
      <c r="E6" s="33">
        <f t="shared" si="3"/>
        <v>17</v>
      </c>
      <c r="F6" s="33">
        <f t="shared" si="3"/>
        <v>1</v>
      </c>
      <c r="G6" s="33">
        <f t="shared" si="3"/>
        <v>0</v>
      </c>
      <c r="H6" s="33" t="str">
        <f t="shared" si="3"/>
        <v>滋賀県　東近江市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58.53</v>
      </c>
      <c r="P6" s="34">
        <f t="shared" si="3"/>
        <v>52.91</v>
      </c>
      <c r="Q6" s="34">
        <f t="shared" si="3"/>
        <v>90.52</v>
      </c>
      <c r="R6" s="34">
        <f t="shared" si="3"/>
        <v>2910</v>
      </c>
      <c r="S6" s="34">
        <f t="shared" si="3"/>
        <v>114316</v>
      </c>
      <c r="T6" s="34">
        <f t="shared" si="3"/>
        <v>388.37</v>
      </c>
      <c r="U6" s="34">
        <f t="shared" si="3"/>
        <v>294.35000000000002</v>
      </c>
      <c r="V6" s="34">
        <f t="shared" si="3"/>
        <v>60321</v>
      </c>
      <c r="W6" s="34">
        <f t="shared" si="3"/>
        <v>16.600000000000001</v>
      </c>
      <c r="X6" s="34">
        <f t="shared" si="3"/>
        <v>3633.8</v>
      </c>
      <c r="Y6" s="35" t="str">
        <f>IF(Y7="",NA(),Y7)</f>
        <v>-</v>
      </c>
      <c r="Z6" s="35" t="str">
        <f t="shared" ref="Z6:AH6" si="4">IF(Z7="",NA(),Z7)</f>
        <v>-</v>
      </c>
      <c r="AA6" s="35">
        <f t="shared" si="4"/>
        <v>103.47</v>
      </c>
      <c r="AB6" s="35">
        <f t="shared" si="4"/>
        <v>104.66</v>
      </c>
      <c r="AC6" s="35">
        <f t="shared" si="4"/>
        <v>99.74</v>
      </c>
      <c r="AD6" s="35" t="str">
        <f t="shared" si="4"/>
        <v>-</v>
      </c>
      <c r="AE6" s="35" t="str">
        <f t="shared" si="4"/>
        <v>-</v>
      </c>
      <c r="AF6" s="35">
        <f t="shared" si="4"/>
        <v>108.38</v>
      </c>
      <c r="AG6" s="35">
        <f t="shared" si="4"/>
        <v>108.43</v>
      </c>
      <c r="AH6" s="35">
        <f t="shared" si="4"/>
        <v>106.99</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12.78</v>
      </c>
      <c r="AR6" s="35">
        <f t="shared" si="5"/>
        <v>12.89</v>
      </c>
      <c r="AS6" s="35">
        <f t="shared" si="5"/>
        <v>7.42</v>
      </c>
      <c r="AT6" s="34" t="str">
        <f>IF(AT7="","",IF(AT7="-","【-】","【"&amp;SUBSTITUTE(TEXT(AT7,"#,##0.00"),"-","△")&amp;"】"))</f>
        <v>【3.09】</v>
      </c>
      <c r="AU6" s="35" t="str">
        <f>IF(AU7="",NA(),AU7)</f>
        <v>-</v>
      </c>
      <c r="AV6" s="35" t="str">
        <f t="shared" ref="AV6:BD6" si="6">IF(AV7="",NA(),AV7)</f>
        <v>-</v>
      </c>
      <c r="AW6" s="35">
        <f t="shared" si="6"/>
        <v>37.11</v>
      </c>
      <c r="AX6" s="35">
        <f t="shared" si="6"/>
        <v>39.06</v>
      </c>
      <c r="AY6" s="35">
        <f t="shared" si="6"/>
        <v>31.94</v>
      </c>
      <c r="AZ6" s="35" t="str">
        <f t="shared" si="6"/>
        <v>-</v>
      </c>
      <c r="BA6" s="35" t="str">
        <f t="shared" si="6"/>
        <v>-</v>
      </c>
      <c r="BB6" s="35">
        <f t="shared" si="6"/>
        <v>57.48</v>
      </c>
      <c r="BC6" s="35">
        <f t="shared" si="6"/>
        <v>54.32</v>
      </c>
      <c r="BD6" s="35">
        <f t="shared" si="6"/>
        <v>68.180000000000007</v>
      </c>
      <c r="BE6" s="34" t="str">
        <f>IF(BE7="","",IF(BE7="-","【-】","【"&amp;SUBSTITUTE(TEXT(BE7,"#,##0.00"),"-","△")&amp;"】"))</f>
        <v>【69.54】</v>
      </c>
      <c r="BF6" s="35" t="str">
        <f>IF(BF7="",NA(),BF7)</f>
        <v>-</v>
      </c>
      <c r="BG6" s="35" t="str">
        <f t="shared" ref="BG6:BO6" si="7">IF(BG7="",NA(),BG7)</f>
        <v>-</v>
      </c>
      <c r="BH6" s="35">
        <f t="shared" si="7"/>
        <v>816.02</v>
      </c>
      <c r="BI6" s="35">
        <f t="shared" si="7"/>
        <v>823.79</v>
      </c>
      <c r="BJ6" s="35">
        <f t="shared" si="7"/>
        <v>709.93</v>
      </c>
      <c r="BK6" s="35" t="str">
        <f t="shared" si="7"/>
        <v>-</v>
      </c>
      <c r="BL6" s="35" t="str">
        <f t="shared" si="7"/>
        <v>-</v>
      </c>
      <c r="BM6" s="35">
        <f t="shared" si="7"/>
        <v>1046.25</v>
      </c>
      <c r="BN6" s="35">
        <f t="shared" si="7"/>
        <v>1000.94</v>
      </c>
      <c r="BO6" s="35">
        <f t="shared" si="7"/>
        <v>847.44</v>
      </c>
      <c r="BP6" s="34" t="str">
        <f>IF(BP7="","",IF(BP7="-","【-】","【"&amp;SUBSTITUTE(TEXT(BP7,"#,##0.00"),"-","△")&amp;"】"))</f>
        <v>【682.51】</v>
      </c>
      <c r="BQ6" s="35" t="str">
        <f>IF(BQ7="",NA(),BQ7)</f>
        <v>-</v>
      </c>
      <c r="BR6" s="35" t="str">
        <f t="shared" ref="BR6:BZ6" si="8">IF(BR7="",NA(),BR7)</f>
        <v>-</v>
      </c>
      <c r="BS6" s="35">
        <f t="shared" si="8"/>
        <v>105.79</v>
      </c>
      <c r="BT6" s="35">
        <f t="shared" si="8"/>
        <v>106.68</v>
      </c>
      <c r="BU6" s="35">
        <f t="shared" si="8"/>
        <v>99.43</v>
      </c>
      <c r="BV6" s="35" t="str">
        <f t="shared" si="8"/>
        <v>-</v>
      </c>
      <c r="BW6" s="35" t="str">
        <f t="shared" si="8"/>
        <v>-</v>
      </c>
      <c r="BX6" s="35">
        <f t="shared" si="8"/>
        <v>88.37</v>
      </c>
      <c r="BY6" s="35">
        <f t="shared" si="8"/>
        <v>93.77</v>
      </c>
      <c r="BZ6" s="35">
        <f t="shared" si="8"/>
        <v>94.69</v>
      </c>
      <c r="CA6" s="34" t="str">
        <f>IF(CA7="","",IF(CA7="-","【-】","【"&amp;SUBSTITUTE(TEXT(CA7,"#,##0.00"),"-","△")&amp;"】"))</f>
        <v>【100.34】</v>
      </c>
      <c r="CB6" s="35" t="str">
        <f>IF(CB7="",NA(),CB7)</f>
        <v>-</v>
      </c>
      <c r="CC6" s="35" t="str">
        <f t="shared" ref="CC6:CK6" si="9">IF(CC7="",NA(),CC7)</f>
        <v>-</v>
      </c>
      <c r="CD6" s="35">
        <f t="shared" si="9"/>
        <v>145.5</v>
      </c>
      <c r="CE6" s="35">
        <f t="shared" si="9"/>
        <v>143.72999999999999</v>
      </c>
      <c r="CF6" s="35">
        <f t="shared" si="9"/>
        <v>154.22</v>
      </c>
      <c r="CG6" s="35" t="str">
        <f t="shared" si="9"/>
        <v>-</v>
      </c>
      <c r="CH6" s="35" t="str">
        <f t="shared" si="9"/>
        <v>-</v>
      </c>
      <c r="CI6" s="35">
        <f t="shared" si="9"/>
        <v>178.11</v>
      </c>
      <c r="CJ6" s="35">
        <f t="shared" si="9"/>
        <v>165.57</v>
      </c>
      <c r="CK6" s="35">
        <f t="shared" si="9"/>
        <v>159.78</v>
      </c>
      <c r="CL6" s="34" t="str">
        <f>IF(CL7="","",IF(CL7="-","【-】","【"&amp;SUBSTITUTE(TEXT(CL7,"#,##0.00"),"-","△")&amp;"】"))</f>
        <v>【136.15】</v>
      </c>
      <c r="CM6" s="35" t="str">
        <f>IF(CM7="",NA(),CM7)</f>
        <v>-</v>
      </c>
      <c r="CN6" s="35" t="str">
        <f t="shared" ref="CN6:CV6" si="10">IF(CN7="",NA(),CN7)</f>
        <v>-</v>
      </c>
      <c r="CO6" s="35">
        <f t="shared" si="10"/>
        <v>91.44</v>
      </c>
      <c r="CP6" s="35" t="str">
        <f t="shared" si="10"/>
        <v>-</v>
      </c>
      <c r="CQ6" s="35" t="str">
        <f t="shared" si="10"/>
        <v>-</v>
      </c>
      <c r="CR6" s="35" t="str">
        <f t="shared" si="10"/>
        <v>-</v>
      </c>
      <c r="CS6" s="35" t="str">
        <f t="shared" si="10"/>
        <v>-</v>
      </c>
      <c r="CT6" s="35">
        <f t="shared" si="10"/>
        <v>59.55</v>
      </c>
      <c r="CU6" s="35">
        <f t="shared" si="10"/>
        <v>59.19</v>
      </c>
      <c r="CV6" s="35">
        <f t="shared" si="10"/>
        <v>68.31</v>
      </c>
      <c r="CW6" s="34" t="str">
        <f>IF(CW7="","",IF(CW7="-","【-】","【"&amp;SUBSTITUTE(TEXT(CW7,"#,##0.00"),"-","△")&amp;"】"))</f>
        <v>【59.64】</v>
      </c>
      <c r="CX6" s="35" t="str">
        <f>IF(CX7="",NA(),CX7)</f>
        <v>-</v>
      </c>
      <c r="CY6" s="35" t="str">
        <f t="shared" ref="CY6:DG6" si="11">IF(CY7="",NA(),CY7)</f>
        <v>-</v>
      </c>
      <c r="CZ6" s="35">
        <f t="shared" si="11"/>
        <v>92.09</v>
      </c>
      <c r="DA6" s="35">
        <f t="shared" si="11"/>
        <v>91.8</v>
      </c>
      <c r="DB6" s="35">
        <f t="shared" si="11"/>
        <v>91.08</v>
      </c>
      <c r="DC6" s="35" t="str">
        <f t="shared" si="11"/>
        <v>-</v>
      </c>
      <c r="DD6" s="35" t="str">
        <f t="shared" si="11"/>
        <v>-</v>
      </c>
      <c r="DE6" s="35">
        <f t="shared" si="11"/>
        <v>87.14</v>
      </c>
      <c r="DF6" s="35">
        <f t="shared" si="11"/>
        <v>86.66</v>
      </c>
      <c r="DG6" s="35">
        <f t="shared" si="11"/>
        <v>92.62</v>
      </c>
      <c r="DH6" s="34" t="str">
        <f>IF(DH7="","",IF(DH7="-","【-】","【"&amp;SUBSTITUTE(TEXT(DH7,"#,##0.00"),"-","△")&amp;"】"))</f>
        <v>【95.35】</v>
      </c>
      <c r="DI6" s="35" t="str">
        <f>IF(DI7="",NA(),DI7)</f>
        <v>-</v>
      </c>
      <c r="DJ6" s="35" t="str">
        <f t="shared" ref="DJ6:DR6" si="12">IF(DJ7="",NA(),DJ7)</f>
        <v>-</v>
      </c>
      <c r="DK6" s="35">
        <f t="shared" si="12"/>
        <v>2.88</v>
      </c>
      <c r="DL6" s="35">
        <f t="shared" si="12"/>
        <v>5.72</v>
      </c>
      <c r="DM6" s="35">
        <f t="shared" si="12"/>
        <v>8.36</v>
      </c>
      <c r="DN6" s="35" t="str">
        <f t="shared" si="12"/>
        <v>-</v>
      </c>
      <c r="DO6" s="35" t="str">
        <f t="shared" si="12"/>
        <v>-</v>
      </c>
      <c r="DP6" s="35">
        <f t="shared" si="12"/>
        <v>15.21</v>
      </c>
      <c r="DQ6" s="35">
        <f t="shared" si="12"/>
        <v>17.350000000000001</v>
      </c>
      <c r="DR6" s="35">
        <f t="shared" si="12"/>
        <v>26.36</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0.01</v>
      </c>
      <c r="EC6" s="35">
        <f t="shared" si="13"/>
        <v>1.43</v>
      </c>
      <c r="ED6" s="34" t="str">
        <f>IF(ED7="","",IF(ED7="-","【-】","【"&amp;SUBSTITUTE(TEXT(ED7,"#,##0.00"),"-","△")&amp;"】"))</f>
        <v>【5.90】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0.11</v>
      </c>
      <c r="EM6" s="35">
        <f t="shared" si="14"/>
        <v>0.09</v>
      </c>
      <c r="EN6" s="35">
        <f t="shared" si="14"/>
        <v>0.09</v>
      </c>
      <c r="EO6" s="34" t="str">
        <f>IF(EO7="","",IF(EO7="-","【-】","【"&amp;SUBSTITUTE(TEXT(EO7,"#,##0.00"),"-","△")&amp;"】"))</f>
        <v>【0.22】</v>
      </c>
    </row>
    <row r="7" spans="1:148" s="36" customFormat="1" x14ac:dyDescent="0.25">
      <c r="A7" s="28"/>
      <c r="B7" s="37">
        <v>2019</v>
      </c>
      <c r="C7" s="37">
        <v>252131</v>
      </c>
      <c r="D7" s="37">
        <v>46</v>
      </c>
      <c r="E7" s="37">
        <v>17</v>
      </c>
      <c r="F7" s="37">
        <v>1</v>
      </c>
      <c r="G7" s="37">
        <v>0</v>
      </c>
      <c r="H7" s="37" t="s">
        <v>96</v>
      </c>
      <c r="I7" s="37" t="s">
        <v>97</v>
      </c>
      <c r="J7" s="37" t="s">
        <v>98</v>
      </c>
      <c r="K7" s="37" t="s">
        <v>99</v>
      </c>
      <c r="L7" s="37" t="s">
        <v>100</v>
      </c>
      <c r="M7" s="37" t="s">
        <v>101</v>
      </c>
      <c r="N7" s="38" t="s">
        <v>102</v>
      </c>
      <c r="O7" s="38">
        <v>58.53</v>
      </c>
      <c r="P7" s="38">
        <v>52.91</v>
      </c>
      <c r="Q7" s="38">
        <v>90.52</v>
      </c>
      <c r="R7" s="38">
        <v>2910</v>
      </c>
      <c r="S7" s="38">
        <v>114316</v>
      </c>
      <c r="T7" s="38">
        <v>388.37</v>
      </c>
      <c r="U7" s="38">
        <v>294.35000000000002</v>
      </c>
      <c r="V7" s="38">
        <v>60321</v>
      </c>
      <c r="W7" s="38">
        <v>16.600000000000001</v>
      </c>
      <c r="X7" s="38">
        <v>3633.8</v>
      </c>
      <c r="Y7" s="38" t="s">
        <v>102</v>
      </c>
      <c r="Z7" s="38" t="s">
        <v>102</v>
      </c>
      <c r="AA7" s="38">
        <v>103.47</v>
      </c>
      <c r="AB7" s="38">
        <v>104.66</v>
      </c>
      <c r="AC7" s="38">
        <v>99.74</v>
      </c>
      <c r="AD7" s="38" t="s">
        <v>102</v>
      </c>
      <c r="AE7" s="38" t="s">
        <v>102</v>
      </c>
      <c r="AF7" s="38">
        <v>108.38</v>
      </c>
      <c r="AG7" s="38">
        <v>108.43</v>
      </c>
      <c r="AH7" s="38">
        <v>106.99</v>
      </c>
      <c r="AI7" s="38">
        <v>108.07</v>
      </c>
      <c r="AJ7" s="38" t="s">
        <v>102</v>
      </c>
      <c r="AK7" s="38" t="s">
        <v>102</v>
      </c>
      <c r="AL7" s="38">
        <v>0</v>
      </c>
      <c r="AM7" s="38">
        <v>0</v>
      </c>
      <c r="AN7" s="38">
        <v>0</v>
      </c>
      <c r="AO7" s="38" t="s">
        <v>102</v>
      </c>
      <c r="AP7" s="38" t="s">
        <v>102</v>
      </c>
      <c r="AQ7" s="38">
        <v>12.78</v>
      </c>
      <c r="AR7" s="38">
        <v>12.89</v>
      </c>
      <c r="AS7" s="38">
        <v>7.42</v>
      </c>
      <c r="AT7" s="38">
        <v>3.09</v>
      </c>
      <c r="AU7" s="38" t="s">
        <v>102</v>
      </c>
      <c r="AV7" s="38" t="s">
        <v>102</v>
      </c>
      <c r="AW7" s="38">
        <v>37.11</v>
      </c>
      <c r="AX7" s="38">
        <v>39.06</v>
      </c>
      <c r="AY7" s="38">
        <v>31.94</v>
      </c>
      <c r="AZ7" s="38" t="s">
        <v>102</v>
      </c>
      <c r="BA7" s="38" t="s">
        <v>102</v>
      </c>
      <c r="BB7" s="38">
        <v>57.48</v>
      </c>
      <c r="BC7" s="38">
        <v>54.32</v>
      </c>
      <c r="BD7" s="38">
        <v>68.180000000000007</v>
      </c>
      <c r="BE7" s="38">
        <v>69.540000000000006</v>
      </c>
      <c r="BF7" s="38" t="s">
        <v>102</v>
      </c>
      <c r="BG7" s="38" t="s">
        <v>102</v>
      </c>
      <c r="BH7" s="38">
        <v>816.02</v>
      </c>
      <c r="BI7" s="38">
        <v>823.79</v>
      </c>
      <c r="BJ7" s="38">
        <v>709.93</v>
      </c>
      <c r="BK7" s="38" t="s">
        <v>102</v>
      </c>
      <c r="BL7" s="38" t="s">
        <v>102</v>
      </c>
      <c r="BM7" s="38">
        <v>1046.25</v>
      </c>
      <c r="BN7" s="38">
        <v>1000.94</v>
      </c>
      <c r="BO7" s="38">
        <v>847.44</v>
      </c>
      <c r="BP7" s="38">
        <v>682.51</v>
      </c>
      <c r="BQ7" s="38" t="s">
        <v>102</v>
      </c>
      <c r="BR7" s="38" t="s">
        <v>102</v>
      </c>
      <c r="BS7" s="38">
        <v>105.79</v>
      </c>
      <c r="BT7" s="38">
        <v>106.68</v>
      </c>
      <c r="BU7" s="38">
        <v>99.43</v>
      </c>
      <c r="BV7" s="38" t="s">
        <v>102</v>
      </c>
      <c r="BW7" s="38" t="s">
        <v>102</v>
      </c>
      <c r="BX7" s="38">
        <v>88.37</v>
      </c>
      <c r="BY7" s="38">
        <v>93.77</v>
      </c>
      <c r="BZ7" s="38">
        <v>94.69</v>
      </c>
      <c r="CA7" s="38">
        <v>100.34</v>
      </c>
      <c r="CB7" s="38" t="s">
        <v>102</v>
      </c>
      <c r="CC7" s="38" t="s">
        <v>102</v>
      </c>
      <c r="CD7" s="38">
        <v>145.5</v>
      </c>
      <c r="CE7" s="38">
        <v>143.72999999999999</v>
      </c>
      <c r="CF7" s="38">
        <v>154.22</v>
      </c>
      <c r="CG7" s="38" t="s">
        <v>102</v>
      </c>
      <c r="CH7" s="38" t="s">
        <v>102</v>
      </c>
      <c r="CI7" s="38">
        <v>178.11</v>
      </c>
      <c r="CJ7" s="38">
        <v>165.57</v>
      </c>
      <c r="CK7" s="38">
        <v>159.78</v>
      </c>
      <c r="CL7" s="38">
        <v>136.15</v>
      </c>
      <c r="CM7" s="38" t="s">
        <v>102</v>
      </c>
      <c r="CN7" s="38" t="s">
        <v>102</v>
      </c>
      <c r="CO7" s="38">
        <v>91.44</v>
      </c>
      <c r="CP7" s="38" t="s">
        <v>102</v>
      </c>
      <c r="CQ7" s="38" t="s">
        <v>102</v>
      </c>
      <c r="CR7" s="38" t="s">
        <v>102</v>
      </c>
      <c r="CS7" s="38" t="s">
        <v>102</v>
      </c>
      <c r="CT7" s="38">
        <v>59.55</v>
      </c>
      <c r="CU7" s="38">
        <v>59.19</v>
      </c>
      <c r="CV7" s="38">
        <v>68.31</v>
      </c>
      <c r="CW7" s="38">
        <v>59.64</v>
      </c>
      <c r="CX7" s="38" t="s">
        <v>102</v>
      </c>
      <c r="CY7" s="38" t="s">
        <v>102</v>
      </c>
      <c r="CZ7" s="38">
        <v>92.09</v>
      </c>
      <c r="DA7" s="38">
        <v>91.8</v>
      </c>
      <c r="DB7" s="38">
        <v>91.08</v>
      </c>
      <c r="DC7" s="38" t="s">
        <v>102</v>
      </c>
      <c r="DD7" s="38" t="s">
        <v>102</v>
      </c>
      <c r="DE7" s="38">
        <v>87.14</v>
      </c>
      <c r="DF7" s="38">
        <v>86.66</v>
      </c>
      <c r="DG7" s="38">
        <v>92.62</v>
      </c>
      <c r="DH7" s="38">
        <v>95.35</v>
      </c>
      <c r="DI7" s="38" t="s">
        <v>102</v>
      </c>
      <c r="DJ7" s="38" t="s">
        <v>102</v>
      </c>
      <c r="DK7" s="38">
        <v>2.88</v>
      </c>
      <c r="DL7" s="38">
        <v>5.72</v>
      </c>
      <c r="DM7" s="38">
        <v>8.36</v>
      </c>
      <c r="DN7" s="38" t="s">
        <v>102</v>
      </c>
      <c r="DO7" s="38" t="s">
        <v>102</v>
      </c>
      <c r="DP7" s="38">
        <v>15.21</v>
      </c>
      <c r="DQ7" s="38">
        <v>17.350000000000001</v>
      </c>
      <c r="DR7" s="38">
        <v>26.36</v>
      </c>
      <c r="DS7" s="38">
        <v>38.57</v>
      </c>
      <c r="DT7" s="38" t="s">
        <v>102</v>
      </c>
      <c r="DU7" s="38" t="s">
        <v>102</v>
      </c>
      <c r="DV7" s="38">
        <v>0</v>
      </c>
      <c r="DW7" s="38">
        <v>0</v>
      </c>
      <c r="DX7" s="38">
        <v>0</v>
      </c>
      <c r="DY7" s="38" t="s">
        <v>102</v>
      </c>
      <c r="DZ7" s="38" t="s">
        <v>102</v>
      </c>
      <c r="EA7" s="38">
        <v>0.01</v>
      </c>
      <c r="EB7" s="38">
        <v>0.01</v>
      </c>
      <c r="EC7" s="38">
        <v>1.43</v>
      </c>
      <c r="ED7" s="38">
        <v>5.9</v>
      </c>
      <c r="EE7" s="38" t="s">
        <v>102</v>
      </c>
      <c r="EF7" s="38" t="s">
        <v>102</v>
      </c>
      <c r="EG7" s="38">
        <v>0</v>
      </c>
      <c r="EH7" s="38">
        <v>0</v>
      </c>
      <c r="EI7" s="38">
        <v>0</v>
      </c>
      <c r="EJ7" s="38" t="s">
        <v>102</v>
      </c>
      <c r="EK7" s="38" t="s">
        <v>102</v>
      </c>
      <c r="EL7" s="38">
        <v>0.11</v>
      </c>
      <c r="EM7" s="38">
        <v>0.09</v>
      </c>
      <c r="EN7" s="38">
        <v>0.09</v>
      </c>
      <c r="EO7" s="38">
        <v>0.22</v>
      </c>
    </row>
    <row r="8" spans="1:148"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5">
      <c r="B11">
        <v>4</v>
      </c>
      <c r="C11">
        <v>3</v>
      </c>
      <c r="D11">
        <v>2</v>
      </c>
      <c r="E11">
        <v>1</v>
      </c>
      <c r="F11">
        <v>0</v>
      </c>
      <c r="G11" t="s">
        <v>108</v>
      </c>
    </row>
    <row r="12" spans="1:148" x14ac:dyDescent="0.25">
      <c r="B12">
        <v>1</v>
      </c>
      <c r="C12">
        <v>1</v>
      </c>
      <c r="D12">
        <v>1</v>
      </c>
      <c r="E12">
        <v>1</v>
      </c>
      <c r="F12">
        <v>1</v>
      </c>
      <c r="G12" t="s">
        <v>109</v>
      </c>
    </row>
    <row r="13" spans="1:148" x14ac:dyDescent="0.2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0009_r04</cp:lastModifiedBy>
  <cp:lastPrinted>2021-01-19T04:08:32Z</cp:lastPrinted>
  <dcterms:created xsi:type="dcterms:W3CDTF">2020-12-04T02:28:03Z</dcterms:created>
  <dcterms:modified xsi:type="dcterms:W3CDTF">2022-12-20T07:03:00Z</dcterms:modified>
  <cp:category/>
</cp:coreProperties>
</file>