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5月" sheetId="67" r:id="rId1"/>
  </sheets>
  <definedNames>
    <definedName name="_xlnm.Print_Area" localSheetId="0">'5月'!$B$1:$N$39</definedName>
  </definedNames>
  <calcPr calcId="162913"/>
</workbook>
</file>

<file path=xl/calcChain.xml><?xml version="1.0" encoding="utf-8"?>
<calcChain xmlns="http://schemas.openxmlformats.org/spreadsheetml/2006/main">
  <c r="R38" i="67" l="1"/>
  <c r="R39" i="67" s="1"/>
  <c r="Q38" i="67"/>
  <c r="Q39" i="67" s="1"/>
  <c r="P38" i="67"/>
  <c r="P39" i="67" s="1"/>
  <c r="J38" i="67"/>
  <c r="J39" i="67" s="1"/>
  <c r="I38" i="67"/>
  <c r="I39" i="67" s="1"/>
  <c r="H38" i="67"/>
  <c r="H39" i="67" s="1"/>
  <c r="G38" i="67"/>
  <c r="G39" i="67" s="1"/>
  <c r="F38" i="67"/>
  <c r="F39" i="67" s="1"/>
  <c r="E38" i="67"/>
  <c r="E39" i="67" s="1"/>
  <c r="S37" i="67"/>
  <c r="M37" i="67"/>
  <c r="K37" i="67"/>
  <c r="L37" i="67" s="1"/>
  <c r="S36" i="67"/>
  <c r="M36" i="67"/>
  <c r="K36" i="67"/>
  <c r="L36" i="67" s="1"/>
  <c r="S35" i="67"/>
  <c r="M35" i="67"/>
  <c r="K35" i="67"/>
  <c r="L35" i="67" s="1"/>
  <c r="S34" i="67"/>
  <c r="M34" i="67"/>
  <c r="K34" i="67"/>
  <c r="L34" i="67" s="1"/>
  <c r="S33" i="67"/>
  <c r="M33" i="67"/>
  <c r="K33" i="67"/>
  <c r="L33" i="67" s="1"/>
  <c r="S32" i="67"/>
  <c r="M32" i="67"/>
  <c r="K32" i="67"/>
  <c r="L32" i="67" s="1"/>
  <c r="S31" i="67"/>
  <c r="M31" i="67"/>
  <c r="K31" i="67"/>
  <c r="L31" i="67" s="1"/>
  <c r="S30" i="67"/>
  <c r="M30" i="67"/>
  <c r="K30" i="67"/>
  <c r="L30" i="67" s="1"/>
  <c r="S29" i="67"/>
  <c r="M29" i="67"/>
  <c r="K29" i="67"/>
  <c r="L29" i="67" s="1"/>
  <c r="S28" i="67"/>
  <c r="M28" i="67"/>
  <c r="K28" i="67"/>
  <c r="L28" i="67" s="1"/>
  <c r="S27" i="67"/>
  <c r="M27" i="67"/>
  <c r="K27" i="67"/>
  <c r="L27" i="67" s="1"/>
  <c r="S26" i="67"/>
  <c r="M26" i="67"/>
  <c r="K26" i="67"/>
  <c r="L26" i="67" s="1"/>
  <c r="S25" i="67"/>
  <c r="M25" i="67"/>
  <c r="K25" i="67"/>
  <c r="L25" i="67" s="1"/>
  <c r="S24" i="67"/>
  <c r="M24" i="67"/>
  <c r="K24" i="67"/>
  <c r="L24" i="67" s="1"/>
  <c r="S23" i="67"/>
  <c r="M23" i="67"/>
  <c r="K23" i="67"/>
  <c r="L23" i="67" s="1"/>
  <c r="S22" i="67"/>
  <c r="M22" i="67"/>
  <c r="K22" i="67"/>
  <c r="L22" i="67" s="1"/>
  <c r="S21" i="67"/>
  <c r="M21" i="67"/>
  <c r="K21" i="67"/>
  <c r="L21" i="67" s="1"/>
  <c r="S20" i="67"/>
  <c r="M20" i="67"/>
  <c r="K20" i="67"/>
  <c r="L20" i="67" s="1"/>
  <c r="S19" i="67"/>
  <c r="M19" i="67"/>
  <c r="K19" i="67"/>
  <c r="L19" i="67" s="1"/>
  <c r="S18" i="67"/>
  <c r="M18" i="67"/>
  <c r="K18" i="67"/>
  <c r="L18" i="67" s="1"/>
  <c r="S17" i="67"/>
  <c r="M17" i="67"/>
  <c r="K17" i="67"/>
  <c r="L17" i="67" s="1"/>
  <c r="S16" i="67"/>
  <c r="M16" i="67"/>
  <c r="K16" i="67"/>
  <c r="L16" i="67" s="1"/>
  <c r="S15" i="67"/>
  <c r="M15" i="67"/>
  <c r="K15" i="67"/>
  <c r="L15" i="67" s="1"/>
  <c r="S14" i="67"/>
  <c r="M14" i="67"/>
  <c r="K14" i="67"/>
  <c r="L14" i="67" s="1"/>
  <c r="S13" i="67"/>
  <c r="M13" i="67"/>
  <c r="K13" i="67"/>
  <c r="L13" i="67" s="1"/>
  <c r="S12" i="67"/>
  <c r="M12" i="67"/>
  <c r="K12" i="67"/>
  <c r="L12" i="67" s="1"/>
  <c r="S11" i="67"/>
  <c r="M11" i="67"/>
  <c r="K11" i="67"/>
  <c r="L11" i="67" s="1"/>
  <c r="S10" i="67"/>
  <c r="M10" i="67"/>
  <c r="K10" i="67"/>
  <c r="L10" i="67" s="1"/>
  <c r="S9" i="67"/>
  <c r="M9" i="67"/>
  <c r="L9" i="67"/>
  <c r="K9" i="67"/>
  <c r="S8" i="67"/>
  <c r="M8" i="67"/>
  <c r="K8" i="67"/>
  <c r="L8" i="67" s="1"/>
  <c r="U7" i="67"/>
  <c r="U8" i="67" s="1"/>
  <c r="U9" i="67" s="1"/>
  <c r="U10" i="67" s="1"/>
  <c r="U11" i="67" s="1"/>
  <c r="U12" i="67" s="1"/>
  <c r="U13" i="67" s="1"/>
  <c r="U14" i="67" s="1"/>
  <c r="U15" i="67" s="1"/>
  <c r="U16" i="67" s="1"/>
  <c r="U17" i="67" s="1"/>
  <c r="U18" i="67" s="1"/>
  <c r="U19" i="67" s="1"/>
  <c r="U20" i="67" s="1"/>
  <c r="U21" i="67" s="1"/>
  <c r="U22" i="67" s="1"/>
  <c r="U23" i="67" s="1"/>
  <c r="U24" i="67" s="1"/>
  <c r="U25" i="67" s="1"/>
  <c r="U26" i="67" s="1"/>
  <c r="U27" i="67" s="1"/>
  <c r="U28" i="67" s="1"/>
  <c r="U29" i="67" s="1"/>
  <c r="U30" i="67" s="1"/>
  <c r="U31" i="67" s="1"/>
  <c r="U32" i="67" s="1"/>
  <c r="U33" i="67" s="1"/>
  <c r="U34" i="67" s="1"/>
  <c r="U35" i="67" s="1"/>
  <c r="U36" i="67" s="1"/>
  <c r="U37" i="67" s="1"/>
  <c r="S7" i="67"/>
  <c r="M7" i="67"/>
  <c r="K7" i="67"/>
  <c r="B2" i="67"/>
  <c r="M38" i="67" l="1"/>
  <c r="S38" i="67"/>
  <c r="S39" i="67" s="1"/>
  <c r="K38" i="67"/>
  <c r="K39" i="67" s="1"/>
  <c r="L3" i="67"/>
  <c r="M3" i="67" s="1"/>
  <c r="M39" i="67"/>
  <c r="L7" i="67"/>
  <c r="L38" i="67" s="1"/>
  <c r="J3" i="67" l="1"/>
  <c r="L39" i="67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<sst xmlns="http://schemas.openxmlformats.org/spreadsheetml/2006/main" count="102" uniqueCount="63">
  <si>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</si>
  <si>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</si>
  <si>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</si>
  <si>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</si>
  <si>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</si>
  <si>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</si>
  <si>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</si>
  <si>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</si>
  <si>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</si>
  <si>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</si>
  <si>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</si>
  <si>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</si>
  <si>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</si>
  <si>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</si>
  <si>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</si>
  <si>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</si>
  <si>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</si>
  <si>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</si>
  <si>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</si>
  <si>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</si>
  <si>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</si>
  <si>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</si>
  <si>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</si>
  <si>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</si>
  <si>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</si>
  <si>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</si>
  <si>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rPh sb="0" eb="1">
      <t>ヒ</t>
    </rPh>
    <phoneticPr fontId="2"/>
  </si>
  <si>
    <t>晴</t>
    <rPh sb="0" eb="1">
      <t>ハレ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</si>
  <si>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</si>
  <si>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</si>
  <si>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</si>
  <si>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迷路・タッチ</t>
    <rPh sb="0" eb="2">
      <t>メイロ</t>
    </rPh>
    <phoneticPr fontId="2"/>
  </si>
  <si>
    <t>へびのお話</t>
    <rPh sb="4" eb="5">
      <t>ハナシ</t>
    </rPh>
    <phoneticPr fontId="2"/>
  </si>
  <si>
    <t>パフォーマンス</t>
    <phoneticPr fontId="2"/>
  </si>
  <si>
    <t>月</t>
  </si>
  <si>
    <t>火</t>
  </si>
  <si>
    <t>水</t>
  </si>
  <si>
    <t>木</t>
  </si>
  <si>
    <t>金</t>
  </si>
  <si>
    <t>土</t>
  </si>
  <si>
    <t>日</t>
  </si>
  <si>
    <t>月</t>
    <rPh sb="0" eb="1">
      <t>ゲツ</t>
    </rPh>
    <phoneticPr fontId="2"/>
  </si>
  <si>
    <t>木</t>
    <phoneticPr fontId="2"/>
  </si>
  <si>
    <t>せせらんど工作</t>
    <rPh sb="5" eb="7">
      <t>コウサク</t>
    </rPh>
    <phoneticPr fontId="2"/>
  </si>
  <si>
    <t>生きものさがし</t>
    <rPh sb="0" eb="1">
      <t>イ</t>
    </rPh>
    <phoneticPr fontId="2"/>
  </si>
  <si>
    <t>コンサート</t>
    <phoneticPr fontId="2"/>
  </si>
  <si>
    <t>干潟観察会</t>
    <rPh sb="0" eb="2">
      <t>ヒガタ</t>
    </rPh>
    <rPh sb="2" eb="4">
      <t>カンサツ</t>
    </rPh>
    <rPh sb="4" eb="5">
      <t>カイ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</si>
  <si>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</si>
  <si>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</si>
  <si>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</si>
  <si>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雲</t>
    <rPh sb="0" eb="1">
      <t>クモ</t>
    </rPh>
    <phoneticPr fontId="2"/>
  </si>
  <si>
    <t>晴</t>
    <rPh sb="0" eb="1">
      <t>ハレ</t>
    </rPh>
    <phoneticPr fontId="2"/>
  </si>
  <si>
    <t>雨</t>
    <rPh sb="0" eb="1">
      <t>アメ</t>
    </rPh>
    <phoneticPr fontId="2"/>
  </si>
  <si>
    <t>晴</t>
    <rPh sb="0" eb="1">
      <t>ハレ</t>
    </rPh>
    <phoneticPr fontId="2"/>
  </si>
  <si>
    <t>雲</t>
    <rPh sb="0" eb="1">
      <t>クモ</t>
    </rPh>
    <phoneticPr fontId="2"/>
  </si>
  <si>
    <t>雨</t>
    <rPh sb="0" eb="1">
      <t>アメ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</si>
  <si>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</si>
  <si>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</si>
  <si>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</si>
  <si>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</si>
  <si>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雨雲</t>
    <rPh sb="0" eb="1">
      <t>アメ</t>
    </rPh>
    <rPh sb="1" eb="2">
      <t>クモ</t>
    </rPh>
    <phoneticPr fontId="2"/>
  </si>
  <si>
    <t>雨雲</t>
    <rPh sb="0" eb="1">
      <t>アメ</t>
    </rPh>
    <rPh sb="1" eb="2">
      <t>クモ</t>
    </rPh>
    <phoneticPr fontId="2"/>
  </si>
  <si>
    <t>曇</t>
    <rPh sb="0" eb="1">
      <t>クモリ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</si>
</sst>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38" fontId="3" fillId="0" borderId="57" xfId="1" applyFont="1" applyBorder="1"/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 applyAlignment="1">
      <alignment shrinkToFit="1"/>
    </xf>
    <xf numFmtId="38" fontId="3" fillId="0" borderId="62" xfId="1" applyFont="1" applyBorder="1"/>
    <xf numFmtId="38" fontId="3" fillId="0" borderId="63" xfId="1" applyFont="1" applyBorder="1"/>
    <xf numFmtId="176" fontId="10" fillId="0" borderId="28" xfId="0" applyNumberFormat="1" applyFont="1" applyBorder="1" applyAlignment="1">
      <alignment horizontal="center"/>
    </xf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4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4" xfId="0" applyFont="1" applyBorder="1" applyAlignment="1">
      <alignment horizontal="center" vertical="top"/>
    </xf>
    <xf numFmtId="38" fontId="3" fillId="0" borderId="65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80">
        <v>43221</v>
      </c>
      <c r="B2" s="89">
        <f>A2</f>
        <v>43221</v>
      </c>
      <c r="C2" s="89"/>
      <c r="D2" s="89"/>
      <c r="E2" s="89"/>
      <c r="F2" s="90" t="s">
        <v>23</v>
      </c>
      <c r="G2" s="90"/>
      <c r="H2" s="90"/>
      <c r="I2" s="91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94"/>
      <c r="B3" s="10"/>
      <c r="D3" s="92"/>
      <c r="E3" s="92"/>
      <c r="F3" s="92"/>
      <c r="G3" s="92"/>
      <c r="H3" s="92"/>
      <c r="I3" s="93"/>
      <c r="J3" s="11">
        <f>L38</f>
        <v>13802</v>
      </c>
      <c r="K3" s="12">
        <v>17875</v>
      </c>
      <c r="L3" s="11">
        <f>M38</f>
        <v>0</v>
      </c>
      <c r="M3" s="12">
        <f>0+L3</f>
        <v>0</v>
      </c>
      <c r="N3" s="13">
        <v>31</v>
      </c>
      <c r="O3" s="14"/>
      <c r="Q3" s="3"/>
      <c r="U3" s="3"/>
    </row>
    <row r="4" spans="1:21" ht="20.100000000000001" customHeight="1" thickTop="1" thickBot="1" x14ac:dyDescent="0.2"/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9" t="s">
        <v>16</v>
      </c>
      <c r="I6" s="33" t="s">
        <v>17</v>
      </c>
      <c r="J6" s="28" t="s">
        <v>18</v>
      </c>
      <c r="K6" s="78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 t="s">
        <v>28</v>
      </c>
      <c r="D7" s="42" t="s">
        <v>27</v>
      </c>
      <c r="E7" s="43">
        <v>100</v>
      </c>
      <c r="F7" s="44">
        <v>155</v>
      </c>
      <c r="G7" s="45">
        <v>147</v>
      </c>
      <c r="H7" s="43"/>
      <c r="I7" s="45"/>
      <c r="J7" s="46"/>
      <c r="K7" s="47">
        <f t="shared" ref="K7:K37" si="0">SUM(E7:G7)</f>
        <v>402</v>
      </c>
      <c r="L7" s="43">
        <f t="shared" ref="L7:L37" si="1">SUM(J7,K7)</f>
        <v>402</v>
      </c>
      <c r="M7" s="48">
        <f t="shared" ref="M7:M37" si="2">H7*100+I7*50</f>
        <v>0</v>
      </c>
      <c r="N7" s="49"/>
      <c r="O7" s="50"/>
      <c r="P7" s="51">
        <v>102</v>
      </c>
      <c r="Q7" s="44">
        <v>185</v>
      </c>
      <c r="R7" s="45">
        <v>104</v>
      </c>
      <c r="S7" s="52">
        <f t="shared" ref="S7:S37" si="3">SUM(P7:R7)</f>
        <v>391</v>
      </c>
      <c r="T7" s="50"/>
      <c r="U7" s="8">
        <f>A2</f>
        <v>43221</v>
      </c>
    </row>
    <row r="8" spans="1:21" ht="21" customHeight="1" x14ac:dyDescent="0.15">
      <c r="B8" s="40">
        <v>2</v>
      </c>
      <c r="C8" s="41" t="s">
        <v>29</v>
      </c>
      <c r="D8" s="42" t="s">
        <v>47</v>
      </c>
      <c r="E8" s="43">
        <v>61</v>
      </c>
      <c r="F8" s="44">
        <v>138</v>
      </c>
      <c r="G8" s="45">
        <v>96</v>
      </c>
      <c r="H8" s="43"/>
      <c r="I8" s="45"/>
      <c r="J8" s="46"/>
      <c r="K8" s="47">
        <f t="shared" si="0"/>
        <v>295</v>
      </c>
      <c r="L8" s="43">
        <f t="shared" si="1"/>
        <v>295</v>
      </c>
      <c r="M8" s="48">
        <f t="shared" si="2"/>
        <v>0</v>
      </c>
      <c r="N8" s="49"/>
      <c r="O8" s="50"/>
      <c r="P8" s="51">
        <v>60</v>
      </c>
      <c r="Q8" s="44">
        <v>113</v>
      </c>
      <c r="R8" s="45">
        <v>119</v>
      </c>
      <c r="S8" s="52">
        <f t="shared" si="3"/>
        <v>292</v>
      </c>
      <c r="T8" s="50"/>
      <c r="U8" s="8">
        <f t="shared" ref="U8:U37" si="4">U7+1</f>
        <v>43222</v>
      </c>
    </row>
    <row r="9" spans="1:21" ht="21" customHeight="1" x14ac:dyDescent="0.15">
      <c r="B9" s="40">
        <v>3</v>
      </c>
      <c r="C9" s="88" t="s">
        <v>30</v>
      </c>
      <c r="D9" s="42" t="s">
        <v>48</v>
      </c>
      <c r="E9" s="43">
        <v>359</v>
      </c>
      <c r="F9" s="44">
        <v>541</v>
      </c>
      <c r="G9" s="45">
        <v>555</v>
      </c>
      <c r="H9" s="43"/>
      <c r="I9" s="45"/>
      <c r="J9" s="46"/>
      <c r="K9" s="47">
        <f t="shared" si="0"/>
        <v>1455</v>
      </c>
      <c r="L9" s="43">
        <f t="shared" si="1"/>
        <v>1455</v>
      </c>
      <c r="M9" s="48">
        <f t="shared" si="2"/>
        <v>0</v>
      </c>
      <c r="N9" s="49" t="s">
        <v>31</v>
      </c>
      <c r="O9" s="50"/>
      <c r="P9" s="51">
        <v>303</v>
      </c>
      <c r="Q9" s="44">
        <v>856</v>
      </c>
      <c r="R9" s="45">
        <v>332</v>
      </c>
      <c r="S9" s="52">
        <f t="shared" si="3"/>
        <v>1491</v>
      </c>
      <c r="T9" s="50"/>
      <c r="U9" s="8">
        <f t="shared" si="4"/>
        <v>43223</v>
      </c>
    </row>
    <row r="10" spans="1:21" ht="21" customHeight="1" x14ac:dyDescent="0.15">
      <c r="B10" s="40">
        <v>4</v>
      </c>
      <c r="C10" s="88" t="s">
        <v>24</v>
      </c>
      <c r="D10" s="42" t="s">
        <v>48</v>
      </c>
      <c r="E10" s="43">
        <v>426</v>
      </c>
      <c r="F10" s="44">
        <v>562</v>
      </c>
      <c r="G10" s="45">
        <v>546</v>
      </c>
      <c r="H10" s="43"/>
      <c r="I10" s="45"/>
      <c r="J10" s="46"/>
      <c r="K10" s="47">
        <f t="shared" si="0"/>
        <v>1534</v>
      </c>
      <c r="L10" s="43">
        <f t="shared" si="1"/>
        <v>1534</v>
      </c>
      <c r="M10" s="48">
        <f t="shared" si="2"/>
        <v>0</v>
      </c>
      <c r="N10" s="49" t="s">
        <v>31</v>
      </c>
      <c r="O10" s="50"/>
      <c r="P10" s="51">
        <v>298</v>
      </c>
      <c r="Q10" s="44">
        <v>832</v>
      </c>
      <c r="R10" s="45">
        <v>386</v>
      </c>
      <c r="S10" s="52">
        <f t="shared" si="3"/>
        <v>1516</v>
      </c>
      <c r="T10" s="50"/>
      <c r="U10" s="8">
        <f t="shared" si="4"/>
        <v>43224</v>
      </c>
    </row>
    <row r="11" spans="1:21" ht="21" customHeight="1" x14ac:dyDescent="0.15">
      <c r="B11" s="40">
        <v>5</v>
      </c>
      <c r="C11" s="88" t="s">
        <v>25</v>
      </c>
      <c r="D11" s="42" t="s">
        <v>48</v>
      </c>
      <c r="E11" s="43">
        <v>374</v>
      </c>
      <c r="F11" s="44">
        <v>505</v>
      </c>
      <c r="G11" s="45">
        <v>482</v>
      </c>
      <c r="H11" s="43"/>
      <c r="I11" s="45"/>
      <c r="J11" s="46"/>
      <c r="K11" s="47">
        <f t="shared" si="0"/>
        <v>1361</v>
      </c>
      <c r="L11" s="43">
        <f t="shared" si="1"/>
        <v>1361</v>
      </c>
      <c r="M11" s="48">
        <f t="shared" si="2"/>
        <v>0</v>
      </c>
      <c r="N11" s="49" t="s">
        <v>32</v>
      </c>
      <c r="O11" s="50"/>
      <c r="P11" s="51">
        <v>315</v>
      </c>
      <c r="Q11" s="44">
        <v>752</v>
      </c>
      <c r="R11" s="45">
        <v>322</v>
      </c>
      <c r="S11" s="52">
        <f t="shared" si="3"/>
        <v>1389</v>
      </c>
      <c r="T11" s="50"/>
      <c r="U11" s="8">
        <f t="shared" si="4"/>
        <v>43225</v>
      </c>
    </row>
    <row r="12" spans="1:21" ht="21" customHeight="1" x14ac:dyDescent="0.15">
      <c r="B12" s="40">
        <v>6</v>
      </c>
      <c r="C12" s="88" t="s">
        <v>26</v>
      </c>
      <c r="D12" s="42" t="s">
        <v>47</v>
      </c>
      <c r="E12" s="43">
        <v>171</v>
      </c>
      <c r="F12" s="44">
        <v>247</v>
      </c>
      <c r="G12" s="45">
        <v>396</v>
      </c>
      <c r="H12" s="43"/>
      <c r="I12" s="45"/>
      <c r="J12" s="46"/>
      <c r="K12" s="47">
        <f t="shared" si="0"/>
        <v>814</v>
      </c>
      <c r="L12" s="43">
        <f t="shared" si="1"/>
        <v>814</v>
      </c>
      <c r="M12" s="48">
        <f t="shared" si="2"/>
        <v>0</v>
      </c>
      <c r="N12" s="49" t="s">
        <v>33</v>
      </c>
      <c r="O12" s="50"/>
      <c r="P12" s="51">
        <v>150</v>
      </c>
      <c r="Q12" s="44">
        <v>324</v>
      </c>
      <c r="R12" s="45">
        <v>316</v>
      </c>
      <c r="S12" s="52">
        <f t="shared" si="3"/>
        <v>790</v>
      </c>
      <c r="T12" s="50"/>
      <c r="U12" s="8">
        <f t="shared" si="4"/>
        <v>43226</v>
      </c>
    </row>
    <row r="13" spans="1:21" ht="21" customHeight="1" x14ac:dyDescent="0.15">
      <c r="B13" s="40">
        <v>7</v>
      </c>
      <c r="C13" s="41" t="s">
        <v>41</v>
      </c>
      <c r="D13" s="42" t="s">
        <v>47</v>
      </c>
      <c r="E13" s="43">
        <v>32</v>
      </c>
      <c r="F13" s="44">
        <v>35</v>
      </c>
      <c r="G13" s="45">
        <v>79</v>
      </c>
      <c r="H13" s="43"/>
      <c r="I13" s="45"/>
      <c r="J13" s="46"/>
      <c r="K13" s="47">
        <f t="shared" si="0"/>
        <v>146</v>
      </c>
      <c r="L13" s="43">
        <f t="shared" si="1"/>
        <v>146</v>
      </c>
      <c r="M13" s="48">
        <f t="shared" si="2"/>
        <v>0</v>
      </c>
      <c r="N13" s="49"/>
      <c r="O13" s="50"/>
      <c r="P13" s="51">
        <v>44</v>
      </c>
      <c r="Q13" s="44">
        <v>36</v>
      </c>
      <c r="R13" s="45">
        <v>64</v>
      </c>
      <c r="S13" s="52">
        <f t="shared" si="3"/>
        <v>144</v>
      </c>
      <c r="T13" s="50"/>
      <c r="U13" s="8">
        <f t="shared" si="4"/>
        <v>43227</v>
      </c>
    </row>
    <row r="14" spans="1:21" ht="21" customHeight="1" x14ac:dyDescent="0.15">
      <c r="B14" s="40">
        <v>8</v>
      </c>
      <c r="C14" s="41" t="s">
        <v>35</v>
      </c>
      <c r="D14" s="42" t="s">
        <v>49</v>
      </c>
      <c r="E14" s="43">
        <v>26</v>
      </c>
      <c r="F14" s="44">
        <v>45</v>
      </c>
      <c r="G14" s="45">
        <v>101</v>
      </c>
      <c r="H14" s="43"/>
      <c r="I14" s="45"/>
      <c r="J14" s="46"/>
      <c r="K14" s="47">
        <f t="shared" si="0"/>
        <v>172</v>
      </c>
      <c r="L14" s="43">
        <f t="shared" si="1"/>
        <v>172</v>
      </c>
      <c r="M14" s="48">
        <f t="shared" si="2"/>
        <v>0</v>
      </c>
      <c r="N14" s="49"/>
      <c r="O14" s="50"/>
      <c r="P14" s="51">
        <v>32</v>
      </c>
      <c r="Q14" s="44">
        <v>65</v>
      </c>
      <c r="R14" s="45">
        <v>66</v>
      </c>
      <c r="S14" s="52">
        <f t="shared" si="3"/>
        <v>163</v>
      </c>
      <c r="T14" s="50"/>
      <c r="U14" s="8">
        <f t="shared" si="4"/>
        <v>43228</v>
      </c>
    </row>
    <row r="15" spans="1:21" ht="21" customHeight="1" x14ac:dyDescent="0.15">
      <c r="B15" s="40">
        <v>9</v>
      </c>
      <c r="C15" s="41" t="s">
        <v>36</v>
      </c>
      <c r="D15" s="42" t="s">
        <v>50</v>
      </c>
      <c r="E15" s="43">
        <v>47</v>
      </c>
      <c r="F15" s="44">
        <v>73</v>
      </c>
      <c r="G15" s="45">
        <v>104</v>
      </c>
      <c r="H15" s="43"/>
      <c r="I15" s="45"/>
      <c r="J15" s="46"/>
      <c r="K15" s="47">
        <f t="shared" si="0"/>
        <v>224</v>
      </c>
      <c r="L15" s="43">
        <f t="shared" si="1"/>
        <v>224</v>
      </c>
      <c r="M15" s="48">
        <f t="shared" si="2"/>
        <v>0</v>
      </c>
      <c r="N15" s="49"/>
      <c r="O15" s="50"/>
      <c r="P15" s="51">
        <v>36</v>
      </c>
      <c r="Q15" s="44">
        <v>109</v>
      </c>
      <c r="R15" s="45">
        <v>80</v>
      </c>
      <c r="S15" s="52">
        <f t="shared" si="3"/>
        <v>225</v>
      </c>
      <c r="T15" s="50"/>
      <c r="U15" s="8">
        <f t="shared" si="4"/>
        <v>43229</v>
      </c>
    </row>
    <row r="16" spans="1:21" ht="21" customHeight="1" x14ac:dyDescent="0.15">
      <c r="B16" s="40">
        <v>10</v>
      </c>
      <c r="C16" s="41" t="s">
        <v>37</v>
      </c>
      <c r="D16" s="42" t="s">
        <v>27</v>
      </c>
      <c r="E16" s="43">
        <v>99</v>
      </c>
      <c r="F16" s="44">
        <v>90</v>
      </c>
      <c r="G16" s="45">
        <v>131</v>
      </c>
      <c r="H16" s="43"/>
      <c r="I16" s="45"/>
      <c r="J16" s="46"/>
      <c r="K16" s="47">
        <f t="shared" si="0"/>
        <v>320</v>
      </c>
      <c r="L16" s="43">
        <f t="shared" si="1"/>
        <v>320</v>
      </c>
      <c r="M16" s="48">
        <f t="shared" si="2"/>
        <v>0</v>
      </c>
      <c r="N16" s="49"/>
      <c r="O16" s="50"/>
      <c r="P16" s="51">
        <v>79</v>
      </c>
      <c r="Q16" s="44">
        <v>138</v>
      </c>
      <c r="R16" s="45">
        <v>113</v>
      </c>
      <c r="S16" s="52">
        <f t="shared" si="3"/>
        <v>330</v>
      </c>
      <c r="T16" s="50"/>
      <c r="U16" s="8">
        <f t="shared" si="4"/>
        <v>43230</v>
      </c>
    </row>
    <row r="17" spans="1:21" ht="21" customHeight="1" x14ac:dyDescent="0.15">
      <c r="B17" s="40">
        <v>11</v>
      </c>
      <c r="C17" s="41" t="s">
        <v>38</v>
      </c>
      <c r="D17" s="42" t="s">
        <v>27</v>
      </c>
      <c r="E17" s="43">
        <v>74</v>
      </c>
      <c r="F17" s="44">
        <v>68</v>
      </c>
      <c r="G17" s="45">
        <v>86</v>
      </c>
      <c r="H17" s="43"/>
      <c r="I17" s="45"/>
      <c r="J17" s="46"/>
      <c r="K17" s="47">
        <f t="shared" si="0"/>
        <v>228</v>
      </c>
      <c r="L17" s="43">
        <f t="shared" si="1"/>
        <v>228</v>
      </c>
      <c r="M17" s="48">
        <f t="shared" si="2"/>
        <v>0</v>
      </c>
      <c r="N17" s="49"/>
      <c r="O17" s="50"/>
      <c r="P17" s="51">
        <v>59</v>
      </c>
      <c r="Q17" s="44">
        <v>83</v>
      </c>
      <c r="R17" s="45">
        <v>97</v>
      </c>
      <c r="S17" s="52">
        <f t="shared" si="3"/>
        <v>239</v>
      </c>
      <c r="T17" s="50"/>
      <c r="U17" s="8">
        <f t="shared" si="4"/>
        <v>43231</v>
      </c>
    </row>
    <row r="18" spans="1:21" ht="21" customHeight="1" x14ac:dyDescent="0.15">
      <c r="A18" s="50"/>
      <c r="B18" s="40">
        <v>12</v>
      </c>
      <c r="C18" s="41" t="s">
        <v>39</v>
      </c>
      <c r="D18" s="42" t="s">
        <v>51</v>
      </c>
      <c r="E18" s="43">
        <v>193</v>
      </c>
      <c r="F18" s="44">
        <v>245</v>
      </c>
      <c r="G18" s="45">
        <v>302</v>
      </c>
      <c r="H18" s="43"/>
      <c r="I18" s="45"/>
      <c r="J18" s="46"/>
      <c r="K18" s="47">
        <f t="shared" si="0"/>
        <v>740</v>
      </c>
      <c r="L18" s="43">
        <f t="shared" si="1"/>
        <v>740</v>
      </c>
      <c r="M18" s="48">
        <f t="shared" si="2"/>
        <v>0</v>
      </c>
      <c r="N18" s="49" t="s">
        <v>43</v>
      </c>
      <c r="O18" s="50"/>
      <c r="P18" s="51">
        <v>155</v>
      </c>
      <c r="Q18" s="44">
        <v>391</v>
      </c>
      <c r="R18" s="45">
        <v>208</v>
      </c>
      <c r="S18" s="52">
        <f t="shared" si="3"/>
        <v>754</v>
      </c>
      <c r="T18" s="50"/>
      <c r="U18" s="8">
        <f t="shared" si="4"/>
        <v>43232</v>
      </c>
    </row>
    <row r="19" spans="1:21" ht="21" customHeight="1" x14ac:dyDescent="0.15">
      <c r="B19" s="40">
        <v>13</v>
      </c>
      <c r="C19" s="88" t="s">
        <v>40</v>
      </c>
      <c r="D19" s="42" t="s">
        <v>52</v>
      </c>
      <c r="E19" s="43">
        <v>158</v>
      </c>
      <c r="F19" s="44">
        <v>130</v>
      </c>
      <c r="G19" s="45">
        <v>314</v>
      </c>
      <c r="H19" s="43"/>
      <c r="I19" s="45"/>
      <c r="J19" s="46"/>
      <c r="K19" s="47">
        <f t="shared" si="0"/>
        <v>602</v>
      </c>
      <c r="L19" s="43">
        <f t="shared" si="1"/>
        <v>602</v>
      </c>
      <c r="M19" s="48">
        <f t="shared" si="2"/>
        <v>0</v>
      </c>
      <c r="N19" s="49" t="s">
        <v>44</v>
      </c>
      <c r="O19" s="50"/>
      <c r="P19" s="51">
        <v>118</v>
      </c>
      <c r="Q19" s="44">
        <v>309</v>
      </c>
      <c r="R19" s="45">
        <v>199</v>
      </c>
      <c r="S19" s="52">
        <f t="shared" si="3"/>
        <v>626</v>
      </c>
      <c r="T19" s="50"/>
      <c r="U19" s="8">
        <f t="shared" si="4"/>
        <v>43233</v>
      </c>
    </row>
    <row r="20" spans="1:21" ht="21" customHeight="1" x14ac:dyDescent="0.15">
      <c r="B20" s="40">
        <v>14</v>
      </c>
      <c r="C20" s="41" t="s">
        <v>34</v>
      </c>
      <c r="D20" s="42" t="s">
        <v>53</v>
      </c>
      <c r="E20" s="43">
        <v>58</v>
      </c>
      <c r="F20" s="44">
        <v>80</v>
      </c>
      <c r="G20" s="45">
        <v>100</v>
      </c>
      <c r="H20" s="43"/>
      <c r="I20" s="45"/>
      <c r="J20" s="46"/>
      <c r="K20" s="47">
        <f t="shared" si="0"/>
        <v>238</v>
      </c>
      <c r="L20" s="43">
        <f t="shared" si="1"/>
        <v>238</v>
      </c>
      <c r="M20" s="48">
        <f t="shared" si="2"/>
        <v>0</v>
      </c>
      <c r="N20" s="49"/>
      <c r="O20" s="50"/>
      <c r="P20" s="51">
        <v>49</v>
      </c>
      <c r="Q20" s="44">
        <v>54</v>
      </c>
      <c r="R20" s="45">
        <v>131</v>
      </c>
      <c r="S20" s="52">
        <f t="shared" si="3"/>
        <v>234</v>
      </c>
      <c r="T20" s="50"/>
      <c r="U20" s="8">
        <f t="shared" si="4"/>
        <v>43234</v>
      </c>
    </row>
    <row r="21" spans="1:21" ht="21" customHeight="1" x14ac:dyDescent="0.15">
      <c r="B21" s="40">
        <v>15</v>
      </c>
      <c r="C21" s="41" t="s">
        <v>35</v>
      </c>
      <c r="D21" s="42" t="s">
        <v>53</v>
      </c>
      <c r="E21" s="43">
        <v>36</v>
      </c>
      <c r="F21" s="44">
        <v>89</v>
      </c>
      <c r="G21" s="45">
        <v>94</v>
      </c>
      <c r="H21" s="43"/>
      <c r="I21" s="45"/>
      <c r="J21" s="46"/>
      <c r="K21" s="47">
        <f t="shared" si="0"/>
        <v>219</v>
      </c>
      <c r="L21" s="43">
        <f t="shared" si="1"/>
        <v>219</v>
      </c>
      <c r="M21" s="48">
        <f t="shared" si="2"/>
        <v>0</v>
      </c>
      <c r="N21" s="49"/>
      <c r="O21" s="50"/>
      <c r="P21" s="51">
        <v>52</v>
      </c>
      <c r="Q21" s="44">
        <v>97</v>
      </c>
      <c r="R21" s="45">
        <v>74</v>
      </c>
      <c r="S21" s="52">
        <f t="shared" si="3"/>
        <v>223</v>
      </c>
      <c r="T21" s="50"/>
      <c r="U21" s="8">
        <f t="shared" si="4"/>
        <v>43235</v>
      </c>
    </row>
    <row r="22" spans="1:21" ht="21" customHeight="1" x14ac:dyDescent="0.15">
      <c r="B22" s="40">
        <v>16</v>
      </c>
      <c r="C22" s="41" t="s">
        <v>36</v>
      </c>
      <c r="D22" s="42" t="s">
        <v>53</v>
      </c>
      <c r="E22" s="43">
        <v>104</v>
      </c>
      <c r="F22" s="44">
        <v>86</v>
      </c>
      <c r="G22" s="45">
        <v>176</v>
      </c>
      <c r="H22" s="43"/>
      <c r="I22" s="45"/>
      <c r="J22" s="46"/>
      <c r="K22" s="47">
        <f t="shared" si="0"/>
        <v>366</v>
      </c>
      <c r="L22" s="43">
        <f t="shared" si="1"/>
        <v>366</v>
      </c>
      <c r="M22" s="48">
        <f t="shared" si="2"/>
        <v>0</v>
      </c>
      <c r="N22" s="49" t="s">
        <v>45</v>
      </c>
      <c r="O22" s="50"/>
      <c r="P22" s="51">
        <v>76</v>
      </c>
      <c r="Q22" s="44">
        <v>162</v>
      </c>
      <c r="R22" s="45">
        <v>134</v>
      </c>
      <c r="S22" s="52">
        <f t="shared" si="3"/>
        <v>372</v>
      </c>
      <c r="T22" s="50"/>
      <c r="U22" s="8">
        <f t="shared" si="4"/>
        <v>43236</v>
      </c>
    </row>
    <row r="23" spans="1:21" ht="21" customHeight="1" x14ac:dyDescent="0.15">
      <c r="B23" s="40">
        <v>17</v>
      </c>
      <c r="C23" s="41" t="s">
        <v>37</v>
      </c>
      <c r="D23" s="42" t="s">
        <v>54</v>
      </c>
      <c r="E23" s="43">
        <v>24</v>
      </c>
      <c r="F23" s="44">
        <v>91</v>
      </c>
      <c r="G23" s="45">
        <v>42</v>
      </c>
      <c r="H23" s="43"/>
      <c r="I23" s="45"/>
      <c r="J23" s="46"/>
      <c r="K23" s="47">
        <f t="shared" si="0"/>
        <v>157</v>
      </c>
      <c r="L23" s="43">
        <f t="shared" si="1"/>
        <v>157</v>
      </c>
      <c r="M23" s="48">
        <f t="shared" si="2"/>
        <v>0</v>
      </c>
      <c r="N23" s="53"/>
      <c r="O23" s="50"/>
      <c r="P23" s="51">
        <v>38</v>
      </c>
      <c r="Q23" s="44">
        <v>73</v>
      </c>
      <c r="R23" s="45">
        <v>44</v>
      </c>
      <c r="S23" s="52">
        <f t="shared" si="3"/>
        <v>155</v>
      </c>
      <c r="T23" s="50"/>
      <c r="U23" s="8">
        <f t="shared" si="4"/>
        <v>43237</v>
      </c>
    </row>
    <row r="24" spans="1:21" ht="21" customHeight="1" x14ac:dyDescent="0.15">
      <c r="B24" s="40">
        <v>18</v>
      </c>
      <c r="C24" s="41" t="s">
        <v>38</v>
      </c>
      <c r="D24" s="42" t="s">
        <v>55</v>
      </c>
      <c r="E24" s="43">
        <v>23</v>
      </c>
      <c r="F24" s="54">
        <v>46</v>
      </c>
      <c r="G24" s="45">
        <v>90</v>
      </c>
      <c r="H24" s="43"/>
      <c r="I24" s="45"/>
      <c r="J24" s="46"/>
      <c r="K24" s="47">
        <f t="shared" si="0"/>
        <v>159</v>
      </c>
      <c r="L24" s="43">
        <f t="shared" si="1"/>
        <v>159</v>
      </c>
      <c r="M24" s="48">
        <f t="shared" si="2"/>
        <v>0</v>
      </c>
      <c r="N24" s="49"/>
      <c r="O24" s="50"/>
      <c r="P24" s="51">
        <v>40</v>
      </c>
      <c r="Q24" s="44">
        <v>44</v>
      </c>
      <c r="R24" s="45">
        <v>72</v>
      </c>
      <c r="S24" s="52">
        <f t="shared" si="3"/>
        <v>156</v>
      </c>
      <c r="T24" s="50"/>
      <c r="U24" s="8">
        <f t="shared" si="4"/>
        <v>43238</v>
      </c>
    </row>
    <row r="25" spans="1:21" ht="21" customHeight="1" x14ac:dyDescent="0.15">
      <c r="B25" s="40">
        <v>19</v>
      </c>
      <c r="C25" s="41" t="s">
        <v>39</v>
      </c>
      <c r="D25" s="42" t="s">
        <v>56</v>
      </c>
      <c r="E25" s="43">
        <v>206</v>
      </c>
      <c r="F25" s="54">
        <v>248</v>
      </c>
      <c r="G25" s="45">
        <v>236</v>
      </c>
      <c r="H25" s="43"/>
      <c r="I25" s="45"/>
      <c r="J25" s="46"/>
      <c r="K25" s="47">
        <f t="shared" si="0"/>
        <v>690</v>
      </c>
      <c r="L25" s="43">
        <f t="shared" si="1"/>
        <v>690</v>
      </c>
      <c r="M25" s="48">
        <f t="shared" si="2"/>
        <v>0</v>
      </c>
      <c r="N25" s="49" t="s">
        <v>43</v>
      </c>
      <c r="O25" s="50"/>
      <c r="P25" s="51">
        <v>143</v>
      </c>
      <c r="Q25" s="44">
        <v>374</v>
      </c>
      <c r="R25" s="45">
        <v>149</v>
      </c>
      <c r="S25" s="52">
        <f t="shared" si="3"/>
        <v>666</v>
      </c>
      <c r="T25" s="50"/>
      <c r="U25" s="8">
        <f t="shared" si="4"/>
        <v>43239</v>
      </c>
    </row>
    <row r="26" spans="1:21" ht="21" customHeight="1" x14ac:dyDescent="0.15">
      <c r="B26" s="40">
        <v>20</v>
      </c>
      <c r="C26" s="88" t="s">
        <v>40</v>
      </c>
      <c r="D26" s="42" t="s">
        <v>56</v>
      </c>
      <c r="E26" s="43">
        <v>204</v>
      </c>
      <c r="F26" s="54">
        <v>247</v>
      </c>
      <c r="G26" s="45">
        <v>254</v>
      </c>
      <c r="H26" s="43"/>
      <c r="I26" s="45"/>
      <c r="J26" s="46"/>
      <c r="K26" s="47">
        <f t="shared" si="0"/>
        <v>705</v>
      </c>
      <c r="L26" s="43">
        <f t="shared" si="1"/>
        <v>705</v>
      </c>
      <c r="M26" s="48">
        <f t="shared" si="2"/>
        <v>0</v>
      </c>
      <c r="N26" s="49"/>
      <c r="O26" s="50"/>
      <c r="P26" s="51">
        <v>146</v>
      </c>
      <c r="Q26" s="44">
        <v>371</v>
      </c>
      <c r="R26" s="45">
        <v>184</v>
      </c>
      <c r="S26" s="52">
        <f t="shared" si="3"/>
        <v>701</v>
      </c>
      <c r="T26" s="50"/>
      <c r="U26" s="8">
        <f t="shared" si="4"/>
        <v>43240</v>
      </c>
    </row>
    <row r="27" spans="1:21" ht="21" customHeight="1" x14ac:dyDescent="0.15">
      <c r="B27" s="40">
        <v>21</v>
      </c>
      <c r="C27" s="41" t="s">
        <v>34</v>
      </c>
      <c r="D27" s="42" t="s">
        <v>57</v>
      </c>
      <c r="E27" s="43">
        <v>57</v>
      </c>
      <c r="F27" s="54">
        <v>72</v>
      </c>
      <c r="G27" s="45">
        <v>88</v>
      </c>
      <c r="H27" s="43"/>
      <c r="I27" s="45"/>
      <c r="J27" s="46"/>
      <c r="K27" s="47">
        <f t="shared" si="0"/>
        <v>217</v>
      </c>
      <c r="L27" s="43">
        <f t="shared" si="1"/>
        <v>217</v>
      </c>
      <c r="M27" s="48">
        <f t="shared" si="2"/>
        <v>0</v>
      </c>
      <c r="N27" s="49"/>
      <c r="O27" s="50"/>
      <c r="P27" s="51">
        <v>58</v>
      </c>
      <c r="Q27" s="44">
        <v>97</v>
      </c>
      <c r="R27" s="45">
        <v>70</v>
      </c>
      <c r="S27" s="52">
        <f t="shared" si="3"/>
        <v>225</v>
      </c>
      <c r="T27" s="50"/>
      <c r="U27" s="8">
        <f t="shared" si="4"/>
        <v>43241</v>
      </c>
    </row>
    <row r="28" spans="1:21" ht="21" customHeight="1" x14ac:dyDescent="0.15">
      <c r="B28" s="40">
        <v>22</v>
      </c>
      <c r="C28" s="41" t="s">
        <v>35</v>
      </c>
      <c r="D28" s="42" t="s">
        <v>58</v>
      </c>
      <c r="E28" s="43">
        <v>38</v>
      </c>
      <c r="F28" s="54">
        <v>60</v>
      </c>
      <c r="G28" s="45">
        <v>82</v>
      </c>
      <c r="H28" s="43"/>
      <c r="I28" s="45"/>
      <c r="J28" s="46"/>
      <c r="K28" s="47">
        <f t="shared" si="0"/>
        <v>180</v>
      </c>
      <c r="L28" s="43">
        <f t="shared" si="1"/>
        <v>180</v>
      </c>
      <c r="M28" s="48">
        <f t="shared" si="2"/>
        <v>0</v>
      </c>
      <c r="N28" s="49"/>
      <c r="O28" s="50"/>
      <c r="P28" s="51">
        <v>47</v>
      </c>
      <c r="Q28" s="44">
        <v>70</v>
      </c>
      <c r="R28" s="45">
        <v>65</v>
      </c>
      <c r="S28" s="52">
        <f t="shared" si="3"/>
        <v>182</v>
      </c>
      <c r="T28" s="50"/>
      <c r="U28" s="8">
        <f t="shared" si="4"/>
        <v>43242</v>
      </c>
    </row>
    <row r="29" spans="1:21" ht="21" customHeight="1" x14ac:dyDescent="0.15">
      <c r="B29" s="40">
        <v>23</v>
      </c>
      <c r="C29" s="41" t="s">
        <v>36</v>
      </c>
      <c r="D29" s="42" t="s">
        <v>47</v>
      </c>
      <c r="E29" s="43">
        <v>34</v>
      </c>
      <c r="F29" s="54">
        <v>59</v>
      </c>
      <c r="G29" s="45">
        <v>53</v>
      </c>
      <c r="H29" s="43"/>
      <c r="I29" s="45"/>
      <c r="J29" s="46"/>
      <c r="K29" s="47">
        <f t="shared" si="0"/>
        <v>146</v>
      </c>
      <c r="L29" s="43">
        <f t="shared" si="1"/>
        <v>146</v>
      </c>
      <c r="M29" s="48">
        <f t="shared" si="2"/>
        <v>0</v>
      </c>
      <c r="N29" s="49"/>
      <c r="O29" s="50"/>
      <c r="P29" s="51">
        <v>42</v>
      </c>
      <c r="Q29" s="44">
        <v>57</v>
      </c>
      <c r="R29" s="45">
        <v>45</v>
      </c>
      <c r="S29" s="52">
        <f t="shared" si="3"/>
        <v>144</v>
      </c>
      <c r="T29" s="50"/>
      <c r="U29" s="8">
        <f t="shared" si="4"/>
        <v>43243</v>
      </c>
    </row>
    <row r="30" spans="1:21" ht="21" customHeight="1" x14ac:dyDescent="0.15">
      <c r="B30" s="40">
        <v>24</v>
      </c>
      <c r="C30" s="41" t="s">
        <v>37</v>
      </c>
      <c r="D30" s="42" t="s">
        <v>27</v>
      </c>
      <c r="E30" s="43">
        <v>93</v>
      </c>
      <c r="F30" s="54">
        <v>85</v>
      </c>
      <c r="G30" s="45">
        <v>71</v>
      </c>
      <c r="H30" s="43"/>
      <c r="I30" s="45"/>
      <c r="J30" s="46"/>
      <c r="K30" s="47">
        <f t="shared" si="0"/>
        <v>249</v>
      </c>
      <c r="L30" s="43">
        <f t="shared" si="1"/>
        <v>249</v>
      </c>
      <c r="M30" s="48">
        <f t="shared" si="2"/>
        <v>0</v>
      </c>
      <c r="N30" s="49"/>
      <c r="O30" s="50"/>
      <c r="P30" s="51">
        <v>76</v>
      </c>
      <c r="Q30" s="44">
        <v>106</v>
      </c>
      <c r="R30" s="45">
        <v>56</v>
      </c>
      <c r="S30" s="52">
        <f t="shared" si="3"/>
        <v>238</v>
      </c>
      <c r="T30" s="50"/>
      <c r="U30" s="8">
        <f t="shared" si="4"/>
        <v>43244</v>
      </c>
    </row>
    <row r="31" spans="1:21" ht="21" customHeight="1" x14ac:dyDescent="0.15">
      <c r="B31" s="40">
        <v>25</v>
      </c>
      <c r="C31" s="41" t="s">
        <v>38</v>
      </c>
      <c r="D31" s="42" t="s">
        <v>59</v>
      </c>
      <c r="E31" s="43">
        <v>59</v>
      </c>
      <c r="F31" s="54">
        <v>105</v>
      </c>
      <c r="G31" s="45">
        <v>64</v>
      </c>
      <c r="H31" s="43"/>
      <c r="I31" s="45"/>
      <c r="J31" s="46"/>
      <c r="K31" s="47">
        <f t="shared" si="0"/>
        <v>228</v>
      </c>
      <c r="L31" s="43">
        <f t="shared" si="1"/>
        <v>228</v>
      </c>
      <c r="M31" s="48">
        <f t="shared" si="2"/>
        <v>0</v>
      </c>
      <c r="N31" s="55"/>
      <c r="O31" s="50"/>
      <c r="P31" s="51">
        <v>50</v>
      </c>
      <c r="Q31" s="44">
        <v>83</v>
      </c>
      <c r="R31" s="45">
        <v>97</v>
      </c>
      <c r="S31" s="52">
        <f t="shared" si="3"/>
        <v>230</v>
      </c>
      <c r="T31" s="50"/>
      <c r="U31" s="8">
        <f t="shared" si="4"/>
        <v>43245</v>
      </c>
    </row>
    <row r="32" spans="1:21" ht="21" customHeight="1" x14ac:dyDescent="0.15">
      <c r="B32" s="40">
        <v>26</v>
      </c>
      <c r="C32" s="41" t="s">
        <v>39</v>
      </c>
      <c r="D32" s="42" t="s">
        <v>60</v>
      </c>
      <c r="E32" s="43">
        <v>141</v>
      </c>
      <c r="F32" s="54">
        <v>201</v>
      </c>
      <c r="G32" s="45">
        <v>237</v>
      </c>
      <c r="H32" s="43"/>
      <c r="I32" s="45"/>
      <c r="J32" s="46"/>
      <c r="K32" s="47">
        <f t="shared" si="0"/>
        <v>579</v>
      </c>
      <c r="L32" s="43">
        <f t="shared" si="1"/>
        <v>579</v>
      </c>
      <c r="M32" s="48">
        <f t="shared" si="2"/>
        <v>0</v>
      </c>
      <c r="N32" s="49" t="s">
        <v>43</v>
      </c>
      <c r="O32" s="50"/>
      <c r="P32" s="51">
        <v>126</v>
      </c>
      <c r="Q32" s="44">
        <v>242</v>
      </c>
      <c r="R32" s="45">
        <v>193</v>
      </c>
      <c r="S32" s="52">
        <f t="shared" si="3"/>
        <v>561</v>
      </c>
      <c r="T32" s="50"/>
      <c r="U32" s="8">
        <f t="shared" si="4"/>
        <v>43246</v>
      </c>
    </row>
    <row r="33" spans="2:21" ht="21" customHeight="1" x14ac:dyDescent="0.15">
      <c r="B33" s="40">
        <v>27</v>
      </c>
      <c r="C33" s="88" t="s">
        <v>40</v>
      </c>
      <c r="D33" s="42" t="s">
        <v>27</v>
      </c>
      <c r="E33" s="43">
        <v>183</v>
      </c>
      <c r="F33" s="54">
        <v>250</v>
      </c>
      <c r="G33" s="45">
        <v>214</v>
      </c>
      <c r="H33" s="43"/>
      <c r="I33" s="45"/>
      <c r="J33" s="46"/>
      <c r="K33" s="47">
        <f t="shared" si="0"/>
        <v>647</v>
      </c>
      <c r="L33" s="43">
        <f t="shared" si="1"/>
        <v>647</v>
      </c>
      <c r="M33" s="48">
        <f t="shared" si="2"/>
        <v>0</v>
      </c>
      <c r="N33" s="49" t="s">
        <v>46</v>
      </c>
      <c r="O33" s="50"/>
      <c r="P33" s="51">
        <v>164</v>
      </c>
      <c r="Q33" s="44">
        <v>306</v>
      </c>
      <c r="R33" s="45">
        <v>188</v>
      </c>
      <c r="S33" s="52">
        <f t="shared" si="3"/>
        <v>658</v>
      </c>
      <c r="T33" s="50"/>
      <c r="U33" s="8">
        <f t="shared" si="4"/>
        <v>43247</v>
      </c>
    </row>
    <row r="34" spans="2:21" ht="21" customHeight="1" x14ac:dyDescent="0.15">
      <c r="B34" s="40">
        <v>28</v>
      </c>
      <c r="C34" s="41" t="s">
        <v>34</v>
      </c>
      <c r="D34" s="42" t="s">
        <v>61</v>
      </c>
      <c r="E34" s="43">
        <v>62</v>
      </c>
      <c r="F34" s="54">
        <v>77</v>
      </c>
      <c r="G34" s="45">
        <v>117</v>
      </c>
      <c r="H34" s="43"/>
      <c r="I34" s="45"/>
      <c r="J34" s="46"/>
      <c r="K34" s="47">
        <f t="shared" si="0"/>
        <v>256</v>
      </c>
      <c r="L34" s="43">
        <f t="shared" si="1"/>
        <v>256</v>
      </c>
      <c r="M34" s="48">
        <f t="shared" si="2"/>
        <v>0</v>
      </c>
      <c r="N34" s="49"/>
      <c r="O34" s="50"/>
      <c r="P34" s="51">
        <v>73</v>
      </c>
      <c r="Q34" s="44">
        <v>113</v>
      </c>
      <c r="R34" s="45">
        <v>73</v>
      </c>
      <c r="S34" s="52">
        <f t="shared" si="3"/>
        <v>259</v>
      </c>
      <c r="T34" s="50"/>
      <c r="U34" s="8">
        <f t="shared" si="4"/>
        <v>43248</v>
      </c>
    </row>
    <row r="35" spans="2:21" ht="21" customHeight="1" x14ac:dyDescent="0.15">
      <c r="B35" s="40">
        <v>29</v>
      </c>
      <c r="C35" s="41" t="s">
        <v>35</v>
      </c>
      <c r="D35" s="42" t="s">
        <v>56</v>
      </c>
      <c r="E35" s="43">
        <v>35</v>
      </c>
      <c r="F35" s="54">
        <v>41</v>
      </c>
      <c r="G35" s="45">
        <v>63</v>
      </c>
      <c r="H35" s="43"/>
      <c r="I35" s="45"/>
      <c r="J35" s="46"/>
      <c r="K35" s="47">
        <f t="shared" si="0"/>
        <v>139</v>
      </c>
      <c r="L35" s="43">
        <f t="shared" si="1"/>
        <v>139</v>
      </c>
      <c r="M35" s="48">
        <f t="shared" si="2"/>
        <v>0</v>
      </c>
      <c r="N35" s="49"/>
      <c r="O35" s="50"/>
      <c r="P35" s="51">
        <v>19</v>
      </c>
      <c r="Q35" s="44">
        <v>69</v>
      </c>
      <c r="R35" s="45">
        <v>56</v>
      </c>
      <c r="S35" s="52">
        <f t="shared" si="3"/>
        <v>144</v>
      </c>
      <c r="T35" s="50"/>
      <c r="U35" s="8">
        <f t="shared" si="4"/>
        <v>43249</v>
      </c>
    </row>
    <row r="36" spans="2:21" ht="21" customHeight="1" x14ac:dyDescent="0.15">
      <c r="B36" s="40">
        <v>30</v>
      </c>
      <c r="C36" s="41" t="s">
        <v>36</v>
      </c>
      <c r="D36" s="42" t="s">
        <v>62</v>
      </c>
      <c r="E36" s="43">
        <v>43</v>
      </c>
      <c r="F36" s="54">
        <v>70</v>
      </c>
      <c r="G36" s="45">
        <v>83</v>
      </c>
      <c r="H36" s="43"/>
      <c r="I36" s="45"/>
      <c r="J36" s="46"/>
      <c r="K36" s="47">
        <f t="shared" si="0"/>
        <v>196</v>
      </c>
      <c r="L36" s="43">
        <f t="shared" si="1"/>
        <v>196</v>
      </c>
      <c r="M36" s="48">
        <f t="shared" si="2"/>
        <v>0</v>
      </c>
      <c r="N36" s="49"/>
      <c r="O36" s="50"/>
      <c r="P36" s="51">
        <v>32</v>
      </c>
      <c r="Q36" s="44">
        <v>59</v>
      </c>
      <c r="R36" s="45">
        <v>96</v>
      </c>
      <c r="S36" s="52">
        <f t="shared" si="3"/>
        <v>187</v>
      </c>
      <c r="T36" s="50"/>
      <c r="U36" s="8">
        <f t="shared" si="4"/>
        <v>43250</v>
      </c>
    </row>
    <row r="37" spans="2:21" ht="21" customHeight="1" x14ac:dyDescent="0.15">
      <c r="B37" s="40">
        <v>31</v>
      </c>
      <c r="C37" s="41" t="s">
        <v>42</v>
      </c>
      <c r="D37" s="42" t="s">
        <v>56</v>
      </c>
      <c r="E37" s="81">
        <v>42</v>
      </c>
      <c r="F37" s="82">
        <v>39</v>
      </c>
      <c r="G37" s="83">
        <v>57</v>
      </c>
      <c r="H37" s="81"/>
      <c r="I37" s="83"/>
      <c r="J37" s="84"/>
      <c r="K37" s="47">
        <f t="shared" si="0"/>
        <v>138</v>
      </c>
      <c r="L37" s="43">
        <f t="shared" si="1"/>
        <v>138</v>
      </c>
      <c r="M37" s="48">
        <f t="shared" si="2"/>
        <v>0</v>
      </c>
      <c r="N37" s="85"/>
      <c r="O37" s="50"/>
      <c r="P37" s="86">
        <v>38</v>
      </c>
      <c r="Q37" s="87">
        <v>53</v>
      </c>
      <c r="R37" s="83">
        <v>51</v>
      </c>
      <c r="S37" s="52">
        <f t="shared" si="3"/>
        <v>142</v>
      </c>
      <c r="T37" s="50"/>
      <c r="U37" s="8">
        <f t="shared" si="4"/>
        <v>43251</v>
      </c>
    </row>
    <row r="38" spans="2:21" ht="24.95" customHeight="1" x14ac:dyDescent="0.15">
      <c r="B38" s="56"/>
      <c r="C38" s="57"/>
      <c r="D38" s="58" t="s">
        <v>20</v>
      </c>
      <c r="E38" s="59">
        <f t="shared" ref="E38:M38" si="5">SUM(E7:E37)</f>
        <v>3562</v>
      </c>
      <c r="F38" s="60">
        <f t="shared" si="5"/>
        <v>4780</v>
      </c>
      <c r="G38" s="61">
        <f t="shared" si="5"/>
        <v>5460</v>
      </c>
      <c r="H38" s="59">
        <f t="shared" si="5"/>
        <v>0</v>
      </c>
      <c r="I38" s="61">
        <f t="shared" si="5"/>
        <v>0</v>
      </c>
      <c r="J38" s="62">
        <f t="shared" si="5"/>
        <v>0</v>
      </c>
      <c r="K38" s="59">
        <f t="shared" si="5"/>
        <v>13802</v>
      </c>
      <c r="L38" s="59">
        <f t="shared" si="5"/>
        <v>13802</v>
      </c>
      <c r="M38" s="59">
        <f t="shared" si="5"/>
        <v>0</v>
      </c>
      <c r="N38" s="63"/>
      <c r="P38" s="64">
        <f>SUM(P7:P37)</f>
        <v>3020</v>
      </c>
      <c r="Q38" s="60">
        <f>SUM(Q7:Q37)</f>
        <v>6623</v>
      </c>
      <c r="R38" s="61">
        <f>SUM(R7:R37)</f>
        <v>4184</v>
      </c>
      <c r="S38" s="65">
        <f>SUM(S7:S37)</f>
        <v>13827</v>
      </c>
    </row>
    <row r="39" spans="2:21" ht="24.95" customHeight="1" thickBot="1" x14ac:dyDescent="0.2">
      <c r="B39" s="66"/>
      <c r="C39" s="67"/>
      <c r="D39" s="68" t="s">
        <v>22</v>
      </c>
      <c r="E39" s="69">
        <f>E38/N3</f>
        <v>114.90322580645162</v>
      </c>
      <c r="F39" s="70">
        <f>F38/N3</f>
        <v>154.19354838709677</v>
      </c>
      <c r="G39" s="71">
        <f>G38/N3</f>
        <v>176.12903225806451</v>
      </c>
      <c r="H39" s="69">
        <f t="shared" ref="H39:J39" si="6">H38/COUNT($B$7:$B$37)</f>
        <v>0</v>
      </c>
      <c r="I39" s="71">
        <f t="shared" si="6"/>
        <v>0</v>
      </c>
      <c r="J39" s="72">
        <f t="shared" si="6"/>
        <v>0</v>
      </c>
      <c r="K39" s="69">
        <f>K38/N3</f>
        <v>445.22580645161293</v>
      </c>
      <c r="L39" s="69">
        <f>L38/N3</f>
        <v>445.22580645161293</v>
      </c>
      <c r="M39" s="69">
        <f>M38/COUNT($B$7:$B$37)</f>
        <v>0</v>
      </c>
      <c r="N39" s="73"/>
      <c r="P39" s="74">
        <f>P38/COUNTA($D$7:$D$37)</f>
        <v>97.41935483870968</v>
      </c>
      <c r="Q39" s="75">
        <f>Q38/COUNTA($D$7:$D$37)</f>
        <v>213.64516129032259</v>
      </c>
      <c r="R39" s="76">
        <f>R38/COUNTA($D$7:$D$37)</f>
        <v>134.96774193548387</v>
      </c>
      <c r="S39" s="77">
        <f>S38/COUNTA($D$7:$D$37)</f>
        <v>446.03225806451616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2018-12-25T05:33:54Z</dcterms:modified>
</cp:coreProperties>
</file>