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d:\Users\126571\Desktop\index\"/>
    </mc:Choice>
  </mc:AlternateContent>
  <xr:revisionPtr revIDLastSave="0" documentId="13_ncr:1_{551D9A42-D56B-4242-91B6-E038FB3D4CA0}" xr6:coauthVersionLast="47" xr6:coauthVersionMax="47" xr10:uidLastSave="{00000000-0000-0000-0000-000000000000}"/>
  <bookViews>
    <workbookView xWindow="255" yWindow="-16320" windowWidth="29040" windowHeight="15840" xr2:uid="{00000000-000D-0000-FFFF-FFFF00000000}"/>
  </bookViews>
  <sheets>
    <sheet name="目次" sheetId="12" r:id="rId1"/>
    <sheet name="14-A-01 " sheetId="1" r:id="rId2"/>
    <sheet name="14-A-02" sheetId="2" r:id="rId3"/>
    <sheet name="14-A-03" sheetId="3" r:id="rId4"/>
    <sheet name="14-A-04" sheetId="4" r:id="rId5"/>
    <sheet name="14-A-05" sheetId="5" r:id="rId6"/>
    <sheet name="14-A-06" sheetId="6" r:id="rId7"/>
    <sheet name="14-A-07" sheetId="7" r:id="rId8"/>
    <sheet name="14-A-08" sheetId="8" r:id="rId9"/>
    <sheet name="14-A-09" sheetId="9" r:id="rId10"/>
    <sheet name="14-B-01" sheetId="10" r:id="rId11"/>
    <sheet name="14-B-02" sheetId="11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5" l="1"/>
  <c r="I26" i="5"/>
  <c r="H26" i="5"/>
  <c r="K25" i="5"/>
  <c r="J25" i="5"/>
  <c r="I25" i="5"/>
  <c r="H25" i="5"/>
  <c r="K24" i="5"/>
  <c r="H24" i="5" s="1"/>
  <c r="J24" i="5"/>
  <c r="I24" i="5"/>
  <c r="H23" i="5"/>
  <c r="I22" i="5"/>
  <c r="H22" i="5"/>
  <c r="K21" i="5"/>
  <c r="J21" i="5"/>
  <c r="H21" i="5" s="1"/>
  <c r="I21" i="5"/>
  <c r="K20" i="5"/>
  <c r="J20" i="5"/>
  <c r="I20" i="5"/>
  <c r="H20" i="5"/>
  <c r="K19" i="5"/>
  <c r="I19" i="5"/>
  <c r="H19" i="5" s="1"/>
  <c r="K18" i="5"/>
  <c r="I18" i="5"/>
  <c r="H18" i="5" s="1"/>
  <c r="K17" i="5"/>
  <c r="J17" i="5"/>
  <c r="I17" i="5"/>
  <c r="I8" i="5" s="1"/>
  <c r="H17" i="5"/>
  <c r="H16" i="5"/>
  <c r="I15" i="5"/>
  <c r="H15" i="5"/>
  <c r="K14" i="5"/>
  <c r="I14" i="5"/>
  <c r="H14" i="5"/>
  <c r="K13" i="5"/>
  <c r="J13" i="5"/>
  <c r="H13" i="5" s="1"/>
  <c r="I13" i="5"/>
  <c r="K12" i="5"/>
  <c r="J12" i="5"/>
  <c r="I12" i="5"/>
  <c r="H12" i="5"/>
  <c r="K11" i="5"/>
  <c r="J11" i="5"/>
  <c r="H11" i="5" s="1"/>
  <c r="I11" i="5"/>
  <c r="K10" i="5"/>
  <c r="J10" i="5"/>
  <c r="I10" i="5"/>
  <c r="H10" i="5"/>
  <c r="K9" i="5"/>
  <c r="K8" i="5" s="1"/>
  <c r="J9" i="5"/>
  <c r="H9" i="5" s="1"/>
  <c r="I9" i="5"/>
  <c r="H7" i="4"/>
  <c r="J8" i="5" l="1"/>
  <c r="H8" i="5" s="1"/>
</calcChain>
</file>

<file path=xl/sharedStrings.xml><?xml version="1.0" encoding="utf-8"?>
<sst xmlns="http://schemas.openxmlformats.org/spreadsheetml/2006/main" count="1262" uniqueCount="731">
  <si>
    <t>１４．行政及び選挙</t>
  </si>
  <si>
    <t>　Ａ．行政</t>
  </si>
  <si>
    <t>　　１．佐世保市行政機構図</t>
  </si>
  <si>
    <t>令和6年4月1日現在</t>
  </si>
  <si>
    <t>商工労働課</t>
  </si>
  <si>
    <t>緊急経済雇用対策本部事務局</t>
  </si>
  <si>
    <t>観光課</t>
  </si>
  <si>
    <t>経済部</t>
  </si>
  <si>
    <t>(分野)</t>
  </si>
  <si>
    <t>ふるさと物産振興課</t>
  </si>
  <si>
    <t>しごと(経済)</t>
  </si>
  <si>
    <t>競輪事務所</t>
  </si>
  <si>
    <t>（準）企業立地推進室</t>
  </si>
  <si>
    <t>東京企業誘致センター</t>
  </si>
  <si>
    <t>市長</t>
  </si>
  <si>
    <t>副市長</t>
  </si>
  <si>
    <t>農政課</t>
  </si>
  <si>
    <t>(準)有害鳥獣対策室</t>
  </si>
  <si>
    <t>(準)卸売市場管理事務所</t>
  </si>
  <si>
    <t>農林水産部</t>
  </si>
  <si>
    <t>(準)宇久家畜診療所
（施設）</t>
  </si>
  <si>
    <t>農林整備課</t>
  </si>
  <si>
    <t>農林改良係,農業施設係</t>
  </si>
  <si>
    <t>水産課</t>
  </si>
  <si>
    <t>水産振興係,漁港係</t>
  </si>
  <si>
    <t>(準)水産センター</t>
  </si>
  <si>
    <t>子ども政策課</t>
  </si>
  <si>
    <t>総務企画係、子ども育成係</t>
  </si>
  <si>
    <t>保育幼稚園課</t>
  </si>
  <si>
    <t xml:space="preserve">施設支援係,利用者支援係,
東部子育て支援ｾﾝﾀｰ（施設）,
北部子育て支援ｾﾝﾀｰ（施設）
※補助執行：
　幼児教育ｾﾝﾀｰ,白南風幼稚園 </t>
  </si>
  <si>
    <t>子ども未来部</t>
  </si>
  <si>
    <t>子ども支援課</t>
  </si>
  <si>
    <t>手当給付係、児童家庭係</t>
  </si>
  <si>
    <t>すこやか子どもセンター</t>
  </si>
  <si>
    <t>ひと(人財)</t>
  </si>
  <si>
    <t>子ども発達センター(施設)　</t>
  </si>
  <si>
    <t>すぎのこ園（施設）</t>
  </si>
  <si>
    <t>総務課</t>
  </si>
  <si>
    <t>庶務係,経理係</t>
  </si>
  <si>
    <t>教育施設課</t>
  </si>
  <si>
    <t>教育施設係</t>
  </si>
  <si>
    <t>社会教育課</t>
  </si>
  <si>
    <t>指導係</t>
  </si>
  <si>
    <t>教育総務部</t>
  </si>
  <si>
    <t>文化財課</t>
  </si>
  <si>
    <t>新しい学校推進室</t>
  </si>
  <si>
    <t>教育委員会</t>
  </si>
  <si>
    <t>事務局</t>
  </si>
  <si>
    <t>学校教育課</t>
  </si>
  <si>
    <t>≪教育機関≫</t>
  </si>
  <si>
    <t>(準)幼児教育センター</t>
  </si>
  <si>
    <t>学校保健課</t>
  </si>
  <si>
    <t>(準)佐世保市学校
　　給食センター</t>
  </si>
  <si>
    <t>(準)世知原学校
　　給食センター</t>
  </si>
  <si>
    <t>(準)宇久学校
　　給食センター</t>
  </si>
  <si>
    <t>(準)小佐々学校
　　給食センター</t>
  </si>
  <si>
    <t>(準)鹿町江迎学校
　　給食センター</t>
  </si>
  <si>
    <t>学校教育部</t>
  </si>
  <si>
    <t>総合教育センター課</t>
  </si>
  <si>
    <t>総合教育センター</t>
  </si>
  <si>
    <t>(準)少年科学館</t>
  </si>
  <si>
    <t>スマート・スクール・
ＳＡＳＥＢＯ推進室</t>
  </si>
  <si>
    <t>教育センター</t>
  </si>
  <si>
    <t>青少年教育センター</t>
  </si>
  <si>
    <t>青少年教育センター係</t>
  </si>
  <si>
    <t>市立小学校42校</t>
  </si>
  <si>
    <t>市立中学校24校</t>
  </si>
  <si>
    <t>市立義務教育学校2校</t>
  </si>
  <si>
    <t>市立幼稚園1園</t>
  </si>
  <si>
    <t>都市政策課</t>
  </si>
  <si>
    <t>庶務係,都市計画係</t>
  </si>
  <si>
    <t>住宅課</t>
  </si>
  <si>
    <t>住宅係</t>
  </si>
  <si>
    <t>まち整備課</t>
  </si>
  <si>
    <t>再生支援係,景観形成係</t>
  </si>
  <si>
    <t>都市整備部</t>
  </si>
  <si>
    <t>公園緑地課</t>
  </si>
  <si>
    <t>公園管理係,公園計画係,
施設整備係</t>
  </si>
  <si>
    <t>建築指導課</t>
  </si>
  <si>
    <t>審査係,指導係,開発審査係</t>
  </si>
  <si>
    <t>営繕課</t>
  </si>
  <si>
    <t>建築第一係,建築第二係,設備係</t>
  </si>
  <si>
    <t>地籍調査課</t>
  </si>
  <si>
    <t>土木政策課</t>
  </si>
  <si>
    <t>庶務係,政策係</t>
  </si>
  <si>
    <t>まち(都市基盤)</t>
  </si>
  <si>
    <t>土木管理課</t>
  </si>
  <si>
    <t>調査係、管理占用係</t>
  </si>
  <si>
    <t>道路整備課</t>
  </si>
  <si>
    <t>改良第一係,改良第二係</t>
  </si>
  <si>
    <t>土木部</t>
  </si>
  <si>
    <t>（準）東部工事事務所</t>
  </si>
  <si>
    <t>（準）西部工事事務所</t>
  </si>
  <si>
    <t>道路維持課</t>
  </si>
  <si>
    <t>維持係,安全施設係,里道水路係</t>
  </si>
  <si>
    <t>河川課</t>
  </si>
  <si>
    <t>河川係,防災施設係</t>
  </si>
  <si>
    <t>環境政策課</t>
  </si>
  <si>
    <t>(準)ゼロカーボンシティ推進室</t>
  </si>
  <si>
    <t>環境保全課</t>
  </si>
  <si>
    <t>廃棄物減量推進課</t>
  </si>
  <si>
    <t>減量ﾘｻｲｸﾙ係,指導啓発係</t>
  </si>
  <si>
    <t>廃棄物指導課</t>
  </si>
  <si>
    <t>(準)不適正処理事案対策室</t>
  </si>
  <si>
    <t>環境部</t>
  </si>
  <si>
    <t>クリーン推進課</t>
  </si>
  <si>
    <t>施設課</t>
  </si>
  <si>
    <t>(準)西部クリーンセンター</t>
  </si>
  <si>
    <t>(準)東部クリーンセンター</t>
  </si>
  <si>
    <t>(準)クリーンピュアとどろき</t>
  </si>
  <si>
    <t>(準)宇久環境センター</t>
  </si>
  <si>
    <t>港湾部</t>
  </si>
  <si>
    <t>みなと振興・管理課</t>
  </si>
  <si>
    <t>庶務振興係,管理係</t>
  </si>
  <si>
    <t>(準)クルーズ事業推進室</t>
  </si>
  <si>
    <t>みなと整備課</t>
  </si>
  <si>
    <t>計画係,建設維持係</t>
  </si>
  <si>
    <t>基地政策局</t>
  </si>
  <si>
    <t>総務管理係,職員係</t>
  </si>
  <si>
    <t>水道局</t>
  </si>
  <si>
    <t>経営企画課</t>
  </si>
  <si>
    <t>経営管理部</t>
  </si>
  <si>
    <t>財務課</t>
  </si>
  <si>
    <t>経理係,調達係</t>
  </si>
  <si>
    <t>営業課</t>
  </si>
  <si>
    <t>業務係,料金係,計量係</t>
  </si>
  <si>
    <t>水道計画建設課</t>
  </si>
  <si>
    <t>水道維持課</t>
  </si>
  <si>
    <t>給水装置係,維持第一係,維持第二係,東部管理係</t>
  </si>
  <si>
    <t>水道管路整備課</t>
  </si>
  <si>
    <t>建設改良第一係,建設改良第二係</t>
  </si>
  <si>
    <t>水道施設課</t>
  </si>
  <si>
    <t>水道施設係,水道設備係,施設管理係</t>
  </si>
  <si>
    <t>事業部</t>
  </si>
  <si>
    <t>北部管理事務所</t>
  </si>
  <si>
    <t>北部管理係</t>
  </si>
  <si>
    <t>(準)宇久営業所</t>
  </si>
  <si>
    <t>下水道普及促進係,下水道計画係,下水道建設第一係,下水道建設第二係,下水道維持係</t>
  </si>
  <si>
    <t>下水道事業課</t>
  </si>
  <si>
    <t>下水道施設課</t>
  </si>
  <si>
    <t>下水道施設係</t>
  </si>
  <si>
    <t>水質管理センター</t>
  </si>
  <si>
    <t>水道水質係,下水道水質係</t>
  </si>
  <si>
    <t>コミュニティ・協働推進課</t>
  </si>
  <si>
    <t>早岐地区,相浦地区,日宇地区,三川内地区,大野地区,宮地区,針尾地区,柚木地区,中里皆瀬地区,南地区,江上地区,中部地区,西地区,九十九地区,北地区,黒島地区,広田地区,山澄地区,吉井地区,世知原地区,宇久地区,小佐々地区,愛宕地区,江迎地区,鹿町地区,清水地区,崎辺地区</t>
  </si>
  <si>
    <t>（準）まちなかｺﾐｭﾆﾃｨｰｾﾝﾀｰ　
　　　　　（施設）</t>
  </si>
  <si>
    <t>（準）各地区ｺﾐｭﾆﾃｨｰｾﾝﾀｰ
　　　　　（施設）</t>
  </si>
  <si>
    <t>市民安全安心課</t>
  </si>
  <si>
    <t>防犯・援護係,交通安全対策係,消費生活・市民相談係</t>
  </si>
  <si>
    <t>人権男女共同参画課</t>
  </si>
  <si>
    <t>戸籍住民窓口課</t>
  </si>
  <si>
    <t>管理係,戸籍係,住民係</t>
  </si>
  <si>
    <t>早岐支所</t>
  </si>
  <si>
    <t>支所係</t>
  </si>
  <si>
    <t>相浦支所</t>
  </si>
  <si>
    <t>日宇支所</t>
  </si>
  <si>
    <t>大野支所</t>
  </si>
  <si>
    <t>市民生活部</t>
  </si>
  <si>
    <t>中里皆瀬支所</t>
  </si>
  <si>
    <t>柚木支所</t>
  </si>
  <si>
    <t>黒島支所</t>
  </si>
  <si>
    <t>江上支所</t>
  </si>
  <si>
    <t>三川内支所</t>
  </si>
  <si>
    <t>針尾支所</t>
  </si>
  <si>
    <t>宮支所</t>
  </si>
  <si>
    <t>吉井支所</t>
  </si>
  <si>
    <t>世知原支所</t>
  </si>
  <si>
    <t>小佐々支所</t>
  </si>
  <si>
    <t>江迎支所</t>
  </si>
  <si>
    <t>鹿町支所</t>
  </si>
  <si>
    <t>文化国際課</t>
  </si>
  <si>
    <t>文化スポーツ部</t>
  </si>
  <si>
    <t>スポーツ振興課</t>
  </si>
  <si>
    <t>スポーツ振興係</t>
  </si>
  <si>
    <t>図書館</t>
  </si>
  <si>
    <t>図書第一係、図書第二係</t>
  </si>
  <si>
    <t>保健福祉政策課</t>
  </si>
  <si>
    <t>総務企画係,医事薬事係,簡易水道係</t>
  </si>
  <si>
    <t>(準)宇久保健福祉センター
(施設)</t>
  </si>
  <si>
    <t>(準)地域福祉推進室</t>
  </si>
  <si>
    <t>医療政策課</t>
  </si>
  <si>
    <t>　くらし(市民生活)</t>
  </si>
  <si>
    <t>福祉事務所</t>
  </si>
  <si>
    <t>急病診療所(施設)</t>
  </si>
  <si>
    <t>診療所係</t>
  </si>
  <si>
    <t>看護専門学校(施設)</t>
  </si>
  <si>
    <t>長寿社会課</t>
  </si>
  <si>
    <t>庶務係,介護保険係,高齢支援係</t>
  </si>
  <si>
    <t>保健福祉部</t>
  </si>
  <si>
    <t>障がい福祉課</t>
  </si>
  <si>
    <t>庶務係,障がい支援係</t>
  </si>
  <si>
    <t>生活福祉課</t>
  </si>
  <si>
    <t>生活福祉第一係～第七係,医療給付係,新規相談係,事業運営係</t>
  </si>
  <si>
    <t>健康づくり課</t>
  </si>
  <si>
    <t>健康支援係</t>
  </si>
  <si>
    <t>感染症対策課</t>
  </si>
  <si>
    <t>予防対策係</t>
  </si>
  <si>
    <t>試験検査課</t>
  </si>
  <si>
    <t>細菌・生理検査係,理化学試験係</t>
  </si>
  <si>
    <t>生活衛生課</t>
  </si>
  <si>
    <t>生活衛生係,食品衛生係,
斎場（施設）</t>
  </si>
  <si>
    <t>保健所</t>
  </si>
  <si>
    <t>食肉衛生検査所</t>
  </si>
  <si>
    <t>検査第一係,検査第二係</t>
  </si>
  <si>
    <t>医療保険課</t>
  </si>
  <si>
    <t>庶務係,給付係,特定保健係,
年金係,賦課係</t>
  </si>
  <si>
    <t>指導監査課</t>
  </si>
  <si>
    <t xml:space="preserve">総務係,経理係,消防団係 </t>
  </si>
  <si>
    <t>警防課</t>
  </si>
  <si>
    <t xml:space="preserve">警防係,救急救助係,機械係 </t>
  </si>
  <si>
    <t>指令課</t>
  </si>
  <si>
    <t>指令第一係,指令第二係</t>
  </si>
  <si>
    <t>予防課</t>
  </si>
  <si>
    <t>調査指導係,広報係,保安係</t>
  </si>
  <si>
    <t>消防局</t>
  </si>
  <si>
    <t>消防訓練所</t>
  </si>
  <si>
    <t>中央消防署</t>
  </si>
  <si>
    <t>庶務係,予防係,消防第一係,消防第二係,出張所(春日,干尽,日宇)</t>
  </si>
  <si>
    <t>東消防署</t>
  </si>
  <si>
    <t xml:space="preserve">庶務予防係,消防第一係,消防第二係,出張所(東彼,波佐見,西彼,大崎,大瀬戸) </t>
  </si>
  <si>
    <t>西消防署</t>
  </si>
  <si>
    <t>庶務予防係,消防第一係,消防第二係,出張所(佐々,祝橋,宇久,小値賀,江迎・鹿町)</t>
  </si>
  <si>
    <t>防災危機管理局</t>
  </si>
  <si>
    <t>政策経営課</t>
  </si>
  <si>
    <t>企画部</t>
  </si>
  <si>
    <t>市史編さん室</t>
  </si>
  <si>
    <t>行政経営(マネジメント)</t>
  </si>
  <si>
    <t>ＩＲ対策課</t>
  </si>
  <si>
    <t>行政係,公平委員会担当,文書審査係</t>
  </si>
  <si>
    <t>総務部</t>
  </si>
  <si>
    <t>職員課</t>
  </si>
  <si>
    <t>秘書課</t>
  </si>
  <si>
    <t>秘書係</t>
  </si>
  <si>
    <t>広報広聴課</t>
  </si>
  <si>
    <t>広聴制度担当、広報係</t>
  </si>
  <si>
    <t>東京事務所</t>
  </si>
  <si>
    <t>財政課</t>
  </si>
  <si>
    <t>財政係</t>
  </si>
  <si>
    <t>資産経営課</t>
  </si>
  <si>
    <t>資産経営係,資産保全係,庁舎管理係,用地係</t>
  </si>
  <si>
    <t>財務部</t>
  </si>
  <si>
    <t>市民税課</t>
  </si>
  <si>
    <t>庶務係,市民税第一係,市民税第二係</t>
  </si>
  <si>
    <t>資産税課</t>
  </si>
  <si>
    <t>家屋係,土地係,償却資産係</t>
  </si>
  <si>
    <t>収納推進課</t>
  </si>
  <si>
    <t>収納管理係,債権管理対策係,納税第一係～第三係,特別整理係</t>
  </si>
  <si>
    <t>契約課</t>
  </si>
  <si>
    <t>技術監理課</t>
  </si>
  <si>
    <t>行政マネジメント課</t>
  </si>
  <si>
    <t>行政経営改革部</t>
  </si>
  <si>
    <t>ＤＸ推進課</t>
  </si>
  <si>
    <t>地域政策課</t>
  </si>
  <si>
    <t>地域未来共創部​</t>
  </si>
  <si>
    <t>地域交通課</t>
  </si>
  <si>
    <t>若者活躍・未来づくり課</t>
  </si>
  <si>
    <t>西九州させぼ移住サポートプラザ</t>
  </si>
  <si>
    <t>(準)宇久行政センター</t>
  </si>
  <si>
    <t>住民課</t>
  </si>
  <si>
    <t>住民係</t>
  </si>
  <si>
    <t>産業建設課</t>
  </si>
  <si>
    <t>産業建設係</t>
  </si>
  <si>
    <t>(準)会計管理室</t>
  </si>
  <si>
    <t>議会事務局</t>
  </si>
  <si>
    <t>議会運営課</t>
  </si>
  <si>
    <t>総務係、議事調査係</t>
  </si>
  <si>
    <t>選挙管理委員会</t>
  </si>
  <si>
    <t>選挙管理委員会事務局</t>
  </si>
  <si>
    <t>監査委員</t>
  </si>
  <si>
    <t>監査事務局</t>
  </si>
  <si>
    <t>農業委員会</t>
  </si>
  <si>
    <t>農業委員会事務局</t>
  </si>
  <si>
    <t>公平委員会</t>
  </si>
  <si>
    <t>固定資産評価審査委員会</t>
  </si>
  <si>
    <t>　　２．各部課かい別職員数①</t>
  </si>
  <si>
    <t>　　２．各部課かい別職員数②</t>
  </si>
  <si>
    <t>令和5年4月1日現在</t>
  </si>
  <si>
    <t>部課かい名</t>
  </si>
  <si>
    <t>職員数</t>
  </si>
  <si>
    <t>人</t>
  </si>
  <si>
    <t>合計</t>
  </si>
  <si>
    <t>教育委員会教育総務部</t>
  </si>
  <si>
    <t>行財政改革推進局</t>
  </si>
  <si>
    <t>企業立地推進局</t>
  </si>
  <si>
    <t>└</t>
  </si>
  <si>
    <t>東部工事事務所</t>
  </si>
  <si>
    <t>子ども保健課</t>
  </si>
  <si>
    <t>西部工事事務所</t>
  </si>
  <si>
    <t>子ども子育て応援センター</t>
  </si>
  <si>
    <t>契約監理室</t>
  </si>
  <si>
    <t>子ども発達センター</t>
  </si>
  <si>
    <t>教育委員会学校教育部</t>
  </si>
  <si>
    <t>幼児教育センター</t>
  </si>
  <si>
    <t>不適正処理事案対策室</t>
  </si>
  <si>
    <t>世知原学校給食センター</t>
  </si>
  <si>
    <t>小佐々学校給食センター</t>
  </si>
  <si>
    <t>ＩＲ推進室</t>
  </si>
  <si>
    <t>西部クリーンセンター</t>
  </si>
  <si>
    <t>少年科学館</t>
  </si>
  <si>
    <t>宇久行政センター</t>
  </si>
  <si>
    <t>東部クリーンセンター</t>
  </si>
  <si>
    <t>クリーンピュアとどろき</t>
  </si>
  <si>
    <t>宇久環境センター</t>
  </si>
  <si>
    <t>小学校</t>
  </si>
  <si>
    <t>会計管理室</t>
  </si>
  <si>
    <t>中学校</t>
  </si>
  <si>
    <t>幼稚園</t>
  </si>
  <si>
    <t>ＤＸ推進室</t>
  </si>
  <si>
    <t>観光商工部</t>
  </si>
  <si>
    <t>宇久保健福祉センター</t>
  </si>
  <si>
    <t>地域福祉推進室</t>
  </si>
  <si>
    <t>急病診療所</t>
  </si>
  <si>
    <t>有害鳥獣対策室</t>
  </si>
  <si>
    <t>看護専門学校</t>
  </si>
  <si>
    <t>卸売市場管理事務所</t>
  </si>
  <si>
    <t>宇久家畜診療所</t>
  </si>
  <si>
    <t>宇久営業所</t>
  </si>
  <si>
    <t>水産センター</t>
  </si>
  <si>
    <t>新型ｺﾛﾅｳｲﾙｽ感染症特別対策室</t>
  </si>
  <si>
    <t>（注）職員数は一般職に属する職員数であり、地方公務員の身分を保有する休職者、派遣職員などを含み、</t>
  </si>
  <si>
    <t>　　　臨時及び非常勤職員は除きます。</t>
  </si>
  <si>
    <t>　　　また、部長、副部長及び次長職兼務者は各課の職員数に含まれません。</t>
  </si>
  <si>
    <t>資料：総務部職員課</t>
  </si>
  <si>
    <t>　　３．各部局別職員数の推移</t>
  </si>
  <si>
    <t>各年4月1日現在</t>
  </si>
  <si>
    <t>年度</t>
  </si>
  <si>
    <t>平成31年</t>
  </si>
  <si>
    <t>令和2年</t>
  </si>
  <si>
    <t>令和3年</t>
  </si>
  <si>
    <t>令和4年</t>
  </si>
  <si>
    <t>令和5年</t>
  </si>
  <si>
    <t>総数</t>
  </si>
  <si>
    <t>市長部局</t>
  </si>
  <si>
    <t>　　４．外国人住民数</t>
  </si>
  <si>
    <t>各年3月末現在</t>
  </si>
  <si>
    <t xml:space="preserve"> 国名</t>
  </si>
  <si>
    <t>朝鮮・韓国</t>
  </si>
  <si>
    <t>米国</t>
  </si>
  <si>
    <t>中国</t>
  </si>
  <si>
    <t>フィリピン</t>
  </si>
  <si>
    <t>オランダ</t>
  </si>
  <si>
    <t>オーストラリア</t>
  </si>
  <si>
    <t>インドネシア</t>
  </si>
  <si>
    <t>英国</t>
  </si>
  <si>
    <t>タイ</t>
  </si>
  <si>
    <t>ブラジル</t>
  </si>
  <si>
    <t>マレーシア</t>
  </si>
  <si>
    <t>カナダ</t>
  </si>
  <si>
    <t>ニュージーランド</t>
  </si>
  <si>
    <t xml:space="preserve">- </t>
  </si>
  <si>
    <t>無国籍</t>
  </si>
  <si>
    <t>その他</t>
  </si>
  <si>
    <t>資料：市民生活部戸籍住民窓口課</t>
  </si>
  <si>
    <t>　　５．地区別住民票等交付件数</t>
  </si>
  <si>
    <t>地区別</t>
  </si>
  <si>
    <t>平成30年度</t>
  </si>
  <si>
    <t>令和元年度</t>
  </si>
  <si>
    <t>令和2年度</t>
  </si>
  <si>
    <t>令和3年度</t>
  </si>
  <si>
    <t>令和4年度</t>
  </si>
  <si>
    <t>住民票</t>
  </si>
  <si>
    <t>戸籍</t>
  </si>
  <si>
    <t>印鑑
(登録を含む)</t>
  </si>
  <si>
    <t>件</t>
  </si>
  <si>
    <t>本庁</t>
  </si>
  <si>
    <t>相浦</t>
  </si>
  <si>
    <t>早岐</t>
  </si>
  <si>
    <t>日宇</t>
  </si>
  <si>
    <t>大野</t>
  </si>
  <si>
    <t>中里皆瀬</t>
  </si>
  <si>
    <t>柚木</t>
  </si>
  <si>
    <t>黒島</t>
  </si>
  <si>
    <t>三川内</t>
  </si>
  <si>
    <t>針尾</t>
  </si>
  <si>
    <t>江上</t>
  </si>
  <si>
    <t>宮</t>
  </si>
  <si>
    <t>吉井</t>
  </si>
  <si>
    <t>世知原</t>
  </si>
  <si>
    <t>宇久</t>
  </si>
  <si>
    <t>小佐々</t>
  </si>
  <si>
    <t>江迎</t>
  </si>
  <si>
    <t>鹿町</t>
  </si>
  <si>
    <t>　　６．移住者数</t>
  </si>
  <si>
    <t>移住元</t>
  </si>
  <si>
    <t>Ｕターン</t>
  </si>
  <si>
    <t>Ⅰターン</t>
  </si>
  <si>
    <t>（注）移住者数は行政を介した県外からの移住者数</t>
  </si>
  <si>
    <t>（注）Ｕターン移住者とは移住者のうち佐世保市の出身の者、Ⅰターン移住者とは移住者のうち</t>
  </si>
  <si>
    <t xml:space="preserve">      佐世保市の出身でない者を表しています。</t>
  </si>
  <si>
    <t>資料：西九州させぼ移住サポートプラザ</t>
  </si>
  <si>
    <t>　　７．市民相談件数</t>
  </si>
  <si>
    <t>相談内容</t>
  </si>
  <si>
    <t>うち、
電話相談</t>
  </si>
  <si>
    <t>一般</t>
  </si>
  <si>
    <t>夫婦</t>
  </si>
  <si>
    <t>親子</t>
  </si>
  <si>
    <t>金銭</t>
  </si>
  <si>
    <t>借家</t>
  </si>
  <si>
    <t>借地</t>
  </si>
  <si>
    <t>相続</t>
  </si>
  <si>
    <t>職業</t>
  </si>
  <si>
    <t>相隣</t>
  </si>
  <si>
    <t>土地</t>
  </si>
  <si>
    <t>建物</t>
  </si>
  <si>
    <t>兄弟</t>
  </si>
  <si>
    <t>税金</t>
  </si>
  <si>
    <t>賠償</t>
  </si>
  <si>
    <t>男女関係</t>
  </si>
  <si>
    <t>交通事故</t>
  </si>
  <si>
    <t>行政</t>
  </si>
  <si>
    <t>市関連</t>
  </si>
  <si>
    <t>国・県関連</t>
  </si>
  <si>
    <t>資料：市民生活部市民安全安心課</t>
  </si>
  <si>
    <t>　　８．消費生活相談件数</t>
  </si>
  <si>
    <t>商品関連</t>
  </si>
  <si>
    <t>商品一般</t>
  </si>
  <si>
    <t>食料品</t>
  </si>
  <si>
    <t>住居品</t>
  </si>
  <si>
    <t>光熱水品</t>
  </si>
  <si>
    <t>被服品</t>
  </si>
  <si>
    <t>保健衛生品</t>
  </si>
  <si>
    <t>教養・娯楽品</t>
  </si>
  <si>
    <t>車両・乗り物</t>
  </si>
  <si>
    <t>土地・建物・設備</t>
  </si>
  <si>
    <t>他の商品</t>
  </si>
  <si>
    <t>役務関連</t>
  </si>
  <si>
    <t>クリーニング</t>
  </si>
  <si>
    <t>レンタル・リース・貸借</t>
  </si>
  <si>
    <t>工事・建築・加工</t>
  </si>
  <si>
    <t>修理・補修</t>
  </si>
  <si>
    <t>管理・保管</t>
  </si>
  <si>
    <t>役務一般</t>
  </si>
  <si>
    <t>金融・保険サービス</t>
  </si>
  <si>
    <t>運輸・通信サービス</t>
  </si>
  <si>
    <t>教育サービス</t>
  </si>
  <si>
    <t>教養・娯楽サービス</t>
  </si>
  <si>
    <t>保健・福祉サービス</t>
  </si>
  <si>
    <t>他の役務</t>
  </si>
  <si>
    <t>内職・副業・相場</t>
  </si>
  <si>
    <t>他の行政サービス</t>
  </si>
  <si>
    <t>他の相談</t>
  </si>
  <si>
    <t>　　９．中小企業融資状況</t>
  </si>
  <si>
    <t>区分</t>
  </si>
  <si>
    <t>件数</t>
  </si>
  <si>
    <t>融資実行</t>
  </si>
  <si>
    <t>短期資金融資</t>
  </si>
  <si>
    <t>緊急経営対策</t>
  </si>
  <si>
    <t>経営合理化</t>
  </si>
  <si>
    <t>小口事業資金融資</t>
  </si>
  <si>
    <t>エコ資金</t>
  </si>
  <si>
    <t>創業資金融資</t>
  </si>
  <si>
    <t>組合融資</t>
  </si>
  <si>
    <t>協同組合等</t>
  </si>
  <si>
    <t>事業承継資金</t>
  </si>
  <si>
    <t>年度末融資残</t>
  </si>
  <si>
    <t>千円</t>
  </si>
  <si>
    <t>金額</t>
  </si>
  <si>
    <t>資料：観光商工部商工労働課</t>
  </si>
  <si>
    <t>　Ｂ．選挙</t>
  </si>
  <si>
    <t>　　１．投票区別選挙人名簿登録者数①</t>
  </si>
  <si>
    <t>　　１．投票区別選挙人名簿登録者数②</t>
  </si>
  <si>
    <t>令和5年12月1日現在</t>
  </si>
  <si>
    <t>投票所名</t>
  </si>
  <si>
    <t>所在地</t>
  </si>
  <si>
    <t>登録者数</t>
  </si>
  <si>
    <t>男</t>
  </si>
  <si>
    <t>女</t>
  </si>
  <si>
    <t>前平公民館</t>
  </si>
  <si>
    <t>木原町429番地1</t>
  </si>
  <si>
    <t>西地区コミュニティセンター</t>
  </si>
  <si>
    <t>金比良町1番7号</t>
  </si>
  <si>
    <t>三川内地区コミュニティセンター</t>
  </si>
  <si>
    <t>三川内本町289番地1</t>
  </si>
  <si>
    <t>小島町公民館</t>
  </si>
  <si>
    <t>小島町18番3号</t>
  </si>
  <si>
    <t>三川内山公民館</t>
  </si>
  <si>
    <t>三川内町733番地</t>
  </si>
  <si>
    <t>赤崎小学校</t>
  </si>
  <si>
    <t>鹿子前町330番地</t>
  </si>
  <si>
    <t>新替地区構造改善センター</t>
  </si>
  <si>
    <t>新替町255番地4</t>
  </si>
  <si>
    <t>愛宕地区コミュニティセンター</t>
  </si>
  <si>
    <t>赤崎町596番地26</t>
  </si>
  <si>
    <t>平松町公民館</t>
  </si>
  <si>
    <t>平松町342番地1</t>
  </si>
  <si>
    <t>船越町公民館</t>
  </si>
  <si>
    <t>船越町752番地2</t>
  </si>
  <si>
    <t>早岐地区コミュニティセンター</t>
  </si>
  <si>
    <t>早岐一丁目6番38号</t>
  </si>
  <si>
    <t>九十九地区コミュニティセンター</t>
  </si>
  <si>
    <t>下船越町306番地7</t>
  </si>
  <si>
    <t>若竹台町公民館</t>
  </si>
  <si>
    <t>若竹台町229番地</t>
  </si>
  <si>
    <t>庵浦町公民館</t>
  </si>
  <si>
    <t>庵浦町1451番地</t>
  </si>
  <si>
    <t>花高小学校</t>
  </si>
  <si>
    <t>花高三丁目4番1号</t>
  </si>
  <si>
    <t>野崎町公民館</t>
  </si>
  <si>
    <t>野崎町2932番地</t>
  </si>
  <si>
    <t>広田小学校</t>
  </si>
  <si>
    <t>広田一丁目25番4号</t>
  </si>
  <si>
    <t>俵ケ浦町公民館</t>
  </si>
  <si>
    <t>俵ヶ浦町702番地2</t>
  </si>
  <si>
    <t>広田地区コミュニティセンター</t>
  </si>
  <si>
    <t>重尾町63番地</t>
  </si>
  <si>
    <t>川谷町公民館</t>
  </si>
  <si>
    <t>川谷町701番地1</t>
  </si>
  <si>
    <t>ビレッジハウス広田集会所</t>
  </si>
  <si>
    <t>広田四丁目10番8号</t>
  </si>
  <si>
    <t>柚木小学校</t>
  </si>
  <si>
    <t>上柚木町3204番地</t>
  </si>
  <si>
    <t>崎岡町公民館</t>
  </si>
  <si>
    <t>崎岡町1574番地</t>
  </si>
  <si>
    <t>柚木地区コミュニティセンター体育室</t>
  </si>
  <si>
    <t>柚木町1434番地</t>
  </si>
  <si>
    <t>瀬道町公民館</t>
  </si>
  <si>
    <t>瀬道町1288番地4</t>
  </si>
  <si>
    <t>柚木元町３組公民館</t>
  </si>
  <si>
    <t>柚木元町2710番地1</t>
  </si>
  <si>
    <t>宮地区コミュニティセンター</t>
  </si>
  <si>
    <t>城間町345番地</t>
  </si>
  <si>
    <t>佐世保工業高等学校</t>
  </si>
  <si>
    <t>瀬戸越三丁目3番30号</t>
  </si>
  <si>
    <t>南風崎２区町内公民館</t>
  </si>
  <si>
    <t>南風崎町284番地4</t>
  </si>
  <si>
    <t>大野小学校</t>
  </si>
  <si>
    <t>原分町1番地</t>
  </si>
  <si>
    <t>針尾地区コミュニティセンター</t>
  </si>
  <si>
    <t>針尾中町1538番地5</t>
  </si>
  <si>
    <t>佐世保市役所大野支所</t>
  </si>
  <si>
    <t>田原町13番29号</t>
  </si>
  <si>
    <t>太田公民館</t>
  </si>
  <si>
    <t>針尾北町699番地5</t>
  </si>
  <si>
    <t>県営住宅吉岡団地集会所</t>
  </si>
  <si>
    <t>吉岡町1928番地1</t>
  </si>
  <si>
    <t>江上町里公民館</t>
  </si>
  <si>
    <t>江上町2489番地1</t>
  </si>
  <si>
    <t>小川内町公民館</t>
  </si>
  <si>
    <t>小川内町601番地5</t>
  </si>
  <si>
    <t>江上地区コミュニティセンター</t>
  </si>
  <si>
    <t>指方町1759番地</t>
  </si>
  <si>
    <t>中里皆瀬地区コミュニティセンター</t>
  </si>
  <si>
    <t>上本山町1228番地1</t>
  </si>
  <si>
    <t>下有福公民館</t>
  </si>
  <si>
    <t>有福町575番地1</t>
  </si>
  <si>
    <t>中里町下公民館</t>
  </si>
  <si>
    <t>中里町162番地</t>
  </si>
  <si>
    <t>大塔自治会館</t>
  </si>
  <si>
    <t>大塔町310番地3</t>
  </si>
  <si>
    <t>新田団地中央集会所</t>
  </si>
  <si>
    <t>新田町352番地</t>
  </si>
  <si>
    <t>大岳台町公民館</t>
  </si>
  <si>
    <t>大岳台町21番11号</t>
  </si>
  <si>
    <t>日野小学校</t>
  </si>
  <si>
    <t>日野町1308番地</t>
  </si>
  <si>
    <t>日宇地区コミュニティセンター体育室</t>
  </si>
  <si>
    <t>もみじが丘町41番地3</t>
  </si>
  <si>
    <t>大潟町１組公民館</t>
  </si>
  <si>
    <t>大潟町135番地11</t>
  </si>
  <si>
    <t>黒髪小学校</t>
  </si>
  <si>
    <t>黒髪町52番1号</t>
  </si>
  <si>
    <t>漁民生活改善センタ－</t>
  </si>
  <si>
    <t>大潟町528番地6</t>
  </si>
  <si>
    <t>佐世保南高等学校</t>
  </si>
  <si>
    <t>日宇町2526番地</t>
  </si>
  <si>
    <t>相浦地区コミュニティセンター</t>
  </si>
  <si>
    <t>川下町209番地5</t>
  </si>
  <si>
    <t>佐世保市役所日宇支所</t>
  </si>
  <si>
    <t>日宇町675番地2</t>
  </si>
  <si>
    <t>西浜町公民館</t>
  </si>
  <si>
    <t>相浦町1730番地9</t>
  </si>
  <si>
    <t>日宇スポーツセンター</t>
  </si>
  <si>
    <t>日宇町522番地1</t>
  </si>
  <si>
    <t>相浦ニュータウン公民館</t>
  </si>
  <si>
    <t>棚方町424番地246</t>
  </si>
  <si>
    <t>東浜一組公会堂</t>
  </si>
  <si>
    <t>東浜町無番地</t>
  </si>
  <si>
    <t>浅子町公民館</t>
  </si>
  <si>
    <t>浅子町37番地</t>
  </si>
  <si>
    <t>崎辺地区コミュニティセンター</t>
  </si>
  <si>
    <t>十郎新町3番7号</t>
  </si>
  <si>
    <t>高島町公民館</t>
  </si>
  <si>
    <t>高島町362番地</t>
  </si>
  <si>
    <t>天神小学校</t>
  </si>
  <si>
    <t>天神一丁目11番13号</t>
  </si>
  <si>
    <t>黒島地区コミュニティセンター</t>
  </si>
  <si>
    <t>黒島町3175番地</t>
  </si>
  <si>
    <t>港小学校</t>
  </si>
  <si>
    <t>天神町1603番地</t>
  </si>
  <si>
    <t>吉井地区コミュニティセンター</t>
  </si>
  <si>
    <t>吉井町立石474番地</t>
  </si>
  <si>
    <t>福石小学校</t>
  </si>
  <si>
    <t>大宮町32番1号</t>
  </si>
  <si>
    <t>しいのきの館</t>
  </si>
  <si>
    <t>吉井町直谷798番地1</t>
  </si>
  <si>
    <t>木風町２組公民館</t>
  </si>
  <si>
    <t>木風町12番13号</t>
  </si>
  <si>
    <t>世知原地区コミュニティセンター</t>
  </si>
  <si>
    <t>世知原町栗迎246番地1</t>
  </si>
  <si>
    <t>佐世保市労働福祉センター</t>
  </si>
  <si>
    <t>稲荷町2番28号</t>
  </si>
  <si>
    <t>権現町集会所</t>
  </si>
  <si>
    <t>世知原町槍巻413番地</t>
  </si>
  <si>
    <t>欠　番</t>
  </si>
  <si>
    <t>-</t>
  </si>
  <si>
    <t>世知原町太田433番地</t>
  </si>
  <si>
    <t>潮見町公民館</t>
  </si>
  <si>
    <t>潮見町19番14号</t>
  </si>
  <si>
    <t>岩谷口地区集会所</t>
  </si>
  <si>
    <t>世知原町岩谷口974番地</t>
  </si>
  <si>
    <t>山澄地区コミュニティセンター</t>
  </si>
  <si>
    <t>潮見町14番14号</t>
  </si>
  <si>
    <t>旧戸尾小学校</t>
  </si>
  <si>
    <t>戸尾町5番1号</t>
  </si>
  <si>
    <t>白南風小学校</t>
  </si>
  <si>
    <t>山町387番地</t>
  </si>
  <si>
    <t>新田公民館</t>
  </si>
  <si>
    <t>小佐々町黒石523番地</t>
  </si>
  <si>
    <t>小佐世保小学校</t>
  </si>
  <si>
    <t>小佐世保町18番1号</t>
  </si>
  <si>
    <t>田原地区公民館</t>
  </si>
  <si>
    <t>小佐々町田原280番地2</t>
  </si>
  <si>
    <t>中部地区コミュニティセンター</t>
  </si>
  <si>
    <t>光月町6番17号</t>
  </si>
  <si>
    <t>楠泊地区交流館</t>
  </si>
  <si>
    <t>小佐々町楠泊694番地2</t>
  </si>
  <si>
    <t>長崎県立武道館</t>
  </si>
  <si>
    <t>熊野町90番地</t>
  </si>
  <si>
    <t>神崎地区公民館</t>
  </si>
  <si>
    <t>小佐々町矢岳84番地5</t>
  </si>
  <si>
    <t>田代町公会堂</t>
  </si>
  <si>
    <t>田代町809番地</t>
  </si>
  <si>
    <t>矢岳地区山村林構集会施設</t>
  </si>
  <si>
    <t>小佐々町矢岳598番地1</t>
  </si>
  <si>
    <t>烏帽子町公民館</t>
  </si>
  <si>
    <t>烏帽子町148番地2</t>
  </si>
  <si>
    <t>江迎中央体育館</t>
  </si>
  <si>
    <t>江迎町長坂104番地</t>
  </si>
  <si>
    <t>江迎地区文化会館インフィニタス</t>
  </si>
  <si>
    <t>江迎町田ノ元265番地1</t>
  </si>
  <si>
    <t>北地区コミュニティセンター</t>
  </si>
  <si>
    <t>春日町18番9号</t>
  </si>
  <si>
    <t>御堂公民館</t>
  </si>
  <si>
    <t>鹿町町深江553番地7</t>
  </si>
  <si>
    <t>佐世保中央高等学校</t>
  </si>
  <si>
    <t>梅田町10番14号</t>
  </si>
  <si>
    <t>歌浦小学校</t>
  </si>
  <si>
    <t>鹿町町下歌ケ浦791番地11</t>
  </si>
  <si>
    <t>清水地区コミュニティセンター</t>
  </si>
  <si>
    <t>保立町12番31号</t>
  </si>
  <si>
    <t>佐世保市役所</t>
  </si>
  <si>
    <t>八幡町1番10号</t>
  </si>
  <si>
    <t>大久保小学校</t>
  </si>
  <si>
    <t>東大久保町9番10号</t>
  </si>
  <si>
    <t>資料：選挙管理委員会事務局　</t>
  </si>
  <si>
    <t>　　２．各種選挙別有権者・投票者数及び投票率①</t>
  </si>
  <si>
    <t>　　２．各種選挙別有権者・投票者数及び投票率②</t>
  </si>
  <si>
    <t>選挙施行年月日</t>
  </si>
  <si>
    <t>選挙当日
有権者数</t>
  </si>
  <si>
    <t>投票者数</t>
  </si>
  <si>
    <t>投票率</t>
  </si>
  <si>
    <t>％</t>
  </si>
  <si>
    <t>市長選挙</t>
  </si>
  <si>
    <t>参議院議員選挙</t>
  </si>
  <si>
    <t>平成23年 4月24日</t>
  </si>
  <si>
    <t>平成22年 7月11日</t>
  </si>
  <si>
    <t>平成27年 4月26日</t>
  </si>
  <si>
    <t>無投票</t>
  </si>
  <si>
    <t>（比例代表）</t>
  </si>
  <si>
    <t>平成31年 4月21日</t>
  </si>
  <si>
    <t>（選挙区）</t>
  </si>
  <si>
    <t xml:space="preserve">r69,239 </t>
  </si>
  <si>
    <t>令和 5年 4月23日</t>
  </si>
  <si>
    <t>平成25年 7月21日</t>
  </si>
  <si>
    <t>市議会議員選挙</t>
  </si>
  <si>
    <t>平成28年 7月10日</t>
  </si>
  <si>
    <t>県知事選挙</t>
  </si>
  <si>
    <t>平成22年 2月21日</t>
  </si>
  <si>
    <t>令和元年 7月21日</t>
  </si>
  <si>
    <t>平成26年 2月 2日</t>
  </si>
  <si>
    <t>平成30年 2月 4日</t>
  </si>
  <si>
    <t>令和 4年 2月20日</t>
  </si>
  <si>
    <t>令和 4年 7月10日</t>
  </si>
  <si>
    <t>県議会議員選挙</t>
  </si>
  <si>
    <t>平成23年 4月10日</t>
  </si>
  <si>
    <t xml:space="preserve">r45.85 </t>
  </si>
  <si>
    <t>平成27年 4月12日</t>
  </si>
  <si>
    <t>平成31年 4月 7日</t>
  </si>
  <si>
    <t>令和 5年 4月 9日</t>
  </si>
  <si>
    <t>衆議院議員選挙</t>
  </si>
  <si>
    <t xml:space="preserve">r124,186 </t>
  </si>
  <si>
    <t xml:space="preserve">r57,873 </t>
  </si>
  <si>
    <t xml:space="preserve">r66,313 </t>
  </si>
  <si>
    <t xml:space="preserve">r58.36 </t>
  </si>
  <si>
    <t>（小選挙区）</t>
  </si>
  <si>
    <t xml:space="preserve">r124,192 </t>
  </si>
  <si>
    <t xml:space="preserve">r57,878 </t>
  </si>
  <si>
    <t xml:space="preserve">r66,314 </t>
  </si>
  <si>
    <t xml:space="preserve">r58.37 </t>
  </si>
  <si>
    <t>【長崎県第3区】</t>
  </si>
  <si>
    <t>【長崎県第4区】</t>
  </si>
  <si>
    <t>衆議院議員補欠選挙</t>
  </si>
  <si>
    <t>（注）衆議院議員選挙について、平成26年施行分から「長崎県第3区」及び「長崎県第4区」に分けて</t>
  </si>
  <si>
    <t>　　　掲載しています。</t>
  </si>
  <si>
    <t>シート名</t>
    <rPh sb="3" eb="4">
      <t>メイ</t>
    </rPh>
    <phoneticPr fontId="29"/>
  </si>
  <si>
    <t>分類</t>
    <rPh sb="0" eb="2">
      <t>ブンルイ</t>
    </rPh>
    <phoneticPr fontId="29"/>
  </si>
  <si>
    <t>内容</t>
    <rPh sb="0" eb="2">
      <t>ナイヨウ</t>
    </rPh>
    <phoneticPr fontId="29"/>
  </si>
  <si>
    <t xml:space="preserve">14-A-01 </t>
  </si>
  <si>
    <t>Ａ．行政</t>
  </si>
  <si>
    <t>１．佐世保市行政機構図</t>
  </si>
  <si>
    <t>14-A-02</t>
  </si>
  <si>
    <t>２．各部課かい別職員数①</t>
  </si>
  <si>
    <t>14-A-03</t>
  </si>
  <si>
    <t>３．各部局別職員数の推移</t>
  </si>
  <si>
    <t>14-A-04</t>
  </si>
  <si>
    <t>４．外国人住民数</t>
  </si>
  <si>
    <t>14-A-05</t>
  </si>
  <si>
    <t>５．地区別住民票等交付件数</t>
  </si>
  <si>
    <t>14-A-06</t>
  </si>
  <si>
    <t>６．移住者数</t>
  </si>
  <si>
    <t>14-A-07</t>
  </si>
  <si>
    <t>７．市民相談件数</t>
  </si>
  <si>
    <t>14-A-08</t>
  </si>
  <si>
    <t>８．消費生活相談件数</t>
  </si>
  <si>
    <t>14-A-09</t>
  </si>
  <si>
    <t>９．中小企業融資状況</t>
  </si>
  <si>
    <t>14-B-01</t>
  </si>
  <si>
    <t>Ｂ．選挙</t>
  </si>
  <si>
    <t>１．投票区別選挙人名簿登録者数①</t>
  </si>
  <si>
    <t>14-B-02</t>
  </si>
  <si>
    <t>２．各種選挙別有権者・投票者数及び投票率①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</si>
</sst>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"/>
    <numFmt numFmtId="177" formatCode="#,##0_);[Red]\(#,##0\)"/>
    <numFmt numFmtId="178" formatCode="#,##0;&quot;△ &quot;#,##0"/>
    <numFmt numFmtId="179" formatCode="\(#,##0\);\(\-#,##0\)"/>
    <numFmt numFmtId="180" formatCode="#,##0_ ;\△#,##0_ "/>
    <numFmt numFmtId="181" formatCode="#,##0.00_ ;\△#,##0.00_ "/>
    <numFmt numFmtId="182" formatCode="[$-411]ggg\ ee\.\ mm\.\ dd\ ;@"/>
    <numFmt numFmtId="183" formatCode="0.00_);[Red]\(0.00\)"/>
    <numFmt numFmtId="184" formatCode="0.00_ "/>
  </numFmts>
  <fonts count="30">
    <font>
      <sz val="11"/>
      <color theme="1"/>
      <name val="ＭＳ Ｐゴシック"/>
      <family val="2"/>
      <scheme val="minor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u/>
      <sz val="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b/>
      <sz val="8"/>
      <color theme="1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name val="明朝体"/>
      <family val="3"/>
      <charset val="128"/>
    </font>
    <font>
      <sz val="7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HG明朝B"/>
      <family val="1"/>
      <charset val="128"/>
    </font>
    <font>
      <sz val="9"/>
      <name val="SimSun-ExtB"/>
      <family val="3"/>
      <charset val="134"/>
    </font>
    <font>
      <strike/>
      <sz val="9"/>
      <name val="ＭＳ 明朝"/>
      <family val="1"/>
      <charset val="128"/>
    </font>
    <font>
      <sz val="7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7"/>
      <color theme="1"/>
      <name val="ＭＳ ゴシック"/>
      <family val="3"/>
      <charset val="128"/>
    </font>
    <font>
      <sz val="9"/>
      <color theme="1"/>
      <name val="SimSun-ExtB"/>
      <family val="3"/>
      <charset val="134"/>
    </font>
    <font>
      <sz val="9"/>
      <color theme="1"/>
      <name val="HGP明朝B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mediumDashDotDot">
        <color indexed="64"/>
      </right>
      <top style="mediumDashDotDot">
        <color indexed="64"/>
      </top>
      <bottom style="mediumDashDotDot">
        <color indexed="64"/>
      </bottom>
      <diagonal/>
    </border>
    <border>
      <left/>
      <right style="mediumDashDotDot">
        <color indexed="64"/>
      </right>
      <top style="mediumDashDotDot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DashDotDot">
        <color indexed="64"/>
      </left>
      <right/>
      <top/>
      <bottom/>
      <diagonal/>
    </border>
    <border>
      <left/>
      <right style="mediumDashDotDot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DashDotDot">
        <color indexed="64"/>
      </left>
      <right/>
      <top/>
      <bottom style="mediumDashDotDot">
        <color indexed="64"/>
      </bottom>
      <diagonal/>
    </border>
    <border>
      <left/>
      <right style="mediumDashDotDot">
        <color indexed="64"/>
      </right>
      <top/>
      <bottom style="mediumDashDotDot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/>
      <diagonal/>
    </border>
    <border>
      <left style="thin">
        <color indexed="64"/>
      </left>
      <right style="mediumDashDotDot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348">
    <xf numFmtId="0" fontId="0" fillId="0" borderId="0" xfId="0"/>
    <xf numFmtId="49" fontId="1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textRotation="255"/>
    </xf>
    <xf numFmtId="0" fontId="5" fillId="0" borderId="0" xfId="0" applyFont="1" applyAlignment="1">
      <alignment horizontal="distributed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distributed" vertical="center" justifyLastLine="1"/>
    </xf>
    <xf numFmtId="0" fontId="9" fillId="0" borderId="3" xfId="0" applyFont="1" applyBorder="1"/>
    <xf numFmtId="0" fontId="9" fillId="0" borderId="4" xfId="0" applyFont="1" applyBorder="1"/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vertical="center" textRotation="255"/>
    </xf>
    <xf numFmtId="0" fontId="7" fillId="0" borderId="0" xfId="0" applyFont="1" applyAlignment="1">
      <alignment horizontal="center" vertical="center" textRotation="255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9" fillId="0" borderId="7" xfId="0" applyFont="1" applyBorder="1"/>
    <xf numFmtId="0" fontId="9" fillId="0" borderId="8" xfId="0" applyFont="1" applyBorder="1"/>
    <xf numFmtId="0" fontId="9" fillId="0" borderId="1" xfId="0" applyFont="1" applyBorder="1"/>
    <xf numFmtId="0" fontId="5" fillId="0" borderId="9" xfId="0" applyFont="1" applyBorder="1" applyAlignment="1">
      <alignment horizontal="right" vertical="center"/>
    </xf>
    <xf numFmtId="0" fontId="7" fillId="0" borderId="10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left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center" vertical="center" textRotation="255"/>
    </xf>
    <xf numFmtId="0" fontId="9" fillId="0" borderId="12" xfId="0" applyFont="1" applyBorder="1"/>
    <xf numFmtId="0" fontId="7" fillId="0" borderId="13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distributed" vertical="center"/>
    </xf>
    <xf numFmtId="0" fontId="7" fillId="0" borderId="3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7" fillId="0" borderId="13" xfId="0" applyFont="1" applyBorder="1" applyAlignment="1">
      <alignment vertical="center"/>
    </xf>
    <xf numFmtId="0" fontId="9" fillId="0" borderId="14" xfId="0" applyFont="1" applyBorder="1"/>
    <xf numFmtId="0" fontId="9" fillId="0" borderId="15" xfId="0" applyFont="1" applyBorder="1"/>
    <xf numFmtId="0" fontId="7" fillId="0" borderId="13" xfId="0" applyFont="1" applyBorder="1" applyAlignment="1">
      <alignment horizontal="distributed" vertical="center"/>
    </xf>
    <xf numFmtId="0" fontId="7" fillId="0" borderId="8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 justifyLastLine="1"/>
    </xf>
    <xf numFmtId="0" fontId="7" fillId="0" borderId="10" xfId="0" applyFont="1" applyBorder="1" applyAlignment="1">
      <alignment vertical="center" justifyLastLine="1"/>
    </xf>
    <xf numFmtId="0" fontId="7" fillId="0" borderId="2" xfId="0" applyFont="1" applyBorder="1" applyAlignment="1">
      <alignment horizontal="center" vertical="center" justifyLastLine="1"/>
    </xf>
    <xf numFmtId="0" fontId="7" fillId="0" borderId="8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textRotation="255"/>
    </xf>
    <xf numFmtId="0" fontId="7" fillId="0" borderId="13" xfId="0" applyFont="1" applyBorder="1" applyAlignment="1">
      <alignment horizontal="left" vertical="center" textRotation="255"/>
    </xf>
    <xf numFmtId="0" fontId="7" fillId="0" borderId="5" xfId="0" applyFont="1" applyBorder="1" applyAlignment="1">
      <alignment vertical="center" justifyLastLine="1"/>
    </xf>
    <xf numFmtId="0" fontId="7" fillId="0" borderId="3" xfId="0" applyFont="1" applyBorder="1" applyAlignment="1">
      <alignment horizontal="left" vertical="center"/>
    </xf>
    <xf numFmtId="0" fontId="7" fillId="0" borderId="16" xfId="0" applyFont="1" applyBorder="1" applyAlignment="1">
      <alignment horizontal="center" vertical="center" textRotation="255" wrapText="1"/>
    </xf>
    <xf numFmtId="0" fontId="9" fillId="0" borderId="17" xfId="0" applyFont="1" applyBorder="1"/>
    <xf numFmtId="0" fontId="7" fillId="0" borderId="0" xfId="0" applyFont="1" applyAlignment="1">
      <alignment horizontal="left" vertical="center" wrapText="1"/>
    </xf>
    <xf numFmtId="0" fontId="9" fillId="0" borderId="18" xfId="0" applyFont="1" applyBorder="1"/>
    <xf numFmtId="0" fontId="9" fillId="0" borderId="19" xfId="0" applyFont="1" applyBorder="1"/>
    <xf numFmtId="0" fontId="7" fillId="0" borderId="20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left" vertical="center"/>
    </xf>
    <xf numFmtId="0" fontId="11" fillId="0" borderId="0" xfId="0" applyFont="1" applyAlignment="1">
      <alignment vertical="center" wrapText="1"/>
    </xf>
    <xf numFmtId="0" fontId="7" fillId="0" borderId="9" xfId="0" applyFont="1" applyBorder="1" applyAlignment="1">
      <alignment horizontal="left" vertical="center"/>
    </xf>
    <xf numFmtId="0" fontId="9" fillId="0" borderId="21" xfId="0" applyFont="1" applyBorder="1"/>
    <xf numFmtId="0" fontId="9" fillId="0" borderId="22" xfId="0" applyFont="1" applyBorder="1"/>
    <xf numFmtId="0" fontId="7" fillId="0" borderId="23" xfId="0" applyFont="1" applyBorder="1" applyAlignment="1">
      <alignment horizontal="left" vertical="center"/>
    </xf>
    <xf numFmtId="0" fontId="7" fillId="0" borderId="2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 wrapText="1"/>
    </xf>
    <xf numFmtId="0" fontId="6" fillId="0" borderId="0" xfId="0" applyFont="1" applyAlignment="1">
      <alignment horizontal="distributed" vertical="center"/>
    </xf>
    <xf numFmtId="0" fontId="7" fillId="0" borderId="10" xfId="0" applyFont="1" applyBorder="1" applyAlignment="1">
      <alignment horizontal="distributed" vertical="center"/>
    </xf>
    <xf numFmtId="0" fontId="7" fillId="0" borderId="7" xfId="0" applyFont="1" applyBorder="1" applyAlignment="1">
      <alignment horizontal="center" vertical="center" textRotation="255"/>
    </xf>
    <xf numFmtId="0" fontId="7" fillId="0" borderId="2" xfId="0" applyFont="1" applyBorder="1" applyAlignment="1">
      <alignment horizontal="distributed" vertical="center" wrapText="1" justifyLastLine="1"/>
    </xf>
    <xf numFmtId="0" fontId="9" fillId="0" borderId="24" xfId="0" applyFont="1" applyBorder="1"/>
    <xf numFmtId="0" fontId="9" fillId="0" borderId="25" xfId="0" applyFont="1" applyBorder="1"/>
    <xf numFmtId="0" fontId="7" fillId="0" borderId="4" xfId="0" applyFont="1" applyBorder="1" applyAlignment="1">
      <alignment horizontal="distributed" vertical="center"/>
    </xf>
    <xf numFmtId="0" fontId="11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9" fillId="0" borderId="13" xfId="0" applyFont="1" applyBorder="1"/>
    <xf numFmtId="0" fontId="9" fillId="0" borderId="5" xfId="0" applyFont="1" applyBorder="1"/>
    <xf numFmtId="0" fontId="7" fillId="0" borderId="3" xfId="0" applyFont="1" applyBorder="1" applyAlignment="1">
      <alignment horizontal="distributed" vertical="center" wrapText="1"/>
    </xf>
    <xf numFmtId="0" fontId="7" fillId="0" borderId="7" xfId="0" applyFont="1" applyBorder="1" applyAlignment="1">
      <alignment vertical="center"/>
    </xf>
    <xf numFmtId="0" fontId="7" fillId="0" borderId="2" xfId="0" applyFont="1" applyBorder="1" applyAlignment="1">
      <alignment horizontal="distributed" vertical="center" wrapText="1"/>
    </xf>
    <xf numFmtId="0" fontId="6" fillId="0" borderId="0" xfId="0" applyFont="1" applyAlignment="1">
      <alignment horizontal="distributed" vertical="center" wrapText="1"/>
    </xf>
    <xf numFmtId="0" fontId="7" fillId="0" borderId="8" xfId="0" applyFont="1" applyBorder="1" applyAlignment="1">
      <alignment horizontal="left" vertical="center" textRotation="255"/>
    </xf>
    <xf numFmtId="0" fontId="7" fillId="0" borderId="0" xfId="0" applyFont="1" applyAlignment="1">
      <alignment horizontal="left" vertical="center" shrinkToFit="1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center" vertical="center" textRotation="255" wrapText="1"/>
    </xf>
    <xf numFmtId="0" fontId="7" fillId="0" borderId="9" xfId="0" applyFont="1" applyBorder="1" applyAlignment="1">
      <alignment horizontal="distributed" vertical="center" wrapText="1"/>
    </xf>
    <xf numFmtId="0" fontId="11" fillId="0" borderId="3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28" xfId="0" applyFont="1" applyBorder="1" applyAlignment="1">
      <alignment horizontal="distributed" vertical="center" justifyLastLine="1"/>
    </xf>
    <xf numFmtId="0" fontId="7" fillId="0" borderId="1" xfId="0" applyFont="1" applyBorder="1" applyAlignment="1">
      <alignment horizontal="distributed" vertical="center"/>
    </xf>
    <xf numFmtId="0" fontId="7" fillId="0" borderId="0" xfId="0" applyFont="1" applyAlignment="1">
      <alignment vertical="center" textRotation="255" wrapText="1"/>
    </xf>
    <xf numFmtId="0" fontId="12" fillId="0" borderId="0" xfId="0" applyFont="1" applyAlignment="1">
      <alignment vertical="center" textRotation="255" wrapText="1"/>
    </xf>
    <xf numFmtId="0" fontId="7" fillId="0" borderId="7" xfId="0" applyFont="1" applyBorder="1" applyAlignment="1">
      <alignment horizontal="distributed" vertical="center"/>
    </xf>
    <xf numFmtId="0" fontId="7" fillId="0" borderId="0" xfId="0" applyFont="1" applyAlignment="1">
      <alignment horizontal="center" vertical="center" textRotation="255" wrapText="1"/>
    </xf>
    <xf numFmtId="0" fontId="12" fillId="0" borderId="0" xfId="0" applyFont="1" applyAlignment="1">
      <alignment horizontal="center" vertical="center" textRotation="255" wrapText="1"/>
    </xf>
    <xf numFmtId="0" fontId="13" fillId="0" borderId="0" xfId="0" applyFont="1" applyAlignment="1">
      <alignment horizontal="distributed" vertical="center"/>
    </xf>
    <xf numFmtId="0" fontId="7" fillId="0" borderId="6" xfId="0" applyFont="1" applyBorder="1" applyAlignment="1">
      <alignment horizontal="distributed" vertical="center" justifyLastLine="1"/>
    </xf>
    <xf numFmtId="0" fontId="7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7" fillId="0" borderId="5" xfId="0" applyFont="1" applyBorder="1" applyAlignment="1">
      <alignment horizontal="distributed" vertical="center" wrapText="1"/>
    </xf>
    <xf numFmtId="0" fontId="7" fillId="0" borderId="29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 textRotation="255"/>
    </xf>
    <xf numFmtId="0" fontId="11" fillId="0" borderId="2" xfId="0" applyFont="1" applyBorder="1" applyAlignment="1">
      <alignment horizontal="distributed" vertical="center"/>
    </xf>
    <xf numFmtId="0" fontId="11" fillId="0" borderId="3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textRotation="255"/>
    </xf>
    <xf numFmtId="0" fontId="7" fillId="0" borderId="14" xfId="0" applyFont="1" applyBorder="1" applyAlignment="1">
      <alignment horizontal="left" vertical="center" textRotation="255"/>
    </xf>
    <xf numFmtId="0" fontId="7" fillId="0" borderId="5" xfId="0" applyFont="1" applyBorder="1" applyAlignment="1">
      <alignment horizontal="left" vertical="center" textRotation="255"/>
    </xf>
    <xf numFmtId="0" fontId="11" fillId="0" borderId="2" xfId="0" applyFont="1" applyBorder="1" applyAlignment="1">
      <alignment horizontal="distributed" vertical="center" wrapText="1"/>
    </xf>
    <xf numFmtId="0" fontId="7" fillId="0" borderId="5" xfId="0" applyFont="1" applyBorder="1" applyAlignment="1">
      <alignment vertical="center" textRotation="255" wrapText="1"/>
    </xf>
    <xf numFmtId="0" fontId="11" fillId="0" borderId="3" xfId="0" applyFont="1" applyBorder="1" applyAlignment="1">
      <alignment vertical="center" wrapText="1"/>
    </xf>
    <xf numFmtId="0" fontId="7" fillId="0" borderId="8" xfId="0" applyFont="1" applyBorder="1" applyAlignment="1">
      <alignment vertical="center" textRotation="255" wrapText="1"/>
    </xf>
    <xf numFmtId="0" fontId="7" fillId="0" borderId="6" xfId="0" applyFont="1" applyBorder="1" applyAlignment="1">
      <alignment horizontal="distributed" vertical="center"/>
    </xf>
    <xf numFmtId="0" fontId="7" fillId="0" borderId="9" xfId="0" applyFont="1" applyBorder="1" applyAlignment="1">
      <alignment horizontal="left" vertical="center" textRotation="255"/>
    </xf>
    <xf numFmtId="0" fontId="7" fillId="0" borderId="31" xfId="0" applyFont="1" applyBorder="1" applyAlignment="1">
      <alignment horizontal="distributed" vertical="center"/>
    </xf>
    <xf numFmtId="0" fontId="11" fillId="0" borderId="8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distributed" vertical="center" wrapText="1"/>
    </xf>
    <xf numFmtId="0" fontId="7" fillId="0" borderId="6" xfId="0" applyFont="1" applyBorder="1" applyAlignment="1">
      <alignment horizontal="distributed" vertical="center" wrapText="1"/>
    </xf>
    <xf numFmtId="0" fontId="11" fillId="0" borderId="8" xfId="0" applyFont="1" applyBorder="1" applyAlignment="1">
      <alignment vertical="center" wrapText="1"/>
    </xf>
    <xf numFmtId="0" fontId="11" fillId="0" borderId="0" xfId="0" applyFont="1" applyAlignment="1">
      <alignment horizontal="distributed" vertical="center"/>
    </xf>
    <xf numFmtId="0" fontId="11" fillId="0" borderId="10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textRotation="255"/>
    </xf>
    <xf numFmtId="0" fontId="7" fillId="0" borderId="9" xfId="0" applyFont="1" applyBorder="1" applyAlignment="1">
      <alignment horizontal="distributed" vertical="center" justifyLastLine="1"/>
    </xf>
    <xf numFmtId="0" fontId="7" fillId="0" borderId="13" xfId="0" applyFont="1" applyBorder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0" fontId="7" fillId="0" borderId="0" xfId="0" applyFont="1" applyAlignment="1">
      <alignment horizontal="center" vertical="center" justifyLastLine="1"/>
    </xf>
    <xf numFmtId="49" fontId="14" fillId="0" borderId="0" xfId="0" applyNumberFormat="1" applyFont="1" applyAlignment="1">
      <alignment vertical="center"/>
    </xf>
    <xf numFmtId="49" fontId="15" fillId="0" borderId="0" xfId="0" applyNumberFormat="1" applyFont="1" applyAlignment="1">
      <alignment vertical="center"/>
    </xf>
    <xf numFmtId="49" fontId="15" fillId="0" borderId="0" xfId="0" applyNumberFormat="1" applyFont="1" applyAlignment="1">
      <alignment horizontal="right" vertical="center"/>
    </xf>
    <xf numFmtId="0" fontId="16" fillId="0" borderId="34" xfId="0" applyFont="1" applyBorder="1" applyAlignment="1">
      <alignment horizontal="center" vertical="center"/>
    </xf>
    <xf numFmtId="0" fontId="17" fillId="0" borderId="35" xfId="0" applyFont="1" applyBorder="1"/>
    <xf numFmtId="0" fontId="17" fillId="0" borderId="34" xfId="0" applyFont="1" applyBorder="1"/>
    <xf numFmtId="176" fontId="16" fillId="0" borderId="36" xfId="0" applyNumberFormat="1" applyFont="1" applyBorder="1" applyAlignment="1">
      <alignment horizontal="center" vertical="center"/>
    </xf>
    <xf numFmtId="176" fontId="16" fillId="0" borderId="0" xfId="0" applyNumberFormat="1" applyFont="1" applyAlignment="1">
      <alignment horizontal="center" vertical="center"/>
    </xf>
    <xf numFmtId="0" fontId="16" fillId="0" borderId="13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176" fontId="18" fillId="0" borderId="13" xfId="0" applyNumberFormat="1" applyFont="1" applyBorder="1" applyAlignment="1">
      <alignment horizontal="right" vertical="center"/>
    </xf>
    <xf numFmtId="176" fontId="18" fillId="0" borderId="0" xfId="0" applyNumberFormat="1" applyFont="1" applyAlignment="1">
      <alignment horizontal="right" vertical="center"/>
    </xf>
    <xf numFmtId="0" fontId="18" fillId="0" borderId="13" xfId="0" applyFont="1" applyBorder="1" applyAlignment="1">
      <alignment horizontal="right" vertical="center"/>
    </xf>
    <xf numFmtId="0" fontId="18" fillId="0" borderId="5" xfId="0" applyFont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176" fontId="20" fillId="0" borderId="13" xfId="0" applyNumberFormat="1" applyFont="1" applyBorder="1" applyAlignment="1">
      <alignment horizontal="right" vertical="center"/>
    </xf>
    <xf numFmtId="176" fontId="20" fillId="0" borderId="0" xfId="0" applyNumberFormat="1" applyFont="1" applyAlignment="1">
      <alignment horizontal="right" vertical="center"/>
    </xf>
    <xf numFmtId="0" fontId="17" fillId="0" borderId="13" xfId="0" applyFont="1" applyBorder="1"/>
    <xf numFmtId="0" fontId="19" fillId="0" borderId="5" xfId="0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176" fontId="21" fillId="0" borderId="13" xfId="0" applyNumberFormat="1" applyFont="1" applyBorder="1" applyAlignment="1">
      <alignment horizontal="right" vertical="center"/>
    </xf>
    <xf numFmtId="176" fontId="21" fillId="0" borderId="0" xfId="0" applyNumberFormat="1" applyFont="1" applyAlignment="1">
      <alignment horizontal="right" vertical="center"/>
    </xf>
    <xf numFmtId="0" fontId="22" fillId="0" borderId="0" xfId="0" applyFont="1" applyAlignment="1">
      <alignment vertical="center"/>
    </xf>
    <xf numFmtId="0" fontId="17" fillId="0" borderId="5" xfId="0" applyFont="1" applyBorder="1"/>
    <xf numFmtId="176" fontId="21" fillId="0" borderId="13" xfId="0" applyNumberFormat="1" applyFont="1" applyBorder="1" applyAlignment="1">
      <alignment vertical="center"/>
    </xf>
    <xf numFmtId="176" fontId="20" fillId="0" borderId="13" xfId="0" applyNumberFormat="1" applyFont="1" applyBorder="1" applyAlignment="1">
      <alignment vertical="center"/>
    </xf>
    <xf numFmtId="176" fontId="21" fillId="0" borderId="0" xfId="0" applyNumberFormat="1" applyFont="1" applyAlignment="1">
      <alignment vertical="center"/>
    </xf>
    <xf numFmtId="0" fontId="17" fillId="0" borderId="37" xfId="0" applyFont="1" applyBorder="1" applyAlignment="1">
      <alignment vertical="center"/>
    </xf>
    <xf numFmtId="0" fontId="17" fillId="0" borderId="38" xfId="0" applyFont="1" applyBorder="1" applyAlignment="1">
      <alignment vertical="center"/>
    </xf>
    <xf numFmtId="0" fontId="19" fillId="0" borderId="39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19" fillId="0" borderId="40" xfId="0" applyFont="1" applyBorder="1" applyAlignment="1">
      <alignment vertical="center"/>
    </xf>
    <xf numFmtId="0" fontId="17" fillId="0" borderId="40" xfId="0" applyFont="1" applyBorder="1" applyAlignment="1">
      <alignment vertical="center"/>
    </xf>
    <xf numFmtId="0" fontId="17" fillId="0" borderId="0" xfId="0" applyFont="1" applyAlignment="1">
      <alignment vertical="center"/>
    </xf>
    <xf numFmtId="176" fontId="21" fillId="0" borderId="41" xfId="0" applyNumberFormat="1" applyFont="1" applyBorder="1" applyAlignment="1">
      <alignment vertical="center"/>
    </xf>
    <xf numFmtId="0" fontId="16" fillId="0" borderId="37" xfId="0" applyFont="1" applyBorder="1" applyAlignment="1">
      <alignment horizontal="right" vertical="center"/>
    </xf>
    <xf numFmtId="0" fontId="17" fillId="0" borderId="37" xfId="0" applyFont="1" applyBorder="1"/>
    <xf numFmtId="0" fontId="19" fillId="0" borderId="34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 wrapText="1"/>
    </xf>
    <xf numFmtId="0" fontId="18" fillId="0" borderId="3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8" fillId="0" borderId="3" xfId="0" applyFont="1" applyBorder="1" applyAlignment="1">
      <alignment horizontal="right" vertical="center"/>
    </xf>
    <xf numFmtId="177" fontId="20" fillId="0" borderId="0" xfId="0" applyNumberFormat="1" applyFont="1" applyAlignment="1">
      <alignment horizontal="right" vertical="center"/>
    </xf>
    <xf numFmtId="177" fontId="21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19" fillId="0" borderId="37" xfId="0" applyFont="1" applyBorder="1" applyAlignment="1">
      <alignment vertical="top"/>
    </xf>
    <xf numFmtId="0" fontId="19" fillId="0" borderId="38" xfId="0" applyFont="1" applyBorder="1" applyAlignment="1">
      <alignment vertical="top"/>
    </xf>
    <xf numFmtId="0" fontId="21" fillId="0" borderId="37" xfId="0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49" fontId="16" fillId="0" borderId="37" xfId="0" applyNumberFormat="1" applyFont="1" applyBorder="1" applyAlignment="1">
      <alignment horizontal="right" vertical="center"/>
    </xf>
    <xf numFmtId="0" fontId="19" fillId="0" borderId="36" xfId="0" applyFont="1" applyBorder="1" applyAlignment="1">
      <alignment horizontal="center" vertical="center"/>
    </xf>
    <xf numFmtId="177" fontId="18" fillId="0" borderId="0" xfId="0" applyNumberFormat="1" applyFont="1" applyAlignment="1">
      <alignment horizontal="right" vertical="center"/>
    </xf>
    <xf numFmtId="0" fontId="19" fillId="0" borderId="37" xfId="0" applyFont="1" applyBorder="1" applyAlignment="1">
      <alignment vertical="center"/>
    </xf>
    <xf numFmtId="0" fontId="19" fillId="0" borderId="38" xfId="0" applyFont="1" applyBorder="1" applyAlignment="1">
      <alignment vertical="center"/>
    </xf>
    <xf numFmtId="177" fontId="19" fillId="0" borderId="37" xfId="0" applyNumberFormat="1" applyFont="1" applyBorder="1" applyAlignment="1">
      <alignment horizontal="right" vertical="center"/>
    </xf>
    <xf numFmtId="0" fontId="19" fillId="0" borderId="43" xfId="0" applyFont="1" applyBorder="1" applyAlignment="1">
      <alignment vertical="center"/>
    </xf>
    <xf numFmtId="0" fontId="17" fillId="0" borderId="43" xfId="0" applyFont="1" applyBorder="1"/>
    <xf numFmtId="0" fontId="16" fillId="0" borderId="37" xfId="0" applyFont="1" applyBorder="1" applyAlignment="1" applyProtection="1">
      <alignment vertical="center"/>
      <protection locked="0"/>
    </xf>
    <xf numFmtId="0" fontId="17" fillId="0" borderId="37" xfId="0" applyFont="1" applyBorder="1" applyProtection="1">
      <protection locked="0"/>
    </xf>
    <xf numFmtId="0" fontId="19" fillId="0" borderId="34" xfId="0" applyFont="1" applyBorder="1" applyAlignment="1" applyProtection="1">
      <alignment horizontal="center" vertical="center"/>
      <protection locked="0"/>
    </xf>
    <xf numFmtId="0" fontId="17" fillId="0" borderId="43" xfId="0" applyFont="1" applyBorder="1" applyProtection="1">
      <protection locked="0"/>
    </xf>
    <xf numFmtId="0" fontId="17" fillId="0" borderId="44" xfId="0" applyFont="1" applyBorder="1" applyProtection="1">
      <protection locked="0"/>
    </xf>
    <xf numFmtId="0" fontId="19" fillId="0" borderId="45" xfId="0" applyFont="1" applyBorder="1" applyAlignment="1" applyProtection="1">
      <alignment horizontal="center" vertical="center"/>
      <protection locked="0"/>
    </xf>
    <xf numFmtId="0" fontId="19" fillId="0" borderId="36" xfId="0" applyFont="1" applyBorder="1" applyAlignment="1" applyProtection="1">
      <alignment horizontal="center" vertical="center"/>
      <protection locked="0"/>
    </xf>
    <xf numFmtId="0" fontId="19" fillId="0" borderId="35" xfId="0" applyFont="1" applyBorder="1" applyAlignment="1" applyProtection="1">
      <alignment horizontal="center" vertical="center"/>
      <protection locked="0"/>
    </xf>
    <xf numFmtId="0" fontId="17" fillId="0" borderId="35" xfId="0" applyFont="1" applyBorder="1" applyProtection="1">
      <protection locked="0"/>
    </xf>
    <xf numFmtId="0" fontId="17" fillId="0" borderId="8" xfId="0" applyFont="1" applyBorder="1" applyProtection="1">
      <protection locked="0"/>
    </xf>
    <xf numFmtId="0" fontId="17" fillId="0" borderId="1" xfId="0" applyFont="1" applyBorder="1" applyProtection="1">
      <protection locked="0"/>
    </xf>
    <xf numFmtId="0" fontId="17" fillId="0" borderId="10" xfId="0" applyFont="1" applyBorder="1" applyProtection="1">
      <protection locked="0"/>
    </xf>
    <xf numFmtId="0" fontId="17" fillId="0" borderId="7" xfId="0" applyFont="1" applyBorder="1" applyProtection="1"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left" vertical="center"/>
      <protection locked="0"/>
    </xf>
    <xf numFmtId="0" fontId="18" fillId="0" borderId="3" xfId="0" applyFont="1" applyBorder="1" applyAlignment="1" applyProtection="1">
      <alignment horizontal="right" vertical="center"/>
      <protection locked="0"/>
    </xf>
    <xf numFmtId="0" fontId="18" fillId="0" borderId="46" xfId="0" applyFont="1" applyBorder="1" applyAlignment="1" applyProtection="1">
      <alignment horizontal="right" vertical="center"/>
      <protection locked="0"/>
    </xf>
    <xf numFmtId="0" fontId="18" fillId="0" borderId="0" xfId="0" applyFont="1" applyAlignment="1" applyProtection="1">
      <alignment horizontal="right" vertical="center"/>
      <protection locked="0"/>
    </xf>
    <xf numFmtId="0" fontId="19" fillId="0" borderId="0" xfId="0" applyFont="1" applyAlignment="1" applyProtection="1">
      <alignment horizontal="distributed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9" fillId="0" borderId="5" xfId="0" applyFont="1" applyBorder="1" applyAlignment="1" applyProtection="1">
      <alignment horizontal="left" vertical="center"/>
      <protection locked="0"/>
    </xf>
    <xf numFmtId="176" fontId="20" fillId="0" borderId="0" xfId="0" applyNumberFormat="1" applyFont="1" applyAlignment="1" applyProtection="1">
      <alignment vertical="center"/>
      <protection locked="0"/>
    </xf>
    <xf numFmtId="176" fontId="20" fillId="0" borderId="47" xfId="0" applyNumberFormat="1" applyFont="1" applyBorder="1" applyAlignment="1" applyProtection="1">
      <alignment vertical="center"/>
      <protection locked="0"/>
    </xf>
    <xf numFmtId="0" fontId="19" fillId="0" borderId="5" xfId="0" applyFont="1" applyBorder="1" applyAlignment="1" applyProtection="1">
      <alignment horizontal="distributed" vertical="distributed" justifyLastLine="1"/>
      <protection locked="0"/>
    </xf>
    <xf numFmtId="176" fontId="21" fillId="0" borderId="0" xfId="0" applyNumberFormat="1" applyFont="1" applyAlignment="1" applyProtection="1">
      <alignment vertical="center"/>
      <protection locked="0"/>
    </xf>
    <xf numFmtId="0" fontId="19" fillId="0" borderId="37" xfId="0" applyFont="1" applyBorder="1" applyAlignment="1" applyProtection="1">
      <alignment vertical="center"/>
      <protection locked="0"/>
    </xf>
    <xf numFmtId="0" fontId="19" fillId="0" borderId="38" xfId="0" applyFont="1" applyBorder="1" applyAlignment="1" applyProtection="1">
      <alignment horizontal="left" vertical="center"/>
      <protection locked="0"/>
    </xf>
    <xf numFmtId="0" fontId="19" fillId="0" borderId="48" xfId="0" applyFont="1" applyBorder="1" applyAlignment="1" applyProtection="1">
      <alignment vertical="center"/>
      <protection locked="0"/>
    </xf>
    <xf numFmtId="178" fontId="19" fillId="0" borderId="37" xfId="0" applyNumberFormat="1" applyFont="1" applyBorder="1" applyAlignment="1" applyProtection="1">
      <alignment vertical="center"/>
      <protection locked="0"/>
    </xf>
    <xf numFmtId="0" fontId="19" fillId="0" borderId="43" xfId="0" applyFont="1" applyBorder="1" applyAlignment="1" applyProtection="1">
      <alignment vertical="center"/>
      <protection locked="0"/>
    </xf>
    <xf numFmtId="176" fontId="19" fillId="0" borderId="0" xfId="0" applyNumberFormat="1" applyFont="1" applyAlignment="1" applyProtection="1">
      <alignment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16" fillId="0" borderId="37" xfId="0" applyFont="1" applyBorder="1" applyAlignment="1" applyProtection="1">
      <alignment vertical="top"/>
      <protection locked="0"/>
    </xf>
    <xf numFmtId="0" fontId="19" fillId="0" borderId="34" xfId="0" applyFont="1" applyBorder="1" applyAlignment="1">
      <alignment horizontal="center" vertical="distributed" justifyLastLine="1"/>
    </xf>
    <xf numFmtId="0" fontId="17" fillId="0" borderId="44" xfId="0" applyFont="1" applyBorder="1"/>
    <xf numFmtId="0" fontId="19" fillId="0" borderId="49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7" fillId="0" borderId="8" xfId="0" applyFont="1" applyBorder="1"/>
    <xf numFmtId="0" fontId="17" fillId="0" borderId="1" xfId="0" applyFont="1" applyBorder="1"/>
    <xf numFmtId="0" fontId="17" fillId="0" borderId="7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 wrapText="1"/>
    </xf>
    <xf numFmtId="0" fontId="23" fillId="0" borderId="0" xfId="0" applyFont="1" applyAlignment="1">
      <alignment horizontal="right" vertical="top"/>
    </xf>
    <xf numFmtId="0" fontId="23" fillId="0" borderId="0" xfId="0" applyFont="1" applyAlignment="1">
      <alignment horizontal="left" vertical="top"/>
    </xf>
    <xf numFmtId="0" fontId="23" fillId="0" borderId="5" xfId="0" applyFont="1" applyBorder="1" applyAlignment="1">
      <alignment horizontal="left" vertical="top"/>
    </xf>
    <xf numFmtId="3" fontId="18" fillId="0" borderId="3" xfId="0" applyNumberFormat="1" applyFont="1" applyBorder="1" applyAlignment="1">
      <alignment horizontal="right" vertical="top"/>
    </xf>
    <xf numFmtId="0" fontId="16" fillId="0" borderId="5" xfId="0" applyFont="1" applyBorder="1" applyAlignment="1">
      <alignment horizontal="left" vertical="center"/>
    </xf>
    <xf numFmtId="0" fontId="19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9" fillId="0" borderId="0" xfId="0" applyFont="1" applyAlignment="1">
      <alignment horizontal="distributed" vertical="center" indent="1"/>
    </xf>
    <xf numFmtId="0" fontId="19" fillId="0" borderId="5" xfId="0" applyFont="1" applyBorder="1" applyAlignment="1">
      <alignment horizontal="distributed" vertical="center" justifyLastLine="1"/>
    </xf>
    <xf numFmtId="0" fontId="19" fillId="0" borderId="37" xfId="0" applyFont="1" applyBorder="1" applyAlignment="1">
      <alignment horizontal="left" vertical="top"/>
    </xf>
    <xf numFmtId="0" fontId="19" fillId="0" borderId="38" xfId="0" applyFont="1" applyBorder="1" applyAlignment="1">
      <alignment horizontal="left" vertical="top"/>
    </xf>
    <xf numFmtId="3" fontId="19" fillId="0" borderId="37" xfId="0" applyNumberFormat="1" applyFont="1" applyBorder="1" applyAlignment="1">
      <alignment vertical="top"/>
    </xf>
    <xf numFmtId="179" fontId="19" fillId="0" borderId="37" xfId="0" applyNumberFormat="1" applyFont="1" applyBorder="1" applyAlignment="1">
      <alignment vertical="top"/>
    </xf>
    <xf numFmtId="0" fontId="19" fillId="0" borderId="43" xfId="0" applyFont="1" applyBorder="1" applyAlignment="1">
      <alignment horizontal="left" vertical="center"/>
    </xf>
    <xf numFmtId="0" fontId="16" fillId="0" borderId="37" xfId="0" applyFont="1" applyBorder="1" applyProtection="1"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left" vertical="top"/>
    </xf>
    <xf numFmtId="0" fontId="18" fillId="0" borderId="5" xfId="0" applyFont="1" applyBorder="1" applyAlignment="1">
      <alignment horizontal="left" vertical="top"/>
    </xf>
    <xf numFmtId="0" fontId="18" fillId="0" borderId="0" xfId="0" applyFont="1" applyAlignment="1">
      <alignment horizontal="right" vertical="top"/>
    </xf>
    <xf numFmtId="176" fontId="20" fillId="0" borderId="0" xfId="0" applyNumberFormat="1" applyFont="1" applyAlignment="1">
      <alignment vertical="center"/>
    </xf>
    <xf numFmtId="0" fontId="19" fillId="0" borderId="0" xfId="0" applyFont="1" applyAlignment="1" applyProtection="1">
      <alignment horizontal="left"/>
      <protection locked="0"/>
    </xf>
    <xf numFmtId="176" fontId="21" fillId="0" borderId="0" xfId="0" applyNumberFormat="1" applyFont="1" applyAlignment="1" applyProtection="1">
      <alignment horizontal="right" vertical="center"/>
      <protection locked="0"/>
    </xf>
    <xf numFmtId="0" fontId="24" fillId="0" borderId="0" xfId="0" applyFont="1"/>
    <xf numFmtId="0" fontId="17" fillId="0" borderId="5" xfId="0" applyFont="1" applyBorder="1" applyProtection="1">
      <protection locked="0"/>
    </xf>
    <xf numFmtId="0" fontId="19" fillId="0" borderId="37" xfId="0" applyFont="1" applyBorder="1"/>
    <xf numFmtId="0" fontId="4" fillId="0" borderId="37" xfId="0" applyFont="1" applyBorder="1" applyAlignment="1">
      <alignment vertical="top"/>
    </xf>
    <xf numFmtId="0" fontId="21" fillId="0" borderId="0" xfId="0" applyFont="1" applyAlignment="1">
      <alignment vertical="center"/>
    </xf>
    <xf numFmtId="49" fontId="14" fillId="0" borderId="0" xfId="0" applyNumberFormat="1" applyFont="1" applyAlignment="1">
      <alignment horizontal="left" vertical="center"/>
    </xf>
    <xf numFmtId="49" fontId="15" fillId="0" borderId="0" xfId="0" applyNumberFormat="1" applyFont="1" applyAlignment="1">
      <alignment horizontal="left" vertical="center"/>
    </xf>
    <xf numFmtId="0" fontId="16" fillId="0" borderId="37" xfId="0" applyFont="1" applyBorder="1" applyAlignment="1">
      <alignment vertical="center"/>
    </xf>
    <xf numFmtId="0" fontId="17" fillId="0" borderId="34" xfId="0" applyFont="1" applyBorder="1" applyProtection="1">
      <protection locked="0"/>
    </xf>
    <xf numFmtId="0" fontId="19" fillId="0" borderId="50" xfId="0" applyFont="1" applyBorder="1" applyAlignment="1">
      <alignment vertical="center"/>
    </xf>
    <xf numFmtId="0" fontId="19" fillId="0" borderId="51" xfId="0" applyFont="1" applyBorder="1" applyAlignment="1" applyProtection="1">
      <alignment horizontal="left" vertical="center"/>
      <protection locked="0"/>
    </xf>
    <xf numFmtId="0" fontId="18" fillId="0" borderId="50" xfId="0" applyFont="1" applyBorder="1" applyAlignment="1" applyProtection="1">
      <alignment horizontal="right" vertical="center"/>
      <protection locked="0"/>
    </xf>
    <xf numFmtId="176" fontId="20" fillId="0" borderId="0" xfId="0" applyNumberFormat="1" applyFont="1" applyAlignment="1" applyProtection="1">
      <alignment horizontal="right" vertical="center"/>
      <protection locked="0"/>
    </xf>
    <xf numFmtId="0" fontId="19" fillId="0" borderId="38" xfId="0" applyFont="1" applyBorder="1" applyAlignment="1">
      <alignment horizontal="left" vertical="center"/>
    </xf>
    <xf numFmtId="176" fontId="21" fillId="0" borderId="37" xfId="0" applyNumberFormat="1" applyFont="1" applyBorder="1" applyAlignment="1">
      <alignment horizontal="right" vertical="center"/>
    </xf>
    <xf numFmtId="0" fontId="4" fillId="0" borderId="37" xfId="0" applyFont="1" applyBorder="1"/>
    <xf numFmtId="0" fontId="4" fillId="0" borderId="43" xfId="0" applyFont="1" applyBorder="1"/>
    <xf numFmtId="0" fontId="4" fillId="0" borderId="44" xfId="0" applyFont="1" applyBorder="1"/>
    <xf numFmtId="0" fontId="19" fillId="0" borderId="45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4" fillId="0" borderId="35" xfId="0" applyFont="1" applyBorder="1"/>
    <xf numFmtId="0" fontId="4" fillId="0" borderId="8" xfId="0" applyFont="1" applyBorder="1"/>
    <xf numFmtId="0" fontId="4" fillId="0" borderId="1" xfId="0" applyFont="1" applyBorder="1"/>
    <xf numFmtId="0" fontId="4" fillId="0" borderId="7" xfId="0" applyFont="1" applyBorder="1"/>
    <xf numFmtId="0" fontId="19" fillId="0" borderId="2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9" xfId="0" applyFont="1" applyBorder="1" applyAlignment="1">
      <alignment horizontal="right" vertical="center"/>
    </xf>
    <xf numFmtId="0" fontId="16" fillId="0" borderId="5" xfId="0" applyFont="1" applyBorder="1" applyAlignment="1">
      <alignment horizontal="center" vertical="center"/>
    </xf>
    <xf numFmtId="180" fontId="20" fillId="0" borderId="13" xfId="0" applyNumberFormat="1" applyFont="1" applyBorder="1" applyAlignment="1">
      <alignment horizontal="right" vertical="center"/>
    </xf>
    <xf numFmtId="180" fontId="20" fillId="0" borderId="0" xfId="0" applyNumberFormat="1" applyFont="1" applyAlignment="1">
      <alignment horizontal="right" vertical="center"/>
    </xf>
    <xf numFmtId="0" fontId="19" fillId="0" borderId="5" xfId="0" applyFont="1" applyBorder="1" applyAlignment="1">
      <alignment horizontal="center" vertical="center"/>
    </xf>
    <xf numFmtId="180" fontId="21" fillId="0" borderId="13" xfId="0" applyNumberFormat="1" applyFont="1" applyBorder="1" applyAlignment="1">
      <alignment horizontal="right" vertical="center"/>
    </xf>
    <xf numFmtId="180" fontId="21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left" vertical="center" shrinkToFit="1"/>
    </xf>
    <xf numFmtId="49" fontId="19" fillId="0" borderId="0" xfId="0" applyNumberFormat="1" applyFont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9" fillId="0" borderId="0" xfId="0" applyFont="1" applyAlignment="1">
      <alignment horizontal="right" vertical="center"/>
    </xf>
    <xf numFmtId="49" fontId="19" fillId="0" borderId="13" xfId="0" applyNumberFormat="1" applyFont="1" applyBorder="1" applyAlignment="1">
      <alignment horizontal="left" vertical="center"/>
    </xf>
    <xf numFmtId="0" fontId="19" fillId="0" borderId="37" xfId="0" applyFont="1" applyBorder="1" applyAlignment="1">
      <alignment horizontal="left" vertical="center"/>
    </xf>
    <xf numFmtId="0" fontId="19" fillId="0" borderId="38" xfId="0" applyFont="1" applyBorder="1" applyAlignment="1">
      <alignment horizontal="center" vertical="center"/>
    </xf>
    <xf numFmtId="0" fontId="19" fillId="0" borderId="37" xfId="0" applyFont="1" applyBorder="1" applyAlignment="1">
      <alignment horizontal="right" vertical="center"/>
    </xf>
    <xf numFmtId="0" fontId="19" fillId="0" borderId="39" xfId="0" applyFont="1" applyBorder="1" applyAlignment="1">
      <alignment horizontal="left" vertical="center"/>
    </xf>
    <xf numFmtId="0" fontId="19" fillId="0" borderId="37" xfId="0" applyFont="1" applyBorder="1" applyAlignment="1">
      <alignment horizontal="center" vertical="center"/>
    </xf>
    <xf numFmtId="0" fontId="4" fillId="0" borderId="37" xfId="0" applyFont="1" applyBorder="1" applyAlignment="1">
      <alignment horizontal="right" vertical="center"/>
    </xf>
    <xf numFmtId="0" fontId="4" fillId="0" borderId="3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34" xfId="0" applyFont="1" applyBorder="1"/>
    <xf numFmtId="0" fontId="4" fillId="0" borderId="36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49" fontId="25" fillId="0" borderId="5" xfId="0" applyNumberFormat="1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5" fillId="0" borderId="13" xfId="0" applyFont="1" applyBorder="1" applyAlignment="1">
      <alignment horizontal="right" vertical="center"/>
    </xf>
    <xf numFmtId="0" fontId="25" fillId="0" borderId="5" xfId="0" applyFont="1" applyBorder="1" applyAlignment="1">
      <alignment horizontal="right" vertical="center"/>
    </xf>
    <xf numFmtId="180" fontId="26" fillId="0" borderId="0" xfId="0" applyNumberFormat="1" applyFont="1" applyAlignment="1">
      <alignment horizontal="left" vertical="center"/>
    </xf>
    <xf numFmtId="49" fontId="4" fillId="0" borderId="5" xfId="0" applyNumberFormat="1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181" fontId="4" fillId="0" borderId="0" xfId="0" applyNumberFormat="1" applyFont="1" applyAlignment="1">
      <alignment horizontal="left" vertical="center"/>
    </xf>
    <xf numFmtId="180" fontId="26" fillId="0" borderId="0" xfId="0" applyNumberFormat="1" applyFont="1" applyAlignment="1">
      <alignment horizontal="right" vertical="center"/>
    </xf>
    <xf numFmtId="180" fontId="26" fillId="0" borderId="13" xfId="0" applyNumberFormat="1" applyFont="1" applyBorder="1" applyAlignment="1">
      <alignment horizontal="right" vertical="center"/>
    </xf>
    <xf numFmtId="180" fontId="26" fillId="0" borderId="5" xfId="0" applyNumberFormat="1" applyFont="1" applyBorder="1" applyAlignment="1">
      <alignment horizontal="right" vertical="center"/>
    </xf>
    <xf numFmtId="181" fontId="26" fillId="0" borderId="0" xfId="0" applyNumberFormat="1" applyFont="1" applyAlignment="1">
      <alignment horizontal="right" vertical="center"/>
    </xf>
    <xf numFmtId="182" fontId="4" fillId="0" borderId="0" xfId="0" applyNumberFormat="1" applyFont="1" applyAlignment="1">
      <alignment horizontal="left" vertical="center"/>
    </xf>
    <xf numFmtId="180" fontId="26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183" fontId="26" fillId="0" borderId="13" xfId="0" applyNumberFormat="1" applyFont="1" applyBorder="1" applyAlignment="1">
      <alignment vertical="center"/>
    </xf>
    <xf numFmtId="183" fontId="26" fillId="0" borderId="0" xfId="0" applyNumberFormat="1" applyFont="1" applyAlignment="1">
      <alignment vertical="center"/>
    </xf>
    <xf numFmtId="183" fontId="26" fillId="0" borderId="0" xfId="0" applyNumberFormat="1" applyFont="1" applyAlignment="1">
      <alignment horizontal="right" vertical="center"/>
    </xf>
    <xf numFmtId="184" fontId="26" fillId="0" borderId="0" xfId="0" applyNumberFormat="1" applyFont="1" applyAlignment="1">
      <alignment horizontal="right" vertical="center"/>
    </xf>
    <xf numFmtId="0" fontId="27" fillId="0" borderId="0" xfId="0" applyFont="1" applyAlignment="1">
      <alignment horizontal="left" vertical="center"/>
    </xf>
    <xf numFmtId="182" fontId="4" fillId="0" borderId="37" xfId="0" applyNumberFormat="1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49" fontId="4" fillId="0" borderId="38" xfId="0" applyNumberFormat="1" applyFont="1" applyBorder="1" applyAlignment="1">
      <alignment horizontal="left" vertical="center"/>
    </xf>
    <xf numFmtId="180" fontId="26" fillId="0" borderId="37" xfId="0" applyNumberFormat="1" applyFont="1" applyBorder="1" applyAlignment="1">
      <alignment horizontal="right" vertical="center"/>
    </xf>
    <xf numFmtId="180" fontId="26" fillId="0" borderId="39" xfId="0" applyNumberFormat="1" applyFont="1" applyBorder="1" applyAlignment="1">
      <alignment horizontal="right" vertical="center"/>
    </xf>
    <xf numFmtId="180" fontId="26" fillId="0" borderId="38" xfId="0" applyNumberFormat="1" applyFont="1" applyBorder="1" applyAlignment="1">
      <alignment horizontal="right" vertical="center"/>
    </xf>
    <xf numFmtId="181" fontId="26" fillId="0" borderId="37" xfId="0" applyNumberFormat="1" applyFont="1" applyBorder="1" applyAlignment="1">
      <alignment horizontal="righ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52" xfId="1" applyBorder="1" applyAlignment="1">
      <alignment horizontal="center" vertical="center"/>
    </xf>
    <xf numFmtId="0" fontId="4" fillId="0" borderId="45" xfId="1" applyBorder="1" applyAlignment="1">
      <alignment horizontal="center" vertical="center"/>
    </xf>
    <xf numFmtId="0" fontId="4" fillId="0" borderId="53" xfId="1" applyBorder="1" applyAlignment="1">
      <alignment horizontal="center" vertical="center"/>
    </xf>
    <xf numFmtId="0" fontId="4" fillId="0" borderId="0" xfId="1">
      <alignment vertical="center"/>
    </xf>
    <xf numFmtId="0" fontId="4" fillId="0" borderId="54" xfId="1" applyBorder="1">
      <alignment vertical="center"/>
    </xf>
    <xf numFmtId="0" fontId="4" fillId="0" borderId="2" xfId="1" applyBorder="1">
      <alignment vertical="center"/>
    </xf>
    <xf numFmtId="0" fontId="4" fillId="0" borderId="55" xfId="1" applyBorder="1">
      <alignment vertical="center"/>
    </xf>
    <xf numFmtId="0" fontId="4" fillId="0" borderId="56" xfId="1" applyBorder="1">
      <alignment vertical="center"/>
    </xf>
    <xf numFmtId="0" fontId="4" fillId="0" borderId="57" xfId="1" applyBorder="1">
      <alignment vertical="center"/>
    </xf>
    <xf numFmtId="0" fontId="4" fillId="0" borderId="58" xfId="1" applyBorder="1">
      <alignment vertical="center"/>
    </xf>
  </cellXfs>
  <cellStyles count="2">
    <cellStyle name="標準" xfId="0" builtinId="0"/>
    <cellStyle name="標準 3 2" xfId="1" xr:uid="{B365CE78-6936-408C-AD9D-7494EF7B717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B603A-E382-4200-9879-2F99822AB687}">
  <dimension ref="A1:C12"/>
  <sheetViews>
    <sheetView tabSelected="1" zoomScale="130" zoomScaleNormal="130" workbookViewId="0">
      <selection activeCell="A12" sqref="A12"/>
    </sheetView>
  </sheetViews>
  <sheetFormatPr defaultColWidth="8.1796875" defaultRowHeight="11"/>
  <cols>
    <col min="1" max="1" width="8" style="341" bestFit="1" customWidth="1"/>
    <col min="2" max="2" width="27.90625" style="341" bestFit="1" customWidth="1"/>
    <col min="3" max="3" width="44.26953125" style="341" bestFit="1" customWidth="1"/>
    <col min="4" max="16384" width="8.1796875" style="341"/>
  </cols>
  <sheetData>
    <row r="1" spans="1:3">
      <c r="A1" s="338" t="s">
        <v>704</v>
      </c>
      <c r="B1" s="339" t="s">
        <v>705</v>
      </c>
      <c r="C1" s="340" t="s">
        <v>706</v>
      </c>
    </row>
    <row r="2" spans="1:3">
      <c r="A2" s="342" t="s">
        <v>707</v>
      </c>
      <c r="B2" s="343" t="s">
        <v>708</v>
      </c>
      <c r="C2" s="344" t="s">
        <v>709</v>
      </c>
    </row>
    <row r="3" spans="1:3">
      <c r="A3" s="342" t="s">
        <v>710</v>
      </c>
      <c r="B3" s="343" t="s">
        <v>708</v>
      </c>
      <c r="C3" s="344" t="s">
        <v>711</v>
      </c>
    </row>
    <row r="4" spans="1:3">
      <c r="A4" s="342" t="s">
        <v>712</v>
      </c>
      <c r="B4" s="343" t="s">
        <v>708</v>
      </c>
      <c r="C4" s="344" t="s">
        <v>713</v>
      </c>
    </row>
    <row r="5" spans="1:3">
      <c r="A5" s="342" t="s">
        <v>714</v>
      </c>
      <c r="B5" s="343" t="s">
        <v>708</v>
      </c>
      <c r="C5" s="344" t="s">
        <v>715</v>
      </c>
    </row>
    <row r="6" spans="1:3">
      <c r="A6" s="342" t="s">
        <v>716</v>
      </c>
      <c r="B6" s="343" t="s">
        <v>708</v>
      </c>
      <c r="C6" s="344" t="s">
        <v>717</v>
      </c>
    </row>
    <row r="7" spans="1:3">
      <c r="A7" s="342" t="s">
        <v>718</v>
      </c>
      <c r="B7" s="343" t="s">
        <v>708</v>
      </c>
      <c r="C7" s="344" t="s">
        <v>719</v>
      </c>
    </row>
    <row r="8" spans="1:3">
      <c r="A8" s="342" t="s">
        <v>720</v>
      </c>
      <c r="B8" s="343" t="s">
        <v>708</v>
      </c>
      <c r="C8" s="344" t="s">
        <v>721</v>
      </c>
    </row>
    <row r="9" spans="1:3">
      <c r="A9" s="342" t="s">
        <v>722</v>
      </c>
      <c r="B9" s="343" t="s">
        <v>708</v>
      </c>
      <c r="C9" s="344" t="s">
        <v>723</v>
      </c>
    </row>
    <row r="10" spans="1:3">
      <c r="A10" s="342" t="s">
        <v>724</v>
      </c>
      <c r="B10" s="343" t="s">
        <v>708</v>
      </c>
      <c r="C10" s="344" t="s">
        <v>725</v>
      </c>
    </row>
    <row r="11" spans="1:3">
      <c r="A11" s="342" t="s">
        <v>726</v>
      </c>
      <c r="B11" s="343" t="s">
        <v>727</v>
      </c>
      <c r="C11" s="344" t="s">
        <v>728</v>
      </c>
    </row>
    <row r="12" spans="1:3" ht="11.5" thickBot="1">
      <c r="A12" s="345" t="s">
        <v>729</v>
      </c>
      <c r="B12" s="346" t="s">
        <v>727</v>
      </c>
      <c r="C12" s="347" t="s">
        <v>730</v>
      </c>
    </row>
  </sheetData>
  <phoneticPr fontId="28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54"/>
  <sheetViews>
    <sheetView workbookViewId="0"/>
  </sheetViews>
  <sheetFormatPr defaultRowHeight="13"/>
  <cols>
    <col min="1" max="1" width="15" customWidth="1"/>
    <col min="2" max="2" width="6" customWidth="1"/>
    <col min="3" max="3" width="8" customWidth="1"/>
    <col min="4" max="4" width="10" customWidth="1"/>
    <col min="5" max="9" width="9" customWidth="1"/>
  </cols>
  <sheetData>
    <row r="1" spans="1:9" ht="16.5">
      <c r="A1" s="260" t="s">
        <v>0</v>
      </c>
    </row>
    <row r="2" spans="1:9">
      <c r="A2" s="261" t="s">
        <v>1</v>
      </c>
    </row>
    <row r="3" spans="1:9">
      <c r="A3" s="261" t="s">
        <v>441</v>
      </c>
    </row>
    <row r="4" spans="1:9">
      <c r="A4" s="262"/>
      <c r="B4" s="170"/>
      <c r="C4" s="170"/>
      <c r="D4" s="170"/>
      <c r="E4" s="170"/>
      <c r="F4" s="170"/>
      <c r="G4" s="170"/>
      <c r="H4" s="170"/>
      <c r="I4" s="170"/>
    </row>
    <row r="5" spans="1:9">
      <c r="A5" s="193" t="s">
        <v>442</v>
      </c>
      <c r="B5" s="199"/>
      <c r="C5" s="199"/>
      <c r="D5" s="263"/>
      <c r="E5" s="196" t="s">
        <v>355</v>
      </c>
      <c r="F5" s="196" t="s">
        <v>356</v>
      </c>
      <c r="G5" s="196" t="s">
        <v>357</v>
      </c>
      <c r="H5" s="197" t="s">
        <v>358</v>
      </c>
      <c r="I5" s="197" t="s">
        <v>359</v>
      </c>
    </row>
    <row r="6" spans="1:9">
      <c r="D6" s="206"/>
      <c r="E6" s="209" t="s">
        <v>363</v>
      </c>
      <c r="F6" s="209" t="s">
        <v>363</v>
      </c>
      <c r="G6" s="209" t="s">
        <v>363</v>
      </c>
      <c r="H6" s="209" t="s">
        <v>363</v>
      </c>
      <c r="I6" s="209" t="s">
        <v>363</v>
      </c>
    </row>
    <row r="7" spans="1:9">
      <c r="B7" s="211" t="s">
        <v>443</v>
      </c>
      <c r="D7" s="206"/>
      <c r="E7" s="150"/>
      <c r="F7" s="150"/>
      <c r="G7" s="150"/>
      <c r="H7" s="150"/>
      <c r="I7" s="150"/>
    </row>
    <row r="8" spans="1:9">
      <c r="C8" s="211" t="s">
        <v>444</v>
      </c>
      <c r="D8" s="152"/>
      <c r="E8" s="150">
        <v>425</v>
      </c>
      <c r="F8" s="150">
        <v>345</v>
      </c>
      <c r="G8" s="150">
        <v>155</v>
      </c>
      <c r="H8" s="150">
        <v>232</v>
      </c>
      <c r="I8" s="150">
        <v>232</v>
      </c>
    </row>
    <row r="9" spans="1:9">
      <c r="D9" s="212" t="s">
        <v>445</v>
      </c>
      <c r="E9" s="155">
        <v>53</v>
      </c>
      <c r="F9" s="155">
        <v>56</v>
      </c>
      <c r="G9" s="155">
        <v>25</v>
      </c>
      <c r="H9" s="155">
        <v>22</v>
      </c>
      <c r="I9" s="155">
        <v>23</v>
      </c>
    </row>
    <row r="10" spans="1:9">
      <c r="D10" s="212" t="s">
        <v>446</v>
      </c>
      <c r="E10" s="155">
        <v>15</v>
      </c>
      <c r="F10" s="155">
        <v>11</v>
      </c>
      <c r="G10" s="155" t="s">
        <v>349</v>
      </c>
      <c r="H10" s="155">
        <v>1</v>
      </c>
      <c r="I10" s="155" t="s">
        <v>349</v>
      </c>
    </row>
    <row r="11" spans="1:9">
      <c r="D11" s="212" t="s">
        <v>447</v>
      </c>
      <c r="E11" s="155">
        <v>96</v>
      </c>
      <c r="F11" s="155">
        <v>59</v>
      </c>
      <c r="G11" s="155">
        <v>22</v>
      </c>
      <c r="H11" s="155">
        <v>36</v>
      </c>
      <c r="I11" s="155">
        <v>50</v>
      </c>
    </row>
    <row r="12" spans="1:9">
      <c r="D12" s="212" t="s">
        <v>448</v>
      </c>
      <c r="E12" s="155">
        <v>228</v>
      </c>
      <c r="F12" s="155">
        <v>169</v>
      </c>
      <c r="G12" s="155">
        <v>69</v>
      </c>
      <c r="H12" s="155">
        <v>125</v>
      </c>
      <c r="I12" s="155">
        <v>121</v>
      </c>
    </row>
    <row r="13" spans="1:9">
      <c r="D13" s="212" t="s">
        <v>449</v>
      </c>
      <c r="E13" s="155" t="s">
        <v>349</v>
      </c>
      <c r="F13" s="155" t="s">
        <v>349</v>
      </c>
      <c r="G13" s="155" t="s">
        <v>349</v>
      </c>
      <c r="H13" s="155">
        <v>1</v>
      </c>
      <c r="I13" s="155" t="s">
        <v>349</v>
      </c>
    </row>
    <row r="14" spans="1:9">
      <c r="D14" s="212" t="s">
        <v>450</v>
      </c>
      <c r="E14" s="155">
        <v>33</v>
      </c>
      <c r="F14" s="155">
        <v>48</v>
      </c>
      <c r="G14" s="155">
        <v>39</v>
      </c>
      <c r="H14" s="155">
        <v>47</v>
      </c>
      <c r="I14" s="155">
        <v>38</v>
      </c>
    </row>
    <row r="15" spans="1:9">
      <c r="D15" s="212" t="s">
        <v>451</v>
      </c>
      <c r="E15" s="155" t="s">
        <v>349</v>
      </c>
      <c r="F15" s="155" t="s">
        <v>349</v>
      </c>
      <c r="G15" s="155" t="s">
        <v>349</v>
      </c>
      <c r="H15" s="155" t="s">
        <v>349</v>
      </c>
      <c r="I15" s="155" t="s">
        <v>349</v>
      </c>
    </row>
    <row r="16" spans="1:9">
      <c r="D16" s="212" t="s">
        <v>452</v>
      </c>
      <c r="E16" s="155" t="s">
        <v>349</v>
      </c>
      <c r="F16" s="155" t="s">
        <v>349</v>
      </c>
      <c r="G16" s="155" t="s">
        <v>349</v>
      </c>
      <c r="H16" s="155" t="s">
        <v>349</v>
      </c>
      <c r="I16" s="155" t="s">
        <v>349</v>
      </c>
    </row>
    <row r="17" spans="1:9">
      <c r="D17" s="212" t="s">
        <v>453</v>
      </c>
      <c r="E17" s="155" t="s">
        <v>349</v>
      </c>
      <c r="F17" s="155">
        <v>2</v>
      </c>
      <c r="G17" s="155" t="s">
        <v>349</v>
      </c>
      <c r="H17" s="155" t="s">
        <v>349</v>
      </c>
      <c r="I17" s="155" t="s">
        <v>349</v>
      </c>
    </row>
    <row r="18" spans="1:9">
      <c r="D18" s="212"/>
      <c r="E18" s="155"/>
      <c r="F18" s="155"/>
      <c r="G18" s="155"/>
      <c r="H18" s="155"/>
      <c r="I18" s="155"/>
    </row>
    <row r="19" spans="1:9">
      <c r="C19" s="211" t="s">
        <v>454</v>
      </c>
      <c r="D19" s="152"/>
      <c r="E19" s="150">
        <v>1509</v>
      </c>
      <c r="F19" s="150">
        <v>1307</v>
      </c>
      <c r="G19" s="150">
        <v>965</v>
      </c>
      <c r="H19" s="150">
        <v>953</v>
      </c>
      <c r="I19" s="150">
        <v>931</v>
      </c>
    </row>
    <row r="20" spans="1:9">
      <c r="D20" s="212" t="s">
        <v>445</v>
      </c>
      <c r="E20" s="155">
        <v>27</v>
      </c>
      <c r="F20" s="155">
        <v>22</v>
      </c>
      <c r="G20" s="155">
        <v>16</v>
      </c>
      <c r="H20" s="155">
        <v>12</v>
      </c>
      <c r="I20" s="155">
        <v>11</v>
      </c>
    </row>
    <row r="21" spans="1:9">
      <c r="D21" s="212" t="s">
        <v>446</v>
      </c>
      <c r="E21" s="155">
        <v>408</v>
      </c>
      <c r="F21" s="155">
        <v>248</v>
      </c>
      <c r="G21" s="155">
        <v>118</v>
      </c>
      <c r="H21" s="155">
        <v>84</v>
      </c>
      <c r="I21" s="155">
        <v>46</v>
      </c>
    </row>
    <row r="22" spans="1:9">
      <c r="D22" s="212" t="s">
        <v>447</v>
      </c>
      <c r="E22" s="155">
        <v>301</v>
      </c>
      <c r="F22" s="155">
        <v>270</v>
      </c>
      <c r="G22" s="155">
        <v>191</v>
      </c>
      <c r="H22" s="155">
        <v>176</v>
      </c>
      <c r="I22" s="155">
        <v>179</v>
      </c>
    </row>
    <row r="23" spans="1:9">
      <c r="D23" s="212" t="s">
        <v>448</v>
      </c>
      <c r="E23" s="155">
        <v>626</v>
      </c>
      <c r="F23" s="155">
        <v>595</v>
      </c>
      <c r="G23" s="155">
        <v>463</v>
      </c>
      <c r="H23" s="155">
        <v>484</v>
      </c>
      <c r="I23" s="155">
        <v>497</v>
      </c>
    </row>
    <row r="24" spans="1:9">
      <c r="D24" s="212" t="s">
        <v>449</v>
      </c>
      <c r="E24" s="155">
        <v>5</v>
      </c>
      <c r="F24" s="155">
        <v>4</v>
      </c>
      <c r="G24" s="155">
        <v>2</v>
      </c>
      <c r="H24" s="155">
        <v>2</v>
      </c>
      <c r="I24" s="155">
        <v>1</v>
      </c>
    </row>
    <row r="25" spans="1:9">
      <c r="D25" s="212" t="s">
        <v>450</v>
      </c>
      <c r="E25" s="155">
        <v>139</v>
      </c>
      <c r="F25" s="155">
        <v>166</v>
      </c>
      <c r="G25" s="155">
        <v>173</v>
      </c>
      <c r="H25" s="155">
        <v>193</v>
      </c>
      <c r="I25" s="155">
        <v>195</v>
      </c>
    </row>
    <row r="26" spans="1:9">
      <c r="D26" s="212" t="s">
        <v>451</v>
      </c>
      <c r="E26" s="155">
        <v>1</v>
      </c>
      <c r="F26" s="155" t="s">
        <v>349</v>
      </c>
      <c r="G26" s="155" t="s">
        <v>349</v>
      </c>
      <c r="H26" s="155" t="s">
        <v>349</v>
      </c>
      <c r="I26" s="155" t="s">
        <v>349</v>
      </c>
    </row>
    <row r="27" spans="1:9">
      <c r="D27" s="212" t="s">
        <v>452</v>
      </c>
      <c r="E27" s="155">
        <v>2</v>
      </c>
      <c r="F27" s="155" t="s">
        <v>349</v>
      </c>
      <c r="G27" s="155" t="s">
        <v>349</v>
      </c>
      <c r="H27" s="155" t="s">
        <v>349</v>
      </c>
      <c r="I27" s="155" t="s">
        <v>349</v>
      </c>
    </row>
    <row r="28" spans="1:9">
      <c r="D28" s="212" t="s">
        <v>453</v>
      </c>
      <c r="E28" s="155" t="s">
        <v>349</v>
      </c>
      <c r="F28" s="155">
        <v>2</v>
      </c>
      <c r="G28" s="155">
        <v>2</v>
      </c>
      <c r="H28" s="155">
        <v>2</v>
      </c>
      <c r="I28" s="155">
        <v>2</v>
      </c>
    </row>
    <row r="29" spans="1:9">
      <c r="D29" s="148"/>
      <c r="E29" s="155"/>
      <c r="F29" s="155"/>
      <c r="G29" s="155"/>
      <c r="H29" s="155"/>
      <c r="I29" s="155"/>
    </row>
    <row r="30" spans="1:9">
      <c r="A30" s="264"/>
      <c r="B30" s="264"/>
      <c r="C30" s="264"/>
      <c r="D30" s="265"/>
      <c r="E30" s="266" t="s">
        <v>455</v>
      </c>
      <c r="F30" s="266" t="s">
        <v>455</v>
      </c>
      <c r="G30" s="266" t="s">
        <v>455</v>
      </c>
      <c r="H30" s="266" t="s">
        <v>455</v>
      </c>
      <c r="I30" s="266" t="s">
        <v>455</v>
      </c>
    </row>
    <row r="31" spans="1:9">
      <c r="B31" s="211" t="s">
        <v>456</v>
      </c>
      <c r="D31" s="212"/>
      <c r="E31" s="267"/>
      <c r="F31" s="267"/>
      <c r="G31" s="267"/>
      <c r="H31" s="267"/>
      <c r="I31" s="267"/>
    </row>
    <row r="32" spans="1:9">
      <c r="C32" s="211" t="s">
        <v>444</v>
      </c>
      <c r="D32" s="152"/>
      <c r="E32" s="150">
        <v>2812805</v>
      </c>
      <c r="F32" s="150">
        <v>2072065</v>
      </c>
      <c r="G32" s="150">
        <v>934922</v>
      </c>
      <c r="H32" s="150">
        <v>1258190</v>
      </c>
      <c r="I32" s="150">
        <v>1250317</v>
      </c>
    </row>
    <row r="33" spans="3:9">
      <c r="D33" s="212" t="s">
        <v>445</v>
      </c>
      <c r="E33" s="155">
        <v>275492</v>
      </c>
      <c r="F33" s="155">
        <v>304800</v>
      </c>
      <c r="G33" s="155">
        <v>127890</v>
      </c>
      <c r="H33" s="155">
        <v>123090</v>
      </c>
      <c r="I33" s="155">
        <v>117484</v>
      </c>
    </row>
    <row r="34" spans="3:9">
      <c r="D34" s="212" t="s">
        <v>446</v>
      </c>
      <c r="E34" s="155">
        <v>281000</v>
      </c>
      <c r="F34" s="155">
        <v>251500</v>
      </c>
      <c r="G34" s="155" t="s">
        <v>349</v>
      </c>
      <c r="H34" s="155">
        <v>22000</v>
      </c>
      <c r="I34" s="155" t="s">
        <v>349</v>
      </c>
    </row>
    <row r="35" spans="3:9">
      <c r="D35" s="212" t="s">
        <v>447</v>
      </c>
      <c r="E35" s="155">
        <v>770743</v>
      </c>
      <c r="F35" s="155">
        <v>428140</v>
      </c>
      <c r="G35" s="155">
        <v>143218</v>
      </c>
      <c r="H35" s="155">
        <v>329630</v>
      </c>
      <c r="I35" s="155">
        <v>352670</v>
      </c>
    </row>
    <row r="36" spans="3:9">
      <c r="D36" s="212" t="s">
        <v>448</v>
      </c>
      <c r="E36" s="155">
        <v>1266970</v>
      </c>
      <c r="F36" s="155">
        <v>750575</v>
      </c>
      <c r="G36" s="155">
        <v>395874</v>
      </c>
      <c r="H36" s="155">
        <v>531770</v>
      </c>
      <c r="I36" s="155">
        <v>587010</v>
      </c>
    </row>
    <row r="37" spans="3:9">
      <c r="D37" s="212" t="s">
        <v>449</v>
      </c>
      <c r="E37" s="155" t="s">
        <v>349</v>
      </c>
      <c r="F37" s="155" t="s">
        <v>349</v>
      </c>
      <c r="G37" s="155" t="s">
        <v>349</v>
      </c>
      <c r="H37" s="155">
        <v>2350</v>
      </c>
      <c r="I37" s="155" t="s">
        <v>349</v>
      </c>
    </row>
    <row r="38" spans="3:9">
      <c r="D38" s="212" t="s">
        <v>450</v>
      </c>
      <c r="E38" s="155">
        <v>218600</v>
      </c>
      <c r="F38" s="155">
        <v>304250</v>
      </c>
      <c r="G38" s="155">
        <v>267940</v>
      </c>
      <c r="H38" s="155">
        <v>249350</v>
      </c>
      <c r="I38" s="155">
        <v>193150</v>
      </c>
    </row>
    <row r="39" spans="3:9">
      <c r="D39" s="212" t="s">
        <v>451</v>
      </c>
      <c r="E39" s="155" t="s">
        <v>349</v>
      </c>
      <c r="F39" s="155" t="s">
        <v>349</v>
      </c>
      <c r="G39" s="155" t="s">
        <v>349</v>
      </c>
      <c r="H39" s="155" t="s">
        <v>349</v>
      </c>
      <c r="I39" s="155" t="s">
        <v>349</v>
      </c>
    </row>
    <row r="40" spans="3:9">
      <c r="D40" s="212" t="s">
        <v>452</v>
      </c>
      <c r="E40" s="155" t="s">
        <v>349</v>
      </c>
      <c r="F40" s="155" t="s">
        <v>349</v>
      </c>
      <c r="G40" s="155" t="s">
        <v>349</v>
      </c>
      <c r="H40" s="155" t="s">
        <v>349</v>
      </c>
      <c r="I40" s="155" t="s">
        <v>349</v>
      </c>
    </row>
    <row r="41" spans="3:9">
      <c r="D41" s="212" t="s">
        <v>453</v>
      </c>
      <c r="E41" s="155" t="s">
        <v>349</v>
      </c>
      <c r="F41" s="155">
        <v>32800</v>
      </c>
      <c r="G41" s="155" t="s">
        <v>349</v>
      </c>
      <c r="H41" s="155" t="s">
        <v>349</v>
      </c>
      <c r="I41" s="155" t="s">
        <v>349</v>
      </c>
    </row>
    <row r="42" spans="3:9">
      <c r="D42" s="212"/>
      <c r="E42" s="155"/>
      <c r="F42" s="155"/>
      <c r="G42" s="155"/>
      <c r="H42" s="155"/>
      <c r="I42" s="155"/>
    </row>
    <row r="43" spans="3:9">
      <c r="C43" s="211" t="s">
        <v>454</v>
      </c>
      <c r="D43" s="152"/>
      <c r="E43" s="150">
        <v>6846566</v>
      </c>
      <c r="F43" s="150">
        <v>5660263</v>
      </c>
      <c r="G43" s="150">
        <v>3793445</v>
      </c>
      <c r="H43" s="150">
        <v>3630233</v>
      </c>
      <c r="I43" s="150">
        <v>3525658</v>
      </c>
    </row>
    <row r="44" spans="3:9">
      <c r="D44" s="212" t="s">
        <v>445</v>
      </c>
      <c r="E44" s="155">
        <v>125845</v>
      </c>
      <c r="F44" s="155">
        <v>113445</v>
      </c>
      <c r="G44" s="155">
        <v>76375</v>
      </c>
      <c r="H44" s="155">
        <v>61545</v>
      </c>
      <c r="I44" s="155">
        <v>56432</v>
      </c>
    </row>
    <row r="45" spans="3:9">
      <c r="D45" s="212" t="s">
        <v>446</v>
      </c>
      <c r="E45" s="155">
        <v>2556553</v>
      </c>
      <c r="F45" s="155">
        <v>1535681</v>
      </c>
      <c r="G45" s="155">
        <v>700600</v>
      </c>
      <c r="H45" s="155">
        <v>498373</v>
      </c>
      <c r="I45" s="155">
        <v>338650</v>
      </c>
    </row>
    <row r="46" spans="3:9">
      <c r="D46" s="212" t="s">
        <v>447</v>
      </c>
      <c r="E46" s="155">
        <v>1709808</v>
      </c>
      <c r="F46" s="155">
        <v>1483870</v>
      </c>
      <c r="G46" s="155">
        <v>910169</v>
      </c>
      <c r="H46" s="155">
        <v>874813</v>
      </c>
      <c r="I46" s="155">
        <v>844214</v>
      </c>
    </row>
    <row r="47" spans="3:9">
      <c r="D47" s="212" t="s">
        <v>448</v>
      </c>
      <c r="E47" s="155">
        <v>1977264</v>
      </c>
      <c r="F47" s="155">
        <v>1856081</v>
      </c>
      <c r="G47" s="155">
        <v>1336640</v>
      </c>
      <c r="H47" s="155">
        <v>1340329</v>
      </c>
      <c r="I47" s="155">
        <v>1430751</v>
      </c>
    </row>
    <row r="48" spans="3:9">
      <c r="D48" s="212" t="s">
        <v>449</v>
      </c>
      <c r="E48" s="155">
        <v>7790</v>
      </c>
      <c r="F48" s="155">
        <v>5024</v>
      </c>
      <c r="G48" s="155">
        <v>1272</v>
      </c>
      <c r="H48" s="155">
        <v>2304</v>
      </c>
      <c r="I48" s="155">
        <v>1726</v>
      </c>
    </row>
    <row r="49" spans="1:9">
      <c r="D49" s="212" t="s">
        <v>450</v>
      </c>
      <c r="E49" s="155">
        <v>434715</v>
      </c>
      <c r="F49" s="155">
        <v>633681</v>
      </c>
      <c r="G49" s="155">
        <v>739736</v>
      </c>
      <c r="H49" s="155">
        <v>828044</v>
      </c>
      <c r="I49" s="155">
        <v>832888</v>
      </c>
    </row>
    <row r="50" spans="1:9">
      <c r="D50" s="212" t="s">
        <v>451</v>
      </c>
      <c r="E50" s="155">
        <v>7551</v>
      </c>
      <c r="F50" s="155" t="s">
        <v>349</v>
      </c>
      <c r="G50" s="155" t="s">
        <v>349</v>
      </c>
      <c r="H50" s="155">
        <v>24825</v>
      </c>
      <c r="I50" s="155" t="s">
        <v>349</v>
      </c>
    </row>
    <row r="51" spans="1:9">
      <c r="D51" s="212" t="s">
        <v>452</v>
      </c>
      <c r="E51" s="155">
        <v>27040</v>
      </c>
      <c r="F51" s="155" t="s">
        <v>349</v>
      </c>
      <c r="G51" s="155" t="s">
        <v>349</v>
      </c>
      <c r="H51" s="155" t="s">
        <v>349</v>
      </c>
      <c r="I51" s="155" t="s">
        <v>349</v>
      </c>
    </row>
    <row r="52" spans="1:9">
      <c r="D52" s="212" t="s">
        <v>453</v>
      </c>
      <c r="E52" s="155" t="s">
        <v>349</v>
      </c>
      <c r="F52" s="155">
        <v>32481</v>
      </c>
      <c r="G52" s="155">
        <v>28653</v>
      </c>
      <c r="H52" s="155" t="s">
        <v>349</v>
      </c>
      <c r="I52" s="155">
        <v>20997</v>
      </c>
    </row>
    <row r="53" spans="1:9">
      <c r="A53" s="186"/>
      <c r="B53" s="186"/>
      <c r="C53" s="186"/>
      <c r="D53" s="268"/>
      <c r="E53" s="269"/>
      <c r="F53" s="269"/>
      <c r="G53" s="269"/>
      <c r="H53" s="269"/>
      <c r="I53" s="269"/>
    </row>
    <row r="54" spans="1:9">
      <c r="A54" s="246" t="s">
        <v>457</v>
      </c>
      <c r="B54" s="190"/>
      <c r="C54" s="190"/>
      <c r="D54" s="190"/>
      <c r="E54" s="190"/>
      <c r="F54" s="190"/>
      <c r="G54" s="190"/>
      <c r="H54" s="190"/>
      <c r="I54" s="190"/>
    </row>
  </sheetData>
  <phoneticPr fontId="28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64"/>
  <sheetViews>
    <sheetView workbookViewId="0"/>
  </sheetViews>
  <sheetFormatPr defaultRowHeight="13"/>
  <cols>
    <col min="1" max="1" width="20" customWidth="1"/>
    <col min="2" max="3" width="6" customWidth="1"/>
    <col min="4" max="4" width="19" customWidth="1"/>
    <col min="5" max="5" width="6" customWidth="1"/>
    <col min="6" max="6" width="13" customWidth="1"/>
    <col min="7" max="7" width="8" customWidth="1"/>
    <col min="8" max="8" width="7" customWidth="1"/>
    <col min="9" max="9" width="8" customWidth="1"/>
    <col min="10" max="10" width="6" customWidth="1"/>
    <col min="11" max="11" width="20" customWidth="1"/>
    <col min="12" max="13" width="6" customWidth="1"/>
    <col min="14" max="14" width="19" customWidth="1"/>
    <col min="15" max="15" width="6" customWidth="1"/>
    <col min="16" max="16" width="16" customWidth="1"/>
    <col min="17" max="19" width="6" customWidth="1"/>
  </cols>
  <sheetData>
    <row r="1" spans="1:19" ht="16.5">
      <c r="A1" s="260" t="s">
        <v>0</v>
      </c>
      <c r="K1" s="260" t="s">
        <v>0</v>
      </c>
    </row>
    <row r="2" spans="1:19">
      <c r="A2" s="261" t="s">
        <v>458</v>
      </c>
      <c r="K2" s="261" t="s">
        <v>458</v>
      </c>
    </row>
    <row r="3" spans="1:19">
      <c r="A3" s="261" t="s">
        <v>459</v>
      </c>
      <c r="K3" s="261" t="s">
        <v>460</v>
      </c>
    </row>
    <row r="4" spans="1:19">
      <c r="A4" s="183" t="s">
        <v>461</v>
      </c>
      <c r="B4" s="270"/>
      <c r="C4" s="270"/>
      <c r="D4" s="270"/>
      <c r="E4" s="270"/>
      <c r="F4" s="270"/>
      <c r="G4" s="270"/>
      <c r="H4" s="270"/>
      <c r="I4" s="270"/>
      <c r="K4" s="183" t="s">
        <v>461</v>
      </c>
      <c r="L4" s="270"/>
      <c r="M4" s="270"/>
      <c r="N4" s="270"/>
      <c r="O4" s="270"/>
      <c r="P4" s="270"/>
      <c r="Q4" s="270"/>
      <c r="R4" s="270"/>
      <c r="S4" s="270"/>
    </row>
    <row r="5" spans="1:19">
      <c r="A5" s="171" t="s">
        <v>462</v>
      </c>
      <c r="B5" s="271"/>
      <c r="C5" s="271"/>
      <c r="D5" s="272"/>
      <c r="E5" s="273" t="s">
        <v>463</v>
      </c>
      <c r="F5" s="272"/>
      <c r="G5" s="184" t="s">
        <v>464</v>
      </c>
      <c r="H5" s="274"/>
      <c r="I5" s="275"/>
      <c r="K5" s="171" t="s">
        <v>462</v>
      </c>
      <c r="L5" s="271"/>
      <c r="M5" s="271"/>
      <c r="N5" s="272"/>
      <c r="O5" s="273" t="s">
        <v>463</v>
      </c>
      <c r="P5" s="272"/>
      <c r="Q5" s="184" t="s">
        <v>464</v>
      </c>
      <c r="R5" s="274"/>
      <c r="S5" s="275"/>
    </row>
    <row r="6" spans="1:19">
      <c r="A6" s="276"/>
      <c r="B6" s="276"/>
      <c r="C6" s="276"/>
      <c r="D6" s="277"/>
      <c r="E6" s="278"/>
      <c r="F6" s="277"/>
      <c r="G6" s="278"/>
      <c r="H6" s="279" t="s">
        <v>465</v>
      </c>
      <c r="I6" s="280" t="s">
        <v>466</v>
      </c>
      <c r="K6" s="276"/>
      <c r="L6" s="276"/>
      <c r="M6" s="276"/>
      <c r="N6" s="277"/>
      <c r="O6" s="278"/>
      <c r="P6" s="277"/>
      <c r="Q6" s="278"/>
      <c r="R6" s="279" t="s">
        <v>465</v>
      </c>
      <c r="S6" s="280" t="s">
        <v>466</v>
      </c>
    </row>
    <row r="7" spans="1:19">
      <c r="A7" s="175"/>
      <c r="B7" s="281"/>
      <c r="D7" s="175"/>
      <c r="E7" s="175"/>
      <c r="F7" s="175"/>
      <c r="G7" s="282" t="s">
        <v>279</v>
      </c>
      <c r="H7" s="140" t="s">
        <v>279</v>
      </c>
      <c r="I7" s="140" t="s">
        <v>279</v>
      </c>
      <c r="K7" s="175"/>
      <c r="L7" s="281"/>
      <c r="M7" s="175"/>
      <c r="N7" s="175"/>
      <c r="O7" s="175"/>
      <c r="P7" s="175"/>
      <c r="Q7" s="282" t="s">
        <v>279</v>
      </c>
      <c r="R7" s="140" t="s">
        <v>279</v>
      </c>
      <c r="S7" s="140" t="s">
        <v>279</v>
      </c>
    </row>
    <row r="8" spans="1:19">
      <c r="B8" s="283" t="s">
        <v>331</v>
      </c>
      <c r="G8" s="284">
        <v>199231</v>
      </c>
      <c r="H8" s="285">
        <v>93062</v>
      </c>
      <c r="I8" s="285">
        <v>106169</v>
      </c>
      <c r="L8" s="286"/>
      <c r="Q8" s="287"/>
      <c r="R8" s="288"/>
      <c r="S8" s="288"/>
    </row>
    <row r="9" spans="1:19">
      <c r="B9" s="286">
        <v>1</v>
      </c>
      <c r="D9" s="147" t="s">
        <v>467</v>
      </c>
      <c r="F9" s="147" t="s">
        <v>468</v>
      </c>
      <c r="G9" s="287">
        <v>860</v>
      </c>
      <c r="H9" s="288">
        <v>405</v>
      </c>
      <c r="I9" s="288">
        <v>455</v>
      </c>
      <c r="L9" s="286">
        <v>51</v>
      </c>
      <c r="N9" s="289" t="s">
        <v>469</v>
      </c>
      <c r="P9" s="290" t="s">
        <v>470</v>
      </c>
      <c r="Q9" s="287">
        <v>4126</v>
      </c>
      <c r="R9" s="288">
        <v>2551</v>
      </c>
      <c r="S9" s="288">
        <v>1575</v>
      </c>
    </row>
    <row r="10" spans="1:19">
      <c r="B10" s="286">
        <v>2</v>
      </c>
      <c r="D10" s="289" t="s">
        <v>471</v>
      </c>
      <c r="F10" s="147" t="s">
        <v>472</v>
      </c>
      <c r="G10" s="287">
        <v>1210</v>
      </c>
      <c r="H10" s="288">
        <v>579</v>
      </c>
      <c r="I10" s="288">
        <v>631</v>
      </c>
      <c r="L10" s="286">
        <v>52</v>
      </c>
      <c r="N10" s="147" t="s">
        <v>473</v>
      </c>
      <c r="P10" s="147" t="s">
        <v>474</v>
      </c>
      <c r="Q10" s="287">
        <v>678</v>
      </c>
      <c r="R10" s="288">
        <v>307</v>
      </c>
      <c r="S10" s="288">
        <v>371</v>
      </c>
    </row>
    <row r="11" spans="1:19">
      <c r="B11" s="286">
        <v>3</v>
      </c>
      <c r="D11" s="147" t="s">
        <v>475</v>
      </c>
      <c r="F11" s="147" t="s">
        <v>476</v>
      </c>
      <c r="G11" s="287">
        <v>400</v>
      </c>
      <c r="H11" s="288">
        <v>188</v>
      </c>
      <c r="I11" s="288">
        <v>212</v>
      </c>
      <c r="L11" s="286">
        <v>53</v>
      </c>
      <c r="N11" s="147" t="s">
        <v>477</v>
      </c>
      <c r="P11" s="147" t="s">
        <v>478</v>
      </c>
      <c r="Q11" s="287">
        <v>2268</v>
      </c>
      <c r="R11" s="288">
        <v>1061</v>
      </c>
      <c r="S11" s="288">
        <v>1207</v>
      </c>
    </row>
    <row r="12" spans="1:19">
      <c r="B12" s="286">
        <v>4</v>
      </c>
      <c r="D12" s="147" t="s">
        <v>479</v>
      </c>
      <c r="F12" s="147" t="s">
        <v>480</v>
      </c>
      <c r="G12" s="287">
        <v>707</v>
      </c>
      <c r="H12" s="288">
        <v>310</v>
      </c>
      <c r="I12" s="288">
        <v>397</v>
      </c>
      <c r="L12" s="286">
        <v>54</v>
      </c>
      <c r="N12" s="289" t="s">
        <v>481</v>
      </c>
      <c r="P12" s="147" t="s">
        <v>482</v>
      </c>
      <c r="Q12" s="287">
        <v>2251</v>
      </c>
      <c r="R12" s="288">
        <v>999</v>
      </c>
      <c r="S12" s="288">
        <v>1252</v>
      </c>
    </row>
    <row r="13" spans="1:19">
      <c r="B13" s="286">
        <v>5</v>
      </c>
      <c r="D13" s="147" t="s">
        <v>483</v>
      </c>
      <c r="F13" s="147" t="s">
        <v>484</v>
      </c>
      <c r="G13" s="287">
        <v>148</v>
      </c>
      <c r="H13" s="288">
        <v>73</v>
      </c>
      <c r="I13" s="288">
        <v>75</v>
      </c>
      <c r="L13" s="286">
        <v>55</v>
      </c>
      <c r="N13" s="147" t="s">
        <v>485</v>
      </c>
      <c r="P13" s="147" t="s">
        <v>486</v>
      </c>
      <c r="Q13" s="287">
        <v>1784</v>
      </c>
      <c r="R13" s="288">
        <v>825</v>
      </c>
      <c r="S13" s="288">
        <v>959</v>
      </c>
    </row>
    <row r="14" spans="1:19">
      <c r="B14" s="286">
        <v>6</v>
      </c>
      <c r="D14" s="289" t="s">
        <v>487</v>
      </c>
      <c r="F14" s="147" t="s">
        <v>488</v>
      </c>
      <c r="G14" s="287">
        <v>5072</v>
      </c>
      <c r="H14" s="288">
        <v>2344</v>
      </c>
      <c r="I14" s="288">
        <v>2728</v>
      </c>
      <c r="L14" s="286">
        <v>56</v>
      </c>
      <c r="N14" s="289" t="s">
        <v>489</v>
      </c>
      <c r="P14" s="147" t="s">
        <v>490</v>
      </c>
      <c r="Q14" s="287">
        <v>180</v>
      </c>
      <c r="R14" s="288">
        <v>90</v>
      </c>
      <c r="S14" s="288">
        <v>90</v>
      </c>
    </row>
    <row r="15" spans="1:19">
      <c r="B15" s="286">
        <v>7</v>
      </c>
      <c r="D15" s="147" t="s">
        <v>491</v>
      </c>
      <c r="F15" s="147" t="s">
        <v>492</v>
      </c>
      <c r="G15" s="287">
        <v>2922</v>
      </c>
      <c r="H15" s="288">
        <v>1391</v>
      </c>
      <c r="I15" s="288">
        <v>1531</v>
      </c>
      <c r="L15" s="286">
        <v>57</v>
      </c>
      <c r="N15" s="147" t="s">
        <v>493</v>
      </c>
      <c r="P15" s="147" t="s">
        <v>494</v>
      </c>
      <c r="Q15" s="287">
        <v>238</v>
      </c>
      <c r="R15" s="288">
        <v>108</v>
      </c>
      <c r="S15" s="288">
        <v>130</v>
      </c>
    </row>
    <row r="16" spans="1:19">
      <c r="B16" s="286">
        <v>8</v>
      </c>
      <c r="D16" s="147" t="s">
        <v>495</v>
      </c>
      <c r="F16" s="147" t="s">
        <v>496</v>
      </c>
      <c r="G16" s="287">
        <v>5564</v>
      </c>
      <c r="H16" s="288">
        <v>2483</v>
      </c>
      <c r="I16" s="288">
        <v>3081</v>
      </c>
      <c r="L16" s="286">
        <v>58</v>
      </c>
      <c r="N16" s="147" t="s">
        <v>497</v>
      </c>
      <c r="P16" s="147" t="s">
        <v>498</v>
      </c>
      <c r="Q16" s="287">
        <v>146</v>
      </c>
      <c r="R16" s="288">
        <v>73</v>
      </c>
      <c r="S16" s="288">
        <v>73</v>
      </c>
    </row>
    <row r="17" spans="2:19">
      <c r="B17" s="286">
        <v>9</v>
      </c>
      <c r="D17" s="147" t="s">
        <v>499</v>
      </c>
      <c r="F17" s="147" t="s">
        <v>500</v>
      </c>
      <c r="G17" s="287">
        <v>5853</v>
      </c>
      <c r="H17" s="288">
        <v>2670</v>
      </c>
      <c r="I17" s="288">
        <v>3183</v>
      </c>
      <c r="L17" s="286">
        <v>59</v>
      </c>
      <c r="N17" s="147" t="s">
        <v>501</v>
      </c>
      <c r="P17" s="147" t="s">
        <v>502</v>
      </c>
      <c r="Q17" s="287">
        <v>310</v>
      </c>
      <c r="R17" s="288">
        <v>135</v>
      </c>
      <c r="S17" s="288">
        <v>175</v>
      </c>
    </row>
    <row r="18" spans="2:19">
      <c r="B18" s="286">
        <v>10</v>
      </c>
      <c r="D18" s="289" t="s">
        <v>503</v>
      </c>
      <c r="F18" s="147" t="s">
        <v>504</v>
      </c>
      <c r="G18" s="287">
        <v>4096</v>
      </c>
      <c r="H18" s="288">
        <v>1945</v>
      </c>
      <c r="I18" s="288">
        <v>2151</v>
      </c>
      <c r="L18" s="286">
        <v>60</v>
      </c>
      <c r="N18" s="147" t="s">
        <v>505</v>
      </c>
      <c r="P18" s="147" t="s">
        <v>506</v>
      </c>
      <c r="Q18" s="287">
        <v>137</v>
      </c>
      <c r="R18" s="288">
        <v>66</v>
      </c>
      <c r="S18" s="288">
        <v>71</v>
      </c>
    </row>
    <row r="19" spans="2:19">
      <c r="B19" s="286"/>
      <c r="G19" s="287"/>
      <c r="H19" s="288"/>
      <c r="I19" s="288"/>
      <c r="L19" s="286"/>
      <c r="Q19" s="291"/>
    </row>
    <row r="20" spans="2:19">
      <c r="B20" s="286">
        <v>11</v>
      </c>
      <c r="D20" s="147" t="s">
        <v>507</v>
      </c>
      <c r="F20" s="147" t="s">
        <v>508</v>
      </c>
      <c r="G20" s="287">
        <v>1013</v>
      </c>
      <c r="H20" s="288">
        <v>458</v>
      </c>
      <c r="I20" s="288">
        <v>555</v>
      </c>
      <c r="L20" s="286">
        <v>61</v>
      </c>
      <c r="N20" s="147" t="s">
        <v>509</v>
      </c>
      <c r="P20" s="147" t="s">
        <v>510</v>
      </c>
      <c r="Q20" s="287">
        <v>526</v>
      </c>
      <c r="R20" s="288">
        <v>248</v>
      </c>
      <c r="S20" s="288">
        <v>278</v>
      </c>
    </row>
    <row r="21" spans="2:19">
      <c r="B21" s="286">
        <v>12</v>
      </c>
      <c r="D21" s="147" t="s">
        <v>511</v>
      </c>
      <c r="F21" s="147" t="s">
        <v>512</v>
      </c>
      <c r="G21" s="287">
        <v>1033</v>
      </c>
      <c r="H21" s="288">
        <v>501</v>
      </c>
      <c r="I21" s="288">
        <v>532</v>
      </c>
      <c r="L21" s="286">
        <v>62</v>
      </c>
      <c r="N21" s="289" t="s">
        <v>513</v>
      </c>
      <c r="P21" s="147" t="s">
        <v>514</v>
      </c>
      <c r="Q21" s="287">
        <v>1826</v>
      </c>
      <c r="R21" s="288">
        <v>863</v>
      </c>
      <c r="S21" s="288">
        <v>963</v>
      </c>
    </row>
    <row r="22" spans="2:19">
      <c r="B22" s="286">
        <v>13</v>
      </c>
      <c r="D22" s="147" t="s">
        <v>515</v>
      </c>
      <c r="F22" s="147" t="s">
        <v>516</v>
      </c>
      <c r="G22" s="287">
        <v>368</v>
      </c>
      <c r="H22" s="288">
        <v>182</v>
      </c>
      <c r="I22" s="288">
        <v>186</v>
      </c>
      <c r="L22" s="286">
        <v>63</v>
      </c>
      <c r="N22" s="147" t="s">
        <v>517</v>
      </c>
      <c r="P22" s="147" t="s">
        <v>518</v>
      </c>
      <c r="Q22" s="287">
        <v>662</v>
      </c>
      <c r="R22" s="288">
        <v>314</v>
      </c>
      <c r="S22" s="288">
        <v>348</v>
      </c>
    </row>
    <row r="23" spans="2:19">
      <c r="B23" s="286">
        <v>14</v>
      </c>
      <c r="D23" s="289" t="s">
        <v>519</v>
      </c>
      <c r="F23" s="147" t="s">
        <v>520</v>
      </c>
      <c r="G23" s="287">
        <v>1290</v>
      </c>
      <c r="H23" s="288">
        <v>634</v>
      </c>
      <c r="I23" s="288">
        <v>656</v>
      </c>
      <c r="L23" s="286">
        <v>64</v>
      </c>
      <c r="N23" s="147" t="s">
        <v>521</v>
      </c>
      <c r="P23" s="147" t="s">
        <v>522</v>
      </c>
      <c r="Q23" s="287">
        <v>6384</v>
      </c>
      <c r="R23" s="288">
        <v>2802</v>
      </c>
      <c r="S23" s="288">
        <v>3582</v>
      </c>
    </row>
    <row r="24" spans="2:19">
      <c r="B24" s="286">
        <v>15</v>
      </c>
      <c r="D24" s="147" t="s">
        <v>523</v>
      </c>
      <c r="F24" s="147" t="s">
        <v>524</v>
      </c>
      <c r="G24" s="287">
        <v>892</v>
      </c>
      <c r="H24" s="288">
        <v>403</v>
      </c>
      <c r="I24" s="288">
        <v>489</v>
      </c>
      <c r="L24" s="286">
        <v>65</v>
      </c>
      <c r="N24" s="147" t="s">
        <v>525</v>
      </c>
      <c r="P24" s="147" t="s">
        <v>526</v>
      </c>
      <c r="Q24" s="287">
        <v>4007</v>
      </c>
      <c r="R24" s="288">
        <v>1849</v>
      </c>
      <c r="S24" s="288">
        <v>2158</v>
      </c>
    </row>
    <row r="25" spans="2:19">
      <c r="B25" s="286">
        <v>16</v>
      </c>
      <c r="D25" s="289" t="s">
        <v>527</v>
      </c>
      <c r="F25" s="147" t="s">
        <v>528</v>
      </c>
      <c r="G25" s="287">
        <v>1594</v>
      </c>
      <c r="H25" s="288">
        <v>743</v>
      </c>
      <c r="I25" s="288">
        <v>851</v>
      </c>
      <c r="L25" s="286">
        <v>66</v>
      </c>
      <c r="N25" s="147" t="s">
        <v>529</v>
      </c>
      <c r="P25" s="147" t="s">
        <v>530</v>
      </c>
      <c r="Q25" s="287">
        <v>4428</v>
      </c>
      <c r="R25" s="288">
        <v>1979</v>
      </c>
      <c r="S25" s="288">
        <v>2449</v>
      </c>
    </row>
    <row r="26" spans="2:19">
      <c r="B26" s="286">
        <v>17</v>
      </c>
      <c r="D26" s="147" t="s">
        <v>531</v>
      </c>
      <c r="F26" s="147" t="s">
        <v>532</v>
      </c>
      <c r="G26" s="287">
        <v>421</v>
      </c>
      <c r="H26" s="288">
        <v>214</v>
      </c>
      <c r="I26" s="288">
        <v>207</v>
      </c>
      <c r="L26" s="286">
        <v>67</v>
      </c>
      <c r="N26" s="147" t="s">
        <v>533</v>
      </c>
      <c r="P26" s="147" t="s">
        <v>534</v>
      </c>
      <c r="Q26" s="287">
        <v>3302</v>
      </c>
      <c r="R26" s="288">
        <v>1477</v>
      </c>
      <c r="S26" s="288">
        <v>1825</v>
      </c>
    </row>
    <row r="27" spans="2:19">
      <c r="B27" s="286">
        <v>18</v>
      </c>
      <c r="D27" s="147" t="s">
        <v>535</v>
      </c>
      <c r="F27" s="147" t="s">
        <v>536</v>
      </c>
      <c r="G27" s="287">
        <v>1013</v>
      </c>
      <c r="H27" s="288">
        <v>460</v>
      </c>
      <c r="I27" s="288">
        <v>553</v>
      </c>
      <c r="L27" s="286">
        <v>68</v>
      </c>
      <c r="N27" s="147" t="s">
        <v>537</v>
      </c>
      <c r="P27" s="147" t="s">
        <v>538</v>
      </c>
      <c r="Q27" s="287">
        <v>332</v>
      </c>
      <c r="R27" s="288">
        <v>149</v>
      </c>
      <c r="S27" s="288">
        <v>183</v>
      </c>
    </row>
    <row r="28" spans="2:19">
      <c r="B28" s="286">
        <v>19</v>
      </c>
      <c r="D28" s="289" t="s">
        <v>539</v>
      </c>
      <c r="F28" s="147" t="s">
        <v>540</v>
      </c>
      <c r="G28" s="287">
        <v>1574</v>
      </c>
      <c r="H28" s="288">
        <v>729</v>
      </c>
      <c r="I28" s="288">
        <v>845</v>
      </c>
      <c r="L28" s="286">
        <v>69</v>
      </c>
      <c r="N28" s="289" t="s">
        <v>541</v>
      </c>
      <c r="P28" s="147" t="s">
        <v>542</v>
      </c>
      <c r="Q28" s="287">
        <v>3249</v>
      </c>
      <c r="R28" s="288">
        <v>1472</v>
      </c>
      <c r="S28" s="288">
        <v>1777</v>
      </c>
    </row>
    <row r="29" spans="2:19">
      <c r="B29" s="286">
        <v>20</v>
      </c>
      <c r="D29" s="147" t="s">
        <v>543</v>
      </c>
      <c r="F29" s="147" t="s">
        <v>544</v>
      </c>
      <c r="G29" s="287">
        <v>3229</v>
      </c>
      <c r="H29" s="288">
        <v>1534</v>
      </c>
      <c r="I29" s="288">
        <v>1695</v>
      </c>
      <c r="L29" s="286">
        <v>70</v>
      </c>
      <c r="N29" s="147" t="s">
        <v>545</v>
      </c>
      <c r="P29" s="147" t="s">
        <v>546</v>
      </c>
      <c r="Q29" s="287">
        <v>2545</v>
      </c>
      <c r="R29" s="288">
        <v>1214</v>
      </c>
      <c r="S29" s="288">
        <v>1331</v>
      </c>
    </row>
    <row r="30" spans="2:19">
      <c r="B30" s="286"/>
      <c r="G30" s="287"/>
      <c r="H30" s="288"/>
      <c r="I30" s="288"/>
      <c r="L30" s="286"/>
      <c r="Q30" s="291"/>
    </row>
    <row r="31" spans="2:19">
      <c r="B31" s="286">
        <v>21</v>
      </c>
      <c r="D31" s="147" t="s">
        <v>547</v>
      </c>
      <c r="F31" s="147" t="s">
        <v>548</v>
      </c>
      <c r="G31" s="287">
        <v>1363</v>
      </c>
      <c r="H31" s="288">
        <v>660</v>
      </c>
      <c r="I31" s="288">
        <v>703</v>
      </c>
      <c r="L31" s="286">
        <v>71</v>
      </c>
      <c r="N31" s="147" t="s">
        <v>549</v>
      </c>
      <c r="P31" s="147" t="s">
        <v>550</v>
      </c>
      <c r="Q31" s="287">
        <v>3987</v>
      </c>
      <c r="R31" s="288">
        <v>1872</v>
      </c>
      <c r="S31" s="288">
        <v>2115</v>
      </c>
    </row>
    <row r="32" spans="2:19">
      <c r="B32" s="286">
        <v>22</v>
      </c>
      <c r="D32" s="147" t="s">
        <v>551</v>
      </c>
      <c r="F32" s="147" t="s">
        <v>552</v>
      </c>
      <c r="G32" s="287">
        <v>2877</v>
      </c>
      <c r="H32" s="288">
        <v>1378</v>
      </c>
      <c r="I32" s="288">
        <v>1499</v>
      </c>
      <c r="L32" s="286">
        <v>72</v>
      </c>
      <c r="N32" s="147" t="s">
        <v>553</v>
      </c>
      <c r="P32" s="147" t="s">
        <v>554</v>
      </c>
      <c r="Q32" s="287">
        <v>6981</v>
      </c>
      <c r="R32" s="288">
        <v>3325</v>
      </c>
      <c r="S32" s="288">
        <v>3656</v>
      </c>
    </row>
    <row r="33" spans="2:19">
      <c r="B33" s="286">
        <v>23</v>
      </c>
      <c r="D33" s="289" t="s">
        <v>555</v>
      </c>
      <c r="F33" s="147" t="s">
        <v>556</v>
      </c>
      <c r="G33" s="287">
        <v>2336</v>
      </c>
      <c r="H33" s="288">
        <v>1036</v>
      </c>
      <c r="I33" s="288">
        <v>1300</v>
      </c>
      <c r="L33" s="286">
        <v>73</v>
      </c>
      <c r="N33" s="147" t="s">
        <v>557</v>
      </c>
      <c r="P33" s="147" t="s">
        <v>558</v>
      </c>
      <c r="Q33" s="287">
        <v>3010</v>
      </c>
      <c r="R33" s="288">
        <v>1513</v>
      </c>
      <c r="S33" s="288">
        <v>1497</v>
      </c>
    </row>
    <row r="34" spans="2:19">
      <c r="B34" s="286">
        <v>24</v>
      </c>
      <c r="D34" s="147" t="s">
        <v>559</v>
      </c>
      <c r="F34" s="147" t="s">
        <v>560</v>
      </c>
      <c r="G34" s="287">
        <v>5727</v>
      </c>
      <c r="H34" s="288">
        <v>2602</v>
      </c>
      <c r="I34" s="288">
        <v>3125</v>
      </c>
      <c r="L34" s="286">
        <v>74</v>
      </c>
      <c r="N34" s="147" t="s">
        <v>561</v>
      </c>
      <c r="P34" s="147" t="s">
        <v>562</v>
      </c>
      <c r="Q34" s="287">
        <v>394</v>
      </c>
      <c r="R34" s="288">
        <v>189</v>
      </c>
      <c r="S34" s="288">
        <v>205</v>
      </c>
    </row>
    <row r="35" spans="2:19">
      <c r="B35" s="286">
        <v>25</v>
      </c>
      <c r="D35" s="147" t="s">
        <v>563</v>
      </c>
      <c r="F35" s="147" t="s">
        <v>564</v>
      </c>
      <c r="G35" s="287">
        <v>2894</v>
      </c>
      <c r="H35" s="288">
        <v>1296</v>
      </c>
      <c r="I35" s="288">
        <v>1598</v>
      </c>
      <c r="L35" s="286">
        <v>75</v>
      </c>
      <c r="N35" s="289" t="s">
        <v>565</v>
      </c>
      <c r="P35" s="147" t="s">
        <v>566</v>
      </c>
      <c r="Q35" s="287">
        <v>4626</v>
      </c>
      <c r="R35" s="288">
        <v>2660</v>
      </c>
      <c r="S35" s="288">
        <v>1966</v>
      </c>
    </row>
    <row r="36" spans="2:19">
      <c r="B36" s="286">
        <v>26</v>
      </c>
      <c r="D36" s="147" t="s">
        <v>567</v>
      </c>
      <c r="F36" s="147" t="s">
        <v>568</v>
      </c>
      <c r="G36" s="287">
        <v>3339</v>
      </c>
      <c r="H36" s="288">
        <v>1606</v>
      </c>
      <c r="I36" s="288">
        <v>1733</v>
      </c>
      <c r="L36" s="286">
        <v>76</v>
      </c>
      <c r="N36" s="147" t="s">
        <v>569</v>
      </c>
      <c r="P36" s="147" t="s">
        <v>570</v>
      </c>
      <c r="Q36" s="287">
        <v>1122</v>
      </c>
      <c r="R36" s="288">
        <v>548</v>
      </c>
      <c r="S36" s="288">
        <v>574</v>
      </c>
    </row>
    <row r="37" spans="2:19">
      <c r="B37" s="286">
        <v>27</v>
      </c>
      <c r="D37" s="147" t="s">
        <v>571</v>
      </c>
      <c r="F37" s="147" t="s">
        <v>572</v>
      </c>
      <c r="G37" s="287">
        <v>4206</v>
      </c>
      <c r="H37" s="288">
        <v>2007</v>
      </c>
      <c r="I37" s="288">
        <v>2199</v>
      </c>
      <c r="L37" s="286">
        <v>77</v>
      </c>
      <c r="N37" s="147" t="s">
        <v>573</v>
      </c>
      <c r="P37" s="147" t="s">
        <v>574</v>
      </c>
      <c r="Q37" s="287">
        <v>2413</v>
      </c>
      <c r="R37" s="288">
        <v>1176</v>
      </c>
      <c r="S37" s="288">
        <v>1237</v>
      </c>
    </row>
    <row r="38" spans="2:19">
      <c r="B38" s="286">
        <v>28</v>
      </c>
      <c r="D38" s="147" t="s">
        <v>575</v>
      </c>
      <c r="F38" s="147" t="s">
        <v>576</v>
      </c>
      <c r="G38" s="287">
        <v>1153</v>
      </c>
      <c r="H38" s="288">
        <v>545</v>
      </c>
      <c r="I38" s="288">
        <v>608</v>
      </c>
      <c r="L38" s="286">
        <v>78</v>
      </c>
      <c r="N38" s="147" t="s">
        <v>577</v>
      </c>
      <c r="P38" s="147" t="s">
        <v>578</v>
      </c>
      <c r="Q38" s="287">
        <v>327</v>
      </c>
      <c r="R38" s="288">
        <v>158</v>
      </c>
      <c r="S38" s="288">
        <v>169</v>
      </c>
    </row>
    <row r="39" spans="2:19">
      <c r="B39" s="286">
        <v>29</v>
      </c>
      <c r="D39" s="289" t="s">
        <v>579</v>
      </c>
      <c r="F39" s="147" t="s">
        <v>580</v>
      </c>
      <c r="G39" s="287">
        <v>3138</v>
      </c>
      <c r="H39" s="288">
        <v>1428</v>
      </c>
      <c r="I39" s="288">
        <v>1710</v>
      </c>
      <c r="L39" s="286">
        <v>79</v>
      </c>
      <c r="N39" s="147" t="s">
        <v>581</v>
      </c>
      <c r="P39" s="147" t="s">
        <v>582</v>
      </c>
      <c r="Q39" s="287">
        <v>137</v>
      </c>
      <c r="R39" s="288">
        <v>69</v>
      </c>
      <c r="S39" s="288">
        <v>68</v>
      </c>
    </row>
    <row r="40" spans="2:19">
      <c r="B40" s="286">
        <v>30</v>
      </c>
      <c r="D40" s="147" t="s">
        <v>583</v>
      </c>
      <c r="F40" s="147" t="s">
        <v>584</v>
      </c>
      <c r="G40" s="287">
        <v>2677</v>
      </c>
      <c r="H40" s="288">
        <v>1198</v>
      </c>
      <c r="I40" s="288">
        <v>1479</v>
      </c>
      <c r="L40" s="286">
        <v>80</v>
      </c>
      <c r="N40" s="289" t="s">
        <v>585</v>
      </c>
      <c r="P40" s="147" t="s">
        <v>586</v>
      </c>
      <c r="Q40" s="287">
        <v>362</v>
      </c>
      <c r="R40" s="288">
        <v>179</v>
      </c>
      <c r="S40" s="288">
        <v>183</v>
      </c>
    </row>
    <row r="41" spans="2:19">
      <c r="B41" s="286"/>
      <c r="G41" s="291"/>
      <c r="L41" s="286"/>
      <c r="Q41" s="291"/>
    </row>
    <row r="42" spans="2:19">
      <c r="B42" s="286">
        <v>31</v>
      </c>
      <c r="D42" s="147" t="s">
        <v>587</v>
      </c>
      <c r="F42" s="147" t="s">
        <v>588</v>
      </c>
      <c r="G42" s="287">
        <v>2214</v>
      </c>
      <c r="H42" s="288">
        <v>1138</v>
      </c>
      <c r="I42" s="288">
        <v>1076</v>
      </c>
      <c r="L42" s="286">
        <v>81</v>
      </c>
      <c r="N42" s="289" t="s">
        <v>589</v>
      </c>
      <c r="P42" s="147" t="s">
        <v>590</v>
      </c>
      <c r="Q42" s="287">
        <v>2922</v>
      </c>
      <c r="R42" s="288">
        <v>1354</v>
      </c>
      <c r="S42" s="288">
        <v>1568</v>
      </c>
    </row>
    <row r="43" spans="2:19">
      <c r="B43" s="286">
        <v>32</v>
      </c>
      <c r="D43" s="147" t="s">
        <v>591</v>
      </c>
      <c r="F43" s="147" t="s">
        <v>592</v>
      </c>
      <c r="G43" s="287">
        <v>1898</v>
      </c>
      <c r="H43" s="288">
        <v>845</v>
      </c>
      <c r="I43" s="288">
        <v>1053</v>
      </c>
      <c r="L43" s="286">
        <v>82</v>
      </c>
      <c r="N43" s="147" t="s">
        <v>593</v>
      </c>
      <c r="P43" s="147" t="s">
        <v>594</v>
      </c>
      <c r="Q43" s="287">
        <v>1343</v>
      </c>
      <c r="R43" s="288">
        <v>606</v>
      </c>
      <c r="S43" s="288">
        <v>737</v>
      </c>
    </row>
    <row r="44" spans="2:19">
      <c r="B44" s="286">
        <v>33</v>
      </c>
      <c r="D44" s="147" t="s">
        <v>595</v>
      </c>
      <c r="F44" s="147" t="s">
        <v>596</v>
      </c>
      <c r="G44" s="287">
        <v>3155</v>
      </c>
      <c r="H44" s="288">
        <v>1458</v>
      </c>
      <c r="I44" s="288">
        <v>1697</v>
      </c>
      <c r="L44" s="286">
        <v>83</v>
      </c>
      <c r="N44" s="289" t="s">
        <v>597</v>
      </c>
      <c r="P44" s="147" t="s">
        <v>598</v>
      </c>
      <c r="Q44" s="287">
        <v>1513</v>
      </c>
      <c r="R44" s="288">
        <v>670</v>
      </c>
      <c r="S44" s="288">
        <v>843</v>
      </c>
    </row>
    <row r="45" spans="2:19">
      <c r="B45" s="286">
        <v>34</v>
      </c>
      <c r="D45" s="147" t="s">
        <v>599</v>
      </c>
      <c r="F45" s="147" t="s">
        <v>600</v>
      </c>
      <c r="G45" s="287">
        <v>3260</v>
      </c>
      <c r="H45" s="288">
        <v>1489</v>
      </c>
      <c r="I45" s="288">
        <v>1771</v>
      </c>
      <c r="L45" s="286">
        <v>84</v>
      </c>
      <c r="N45" s="147" t="s">
        <v>601</v>
      </c>
      <c r="P45" s="147" t="s">
        <v>602</v>
      </c>
      <c r="Q45" s="287">
        <v>714</v>
      </c>
      <c r="R45" s="288">
        <v>328</v>
      </c>
      <c r="S45" s="288">
        <v>386</v>
      </c>
    </row>
    <row r="46" spans="2:19">
      <c r="B46" s="286">
        <v>35</v>
      </c>
      <c r="D46" s="147" t="s">
        <v>603</v>
      </c>
      <c r="F46" s="292" t="s">
        <v>604</v>
      </c>
      <c r="G46" s="287" t="s">
        <v>349</v>
      </c>
      <c r="H46" s="288" t="s">
        <v>349</v>
      </c>
      <c r="I46" s="288" t="s">
        <v>349</v>
      </c>
      <c r="L46" s="286">
        <v>85</v>
      </c>
      <c r="N46" s="147" t="s">
        <v>531</v>
      </c>
      <c r="P46" s="147" t="s">
        <v>605</v>
      </c>
      <c r="Q46" s="287">
        <v>141</v>
      </c>
      <c r="R46" s="288">
        <v>68</v>
      </c>
      <c r="S46" s="288">
        <v>73</v>
      </c>
    </row>
    <row r="47" spans="2:19">
      <c r="B47" s="286">
        <v>36</v>
      </c>
      <c r="D47" s="147" t="s">
        <v>606</v>
      </c>
      <c r="F47" s="147" t="s">
        <v>607</v>
      </c>
      <c r="G47" s="287">
        <v>2242</v>
      </c>
      <c r="H47" s="288">
        <v>1016</v>
      </c>
      <c r="I47" s="288">
        <v>1226</v>
      </c>
      <c r="L47" s="286">
        <v>86</v>
      </c>
      <c r="N47" s="147" t="s">
        <v>608</v>
      </c>
      <c r="P47" s="147" t="s">
        <v>609</v>
      </c>
      <c r="Q47" s="287">
        <v>152</v>
      </c>
      <c r="R47" s="288">
        <v>71</v>
      </c>
      <c r="S47" s="288">
        <v>81</v>
      </c>
    </row>
    <row r="48" spans="2:19">
      <c r="B48" s="286">
        <v>37</v>
      </c>
      <c r="D48" s="289" t="s">
        <v>610</v>
      </c>
      <c r="F48" s="147" t="s">
        <v>611</v>
      </c>
      <c r="G48" s="287">
        <v>2010</v>
      </c>
      <c r="H48" s="288">
        <v>897</v>
      </c>
      <c r="I48" s="288">
        <v>1113</v>
      </c>
      <c r="L48" s="286">
        <v>87</v>
      </c>
      <c r="N48" s="147" t="s">
        <v>603</v>
      </c>
      <c r="P48" s="147" t="s">
        <v>604</v>
      </c>
      <c r="Q48" s="287" t="s">
        <v>349</v>
      </c>
      <c r="R48" s="288" t="s">
        <v>349</v>
      </c>
      <c r="S48" s="288" t="s">
        <v>349</v>
      </c>
    </row>
    <row r="49" spans="1:19">
      <c r="B49" s="286">
        <v>38</v>
      </c>
      <c r="D49" s="147" t="s">
        <v>612</v>
      </c>
      <c r="F49" s="147" t="s">
        <v>613</v>
      </c>
      <c r="G49" s="287">
        <v>3284</v>
      </c>
      <c r="H49" s="288">
        <v>1437</v>
      </c>
      <c r="I49" s="288">
        <v>1847</v>
      </c>
      <c r="L49" s="286">
        <v>88</v>
      </c>
      <c r="N49" s="147" t="s">
        <v>603</v>
      </c>
      <c r="P49" s="147" t="s">
        <v>604</v>
      </c>
      <c r="Q49" s="287" t="s">
        <v>349</v>
      </c>
      <c r="R49" s="288" t="s">
        <v>349</v>
      </c>
      <c r="S49" s="288" t="s">
        <v>349</v>
      </c>
    </row>
    <row r="50" spans="1:19">
      <c r="B50" s="286">
        <v>39</v>
      </c>
      <c r="D50" s="147" t="s">
        <v>614</v>
      </c>
      <c r="F50" s="147" t="s">
        <v>615</v>
      </c>
      <c r="G50" s="287">
        <v>3219</v>
      </c>
      <c r="H50" s="288">
        <v>1468</v>
      </c>
      <c r="I50" s="288">
        <v>1751</v>
      </c>
      <c r="L50" s="286">
        <v>89</v>
      </c>
      <c r="N50" s="147" t="s">
        <v>616</v>
      </c>
      <c r="P50" s="147" t="s">
        <v>617</v>
      </c>
      <c r="Q50" s="287">
        <v>1647</v>
      </c>
      <c r="R50" s="288">
        <v>757</v>
      </c>
      <c r="S50" s="288">
        <v>890</v>
      </c>
    </row>
    <row r="51" spans="1:19">
      <c r="B51" s="286">
        <v>40</v>
      </c>
      <c r="D51" s="147" t="s">
        <v>618</v>
      </c>
      <c r="F51" s="147" t="s">
        <v>619</v>
      </c>
      <c r="G51" s="287">
        <v>3858</v>
      </c>
      <c r="H51" s="288">
        <v>1729</v>
      </c>
      <c r="I51" s="288">
        <v>2129</v>
      </c>
      <c r="L51" s="286">
        <v>90</v>
      </c>
      <c r="N51" s="147" t="s">
        <v>620</v>
      </c>
      <c r="P51" s="147" t="s">
        <v>621</v>
      </c>
      <c r="Q51" s="287">
        <v>1058</v>
      </c>
      <c r="R51" s="288">
        <v>488</v>
      </c>
      <c r="S51" s="288">
        <v>570</v>
      </c>
    </row>
    <row r="52" spans="1:19">
      <c r="B52" s="286"/>
      <c r="G52" s="291"/>
      <c r="L52" s="286"/>
      <c r="Q52" s="291"/>
    </row>
    <row r="53" spans="1:19">
      <c r="B53" s="286">
        <v>41</v>
      </c>
      <c r="D53" s="289" t="s">
        <v>622</v>
      </c>
      <c r="F53" s="147" t="s">
        <v>623</v>
      </c>
      <c r="G53" s="287">
        <v>2829</v>
      </c>
      <c r="H53" s="288">
        <v>1318</v>
      </c>
      <c r="I53" s="288">
        <v>1511</v>
      </c>
      <c r="L53" s="286">
        <v>91</v>
      </c>
      <c r="N53" s="147" t="s">
        <v>624</v>
      </c>
      <c r="P53" s="147" t="s">
        <v>625</v>
      </c>
      <c r="Q53" s="287">
        <v>848</v>
      </c>
      <c r="R53" s="288">
        <v>428</v>
      </c>
      <c r="S53" s="288">
        <v>420</v>
      </c>
    </row>
    <row r="54" spans="1:19">
      <c r="B54" s="286">
        <v>42</v>
      </c>
      <c r="D54" s="147" t="s">
        <v>626</v>
      </c>
      <c r="F54" s="147" t="s">
        <v>627</v>
      </c>
      <c r="G54" s="287">
        <v>2250</v>
      </c>
      <c r="H54" s="288">
        <v>973</v>
      </c>
      <c r="I54" s="288">
        <v>1277</v>
      </c>
      <c r="L54" s="286">
        <v>92</v>
      </c>
      <c r="N54" s="147" t="s">
        <v>628</v>
      </c>
      <c r="P54" s="147" t="s">
        <v>629</v>
      </c>
      <c r="Q54" s="287">
        <v>758</v>
      </c>
      <c r="R54" s="288">
        <v>379</v>
      </c>
      <c r="S54" s="288">
        <v>379</v>
      </c>
    </row>
    <row r="55" spans="1:19">
      <c r="B55" s="286">
        <v>43</v>
      </c>
      <c r="D55" s="147" t="s">
        <v>630</v>
      </c>
      <c r="F55" s="147" t="s">
        <v>631</v>
      </c>
      <c r="G55" s="287">
        <v>51</v>
      </c>
      <c r="H55" s="288">
        <v>26</v>
      </c>
      <c r="I55" s="288">
        <v>25</v>
      </c>
      <c r="L55" s="286">
        <v>93</v>
      </c>
      <c r="N55" s="147" t="s">
        <v>632</v>
      </c>
      <c r="P55" s="147" t="s">
        <v>633</v>
      </c>
      <c r="Q55" s="287">
        <v>443</v>
      </c>
      <c r="R55" s="288">
        <v>218</v>
      </c>
      <c r="S55" s="288">
        <v>225</v>
      </c>
    </row>
    <row r="56" spans="1:19">
      <c r="B56" s="286">
        <v>44</v>
      </c>
      <c r="D56" s="147" t="s">
        <v>634</v>
      </c>
      <c r="F56" s="147" t="s">
        <v>635</v>
      </c>
      <c r="G56" s="287">
        <v>99</v>
      </c>
      <c r="H56" s="288">
        <v>49</v>
      </c>
      <c r="I56" s="288">
        <v>50</v>
      </c>
      <c r="L56" s="286">
        <v>94</v>
      </c>
      <c r="N56" s="147" t="s">
        <v>636</v>
      </c>
      <c r="P56" s="147" t="s">
        <v>637</v>
      </c>
      <c r="Q56" s="287">
        <v>2460</v>
      </c>
      <c r="R56" s="288">
        <v>1149</v>
      </c>
      <c r="S56" s="288">
        <v>1311</v>
      </c>
    </row>
    <row r="57" spans="1:19">
      <c r="B57" s="286">
        <v>45</v>
      </c>
      <c r="D57" s="147" t="s">
        <v>603</v>
      </c>
      <c r="F57" s="147" t="s">
        <v>604</v>
      </c>
      <c r="G57" s="287" t="s">
        <v>349</v>
      </c>
      <c r="H57" s="288" t="s">
        <v>349</v>
      </c>
      <c r="I57" s="288" t="s">
        <v>349</v>
      </c>
      <c r="L57" s="286">
        <v>95</v>
      </c>
      <c r="N57" s="147" t="s">
        <v>638</v>
      </c>
      <c r="P57" s="147" t="s">
        <v>639</v>
      </c>
      <c r="Q57" s="287">
        <v>1755</v>
      </c>
      <c r="R57" s="288">
        <v>773</v>
      </c>
      <c r="S57" s="288">
        <v>982</v>
      </c>
    </row>
    <row r="58" spans="1:19">
      <c r="B58" s="286">
        <v>46</v>
      </c>
      <c r="D58" s="289" t="s">
        <v>640</v>
      </c>
      <c r="F58" s="147" t="s">
        <v>641</v>
      </c>
      <c r="G58" s="287">
        <v>4203</v>
      </c>
      <c r="H58" s="288">
        <v>1902</v>
      </c>
      <c r="I58" s="288">
        <v>2301</v>
      </c>
      <c r="L58" s="286">
        <v>96</v>
      </c>
      <c r="N58" s="147" t="s">
        <v>642</v>
      </c>
      <c r="P58" s="147" t="s">
        <v>643</v>
      </c>
      <c r="Q58" s="287">
        <v>1881</v>
      </c>
      <c r="R58" s="288">
        <v>896</v>
      </c>
      <c r="S58" s="288">
        <v>985</v>
      </c>
    </row>
    <row r="59" spans="1:19">
      <c r="A59" s="147"/>
      <c r="B59" s="286">
        <v>47</v>
      </c>
      <c r="C59" s="293"/>
      <c r="D59" s="147" t="s">
        <v>644</v>
      </c>
      <c r="E59" s="147"/>
      <c r="F59" s="147" t="s">
        <v>645</v>
      </c>
      <c r="G59" s="287">
        <v>4212</v>
      </c>
      <c r="H59" s="288">
        <v>1867</v>
      </c>
      <c r="I59" s="288">
        <v>2345</v>
      </c>
      <c r="K59" s="147"/>
      <c r="L59" s="286">
        <v>97</v>
      </c>
      <c r="M59" s="293"/>
      <c r="N59" s="147" t="s">
        <v>646</v>
      </c>
      <c r="O59" s="147"/>
      <c r="P59" s="147" t="s">
        <v>647</v>
      </c>
      <c r="Q59" s="287">
        <v>1745</v>
      </c>
      <c r="R59" s="288">
        <v>841</v>
      </c>
      <c r="S59" s="288">
        <v>904</v>
      </c>
    </row>
    <row r="60" spans="1:19">
      <c r="A60" s="147"/>
      <c r="B60" s="286">
        <v>48</v>
      </c>
      <c r="C60" s="293"/>
      <c r="D60" s="289" t="s">
        <v>648</v>
      </c>
      <c r="E60" s="147"/>
      <c r="F60" s="290" t="s">
        <v>649</v>
      </c>
      <c r="G60" s="287">
        <v>2362</v>
      </c>
      <c r="H60" s="288">
        <v>1052</v>
      </c>
      <c r="I60" s="288">
        <v>1310</v>
      </c>
      <c r="K60" s="147"/>
      <c r="L60" s="286"/>
      <c r="M60" s="293"/>
      <c r="N60" s="147"/>
      <c r="O60" s="147"/>
      <c r="P60" s="147"/>
      <c r="Q60" s="294"/>
      <c r="R60" s="288"/>
      <c r="S60" s="288"/>
    </row>
    <row r="61" spans="1:19">
      <c r="A61" s="147"/>
      <c r="B61" s="286">
        <v>49</v>
      </c>
      <c r="C61" s="293"/>
      <c r="D61" s="147" t="s">
        <v>650</v>
      </c>
      <c r="E61" s="147"/>
      <c r="F61" s="290" t="s">
        <v>651</v>
      </c>
      <c r="G61" s="287">
        <v>5497</v>
      </c>
      <c r="H61" s="288">
        <v>2420</v>
      </c>
      <c r="I61" s="288">
        <v>3077</v>
      </c>
      <c r="K61" s="147"/>
      <c r="L61" s="286"/>
      <c r="M61" s="293"/>
      <c r="N61" s="147"/>
      <c r="O61" s="147"/>
      <c r="P61" s="147"/>
      <c r="Q61" s="291"/>
      <c r="R61" s="147"/>
      <c r="S61" s="147"/>
    </row>
    <row r="62" spans="1:19">
      <c r="A62" s="147"/>
      <c r="B62" s="286">
        <v>50</v>
      </c>
      <c r="C62" s="293"/>
      <c r="D62" s="147" t="s">
        <v>652</v>
      </c>
      <c r="E62" s="147"/>
      <c r="F62" s="290" t="s">
        <v>653</v>
      </c>
      <c r="G62" s="287">
        <v>1501</v>
      </c>
      <c r="H62" s="288">
        <v>679</v>
      </c>
      <c r="I62" s="288">
        <v>822</v>
      </c>
      <c r="L62" s="286"/>
      <c r="M62" s="293"/>
      <c r="N62" s="147"/>
      <c r="O62" s="147"/>
      <c r="P62" s="147"/>
      <c r="Q62" s="291"/>
      <c r="R62" s="147"/>
      <c r="S62" s="147"/>
    </row>
    <row r="63" spans="1:19">
      <c r="A63" s="295"/>
      <c r="B63" s="296"/>
      <c r="C63" s="297"/>
      <c r="D63" s="295"/>
      <c r="E63" s="295"/>
      <c r="F63" s="295"/>
      <c r="G63" s="298"/>
      <c r="H63" s="295"/>
      <c r="I63" s="295"/>
      <c r="K63" s="295"/>
      <c r="L63" s="296"/>
      <c r="M63" s="297"/>
      <c r="N63" s="299"/>
      <c r="O63" s="299"/>
      <c r="P63" s="295"/>
      <c r="Q63" s="298"/>
      <c r="R63" s="295"/>
      <c r="S63" s="295"/>
    </row>
    <row r="64" spans="1:19">
      <c r="A64" s="246" t="s">
        <v>654</v>
      </c>
      <c r="B64" s="271"/>
      <c r="C64" s="271"/>
      <c r="D64" s="271"/>
      <c r="E64" s="271"/>
      <c r="F64" s="271"/>
      <c r="G64" s="271"/>
      <c r="H64" s="271"/>
      <c r="I64" s="271"/>
      <c r="K64" s="246" t="s">
        <v>654</v>
      </c>
      <c r="L64" s="271"/>
      <c r="M64" s="271"/>
      <c r="N64" s="271"/>
      <c r="O64" s="271"/>
      <c r="P64" s="271"/>
      <c r="Q64" s="271"/>
      <c r="R64" s="271"/>
      <c r="S64" s="271"/>
    </row>
  </sheetData>
  <phoneticPr fontId="28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76"/>
  <sheetViews>
    <sheetView workbookViewId="0"/>
  </sheetViews>
  <sheetFormatPr defaultRowHeight="13"/>
  <cols>
    <col min="1" max="1" width="49" customWidth="1"/>
    <col min="2" max="2" width="11" customWidth="1"/>
    <col min="3" max="3" width="13" customWidth="1"/>
    <col min="4" max="4" width="11" customWidth="1"/>
    <col min="5" max="5" width="7" customWidth="1"/>
    <col min="6" max="6" width="8" customWidth="1"/>
    <col min="7" max="7" width="11" customWidth="1"/>
    <col min="8" max="9" width="10" customWidth="1"/>
    <col min="10" max="10" width="9" customWidth="1"/>
    <col min="11" max="12" width="7" customWidth="1"/>
    <col min="13" max="13" width="49" customWidth="1"/>
    <col min="14" max="14" width="9" customWidth="1"/>
    <col min="15" max="15" width="13" customWidth="1"/>
    <col min="16" max="16" width="11" customWidth="1"/>
    <col min="17" max="17" width="7" customWidth="1"/>
    <col min="18" max="19" width="8" customWidth="1"/>
    <col min="20" max="20" width="7" customWidth="1"/>
    <col min="21" max="21" width="10" customWidth="1"/>
    <col min="22" max="23" width="7" customWidth="1"/>
    <col min="24" max="24" width="9" customWidth="1"/>
  </cols>
  <sheetData>
    <row r="1" spans="1:24" ht="16.5">
      <c r="A1" s="1" t="s">
        <v>0</v>
      </c>
      <c r="M1" s="1" t="s">
        <v>0</v>
      </c>
    </row>
    <row r="2" spans="1:24">
      <c r="A2" s="2" t="s">
        <v>458</v>
      </c>
      <c r="M2" s="2" t="s">
        <v>458</v>
      </c>
    </row>
    <row r="3" spans="1:24">
      <c r="A3" s="2" t="s">
        <v>655</v>
      </c>
      <c r="M3" s="2" t="s">
        <v>656</v>
      </c>
    </row>
    <row r="4" spans="1:24">
      <c r="A4" s="30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300"/>
      <c r="N4" s="270"/>
      <c r="O4" s="270"/>
      <c r="P4" s="270"/>
      <c r="Q4" s="270"/>
      <c r="R4" s="270"/>
      <c r="S4" s="270"/>
      <c r="T4" s="270"/>
      <c r="U4" s="270"/>
      <c r="V4" s="270"/>
      <c r="W4" s="270"/>
      <c r="X4" s="270"/>
    </row>
    <row r="5" spans="1:24" ht="22">
      <c r="A5" s="301" t="s">
        <v>657</v>
      </c>
      <c r="B5" s="271"/>
      <c r="C5" s="272"/>
      <c r="D5" s="302" t="s">
        <v>658</v>
      </c>
      <c r="E5" s="301"/>
      <c r="F5" s="303"/>
      <c r="G5" s="304" t="s">
        <v>659</v>
      </c>
      <c r="H5" s="301"/>
      <c r="I5" s="303"/>
      <c r="J5" s="304" t="s">
        <v>660</v>
      </c>
      <c r="K5" s="305"/>
      <c r="L5" s="275"/>
      <c r="M5" s="301" t="s">
        <v>657</v>
      </c>
      <c r="N5" s="271"/>
      <c r="O5" s="272"/>
      <c r="P5" s="302" t="s">
        <v>658</v>
      </c>
      <c r="Q5" s="301"/>
      <c r="R5" s="303"/>
      <c r="S5" s="304" t="s">
        <v>659</v>
      </c>
      <c r="T5" s="301"/>
      <c r="U5" s="303"/>
      <c r="V5" s="304" t="s">
        <v>660</v>
      </c>
      <c r="W5" s="305"/>
      <c r="X5" s="275"/>
    </row>
    <row r="6" spans="1:24">
      <c r="A6" s="276"/>
      <c r="B6" s="276"/>
      <c r="C6" s="277"/>
      <c r="D6" s="278"/>
      <c r="E6" s="306" t="s">
        <v>465</v>
      </c>
      <c r="F6" s="307" t="s">
        <v>466</v>
      </c>
      <c r="G6" s="278"/>
      <c r="H6" s="306" t="s">
        <v>465</v>
      </c>
      <c r="I6" s="306" t="s">
        <v>466</v>
      </c>
      <c r="J6" s="278"/>
      <c r="K6" s="306" t="s">
        <v>465</v>
      </c>
      <c r="L6" s="307" t="s">
        <v>466</v>
      </c>
      <c r="M6" s="276"/>
      <c r="N6" s="276"/>
      <c r="O6" s="277"/>
      <c r="P6" s="278"/>
      <c r="Q6" s="306" t="s">
        <v>465</v>
      </c>
      <c r="R6" s="307" t="s">
        <v>466</v>
      </c>
      <c r="S6" s="278"/>
      <c r="T6" s="306" t="s">
        <v>465</v>
      </c>
      <c r="U6" s="306" t="s">
        <v>466</v>
      </c>
      <c r="V6" s="278"/>
      <c r="W6" s="306" t="s">
        <v>465</v>
      </c>
      <c r="X6" s="307" t="s">
        <v>466</v>
      </c>
    </row>
    <row r="7" spans="1:24">
      <c r="C7" s="308"/>
      <c r="D7" s="309" t="s">
        <v>279</v>
      </c>
      <c r="E7" s="309" t="s">
        <v>279</v>
      </c>
      <c r="F7" s="309" t="s">
        <v>279</v>
      </c>
      <c r="G7" s="310" t="s">
        <v>279</v>
      </c>
      <c r="H7" s="309" t="s">
        <v>279</v>
      </c>
      <c r="I7" s="311" t="s">
        <v>279</v>
      </c>
      <c r="J7" s="309" t="s">
        <v>661</v>
      </c>
      <c r="K7" s="309" t="s">
        <v>661</v>
      </c>
      <c r="L7" s="309" t="s">
        <v>661</v>
      </c>
      <c r="O7" s="308"/>
      <c r="P7" s="309" t="s">
        <v>279</v>
      </c>
      <c r="Q7" s="309" t="s">
        <v>279</v>
      </c>
      <c r="R7" s="309" t="s">
        <v>279</v>
      </c>
      <c r="S7" s="310" t="s">
        <v>279</v>
      </c>
      <c r="T7" s="309" t="s">
        <v>279</v>
      </c>
      <c r="U7" s="311" t="s">
        <v>279</v>
      </c>
      <c r="V7" s="309" t="s">
        <v>661</v>
      </c>
      <c r="W7" s="309" t="s">
        <v>661</v>
      </c>
      <c r="X7" s="309" t="s">
        <v>661</v>
      </c>
    </row>
    <row r="8" spans="1:24">
      <c r="B8" s="312" t="s">
        <v>662</v>
      </c>
      <c r="C8" s="313"/>
      <c r="G8" s="314"/>
      <c r="I8" s="315"/>
      <c r="J8" s="316"/>
      <c r="K8" s="316"/>
      <c r="L8" s="316"/>
      <c r="N8" s="312" t="s">
        <v>663</v>
      </c>
      <c r="O8" s="313"/>
      <c r="P8" s="317"/>
      <c r="Q8" s="317"/>
      <c r="R8" s="317"/>
      <c r="S8" s="318"/>
      <c r="T8" s="317"/>
      <c r="U8" s="319"/>
      <c r="V8" s="320"/>
      <c r="W8" s="320"/>
      <c r="X8" s="320"/>
    </row>
    <row r="9" spans="1:24">
      <c r="A9" s="321"/>
      <c r="C9" s="313" t="s">
        <v>664</v>
      </c>
      <c r="D9" s="317">
        <v>210633</v>
      </c>
      <c r="E9" s="317">
        <v>96059</v>
      </c>
      <c r="F9" s="317">
        <v>114574</v>
      </c>
      <c r="G9" s="318">
        <v>126787</v>
      </c>
      <c r="H9" s="317">
        <v>57136</v>
      </c>
      <c r="I9" s="319">
        <v>69651</v>
      </c>
      <c r="J9" s="320">
        <v>60.19</v>
      </c>
      <c r="K9" s="320">
        <v>59.48</v>
      </c>
      <c r="L9" s="320">
        <v>60.79</v>
      </c>
      <c r="M9" s="321"/>
      <c r="O9" s="313" t="s">
        <v>665</v>
      </c>
      <c r="P9" s="317"/>
      <c r="Q9" s="317"/>
      <c r="R9" s="317"/>
      <c r="S9" s="318"/>
      <c r="T9" s="317"/>
      <c r="U9" s="319"/>
      <c r="V9" s="320"/>
      <c r="W9" s="320"/>
      <c r="X9" s="320"/>
    </row>
    <row r="10" spans="1:24">
      <c r="A10" s="321"/>
      <c r="C10" s="313" t="s">
        <v>666</v>
      </c>
      <c r="D10" s="318"/>
      <c r="E10" s="322" t="s">
        <v>667</v>
      </c>
      <c r="F10" s="319"/>
      <c r="G10" s="318"/>
      <c r="H10" s="322" t="s">
        <v>667</v>
      </c>
      <c r="I10" s="319"/>
      <c r="J10" s="318"/>
      <c r="K10" s="322" t="s">
        <v>667</v>
      </c>
      <c r="M10" s="321"/>
      <c r="O10" s="323" t="s">
        <v>668</v>
      </c>
      <c r="P10" s="317">
        <v>214903</v>
      </c>
      <c r="Q10" s="317">
        <v>98391</v>
      </c>
      <c r="R10" s="317">
        <v>116512</v>
      </c>
      <c r="S10" s="318">
        <v>127698</v>
      </c>
      <c r="T10" s="317">
        <v>58467</v>
      </c>
      <c r="U10" s="319">
        <v>69231</v>
      </c>
      <c r="V10" s="320">
        <v>59.42</v>
      </c>
      <c r="W10" s="320">
        <v>59.42</v>
      </c>
      <c r="X10" s="320">
        <v>59.42</v>
      </c>
    </row>
    <row r="11" spans="1:24">
      <c r="A11" s="321"/>
      <c r="C11" s="313" t="s">
        <v>669</v>
      </c>
      <c r="D11" s="318">
        <v>205114</v>
      </c>
      <c r="E11" s="317">
        <v>94786</v>
      </c>
      <c r="F11" s="319">
        <v>110328</v>
      </c>
      <c r="G11" s="318">
        <v>102788</v>
      </c>
      <c r="H11" s="317">
        <v>47119</v>
      </c>
      <c r="I11" s="319">
        <v>55669</v>
      </c>
      <c r="J11" s="324">
        <v>50.11</v>
      </c>
      <c r="K11" s="325">
        <v>49.71</v>
      </c>
      <c r="L11" s="326">
        <v>50.46</v>
      </c>
      <c r="M11" s="321"/>
      <c r="O11" s="323" t="s">
        <v>670</v>
      </c>
      <c r="P11" s="317">
        <v>214903</v>
      </c>
      <c r="Q11" s="317">
        <v>98391</v>
      </c>
      <c r="R11" s="317">
        <v>116512</v>
      </c>
      <c r="S11" s="318">
        <v>127712</v>
      </c>
      <c r="T11" s="317">
        <v>58473</v>
      </c>
      <c r="U11" s="319" t="s">
        <v>671</v>
      </c>
      <c r="V11" s="320">
        <v>59.43</v>
      </c>
      <c r="W11" s="320">
        <v>59.43</v>
      </c>
      <c r="X11" s="320">
        <v>59.43</v>
      </c>
    </row>
    <row r="12" spans="1:24">
      <c r="A12" s="321"/>
      <c r="C12" s="313" t="s">
        <v>672</v>
      </c>
      <c r="D12" s="317">
        <v>196449</v>
      </c>
      <c r="E12" s="317">
        <v>91222</v>
      </c>
      <c r="F12" s="319">
        <v>105227</v>
      </c>
      <c r="G12" s="318">
        <v>103888</v>
      </c>
      <c r="H12" s="317">
        <v>47016</v>
      </c>
      <c r="I12" s="319">
        <v>56872</v>
      </c>
      <c r="J12" s="324">
        <v>52.88</v>
      </c>
      <c r="K12" s="325">
        <v>51.54</v>
      </c>
      <c r="L12" s="326">
        <v>54.05</v>
      </c>
      <c r="M12" s="321"/>
      <c r="O12" s="323"/>
      <c r="P12" s="317"/>
      <c r="Q12" s="317"/>
      <c r="R12" s="317"/>
      <c r="S12" s="318"/>
      <c r="T12" s="317"/>
      <c r="U12" s="319"/>
      <c r="V12" s="320"/>
      <c r="W12" s="320"/>
      <c r="X12" s="320"/>
    </row>
    <row r="13" spans="1:24">
      <c r="C13" s="313"/>
      <c r="D13" s="317"/>
      <c r="G13" s="318"/>
      <c r="I13" s="319"/>
      <c r="J13" s="317"/>
      <c r="O13" s="313" t="s">
        <v>673</v>
      </c>
      <c r="S13" s="314"/>
      <c r="U13" s="315"/>
    </row>
    <row r="14" spans="1:24">
      <c r="A14" s="321"/>
      <c r="B14" s="312" t="s">
        <v>674</v>
      </c>
      <c r="C14" s="313"/>
      <c r="D14" s="317"/>
      <c r="E14" s="317"/>
      <c r="F14" s="317"/>
      <c r="G14" s="318"/>
      <c r="H14" s="317"/>
      <c r="I14" s="319"/>
      <c r="J14" s="320"/>
      <c r="K14" s="320"/>
      <c r="L14" s="320"/>
      <c r="M14" s="321"/>
      <c r="O14" s="323" t="s">
        <v>668</v>
      </c>
      <c r="P14" s="317">
        <v>212186</v>
      </c>
      <c r="Q14" s="317">
        <v>97229</v>
      </c>
      <c r="R14" s="317">
        <v>114957</v>
      </c>
      <c r="S14" s="318">
        <v>107834</v>
      </c>
      <c r="T14" s="317">
        <v>50344</v>
      </c>
      <c r="U14" s="319">
        <v>57490</v>
      </c>
      <c r="V14" s="320">
        <v>50.82</v>
      </c>
      <c r="W14" s="320">
        <v>51.78</v>
      </c>
      <c r="X14" s="320">
        <v>50.01</v>
      </c>
    </row>
    <row r="15" spans="1:24">
      <c r="A15" s="321"/>
      <c r="C15" s="313" t="s">
        <v>664</v>
      </c>
      <c r="D15" s="317">
        <v>210633</v>
      </c>
      <c r="E15" s="317">
        <v>96059</v>
      </c>
      <c r="F15" s="317">
        <v>114574</v>
      </c>
      <c r="G15" s="318">
        <v>126777</v>
      </c>
      <c r="H15" s="317">
        <v>57133</v>
      </c>
      <c r="I15" s="319">
        <v>69644</v>
      </c>
      <c r="J15" s="320">
        <v>60.19</v>
      </c>
      <c r="K15" s="320">
        <v>59.48</v>
      </c>
      <c r="L15" s="320">
        <v>60.79</v>
      </c>
      <c r="M15" s="321"/>
      <c r="O15" s="323" t="s">
        <v>670</v>
      </c>
      <c r="P15" s="317">
        <v>212186</v>
      </c>
      <c r="Q15" s="317">
        <v>97229</v>
      </c>
      <c r="R15" s="317">
        <v>114957</v>
      </c>
      <c r="S15" s="318">
        <v>107838</v>
      </c>
      <c r="T15" s="317">
        <v>50345</v>
      </c>
      <c r="U15" s="319">
        <v>57493</v>
      </c>
      <c r="V15" s="320">
        <v>50.82</v>
      </c>
      <c r="W15" s="320">
        <v>51.78</v>
      </c>
      <c r="X15" s="320">
        <v>50.01</v>
      </c>
    </row>
    <row r="16" spans="1:24">
      <c r="A16" s="321"/>
      <c r="C16" s="313" t="s">
        <v>666</v>
      </c>
      <c r="D16" s="317">
        <v>206521</v>
      </c>
      <c r="E16" s="317">
        <v>94572</v>
      </c>
      <c r="F16" s="317">
        <v>111949</v>
      </c>
      <c r="G16" s="318">
        <v>106860</v>
      </c>
      <c r="H16" s="317">
        <v>48363</v>
      </c>
      <c r="I16" s="319">
        <v>58497</v>
      </c>
      <c r="J16" s="320">
        <v>51.74</v>
      </c>
      <c r="K16" s="320">
        <v>51.14</v>
      </c>
      <c r="L16" s="320">
        <v>52.25</v>
      </c>
      <c r="M16" s="321"/>
      <c r="O16" s="323"/>
      <c r="P16" s="317"/>
      <c r="Q16" s="317"/>
      <c r="R16" s="317"/>
      <c r="S16" s="318"/>
      <c r="T16" s="317"/>
      <c r="U16" s="319"/>
      <c r="V16" s="320"/>
      <c r="W16" s="320"/>
      <c r="X16" s="320"/>
    </row>
    <row r="17" spans="1:24">
      <c r="A17" s="321"/>
      <c r="C17" s="313" t="s">
        <v>669</v>
      </c>
      <c r="D17" s="317">
        <v>205114</v>
      </c>
      <c r="E17" s="317">
        <v>94786</v>
      </c>
      <c r="F17" s="317">
        <v>110328</v>
      </c>
      <c r="G17" s="318">
        <v>102772</v>
      </c>
      <c r="H17" s="317">
        <v>47116</v>
      </c>
      <c r="I17" s="319">
        <v>55656</v>
      </c>
      <c r="J17" s="320">
        <v>50.1</v>
      </c>
      <c r="K17" s="320">
        <v>49.71</v>
      </c>
      <c r="L17" s="320">
        <v>50.45</v>
      </c>
      <c r="M17" s="321"/>
      <c r="O17" s="313" t="s">
        <v>675</v>
      </c>
      <c r="P17" s="317"/>
      <c r="Q17" s="317"/>
      <c r="R17" s="317"/>
      <c r="S17" s="318"/>
      <c r="T17" s="317"/>
      <c r="U17" s="319"/>
      <c r="V17" s="320"/>
      <c r="W17" s="320"/>
      <c r="X17" s="320"/>
    </row>
    <row r="18" spans="1:24">
      <c r="C18" s="313" t="s">
        <v>672</v>
      </c>
      <c r="D18" s="317">
        <v>196449</v>
      </c>
      <c r="E18" s="317">
        <v>91222</v>
      </c>
      <c r="F18" s="319">
        <v>105227</v>
      </c>
      <c r="G18" s="318">
        <v>103880</v>
      </c>
      <c r="H18" s="317">
        <v>47016</v>
      </c>
      <c r="I18" s="319">
        <v>56864</v>
      </c>
      <c r="J18" s="324">
        <v>52.88</v>
      </c>
      <c r="K18" s="325">
        <v>51.54</v>
      </c>
      <c r="L18" s="326">
        <v>54.04</v>
      </c>
      <c r="O18" s="323" t="s">
        <v>668</v>
      </c>
      <c r="P18" s="317">
        <v>213841</v>
      </c>
      <c r="Q18" s="317">
        <v>98571</v>
      </c>
      <c r="R18" s="317">
        <v>115270</v>
      </c>
      <c r="S18" s="318">
        <v>114775</v>
      </c>
      <c r="T18" s="317">
        <v>53281</v>
      </c>
      <c r="U18" s="319">
        <v>61494</v>
      </c>
      <c r="V18" s="320">
        <v>53.67</v>
      </c>
      <c r="W18" s="320">
        <v>54.05</v>
      </c>
      <c r="X18" s="320">
        <v>53.35</v>
      </c>
    </row>
    <row r="19" spans="1:24">
      <c r="A19" s="321"/>
      <c r="C19" s="313"/>
      <c r="D19" s="317"/>
      <c r="E19" s="317"/>
      <c r="F19" s="317"/>
      <c r="G19" s="318"/>
      <c r="H19" s="317"/>
      <c r="I19" s="319"/>
      <c r="J19" s="320"/>
      <c r="K19" s="320"/>
      <c r="L19" s="320"/>
      <c r="M19" s="321"/>
      <c r="O19" s="323" t="s">
        <v>670</v>
      </c>
      <c r="P19" s="317">
        <v>213841</v>
      </c>
      <c r="Q19" s="317">
        <v>98571</v>
      </c>
      <c r="R19" s="317">
        <v>115270</v>
      </c>
      <c r="S19" s="318">
        <v>114790</v>
      </c>
      <c r="T19" s="317">
        <v>53288</v>
      </c>
      <c r="U19" s="319">
        <v>61502</v>
      </c>
      <c r="V19" s="320">
        <v>53.68</v>
      </c>
      <c r="W19" s="320">
        <v>54.06</v>
      </c>
      <c r="X19" s="320">
        <v>53.35</v>
      </c>
    </row>
    <row r="20" spans="1:24">
      <c r="A20" s="321"/>
      <c r="B20" s="312" t="s">
        <v>676</v>
      </c>
      <c r="C20" s="313"/>
      <c r="D20" s="317"/>
      <c r="E20" s="317"/>
      <c r="F20" s="317"/>
      <c r="G20" s="318"/>
      <c r="H20" s="317"/>
      <c r="I20" s="319"/>
      <c r="J20" s="320"/>
      <c r="K20" s="320"/>
      <c r="L20" s="320"/>
      <c r="O20" s="323"/>
      <c r="P20" s="317"/>
      <c r="Q20" s="317"/>
      <c r="R20" s="317"/>
      <c r="S20" s="318"/>
      <c r="T20" s="317"/>
      <c r="U20" s="319"/>
      <c r="V20" s="320"/>
      <c r="W20" s="320"/>
      <c r="X20" s="320"/>
    </row>
    <row r="21" spans="1:24">
      <c r="A21" s="321"/>
      <c r="C21" s="313" t="s">
        <v>677</v>
      </c>
      <c r="D21" s="317">
        <v>205136</v>
      </c>
      <c r="E21" s="317">
        <v>93932</v>
      </c>
      <c r="F21" s="317">
        <v>111204</v>
      </c>
      <c r="G21" s="318">
        <v>112960</v>
      </c>
      <c r="H21" s="317">
        <v>51596</v>
      </c>
      <c r="I21" s="319">
        <v>61364</v>
      </c>
      <c r="J21" s="320">
        <v>55.07</v>
      </c>
      <c r="K21" s="320">
        <v>54.93</v>
      </c>
      <c r="L21" s="320">
        <v>55.18</v>
      </c>
      <c r="O21" s="313" t="s">
        <v>678</v>
      </c>
      <c r="S21" s="314"/>
      <c r="U21" s="315"/>
    </row>
    <row r="22" spans="1:24">
      <c r="A22" s="321"/>
      <c r="C22" s="313" t="s">
        <v>679</v>
      </c>
      <c r="D22" s="317">
        <v>210624</v>
      </c>
      <c r="E22" s="317">
        <v>96534</v>
      </c>
      <c r="F22" s="317">
        <v>114090</v>
      </c>
      <c r="G22" s="318">
        <v>74379</v>
      </c>
      <c r="H22" s="317">
        <v>34592</v>
      </c>
      <c r="I22" s="319">
        <v>39787</v>
      </c>
      <c r="J22" s="320">
        <v>35.31</v>
      </c>
      <c r="K22" s="320">
        <v>35.83</v>
      </c>
      <c r="L22" s="320">
        <v>34.869999999999997</v>
      </c>
      <c r="O22" s="323" t="s">
        <v>668</v>
      </c>
      <c r="P22" s="317">
        <v>208586</v>
      </c>
      <c r="Q22" s="317">
        <v>96823</v>
      </c>
      <c r="R22" s="317">
        <v>111763</v>
      </c>
      <c r="S22" s="318">
        <v>89878</v>
      </c>
      <c r="T22" s="317">
        <v>42821</v>
      </c>
      <c r="U22" s="319">
        <v>47057</v>
      </c>
      <c r="V22" s="320">
        <v>43.09</v>
      </c>
      <c r="W22" s="320">
        <v>44.23</v>
      </c>
      <c r="X22" s="320">
        <v>42.1</v>
      </c>
    </row>
    <row r="23" spans="1:24">
      <c r="C23" s="313" t="s">
        <v>680</v>
      </c>
      <c r="D23" s="317">
        <v>210080</v>
      </c>
      <c r="E23" s="317">
        <v>97074</v>
      </c>
      <c r="F23" s="317">
        <v>113006</v>
      </c>
      <c r="G23" s="318">
        <v>63918</v>
      </c>
      <c r="H23" s="317">
        <v>30573</v>
      </c>
      <c r="I23" s="319">
        <v>33345</v>
      </c>
      <c r="J23" s="327">
        <v>30.43</v>
      </c>
      <c r="K23" s="327">
        <v>31.49</v>
      </c>
      <c r="L23" s="327">
        <v>29.51</v>
      </c>
      <c r="O23" s="323" t="s">
        <v>670</v>
      </c>
      <c r="P23" s="317">
        <v>208586</v>
      </c>
      <c r="Q23" s="317">
        <v>96823</v>
      </c>
      <c r="R23" s="317">
        <v>111763</v>
      </c>
      <c r="S23" s="318">
        <v>89879</v>
      </c>
      <c r="T23" s="317">
        <v>42825</v>
      </c>
      <c r="U23" s="319">
        <v>47054</v>
      </c>
      <c r="V23" s="320">
        <v>43.09</v>
      </c>
      <c r="W23" s="320">
        <v>44.23</v>
      </c>
      <c r="X23" s="320">
        <v>42.1</v>
      </c>
    </row>
    <row r="24" spans="1:24">
      <c r="A24" s="321"/>
      <c r="C24" s="313" t="s">
        <v>681</v>
      </c>
      <c r="D24" s="317">
        <v>202169</v>
      </c>
      <c r="E24" s="317">
        <v>94014</v>
      </c>
      <c r="F24" s="317">
        <v>108155</v>
      </c>
      <c r="G24" s="318">
        <v>86463</v>
      </c>
      <c r="H24" s="317">
        <v>40395</v>
      </c>
      <c r="I24" s="319">
        <v>46068</v>
      </c>
      <c r="J24" s="320">
        <v>42.77</v>
      </c>
      <c r="K24" s="320">
        <v>42.97</v>
      </c>
      <c r="L24" s="320">
        <v>42.59</v>
      </c>
      <c r="O24" s="323"/>
      <c r="P24" s="317"/>
      <c r="Q24" s="317"/>
      <c r="R24" s="317"/>
      <c r="S24" s="318"/>
      <c r="T24" s="317"/>
      <c r="U24" s="319"/>
      <c r="V24" s="320"/>
      <c r="W24" s="320"/>
      <c r="X24" s="320"/>
    </row>
    <row r="25" spans="1:24">
      <c r="A25" s="321"/>
      <c r="B25" s="328"/>
      <c r="C25" s="313"/>
      <c r="D25" s="317"/>
      <c r="E25" s="317"/>
      <c r="F25" s="317"/>
      <c r="G25" s="318"/>
      <c r="H25" s="317"/>
      <c r="I25" s="319"/>
      <c r="J25" s="320"/>
      <c r="K25" s="320"/>
      <c r="L25" s="320"/>
      <c r="O25" s="313" t="s">
        <v>682</v>
      </c>
      <c r="P25" s="317"/>
      <c r="Q25" s="317"/>
      <c r="R25" s="317"/>
      <c r="S25" s="318"/>
      <c r="T25" s="317"/>
      <c r="U25" s="319"/>
      <c r="V25" s="320"/>
      <c r="W25" s="320"/>
      <c r="X25" s="320"/>
    </row>
    <row r="26" spans="1:24">
      <c r="A26" s="321"/>
      <c r="B26" s="312" t="s">
        <v>683</v>
      </c>
      <c r="C26" s="313"/>
      <c r="D26" s="317"/>
      <c r="E26" s="317"/>
      <c r="F26" s="317"/>
      <c r="G26" s="318"/>
      <c r="H26" s="317"/>
      <c r="I26" s="319"/>
      <c r="J26" s="320"/>
      <c r="K26" s="320"/>
      <c r="L26" s="320"/>
      <c r="O26" s="323" t="s">
        <v>668</v>
      </c>
      <c r="P26" s="317">
        <v>202431</v>
      </c>
      <c r="Q26" s="317">
        <v>94223</v>
      </c>
      <c r="R26" s="317">
        <v>108208</v>
      </c>
      <c r="S26" s="318">
        <v>93433</v>
      </c>
      <c r="T26" s="317">
        <v>43818</v>
      </c>
      <c r="U26" s="319">
        <v>49615</v>
      </c>
      <c r="V26" s="320">
        <v>46.16</v>
      </c>
      <c r="W26" s="320">
        <v>46.5</v>
      </c>
      <c r="X26" s="320">
        <v>45.85</v>
      </c>
    </row>
    <row r="27" spans="1:24">
      <c r="A27" s="321"/>
      <c r="C27" s="313" t="s">
        <v>684</v>
      </c>
      <c r="D27" s="317">
        <v>212024</v>
      </c>
      <c r="E27" s="317">
        <v>96837</v>
      </c>
      <c r="F27" s="317">
        <v>115187</v>
      </c>
      <c r="G27" s="318">
        <v>114848</v>
      </c>
      <c r="H27" s="317">
        <v>52270</v>
      </c>
      <c r="I27" s="319">
        <v>62578</v>
      </c>
      <c r="J27" s="320">
        <v>54.17</v>
      </c>
      <c r="K27" s="320">
        <v>53.98</v>
      </c>
      <c r="L27" s="320">
        <v>54.33</v>
      </c>
      <c r="O27" s="323" t="s">
        <v>670</v>
      </c>
      <c r="P27" s="317">
        <v>202431</v>
      </c>
      <c r="Q27" s="317">
        <v>94223</v>
      </c>
      <c r="R27" s="317">
        <v>108208</v>
      </c>
      <c r="S27" s="318">
        <v>93440</v>
      </c>
      <c r="T27" s="317">
        <v>43823</v>
      </c>
      <c r="U27" s="319">
        <v>49617</v>
      </c>
      <c r="V27" s="320">
        <v>46.16</v>
      </c>
      <c r="W27" s="320">
        <v>46.51</v>
      </c>
      <c r="X27" s="320" t="s">
        <v>685</v>
      </c>
    </row>
    <row r="28" spans="1:24">
      <c r="C28" s="313" t="s">
        <v>686</v>
      </c>
      <c r="D28" s="317">
        <v>207859</v>
      </c>
      <c r="E28" s="317">
        <v>95301</v>
      </c>
      <c r="F28" s="317">
        <v>112558</v>
      </c>
      <c r="G28" s="318">
        <v>99446</v>
      </c>
      <c r="H28" s="317">
        <v>45894</v>
      </c>
      <c r="I28" s="319">
        <v>53552</v>
      </c>
      <c r="J28" s="320">
        <v>47.84</v>
      </c>
      <c r="K28" s="320">
        <v>48.16</v>
      </c>
      <c r="L28" s="320">
        <v>47.58</v>
      </c>
      <c r="N28" s="328"/>
      <c r="O28" s="313"/>
      <c r="R28" s="319"/>
      <c r="U28" s="319"/>
    </row>
    <row r="29" spans="1:24">
      <c r="C29" s="313" t="s">
        <v>687</v>
      </c>
      <c r="D29" s="317">
        <v>205420</v>
      </c>
      <c r="E29" s="317">
        <v>94969</v>
      </c>
      <c r="F29" s="317">
        <v>110451</v>
      </c>
      <c r="G29" s="318">
        <v>96350</v>
      </c>
      <c r="H29" s="317">
        <v>44815</v>
      </c>
      <c r="I29" s="319">
        <v>51535</v>
      </c>
      <c r="J29" s="320">
        <v>46.9</v>
      </c>
      <c r="K29" s="320">
        <v>47.19</v>
      </c>
      <c r="L29" s="320">
        <v>46.66</v>
      </c>
      <c r="O29" s="313"/>
      <c r="P29" s="317"/>
      <c r="Q29" s="317"/>
      <c r="R29" s="317"/>
      <c r="S29" s="318"/>
      <c r="T29" s="317"/>
      <c r="U29" s="319"/>
      <c r="V29" s="320"/>
      <c r="W29" s="320"/>
      <c r="X29" s="320"/>
    </row>
    <row r="30" spans="1:24">
      <c r="A30" s="321"/>
      <c r="C30" s="313" t="s">
        <v>688</v>
      </c>
      <c r="D30" s="317">
        <v>198187</v>
      </c>
      <c r="E30" s="317">
        <v>92203</v>
      </c>
      <c r="F30" s="317">
        <v>105984</v>
      </c>
      <c r="G30" s="318">
        <v>86215</v>
      </c>
      <c r="H30" s="317">
        <v>39873</v>
      </c>
      <c r="I30" s="319">
        <v>46342</v>
      </c>
      <c r="J30" s="320">
        <v>43.5</v>
      </c>
      <c r="K30" s="320">
        <v>43.24</v>
      </c>
      <c r="L30" s="320">
        <v>43.73</v>
      </c>
      <c r="O30" s="313"/>
      <c r="P30" s="317"/>
      <c r="Q30" s="317"/>
      <c r="R30" s="317"/>
      <c r="S30" s="318"/>
      <c r="T30" s="317"/>
      <c r="U30" s="319"/>
      <c r="V30" s="320"/>
      <c r="W30" s="320"/>
      <c r="X30" s="320"/>
    </row>
    <row r="31" spans="1:24">
      <c r="C31" s="313"/>
      <c r="D31" s="317"/>
      <c r="E31" s="317"/>
      <c r="F31" s="317"/>
      <c r="G31" s="318"/>
      <c r="H31" s="317"/>
      <c r="I31" s="319"/>
      <c r="J31" s="320"/>
      <c r="K31" s="320"/>
      <c r="L31" s="320"/>
      <c r="O31" s="313"/>
      <c r="P31" s="317"/>
      <c r="Q31" s="317"/>
      <c r="R31" s="317"/>
      <c r="S31" s="318"/>
      <c r="T31" s="317"/>
      <c r="U31" s="319"/>
      <c r="V31" s="320"/>
      <c r="W31" s="320"/>
      <c r="X31" s="320"/>
    </row>
    <row r="32" spans="1:24">
      <c r="B32" s="312" t="s">
        <v>689</v>
      </c>
      <c r="C32" s="313"/>
      <c r="D32" s="317"/>
      <c r="E32" s="317"/>
      <c r="F32" s="317"/>
      <c r="G32" s="318"/>
      <c r="H32" s="317"/>
      <c r="I32" s="319"/>
      <c r="J32" s="320"/>
      <c r="K32" s="320"/>
      <c r="L32" s="320"/>
      <c r="O32" s="313"/>
      <c r="P32" s="317"/>
      <c r="Q32" s="317"/>
      <c r="R32" s="317"/>
      <c r="S32" s="318"/>
      <c r="T32" s="317"/>
      <c r="U32" s="319"/>
      <c r="V32" s="320"/>
      <c r="W32" s="320"/>
      <c r="X32" s="320"/>
    </row>
    <row r="33" spans="1:24">
      <c r="C33" s="315">
        <v>41259</v>
      </c>
      <c r="D33" s="317"/>
      <c r="E33" s="317"/>
      <c r="F33" s="317"/>
      <c r="G33" s="318"/>
      <c r="H33" s="317"/>
      <c r="I33" s="319"/>
      <c r="J33" s="320"/>
      <c r="K33" s="320"/>
      <c r="L33" s="320"/>
      <c r="O33" s="315"/>
      <c r="P33" s="317"/>
      <c r="Q33" s="317"/>
      <c r="R33" s="317"/>
      <c r="S33" s="318"/>
      <c r="T33" s="317"/>
      <c r="U33" s="319"/>
      <c r="V33" s="320"/>
      <c r="W33" s="320"/>
      <c r="X33" s="320"/>
    </row>
    <row r="34" spans="1:24">
      <c r="C34" s="323" t="s">
        <v>668</v>
      </c>
      <c r="D34" s="317">
        <v>212781</v>
      </c>
      <c r="E34" s="317">
        <v>97514</v>
      </c>
      <c r="F34" s="317">
        <v>115267</v>
      </c>
      <c r="G34" s="318" t="s">
        <v>690</v>
      </c>
      <c r="H34" s="317" t="s">
        <v>691</v>
      </c>
      <c r="I34" s="319" t="s">
        <v>692</v>
      </c>
      <c r="J34" s="320" t="s">
        <v>693</v>
      </c>
      <c r="K34" s="320">
        <v>59.35</v>
      </c>
      <c r="L34" s="320">
        <v>57.53</v>
      </c>
      <c r="O34" s="323"/>
      <c r="P34" s="317"/>
      <c r="Q34" s="317"/>
      <c r="R34" s="317"/>
      <c r="S34" s="318"/>
      <c r="T34" s="317"/>
      <c r="U34" s="319"/>
      <c r="V34" s="320"/>
      <c r="W34" s="320"/>
      <c r="X34" s="320"/>
    </row>
    <row r="35" spans="1:24">
      <c r="A35" s="321"/>
      <c r="C35" s="323" t="s">
        <v>694</v>
      </c>
      <c r="D35" s="317">
        <v>212781</v>
      </c>
      <c r="E35" s="317">
        <v>97514</v>
      </c>
      <c r="F35" s="317">
        <v>115267</v>
      </c>
      <c r="G35" s="318" t="s">
        <v>695</v>
      </c>
      <c r="H35" s="317" t="s">
        <v>696</v>
      </c>
      <c r="I35" s="319" t="s">
        <v>697</v>
      </c>
      <c r="J35" s="320" t="s">
        <v>698</v>
      </c>
      <c r="K35" s="320">
        <v>59.35</v>
      </c>
      <c r="L35" s="320">
        <v>57.53</v>
      </c>
      <c r="O35" s="323"/>
      <c r="P35" s="317"/>
      <c r="Q35" s="317"/>
      <c r="R35" s="317"/>
      <c r="S35" s="318"/>
      <c r="T35" s="317"/>
      <c r="U35" s="319"/>
      <c r="V35" s="320"/>
      <c r="W35" s="320"/>
      <c r="X35" s="320"/>
    </row>
    <row r="36" spans="1:24">
      <c r="C36" s="323"/>
      <c r="D36" s="317"/>
      <c r="E36" s="317"/>
      <c r="F36" s="317"/>
      <c r="G36" s="318"/>
      <c r="H36" s="317"/>
      <c r="I36" s="319"/>
      <c r="J36" s="320"/>
      <c r="K36" s="320"/>
      <c r="L36" s="320"/>
      <c r="O36" s="315"/>
      <c r="P36" s="317"/>
      <c r="Q36" s="317"/>
      <c r="R36" s="317"/>
      <c r="S36" s="318"/>
      <c r="T36" s="317"/>
      <c r="U36" s="319"/>
      <c r="V36" s="320"/>
      <c r="W36" s="320"/>
      <c r="X36" s="320"/>
    </row>
    <row r="37" spans="1:24">
      <c r="C37" s="315">
        <v>41987</v>
      </c>
      <c r="G37" s="314"/>
      <c r="I37" s="315"/>
      <c r="O37" s="323"/>
      <c r="P37" s="317"/>
      <c r="Q37" s="317"/>
      <c r="R37" s="317"/>
      <c r="S37" s="318"/>
      <c r="T37" s="317"/>
      <c r="U37" s="319"/>
      <c r="V37" s="320"/>
      <c r="W37" s="320"/>
      <c r="X37" s="320"/>
    </row>
    <row r="38" spans="1:24">
      <c r="A38" s="321"/>
      <c r="C38" s="315" t="s">
        <v>699</v>
      </c>
      <c r="G38" s="314"/>
      <c r="I38" s="315"/>
      <c r="O38" s="323"/>
      <c r="P38" s="317"/>
      <c r="Q38" s="317"/>
      <c r="R38" s="317"/>
      <c r="S38" s="318"/>
      <c r="T38" s="317"/>
      <c r="U38" s="319"/>
      <c r="V38" s="320"/>
      <c r="W38" s="320"/>
      <c r="X38" s="320"/>
    </row>
    <row r="39" spans="1:24">
      <c r="C39" s="323" t="s">
        <v>668</v>
      </c>
      <c r="D39" s="317">
        <v>32452</v>
      </c>
      <c r="E39" s="317">
        <v>14945</v>
      </c>
      <c r="F39" s="317">
        <v>17507</v>
      </c>
      <c r="G39" s="318">
        <v>13018</v>
      </c>
      <c r="H39" s="317">
        <v>6233</v>
      </c>
      <c r="I39" s="319">
        <v>6785</v>
      </c>
      <c r="J39" s="320">
        <v>40.11</v>
      </c>
      <c r="K39" s="320">
        <v>41.71</v>
      </c>
      <c r="L39" s="320">
        <v>38.76</v>
      </c>
      <c r="O39" s="315"/>
      <c r="P39" s="317"/>
      <c r="Q39" s="317"/>
      <c r="R39" s="317"/>
      <c r="S39" s="318"/>
      <c r="T39" s="317"/>
      <c r="U39" s="319"/>
      <c r="V39" s="320"/>
      <c r="W39" s="320"/>
      <c r="X39" s="320"/>
    </row>
    <row r="40" spans="1:24">
      <c r="C40" s="323" t="s">
        <v>694</v>
      </c>
      <c r="D40" s="317">
        <v>32452</v>
      </c>
      <c r="E40" s="317">
        <v>14945</v>
      </c>
      <c r="F40" s="317">
        <v>17507</v>
      </c>
      <c r="G40" s="318">
        <v>13018</v>
      </c>
      <c r="H40" s="317">
        <v>6233</v>
      </c>
      <c r="I40" s="319">
        <v>6785</v>
      </c>
      <c r="J40" s="320">
        <v>40.11</v>
      </c>
      <c r="K40" s="320">
        <v>41.71</v>
      </c>
      <c r="L40" s="320">
        <v>38.76</v>
      </c>
      <c r="O40" s="315"/>
      <c r="P40" s="317"/>
      <c r="Q40" s="317"/>
      <c r="R40" s="317"/>
      <c r="S40" s="318"/>
      <c r="T40" s="317"/>
      <c r="U40" s="319"/>
      <c r="V40" s="320"/>
      <c r="W40" s="320"/>
      <c r="X40" s="320"/>
    </row>
    <row r="41" spans="1:24">
      <c r="C41" s="315" t="s">
        <v>700</v>
      </c>
      <c r="D41" s="317"/>
      <c r="E41" s="317"/>
      <c r="F41" s="317"/>
      <c r="G41" s="318"/>
      <c r="H41" s="317"/>
      <c r="I41" s="319"/>
      <c r="J41" s="320"/>
      <c r="K41" s="320"/>
      <c r="L41" s="320"/>
      <c r="O41" s="315"/>
      <c r="P41" s="317"/>
      <c r="Q41" s="317"/>
      <c r="R41" s="317"/>
      <c r="S41" s="318"/>
      <c r="T41" s="317"/>
      <c r="U41" s="319"/>
      <c r="V41" s="320"/>
      <c r="W41" s="320"/>
      <c r="X41" s="320"/>
    </row>
    <row r="42" spans="1:24">
      <c r="C42" s="323" t="s">
        <v>668</v>
      </c>
      <c r="D42" s="317">
        <v>178219</v>
      </c>
      <c r="E42" s="317">
        <v>81758</v>
      </c>
      <c r="F42" s="317">
        <v>96461</v>
      </c>
      <c r="G42" s="318">
        <v>90456</v>
      </c>
      <c r="H42" s="317">
        <v>42575</v>
      </c>
      <c r="I42" s="319">
        <v>47881</v>
      </c>
      <c r="J42" s="320">
        <v>50.76</v>
      </c>
      <c r="K42" s="320">
        <v>52.07</v>
      </c>
      <c r="L42" s="320">
        <v>49.64</v>
      </c>
      <c r="O42" s="323"/>
      <c r="P42" s="317"/>
      <c r="Q42" s="317"/>
      <c r="R42" s="317"/>
      <c r="S42" s="318"/>
      <c r="T42" s="317"/>
      <c r="U42" s="319"/>
      <c r="V42" s="320"/>
      <c r="W42" s="320"/>
      <c r="X42" s="320"/>
    </row>
    <row r="43" spans="1:24">
      <c r="C43" s="323" t="s">
        <v>694</v>
      </c>
      <c r="D43" s="317">
        <v>178219</v>
      </c>
      <c r="E43" s="317">
        <v>81758</v>
      </c>
      <c r="F43" s="317">
        <v>96461</v>
      </c>
      <c r="G43" s="318">
        <v>90459</v>
      </c>
      <c r="H43" s="317">
        <v>42579</v>
      </c>
      <c r="I43" s="319">
        <v>47880</v>
      </c>
      <c r="J43" s="320">
        <v>50.76</v>
      </c>
      <c r="K43" s="320">
        <v>52.08</v>
      </c>
      <c r="L43" s="320">
        <v>49.64</v>
      </c>
      <c r="O43" s="323"/>
      <c r="P43" s="317"/>
      <c r="Q43" s="317"/>
      <c r="R43" s="317"/>
      <c r="S43" s="318"/>
      <c r="T43" s="317"/>
      <c r="U43" s="319"/>
      <c r="V43" s="320"/>
      <c r="W43" s="320"/>
      <c r="X43" s="320"/>
    </row>
    <row r="44" spans="1:24">
      <c r="C44" s="323"/>
      <c r="D44" s="317"/>
      <c r="E44" s="317"/>
      <c r="F44" s="317"/>
      <c r="G44" s="318"/>
      <c r="H44" s="317"/>
      <c r="I44" s="319"/>
      <c r="J44" s="320"/>
      <c r="K44" s="320"/>
      <c r="L44" s="320"/>
      <c r="O44" s="315"/>
      <c r="P44" s="317"/>
      <c r="Q44" s="317"/>
      <c r="R44" s="317"/>
      <c r="S44" s="318"/>
      <c r="T44" s="317"/>
      <c r="U44" s="319"/>
      <c r="V44" s="320"/>
      <c r="W44" s="320"/>
      <c r="X44" s="320"/>
    </row>
    <row r="45" spans="1:24">
      <c r="C45" s="315">
        <v>43030</v>
      </c>
      <c r="D45" s="317"/>
      <c r="E45" s="317"/>
      <c r="F45" s="317"/>
      <c r="G45" s="318"/>
      <c r="H45" s="317"/>
      <c r="I45" s="319"/>
      <c r="J45" s="320"/>
      <c r="K45" s="320"/>
      <c r="L45" s="320"/>
      <c r="O45" s="323"/>
      <c r="P45" s="317"/>
      <c r="Q45" s="317"/>
      <c r="R45" s="317"/>
      <c r="S45" s="318"/>
      <c r="T45" s="317"/>
      <c r="U45" s="319"/>
      <c r="V45" s="320"/>
      <c r="W45" s="320"/>
      <c r="X45" s="320"/>
    </row>
    <row r="46" spans="1:24">
      <c r="C46" s="315" t="s">
        <v>699</v>
      </c>
      <c r="D46" s="317"/>
      <c r="E46" s="317"/>
      <c r="F46" s="317"/>
      <c r="G46" s="318"/>
      <c r="H46" s="317"/>
      <c r="I46" s="319"/>
      <c r="J46" s="320"/>
      <c r="K46" s="320"/>
      <c r="L46" s="320"/>
      <c r="O46" s="323"/>
      <c r="P46" s="317"/>
      <c r="Q46" s="317"/>
      <c r="R46" s="317"/>
      <c r="S46" s="318"/>
      <c r="T46" s="317"/>
      <c r="U46" s="319"/>
      <c r="V46" s="320"/>
      <c r="W46" s="320"/>
      <c r="X46" s="320"/>
    </row>
    <row r="47" spans="1:24">
      <c r="C47" s="323" t="s">
        <v>668</v>
      </c>
      <c r="D47" s="317">
        <v>32923</v>
      </c>
      <c r="E47" s="317">
        <v>15195</v>
      </c>
      <c r="F47" s="317">
        <v>17728</v>
      </c>
      <c r="G47" s="318">
        <v>16260</v>
      </c>
      <c r="H47" s="317">
        <v>7679</v>
      </c>
      <c r="I47" s="319">
        <v>8581</v>
      </c>
      <c r="J47" s="320">
        <v>49.39</v>
      </c>
      <c r="K47" s="320">
        <v>50.54</v>
      </c>
      <c r="L47" s="320">
        <v>48.4</v>
      </c>
      <c r="O47" s="315"/>
      <c r="P47" s="317"/>
      <c r="Q47" s="317"/>
      <c r="R47" s="317"/>
      <c r="S47" s="318"/>
      <c r="T47" s="317"/>
      <c r="U47" s="319"/>
      <c r="V47" s="320"/>
      <c r="W47" s="320"/>
      <c r="X47" s="320"/>
    </row>
    <row r="48" spans="1:24">
      <c r="C48" s="323" t="s">
        <v>694</v>
      </c>
      <c r="D48" s="317">
        <v>32923</v>
      </c>
      <c r="E48" s="317">
        <v>15195</v>
      </c>
      <c r="F48" s="317">
        <v>17728</v>
      </c>
      <c r="G48" s="318">
        <v>16260</v>
      </c>
      <c r="H48" s="317">
        <v>7679</v>
      </c>
      <c r="I48" s="319">
        <v>8581</v>
      </c>
      <c r="J48" s="320">
        <v>49.39</v>
      </c>
      <c r="K48" s="320">
        <v>50.54</v>
      </c>
      <c r="L48" s="320">
        <v>48.4</v>
      </c>
      <c r="O48" s="315"/>
      <c r="P48" s="317"/>
      <c r="Q48" s="317"/>
      <c r="R48" s="317"/>
      <c r="S48" s="318"/>
      <c r="T48" s="317"/>
      <c r="U48" s="319"/>
      <c r="V48" s="320"/>
      <c r="W48" s="320"/>
      <c r="X48" s="320"/>
    </row>
    <row r="49" spans="1:24">
      <c r="C49" s="315" t="s">
        <v>700</v>
      </c>
      <c r="D49" s="317"/>
      <c r="E49" s="317"/>
      <c r="F49" s="317"/>
      <c r="G49" s="318"/>
      <c r="H49" s="317"/>
      <c r="I49" s="319"/>
      <c r="J49" s="320"/>
      <c r="K49" s="320"/>
      <c r="L49" s="320"/>
      <c r="O49" s="315"/>
      <c r="P49" s="317"/>
      <c r="Q49" s="317"/>
      <c r="R49" s="317"/>
      <c r="S49" s="318"/>
      <c r="T49" s="317"/>
      <c r="U49" s="319"/>
      <c r="V49" s="320"/>
      <c r="W49" s="320"/>
      <c r="X49" s="320"/>
    </row>
    <row r="50" spans="1:24">
      <c r="C50" s="323" t="s">
        <v>668</v>
      </c>
      <c r="D50" s="317">
        <v>178691</v>
      </c>
      <c r="E50" s="317">
        <v>82639</v>
      </c>
      <c r="F50" s="317">
        <v>96052</v>
      </c>
      <c r="G50" s="318">
        <v>97389</v>
      </c>
      <c r="H50" s="317">
        <v>45760</v>
      </c>
      <c r="I50" s="319">
        <v>51629</v>
      </c>
      <c r="J50" s="320">
        <v>54.5</v>
      </c>
      <c r="K50" s="320">
        <v>55.37</v>
      </c>
      <c r="L50" s="320">
        <v>53.75</v>
      </c>
      <c r="O50" s="323"/>
      <c r="P50" s="317"/>
      <c r="Q50" s="317"/>
      <c r="R50" s="317"/>
      <c r="S50" s="318"/>
      <c r="T50" s="317"/>
      <c r="U50" s="319"/>
      <c r="V50" s="327"/>
      <c r="W50" s="327"/>
      <c r="X50" s="327"/>
    </row>
    <row r="51" spans="1:24">
      <c r="C51" s="323" t="s">
        <v>694</v>
      </c>
      <c r="D51" s="317">
        <v>178691</v>
      </c>
      <c r="E51" s="317">
        <v>82639</v>
      </c>
      <c r="F51" s="317">
        <v>96052</v>
      </c>
      <c r="G51" s="318">
        <v>97388</v>
      </c>
      <c r="H51" s="317">
        <v>45764</v>
      </c>
      <c r="I51" s="319">
        <v>51624</v>
      </c>
      <c r="J51" s="320">
        <v>54.5</v>
      </c>
      <c r="K51" s="320">
        <v>55.38</v>
      </c>
      <c r="L51" s="320">
        <v>53.75</v>
      </c>
      <c r="O51" s="323"/>
      <c r="P51" s="317"/>
      <c r="Q51" s="317"/>
      <c r="R51" s="317"/>
      <c r="S51" s="318"/>
      <c r="T51" s="317"/>
      <c r="U51" s="319"/>
      <c r="V51" s="327"/>
      <c r="W51" s="327"/>
      <c r="X51" s="327"/>
    </row>
    <row r="52" spans="1:24">
      <c r="C52" s="323"/>
      <c r="D52" s="317"/>
      <c r="E52" s="317"/>
      <c r="F52" s="317"/>
      <c r="G52" s="318"/>
      <c r="H52" s="317"/>
      <c r="I52" s="319"/>
      <c r="J52" s="320"/>
      <c r="K52" s="320"/>
      <c r="L52" s="320"/>
      <c r="O52" s="315"/>
      <c r="P52" s="317"/>
      <c r="Q52" s="317"/>
      <c r="R52" s="317"/>
      <c r="S52" s="318"/>
      <c r="T52" s="317"/>
      <c r="U52" s="319"/>
      <c r="V52" s="327"/>
      <c r="W52" s="327"/>
      <c r="X52" s="327"/>
    </row>
    <row r="53" spans="1:24">
      <c r="C53" s="315">
        <v>44500</v>
      </c>
      <c r="D53" s="317"/>
      <c r="E53" s="317"/>
      <c r="F53" s="317"/>
      <c r="G53" s="318"/>
      <c r="H53" s="317"/>
      <c r="I53" s="319"/>
      <c r="J53" s="320"/>
      <c r="K53" s="320"/>
      <c r="L53" s="320"/>
      <c r="O53" s="323"/>
      <c r="P53" s="317"/>
      <c r="Q53" s="317"/>
      <c r="R53" s="317"/>
      <c r="S53" s="318"/>
      <c r="T53" s="317"/>
      <c r="U53" s="319"/>
      <c r="V53" s="327"/>
      <c r="W53" s="327"/>
      <c r="X53" s="327"/>
    </row>
    <row r="54" spans="1:24">
      <c r="C54" s="315" t="s">
        <v>699</v>
      </c>
      <c r="D54" s="317"/>
      <c r="E54" s="317"/>
      <c r="F54" s="317"/>
      <c r="G54" s="318"/>
      <c r="H54" s="317"/>
      <c r="I54" s="319"/>
      <c r="J54" s="320"/>
      <c r="K54" s="320"/>
      <c r="L54" s="320"/>
      <c r="O54" s="323"/>
      <c r="P54" s="317"/>
      <c r="Q54" s="317"/>
      <c r="R54" s="317"/>
      <c r="S54" s="318"/>
      <c r="T54" s="317"/>
      <c r="U54" s="319"/>
      <c r="V54" s="327"/>
      <c r="W54" s="327"/>
      <c r="X54" s="327"/>
    </row>
    <row r="55" spans="1:24">
      <c r="C55" s="323" t="s">
        <v>668</v>
      </c>
      <c r="D55" s="317">
        <v>32067</v>
      </c>
      <c r="E55" s="317">
        <v>14818</v>
      </c>
      <c r="F55" s="317">
        <v>17249</v>
      </c>
      <c r="G55" s="318">
        <v>15887</v>
      </c>
      <c r="H55" s="317">
        <v>7458</v>
      </c>
      <c r="I55" s="319">
        <v>8429</v>
      </c>
      <c r="J55" s="327">
        <v>49.54</v>
      </c>
      <c r="K55" s="327">
        <v>50.33</v>
      </c>
      <c r="L55" s="327">
        <v>48.87</v>
      </c>
      <c r="O55" s="323"/>
      <c r="P55" s="317"/>
      <c r="Q55" s="317"/>
      <c r="R55" s="317"/>
      <c r="S55" s="318"/>
      <c r="T55" s="317"/>
      <c r="U55" s="319"/>
      <c r="V55" s="320"/>
      <c r="W55" s="320"/>
      <c r="X55" s="320"/>
    </row>
    <row r="56" spans="1:24">
      <c r="C56" s="323" t="s">
        <v>694</v>
      </c>
      <c r="D56" s="317">
        <v>32067</v>
      </c>
      <c r="E56" s="317">
        <v>14818</v>
      </c>
      <c r="F56" s="317">
        <v>17249</v>
      </c>
      <c r="G56" s="318">
        <v>15887</v>
      </c>
      <c r="H56" s="317">
        <v>7458</v>
      </c>
      <c r="I56" s="319">
        <v>8429</v>
      </c>
      <c r="J56" s="327">
        <v>49.54</v>
      </c>
      <c r="K56" s="327">
        <v>50.33</v>
      </c>
      <c r="L56" s="327">
        <v>48.87</v>
      </c>
      <c r="N56" s="328"/>
      <c r="O56" s="313"/>
      <c r="P56" s="317"/>
      <c r="Q56" s="317"/>
      <c r="R56" s="317"/>
      <c r="S56" s="318"/>
      <c r="T56" s="317"/>
      <c r="U56" s="319"/>
      <c r="V56" s="320"/>
      <c r="W56" s="320"/>
      <c r="X56" s="320"/>
    </row>
    <row r="57" spans="1:24">
      <c r="C57" s="315" t="s">
        <v>700</v>
      </c>
      <c r="D57" s="317"/>
      <c r="E57" s="317"/>
      <c r="F57" s="317"/>
      <c r="G57" s="318"/>
      <c r="H57" s="317"/>
      <c r="I57" s="319"/>
      <c r="J57" s="327"/>
      <c r="K57" s="327"/>
      <c r="L57" s="327"/>
      <c r="O57" s="313"/>
      <c r="P57" s="317"/>
      <c r="Q57" s="317"/>
      <c r="R57" s="317"/>
      <c r="S57" s="318"/>
      <c r="T57" s="317"/>
      <c r="U57" s="319"/>
      <c r="V57" s="320"/>
      <c r="W57" s="320"/>
      <c r="X57" s="320"/>
    </row>
    <row r="58" spans="1:24">
      <c r="C58" s="323" t="s">
        <v>668</v>
      </c>
      <c r="D58" s="317">
        <v>171964</v>
      </c>
      <c r="E58" s="317">
        <v>80220</v>
      </c>
      <c r="F58" s="317">
        <v>91744</v>
      </c>
      <c r="G58" s="318">
        <v>93010</v>
      </c>
      <c r="H58" s="317">
        <v>43868</v>
      </c>
      <c r="I58" s="319">
        <v>49142</v>
      </c>
      <c r="J58" s="327">
        <v>54.09</v>
      </c>
      <c r="K58" s="327">
        <v>54.68</v>
      </c>
      <c r="L58" s="327">
        <v>53.56</v>
      </c>
      <c r="O58" s="323"/>
      <c r="P58" s="317"/>
      <c r="Q58" s="317"/>
      <c r="R58" s="317"/>
      <c r="S58" s="318"/>
      <c r="T58" s="317"/>
      <c r="U58" s="319"/>
      <c r="V58" s="320"/>
      <c r="W58" s="320"/>
      <c r="X58" s="320"/>
    </row>
    <row r="59" spans="1:24">
      <c r="A59" s="321"/>
      <c r="C59" s="323" t="s">
        <v>694</v>
      </c>
      <c r="D59" s="317">
        <v>171964</v>
      </c>
      <c r="E59" s="317">
        <v>80220</v>
      </c>
      <c r="F59" s="317">
        <v>91744</v>
      </c>
      <c r="G59" s="318">
        <v>93009</v>
      </c>
      <c r="H59" s="317">
        <v>43869</v>
      </c>
      <c r="I59" s="319">
        <v>49140</v>
      </c>
      <c r="J59" s="327">
        <v>54.09</v>
      </c>
      <c r="K59" s="327">
        <v>54.69</v>
      </c>
      <c r="L59" s="327">
        <v>53.56</v>
      </c>
      <c r="O59" s="313"/>
      <c r="P59" s="317"/>
      <c r="Q59" s="317"/>
      <c r="R59" s="317"/>
      <c r="S59" s="318"/>
      <c r="T59" s="317"/>
      <c r="U59" s="319"/>
      <c r="V59" s="320"/>
      <c r="W59" s="320"/>
      <c r="X59" s="320"/>
    </row>
    <row r="60" spans="1:24">
      <c r="C60" s="313"/>
      <c r="D60" s="317"/>
      <c r="E60" s="317"/>
      <c r="F60" s="317"/>
      <c r="G60" s="318"/>
      <c r="H60" s="317"/>
      <c r="I60" s="319"/>
      <c r="J60" s="320"/>
      <c r="K60" s="320"/>
      <c r="L60" s="320"/>
      <c r="M60" s="321"/>
      <c r="O60" s="323"/>
      <c r="P60" s="317"/>
      <c r="Q60" s="317"/>
      <c r="R60" s="317"/>
      <c r="S60" s="318"/>
      <c r="T60" s="317"/>
      <c r="U60" s="319"/>
      <c r="V60" s="320"/>
      <c r="W60" s="320"/>
      <c r="X60" s="320"/>
    </row>
    <row r="61" spans="1:24">
      <c r="B61" s="312" t="s">
        <v>701</v>
      </c>
      <c r="C61" s="315"/>
      <c r="D61" s="317"/>
      <c r="E61" s="317"/>
      <c r="F61" s="317"/>
      <c r="G61" s="318"/>
      <c r="H61" s="317"/>
      <c r="I61" s="319"/>
      <c r="J61" s="320"/>
      <c r="K61" s="320"/>
      <c r="L61" s="320"/>
      <c r="M61" s="321"/>
      <c r="O61" s="313"/>
      <c r="S61" s="314"/>
      <c r="U61" s="315"/>
    </row>
    <row r="62" spans="1:24">
      <c r="A62" s="321"/>
      <c r="C62" s="315">
        <v>45221</v>
      </c>
      <c r="G62" s="314"/>
      <c r="I62" s="315"/>
      <c r="O62" s="323"/>
      <c r="P62" s="317"/>
      <c r="Q62" s="317"/>
      <c r="R62" s="317"/>
      <c r="S62" s="318"/>
      <c r="T62" s="317"/>
      <c r="U62" s="319"/>
      <c r="V62" s="320"/>
      <c r="W62" s="320"/>
      <c r="X62" s="320"/>
    </row>
    <row r="63" spans="1:24">
      <c r="C63" s="315" t="s">
        <v>700</v>
      </c>
      <c r="D63" s="317"/>
      <c r="E63" s="317"/>
      <c r="F63" s="317"/>
      <c r="G63" s="318"/>
      <c r="H63" s="317"/>
      <c r="I63" s="319"/>
      <c r="J63" s="320"/>
      <c r="K63" s="320"/>
      <c r="L63" s="320"/>
      <c r="M63" s="321"/>
      <c r="O63" s="323"/>
      <c r="P63" s="317"/>
      <c r="Q63" s="317"/>
      <c r="R63" s="317"/>
      <c r="S63" s="318"/>
      <c r="T63" s="317"/>
      <c r="U63" s="319"/>
      <c r="V63" s="320"/>
      <c r="W63" s="320"/>
      <c r="X63" s="320"/>
    </row>
    <row r="64" spans="1:24">
      <c r="A64" s="321"/>
      <c r="C64" s="323" t="s">
        <v>694</v>
      </c>
      <c r="D64" s="317">
        <v>167725</v>
      </c>
      <c r="E64" s="317">
        <v>78336</v>
      </c>
      <c r="F64" s="317">
        <v>89389</v>
      </c>
      <c r="G64" s="318">
        <v>66012</v>
      </c>
      <c r="H64" s="317">
        <v>31089</v>
      </c>
      <c r="I64" s="319">
        <v>34923</v>
      </c>
      <c r="J64" s="320">
        <v>39.36</v>
      </c>
      <c r="K64" s="320">
        <v>39.69</v>
      </c>
      <c r="L64" s="320">
        <v>39.07</v>
      </c>
      <c r="M64" s="321"/>
      <c r="O64" s="323"/>
      <c r="P64" s="317"/>
      <c r="Q64" s="317"/>
      <c r="R64" s="317"/>
      <c r="S64" s="318"/>
      <c r="T64" s="317"/>
      <c r="U64" s="319"/>
      <c r="V64" s="320"/>
      <c r="W64" s="320"/>
      <c r="X64" s="320"/>
    </row>
    <row r="65" spans="1:24">
      <c r="A65" s="321"/>
      <c r="C65" s="313"/>
      <c r="D65" s="317"/>
      <c r="E65" s="317"/>
      <c r="F65" s="317"/>
      <c r="G65" s="318"/>
      <c r="H65" s="317"/>
      <c r="I65" s="319"/>
      <c r="J65" s="320"/>
      <c r="K65" s="320"/>
      <c r="L65" s="320"/>
      <c r="M65" s="321"/>
      <c r="O65" s="323"/>
      <c r="P65" s="317"/>
      <c r="Q65" s="317"/>
      <c r="R65" s="317"/>
      <c r="S65" s="318"/>
      <c r="T65" s="317"/>
      <c r="U65" s="319"/>
      <c r="V65" s="320"/>
      <c r="W65" s="320"/>
      <c r="X65" s="320"/>
    </row>
    <row r="66" spans="1:24">
      <c r="A66" s="321"/>
      <c r="C66" s="323"/>
      <c r="D66" s="317"/>
      <c r="E66" s="317"/>
      <c r="F66" s="317"/>
      <c r="G66" s="318"/>
      <c r="H66" s="317"/>
      <c r="I66" s="319"/>
      <c r="J66" s="320"/>
      <c r="K66" s="320"/>
      <c r="L66" s="320"/>
      <c r="M66" s="321"/>
      <c r="O66" s="323"/>
      <c r="P66" s="317"/>
      <c r="Q66" s="317"/>
      <c r="R66" s="317"/>
      <c r="S66" s="318"/>
      <c r="T66" s="317"/>
      <c r="U66" s="319"/>
      <c r="V66" s="320"/>
      <c r="W66" s="320"/>
      <c r="X66" s="320"/>
    </row>
    <row r="67" spans="1:24">
      <c r="A67" s="329"/>
      <c r="B67" s="330"/>
      <c r="C67" s="331"/>
      <c r="D67" s="332"/>
      <c r="E67" s="332"/>
      <c r="F67" s="332"/>
      <c r="G67" s="333"/>
      <c r="H67" s="332"/>
      <c r="I67" s="334"/>
      <c r="J67" s="335"/>
      <c r="K67" s="335"/>
      <c r="L67" s="335"/>
      <c r="M67" s="329"/>
      <c r="N67" s="330"/>
      <c r="O67" s="331"/>
      <c r="P67" s="332"/>
      <c r="Q67" s="332"/>
      <c r="R67" s="332"/>
      <c r="S67" s="333"/>
      <c r="T67" s="332"/>
      <c r="U67" s="334"/>
      <c r="V67" s="335"/>
      <c r="W67" s="335"/>
      <c r="X67" s="335"/>
    </row>
    <row r="68" spans="1:24">
      <c r="A68" s="321" t="s">
        <v>702</v>
      </c>
      <c r="D68" s="317"/>
      <c r="E68" s="317"/>
      <c r="F68" s="317"/>
      <c r="G68" s="317"/>
      <c r="H68" s="317"/>
      <c r="I68" s="317"/>
      <c r="J68" s="320"/>
      <c r="K68" s="320"/>
      <c r="L68" s="320"/>
      <c r="M68" s="321" t="s">
        <v>702</v>
      </c>
      <c r="O68" s="336"/>
      <c r="P68" s="317"/>
      <c r="Q68" s="317"/>
      <c r="R68" s="317"/>
      <c r="S68" s="317"/>
      <c r="T68" s="317"/>
      <c r="U68" s="317"/>
      <c r="V68" s="320"/>
      <c r="W68" s="320"/>
      <c r="X68" s="320"/>
    </row>
    <row r="69" spans="1:24">
      <c r="A69" s="321" t="s">
        <v>703</v>
      </c>
      <c r="D69" s="317"/>
      <c r="E69" s="317"/>
      <c r="F69" s="317"/>
      <c r="G69" s="317"/>
      <c r="H69" s="317"/>
      <c r="I69" s="317"/>
      <c r="J69" s="320"/>
      <c r="K69" s="320"/>
      <c r="L69" s="320"/>
      <c r="M69" s="321" t="s">
        <v>703</v>
      </c>
      <c r="O69" s="336"/>
      <c r="P69" s="317"/>
      <c r="Q69" s="317"/>
      <c r="R69" s="317"/>
      <c r="S69" s="317"/>
      <c r="T69" s="317"/>
      <c r="U69" s="317"/>
      <c r="V69" s="320"/>
      <c r="W69" s="320"/>
      <c r="X69" s="320"/>
    </row>
    <row r="70" spans="1:24">
      <c r="A70" s="337" t="s">
        <v>654</v>
      </c>
      <c r="M70" s="337" t="s">
        <v>654</v>
      </c>
    </row>
    <row r="71" spans="1:24">
      <c r="C71" s="337"/>
    </row>
    <row r="72" spans="1:24">
      <c r="C72" s="337"/>
    </row>
    <row r="73" spans="1:24">
      <c r="C73" s="337"/>
    </row>
    <row r="74" spans="1:24">
      <c r="C74" s="337"/>
    </row>
    <row r="75" spans="1:24">
      <c r="C75" s="337"/>
    </row>
    <row r="76" spans="1:24">
      <c r="C76" s="337"/>
    </row>
  </sheetData>
  <phoneticPr fontId="28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O369"/>
  <sheetViews>
    <sheetView workbookViewId="0"/>
  </sheetViews>
  <sheetFormatPr defaultRowHeight="13"/>
  <cols>
    <col min="1" max="1" width="15" customWidth="1"/>
    <col min="2" max="8" width="6" customWidth="1"/>
    <col min="9" max="9" width="14" customWidth="1"/>
    <col min="10" max="11" width="6" customWidth="1"/>
    <col min="12" max="12" width="7" customWidth="1"/>
    <col min="13" max="14" width="6" customWidth="1"/>
    <col min="15" max="16" width="13" customWidth="1"/>
    <col min="17" max="18" width="6" customWidth="1"/>
    <col min="19" max="19" width="7" customWidth="1"/>
    <col min="20" max="27" width="6" customWidth="1"/>
    <col min="28" max="28" width="22" customWidth="1"/>
    <col min="29" max="29" width="31" customWidth="1"/>
    <col min="30" max="41" width="6" customWidth="1"/>
    <col min="42" max="42" width="17" customWidth="1"/>
    <col min="43" max="43" width="138" customWidth="1"/>
    <col min="44" max="171" width="6" customWidth="1"/>
  </cols>
  <sheetData>
    <row r="1" spans="1:99" ht="16.5">
      <c r="A1" s="1" t="s">
        <v>0</v>
      </c>
    </row>
    <row r="2" spans="1:99">
      <c r="A2" s="2" t="s">
        <v>1</v>
      </c>
    </row>
    <row r="3" spans="1:99">
      <c r="A3" s="2" t="s">
        <v>2</v>
      </c>
    </row>
    <row r="4" spans="1:99">
      <c r="A4" s="3" t="s">
        <v>3</v>
      </c>
    </row>
    <row r="5" spans="1:99">
      <c r="A5" s="4"/>
      <c r="B5" s="5"/>
      <c r="C5" s="5"/>
      <c r="D5" s="5"/>
      <c r="E5" s="5"/>
      <c r="F5" s="5"/>
      <c r="G5" s="5"/>
      <c r="H5" s="5"/>
      <c r="I5" s="6"/>
      <c r="J5" s="6"/>
      <c r="K5" s="6"/>
      <c r="L5" s="6"/>
      <c r="M5" s="6"/>
      <c r="N5" s="5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5"/>
      <c r="AA5" s="5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8"/>
    </row>
    <row r="6" spans="1:99">
      <c r="I6" s="9"/>
      <c r="J6" s="9"/>
      <c r="K6" s="10"/>
      <c r="L6" s="10"/>
      <c r="M6" s="10"/>
      <c r="Z6" s="9"/>
      <c r="AA6" s="11"/>
      <c r="AB6" s="12" t="s">
        <v>4</v>
      </c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4"/>
      <c r="AP6" s="5"/>
      <c r="AQ6" s="15" t="s">
        <v>5</v>
      </c>
    </row>
    <row r="7" spans="1:99">
      <c r="J7" s="16"/>
      <c r="K7" s="17"/>
      <c r="L7" s="17"/>
      <c r="M7" s="17"/>
      <c r="Z7" s="18"/>
      <c r="AA7" s="19"/>
      <c r="AB7" s="20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2"/>
      <c r="AP7" s="23"/>
    </row>
    <row r="8" spans="1:99">
      <c r="H8" s="9"/>
      <c r="I8" s="16"/>
      <c r="J8" s="16"/>
      <c r="K8" s="17"/>
      <c r="L8" s="17"/>
      <c r="M8" s="17"/>
      <c r="Z8" s="9"/>
      <c r="AA8" s="24"/>
      <c r="AB8" s="12" t="s">
        <v>6</v>
      </c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4"/>
      <c r="AP8" s="5"/>
      <c r="AQ8" s="5"/>
      <c r="AR8" s="5"/>
    </row>
    <row r="9" spans="1:99">
      <c r="H9" s="9"/>
      <c r="I9" s="16"/>
      <c r="J9" s="16"/>
      <c r="K9" s="17"/>
      <c r="L9" s="17"/>
      <c r="M9" s="17"/>
      <c r="O9" s="12" t="s">
        <v>7</v>
      </c>
      <c r="P9" s="13"/>
      <c r="Q9" s="13"/>
      <c r="R9" s="13"/>
      <c r="S9" s="13"/>
      <c r="T9" s="13"/>
      <c r="U9" s="13"/>
      <c r="V9" s="13"/>
      <c r="W9" s="13"/>
      <c r="X9" s="13"/>
      <c r="Y9" s="14"/>
      <c r="Z9" s="11"/>
      <c r="AA9" s="19"/>
      <c r="AB9" s="20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2"/>
      <c r="AP9" s="5"/>
      <c r="AQ9" s="9"/>
      <c r="AR9" s="5"/>
    </row>
    <row r="10" spans="1:99">
      <c r="I10" s="10" t="s">
        <v>8</v>
      </c>
      <c r="K10" s="17"/>
      <c r="L10" s="17"/>
      <c r="M10" s="25"/>
      <c r="N10" s="26"/>
      <c r="O10" s="20"/>
      <c r="P10" s="21"/>
      <c r="Q10" s="21"/>
      <c r="R10" s="21"/>
      <c r="S10" s="21"/>
      <c r="T10" s="21"/>
      <c r="U10" s="21"/>
      <c r="V10" s="21"/>
      <c r="W10" s="21"/>
      <c r="X10" s="21"/>
      <c r="Y10" s="22"/>
      <c r="Z10" s="9"/>
      <c r="AA10" s="27"/>
      <c r="AB10" s="12" t="s">
        <v>9</v>
      </c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4"/>
      <c r="AP10" s="5"/>
      <c r="AQ10" s="5"/>
      <c r="AR10" s="5"/>
    </row>
    <row r="11" spans="1:99" ht="67.5">
      <c r="H11" s="9"/>
      <c r="I11" s="28" t="s">
        <v>10</v>
      </c>
      <c r="J11" s="29"/>
      <c r="K11" s="17"/>
      <c r="L11" s="17"/>
      <c r="M11" s="30"/>
      <c r="N11" s="9"/>
      <c r="O11" s="31"/>
      <c r="P11" s="32"/>
      <c r="Q11" s="33"/>
      <c r="R11" s="33"/>
      <c r="S11" s="33"/>
      <c r="T11" s="33"/>
      <c r="U11" s="33"/>
      <c r="V11" s="33"/>
      <c r="W11" s="33"/>
      <c r="X11" s="33"/>
      <c r="Y11" s="33"/>
      <c r="Z11" s="9"/>
      <c r="AA11" s="34"/>
      <c r="AB11" s="20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2"/>
      <c r="AP11" s="5"/>
      <c r="AQ11" s="5"/>
      <c r="AR11" s="5"/>
    </row>
    <row r="12" spans="1:99">
      <c r="H12" s="9"/>
      <c r="I12" s="35"/>
      <c r="J12" s="36"/>
      <c r="K12" s="17"/>
      <c r="L12" s="17"/>
      <c r="M12" s="30"/>
      <c r="N12" s="9"/>
      <c r="O12" s="37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18"/>
      <c r="AA12" s="11"/>
      <c r="AB12" s="12" t="s">
        <v>11</v>
      </c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4"/>
      <c r="AP12" s="5"/>
      <c r="AQ12" s="5"/>
      <c r="AR12" s="5"/>
    </row>
    <row r="13" spans="1:99">
      <c r="I13" s="35"/>
      <c r="J13" s="36"/>
      <c r="K13" s="17"/>
      <c r="L13" s="17"/>
      <c r="M13" s="30"/>
      <c r="O13" s="37"/>
      <c r="P13" s="33"/>
      <c r="Q13" s="33"/>
      <c r="R13" s="33"/>
      <c r="S13" s="33"/>
      <c r="T13" s="33"/>
      <c r="U13" s="33"/>
      <c r="V13" s="33"/>
      <c r="W13" s="33"/>
      <c r="Y13" s="33"/>
      <c r="Z13" s="9"/>
      <c r="AA13" s="26"/>
      <c r="AB13" s="20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2"/>
      <c r="AP13" s="5"/>
      <c r="AQ13" s="5"/>
      <c r="AR13" s="5"/>
    </row>
    <row r="14" spans="1:99">
      <c r="I14" s="35"/>
      <c r="J14" s="36"/>
      <c r="K14" s="17"/>
      <c r="L14" s="17"/>
      <c r="M14" s="30"/>
      <c r="O14" s="37"/>
      <c r="P14" s="38"/>
      <c r="Q14" s="33"/>
      <c r="R14" s="33"/>
      <c r="S14" s="33"/>
      <c r="T14" s="33"/>
      <c r="U14" s="33"/>
      <c r="V14" s="33"/>
      <c r="W14" s="33"/>
      <c r="Y14" s="33"/>
      <c r="Z14" s="9"/>
      <c r="AA14" s="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5"/>
      <c r="AQ14" s="5"/>
      <c r="AR14" s="5"/>
    </row>
    <row r="15" spans="1:99">
      <c r="I15" s="35"/>
      <c r="J15" s="36"/>
      <c r="K15" s="17"/>
      <c r="L15" s="17"/>
      <c r="M15" s="30"/>
      <c r="O15" s="40"/>
      <c r="P15" s="41" t="s">
        <v>12</v>
      </c>
      <c r="Q15" s="13"/>
      <c r="R15" s="13"/>
      <c r="S15" s="13"/>
      <c r="T15" s="13"/>
      <c r="U15" s="13"/>
      <c r="V15" s="13"/>
      <c r="W15" s="13"/>
      <c r="X15" s="13"/>
      <c r="Y15" s="14"/>
      <c r="AA15" s="42"/>
      <c r="AB15" s="15" t="s">
        <v>13</v>
      </c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43"/>
    </row>
    <row r="16" spans="1:99">
      <c r="I16" s="35"/>
      <c r="J16" s="36"/>
      <c r="K16" s="44"/>
      <c r="L16" s="44"/>
      <c r="M16" s="45"/>
      <c r="O16" s="46"/>
      <c r="P16" s="20"/>
      <c r="Q16" s="21"/>
      <c r="R16" s="21"/>
      <c r="S16" s="21"/>
      <c r="T16" s="21"/>
      <c r="U16" s="21"/>
      <c r="V16" s="21"/>
      <c r="W16" s="21"/>
      <c r="X16" s="21"/>
      <c r="Y16" s="22"/>
      <c r="Z16" s="47"/>
      <c r="AR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</row>
    <row r="17" spans="2:99">
      <c r="B17" s="48" t="s">
        <v>14</v>
      </c>
      <c r="C17" s="49"/>
      <c r="D17" s="50"/>
      <c r="E17" s="48" t="s">
        <v>15</v>
      </c>
      <c r="F17" s="49"/>
      <c r="I17" s="35"/>
      <c r="J17" s="36"/>
      <c r="K17" s="17"/>
      <c r="L17" s="17"/>
      <c r="M17" s="30"/>
      <c r="O17" s="33"/>
      <c r="P17" s="33"/>
      <c r="Q17" s="33"/>
      <c r="R17" s="33"/>
      <c r="S17" s="33"/>
      <c r="T17" s="33"/>
      <c r="U17" s="33"/>
      <c r="V17" s="33"/>
      <c r="W17" s="33"/>
      <c r="Y17" s="33"/>
      <c r="Z17" s="9"/>
      <c r="AA17" s="9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5"/>
      <c r="AQ17" s="5"/>
      <c r="AR17" s="5"/>
    </row>
    <row r="18" spans="2:99">
      <c r="B18" s="51"/>
      <c r="C18" s="52"/>
      <c r="D18" s="53"/>
      <c r="E18" s="51"/>
      <c r="F18" s="52"/>
      <c r="G18" s="54"/>
      <c r="H18" s="42"/>
      <c r="I18" s="35"/>
      <c r="J18" s="36"/>
      <c r="K18" s="55"/>
      <c r="L18" s="55"/>
      <c r="M18" s="30"/>
      <c r="Z18" s="9"/>
      <c r="AA18" s="11"/>
      <c r="AB18" s="12" t="s">
        <v>16</v>
      </c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4"/>
      <c r="AP18" s="56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</row>
    <row r="19" spans="2:99">
      <c r="B19" s="51"/>
      <c r="C19" s="52"/>
      <c r="D19" s="50"/>
      <c r="E19" s="51"/>
      <c r="F19" s="52"/>
      <c r="H19" s="58"/>
      <c r="I19" s="35"/>
      <c r="J19" s="36"/>
      <c r="K19" s="17"/>
      <c r="L19" s="17"/>
      <c r="M19" s="30"/>
      <c r="Z19" s="18"/>
      <c r="AA19" s="19"/>
      <c r="AB19" s="20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2"/>
      <c r="AP19" s="56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</row>
    <row r="20" spans="2:99">
      <c r="B20" s="59"/>
      <c r="C20" s="60"/>
      <c r="D20" s="50"/>
      <c r="E20" s="59"/>
      <c r="F20" s="60"/>
      <c r="H20" s="56"/>
      <c r="I20" s="35"/>
      <c r="J20" s="36"/>
      <c r="K20" s="17"/>
      <c r="L20" s="17"/>
      <c r="M20" s="30"/>
      <c r="Z20" s="18"/>
      <c r="AA20" s="61"/>
      <c r="AB20" s="62"/>
      <c r="AC20" s="12" t="s">
        <v>17</v>
      </c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4"/>
    </row>
    <row r="21" spans="2:99">
      <c r="H21" s="56"/>
      <c r="I21" s="35"/>
      <c r="J21" s="36"/>
      <c r="K21" s="17"/>
      <c r="L21" s="17"/>
      <c r="M21" s="30"/>
      <c r="N21" s="9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4"/>
      <c r="Z21" s="18"/>
      <c r="AA21" s="61"/>
      <c r="AB21" s="37"/>
      <c r="AC21" s="20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2"/>
    </row>
    <row r="22" spans="2:99">
      <c r="H22" s="56"/>
      <c r="I22" s="35"/>
      <c r="J22" s="36"/>
      <c r="K22" s="17"/>
      <c r="L22" s="17"/>
      <c r="M22" s="30"/>
      <c r="N22" s="9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4"/>
      <c r="Z22" s="18"/>
      <c r="AA22" s="61"/>
      <c r="AB22" s="65"/>
      <c r="AC22" s="12" t="s">
        <v>18</v>
      </c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4"/>
    </row>
    <row r="23" spans="2:99">
      <c r="H23" s="56"/>
      <c r="I23" s="35"/>
      <c r="J23" s="36"/>
      <c r="K23" s="17"/>
      <c r="L23" s="17"/>
      <c r="M23" s="66"/>
      <c r="O23" s="12" t="s">
        <v>19</v>
      </c>
      <c r="P23" s="13"/>
      <c r="Q23" s="13"/>
      <c r="R23" s="13"/>
      <c r="S23" s="13"/>
      <c r="T23" s="13"/>
      <c r="U23" s="13"/>
      <c r="V23" s="13"/>
      <c r="W23" s="13"/>
      <c r="X23" s="13"/>
      <c r="Y23" s="14"/>
      <c r="Z23" s="11"/>
      <c r="AA23" s="61"/>
      <c r="AB23" s="37"/>
      <c r="AC23" s="20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2"/>
    </row>
    <row r="24" spans="2:99" ht="19">
      <c r="H24" s="56"/>
      <c r="I24" s="35"/>
      <c r="J24" s="36"/>
      <c r="K24" s="17"/>
      <c r="L24" s="17"/>
      <c r="M24" s="17"/>
      <c r="N24" s="47"/>
      <c r="O24" s="20"/>
      <c r="P24" s="21"/>
      <c r="Q24" s="21"/>
      <c r="R24" s="21"/>
      <c r="S24" s="21"/>
      <c r="T24" s="21"/>
      <c r="U24" s="21"/>
      <c r="V24" s="21"/>
      <c r="W24" s="21"/>
      <c r="X24" s="21"/>
      <c r="Y24" s="22"/>
      <c r="Z24" s="9"/>
      <c r="AA24" s="61"/>
      <c r="AB24" s="65"/>
      <c r="AC24" s="67" t="s">
        <v>20</v>
      </c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4"/>
      <c r="BB24" s="50"/>
    </row>
    <row r="25" spans="2:99">
      <c r="H25" s="56"/>
      <c r="I25" s="68"/>
      <c r="J25" s="69"/>
      <c r="K25" s="17"/>
      <c r="L25" s="17"/>
      <c r="M25" s="17"/>
      <c r="N25" s="9"/>
      <c r="Z25" s="9"/>
      <c r="AA25" s="56"/>
      <c r="AB25" s="70"/>
      <c r="AC25" s="20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2"/>
    </row>
    <row r="26" spans="2:99">
      <c r="H26" s="56"/>
      <c r="I26" s="16"/>
      <c r="J26" s="16"/>
      <c r="K26" s="17"/>
      <c r="L26" s="17"/>
      <c r="M26" s="17"/>
      <c r="N26" s="9"/>
      <c r="O26" s="33"/>
      <c r="P26" s="33"/>
      <c r="Q26" s="33"/>
      <c r="R26" s="33"/>
      <c r="S26" s="33"/>
      <c r="T26" s="33"/>
      <c r="U26" s="33"/>
      <c r="V26" s="33"/>
      <c r="W26" s="33"/>
      <c r="Y26" s="33"/>
      <c r="Z26" s="9"/>
      <c r="AA26" s="24"/>
      <c r="AB26" s="12" t="s">
        <v>21</v>
      </c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4"/>
      <c r="AP26" s="11"/>
      <c r="AQ26" s="71" t="s">
        <v>22</v>
      </c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4"/>
    </row>
    <row r="27" spans="2:99">
      <c r="H27" s="56"/>
      <c r="I27" s="16"/>
      <c r="J27" s="16"/>
      <c r="K27" s="17"/>
      <c r="L27" s="17"/>
      <c r="M27" s="17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4"/>
      <c r="Z27" s="9"/>
      <c r="AA27" s="19"/>
      <c r="AB27" s="20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2"/>
      <c r="AP27" s="26"/>
      <c r="AQ27" s="20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2"/>
      <c r="BE27" s="72"/>
      <c r="BF27" s="72"/>
      <c r="BG27" s="8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</row>
    <row r="28" spans="2:99">
      <c r="H28" s="56"/>
      <c r="I28" s="16"/>
      <c r="J28" s="16"/>
      <c r="K28" s="17"/>
      <c r="L28" s="17"/>
      <c r="M28" s="17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4"/>
      <c r="Z28" s="9"/>
      <c r="AA28" s="27"/>
      <c r="AB28" s="12" t="s">
        <v>23</v>
      </c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4"/>
      <c r="AP28" s="11"/>
      <c r="AQ28" s="71" t="s">
        <v>24</v>
      </c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4"/>
      <c r="BE28" s="72"/>
      <c r="BF28" s="72"/>
      <c r="BG28" s="8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</row>
    <row r="29" spans="2:99">
      <c r="H29" s="56"/>
      <c r="I29" s="16"/>
      <c r="J29" s="16"/>
      <c r="K29" s="17"/>
      <c r="L29" s="17"/>
      <c r="M29" s="17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AA29" s="73"/>
      <c r="AB29" s="20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2"/>
      <c r="AP29" s="26"/>
      <c r="AQ29" s="20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2"/>
      <c r="BE29" s="15"/>
      <c r="BF29" s="15"/>
      <c r="BG29" s="43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</row>
    <row r="30" spans="2:99">
      <c r="H30" s="56"/>
      <c r="I30" s="16"/>
      <c r="J30" s="16"/>
      <c r="K30" s="17"/>
      <c r="L30" s="17"/>
      <c r="M30" s="17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AA30" s="74"/>
      <c r="AB30" s="62"/>
      <c r="AC30" s="12" t="s">
        <v>25</v>
      </c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4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15"/>
      <c r="BF30" s="15"/>
      <c r="BG30" s="43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</row>
    <row r="31" spans="2:99">
      <c r="H31" s="56"/>
      <c r="I31" s="16"/>
      <c r="J31" s="16"/>
      <c r="K31" s="17"/>
      <c r="L31" s="17"/>
      <c r="M31" s="17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AA31" s="74"/>
      <c r="AB31" s="32"/>
      <c r="AC31" s="20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2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15"/>
      <c r="BF31" s="15"/>
      <c r="BG31" s="43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</row>
    <row r="32" spans="2:99">
      <c r="H32" s="56"/>
      <c r="I32" s="16"/>
      <c r="J32" s="16"/>
      <c r="K32" s="17"/>
      <c r="L32" s="17"/>
      <c r="M32" s="17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AA32" s="74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15"/>
      <c r="BF32" s="15"/>
      <c r="BG32" s="43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</row>
    <row r="33" spans="7:171">
      <c r="H33" s="56"/>
      <c r="I33" s="44"/>
      <c r="J33" s="44"/>
      <c r="K33" s="44"/>
      <c r="L33" s="44"/>
      <c r="M33" s="44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64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R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</row>
    <row r="34" spans="7:171">
      <c r="H34" s="56"/>
      <c r="I34" s="44"/>
      <c r="J34" s="44"/>
      <c r="K34" s="44"/>
      <c r="L34" s="44"/>
      <c r="M34" s="44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AB34" s="12" t="s">
        <v>26</v>
      </c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4"/>
      <c r="AP34" s="75"/>
      <c r="AQ34" s="76" t="s">
        <v>27</v>
      </c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4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</row>
    <row r="35" spans="7:171">
      <c r="H35" s="56"/>
      <c r="I35" s="44"/>
      <c r="J35" s="44"/>
      <c r="K35" s="44"/>
      <c r="L35" s="44"/>
      <c r="M35" s="44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9"/>
      <c r="AA35" s="19"/>
      <c r="AB35" s="20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2"/>
      <c r="AP35" s="9"/>
      <c r="AQ35" s="20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2"/>
    </row>
    <row r="36" spans="7:171" ht="42.5">
      <c r="H36" s="56"/>
      <c r="I36" s="44"/>
      <c r="J36" s="44"/>
      <c r="K36" s="44"/>
      <c r="L36" s="44"/>
      <c r="M36" s="44"/>
      <c r="AA36" s="24"/>
      <c r="AB36" s="12" t="s">
        <v>28</v>
      </c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4"/>
      <c r="AP36" s="75"/>
      <c r="AQ36" s="71" t="s">
        <v>29</v>
      </c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4"/>
    </row>
    <row r="37" spans="7:171">
      <c r="H37" s="56"/>
      <c r="J37" s="16"/>
      <c r="K37" s="44"/>
      <c r="L37" s="44"/>
      <c r="M37" s="44"/>
      <c r="AA37" s="19"/>
      <c r="AB37" s="20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2"/>
      <c r="AP37" s="9"/>
      <c r="AQ37" s="77"/>
      <c r="BD37" s="78"/>
    </row>
    <row r="38" spans="7:171">
      <c r="G38" s="18"/>
      <c r="H38" s="56"/>
      <c r="I38" s="16"/>
      <c r="J38" s="16"/>
      <c r="K38" s="44"/>
      <c r="L38" s="44"/>
      <c r="M38" s="44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AA38" s="56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Q38" s="77"/>
      <c r="BD38" s="78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</row>
    <row r="39" spans="7:171">
      <c r="G39" s="18"/>
      <c r="H39" s="56"/>
      <c r="I39" s="16"/>
      <c r="J39" s="16"/>
      <c r="K39" s="44"/>
      <c r="L39" s="44"/>
      <c r="M39" s="44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AA39" s="56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Q39" s="77"/>
      <c r="BD39" s="78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</row>
    <row r="40" spans="7:171">
      <c r="G40" s="18"/>
      <c r="H40" s="56"/>
      <c r="I40" s="16"/>
      <c r="J40" s="16"/>
      <c r="K40" s="44"/>
      <c r="L40" s="44"/>
      <c r="M40" s="44"/>
      <c r="N40" s="11"/>
      <c r="O40" s="12" t="s">
        <v>30</v>
      </c>
      <c r="P40" s="13"/>
      <c r="Q40" s="13"/>
      <c r="R40" s="13"/>
      <c r="S40" s="13"/>
      <c r="T40" s="13"/>
      <c r="U40" s="13"/>
      <c r="V40" s="13"/>
      <c r="W40" s="13"/>
      <c r="X40" s="13"/>
      <c r="Y40" s="14"/>
      <c r="Z40" s="11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Q40" s="20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2"/>
      <c r="BE40" s="57"/>
      <c r="BF40" s="57"/>
      <c r="BG40" s="9"/>
      <c r="CC40" s="9"/>
    </row>
    <row r="41" spans="7:171">
      <c r="G41" s="9"/>
      <c r="H41" s="56"/>
      <c r="I41" s="16"/>
      <c r="J41" s="16"/>
      <c r="K41" s="44"/>
      <c r="L41" s="44"/>
      <c r="M41" s="25"/>
      <c r="N41" s="47"/>
      <c r="O41" s="20"/>
      <c r="P41" s="21"/>
      <c r="Q41" s="21"/>
      <c r="R41" s="21"/>
      <c r="S41" s="21"/>
      <c r="T41" s="21"/>
      <c r="U41" s="21"/>
      <c r="V41" s="21"/>
      <c r="W41" s="21"/>
      <c r="X41" s="21"/>
      <c r="Y41" s="22"/>
      <c r="Z41" s="18"/>
      <c r="AA41" s="27"/>
      <c r="AB41" s="12" t="s">
        <v>31</v>
      </c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4"/>
      <c r="AP41" s="75"/>
      <c r="AQ41" s="71" t="s">
        <v>32</v>
      </c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4"/>
      <c r="BE41" s="57"/>
      <c r="BF41" s="57"/>
      <c r="BG41" s="50"/>
      <c r="CD41" s="9"/>
    </row>
    <row r="42" spans="7:171">
      <c r="G42" s="9"/>
      <c r="H42" s="56"/>
      <c r="I42" s="16"/>
      <c r="J42" s="16"/>
      <c r="K42" s="44"/>
      <c r="L42" s="44"/>
      <c r="M42" s="30"/>
      <c r="N42" s="9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18"/>
      <c r="AA42" s="34"/>
      <c r="AB42" s="20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2"/>
      <c r="AP42" s="9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2"/>
      <c r="BE42" s="57"/>
      <c r="BF42" s="57"/>
      <c r="BG42" s="50"/>
    </row>
    <row r="43" spans="7:171">
      <c r="H43" s="56"/>
      <c r="I43" s="16"/>
      <c r="J43" s="16"/>
      <c r="K43" s="44"/>
      <c r="L43" s="44"/>
      <c r="M43" s="30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18"/>
      <c r="AA43" s="11"/>
      <c r="AB43" s="12" t="s">
        <v>33</v>
      </c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4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0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</row>
    <row r="44" spans="7:171">
      <c r="G44" s="18"/>
      <c r="H44" s="56"/>
      <c r="I44" s="16"/>
      <c r="J44" s="16"/>
      <c r="K44" s="44"/>
      <c r="L44" s="44"/>
      <c r="M44" s="30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18"/>
      <c r="AA44" s="26"/>
      <c r="AB44" s="20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2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0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</row>
    <row r="45" spans="7:171" ht="58">
      <c r="G45" s="9"/>
      <c r="H45" s="56"/>
      <c r="I45" s="28" t="s">
        <v>34</v>
      </c>
      <c r="J45" s="29"/>
      <c r="K45" s="44"/>
      <c r="L45" s="44"/>
      <c r="M45" s="30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AA45" s="80"/>
      <c r="AB45" s="81" t="s">
        <v>35</v>
      </c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4"/>
      <c r="AP45" s="75"/>
      <c r="AQ45" s="76" t="s">
        <v>36</v>
      </c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4"/>
      <c r="BF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</row>
    <row r="46" spans="7:171">
      <c r="G46" s="9"/>
      <c r="H46" s="56"/>
      <c r="I46" s="35"/>
      <c r="J46" s="36"/>
      <c r="K46" s="44"/>
      <c r="L46" s="44"/>
      <c r="M46" s="30"/>
      <c r="O46" s="33"/>
      <c r="P46" s="33"/>
      <c r="Q46" s="63"/>
      <c r="R46" s="82"/>
      <c r="S46" s="82"/>
      <c r="T46" s="82"/>
      <c r="U46" s="82"/>
      <c r="V46" s="82"/>
      <c r="W46" s="82"/>
      <c r="X46" s="82"/>
      <c r="Y46" s="82"/>
      <c r="Z46" s="50"/>
      <c r="AA46" s="74"/>
      <c r="AB46" s="20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2"/>
      <c r="AQ46" s="20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2"/>
      <c r="BF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</row>
    <row r="47" spans="7:171">
      <c r="G47" s="9"/>
      <c r="H47" s="56"/>
      <c r="I47" s="35"/>
      <c r="J47" s="36"/>
      <c r="K47" s="44"/>
      <c r="L47" s="44"/>
      <c r="M47" s="45"/>
      <c r="O47" s="33"/>
      <c r="P47" s="33"/>
      <c r="Q47" s="82"/>
      <c r="R47" s="82"/>
      <c r="S47" s="33"/>
      <c r="T47" s="33"/>
      <c r="U47" s="33"/>
      <c r="V47" s="33"/>
      <c r="W47" s="33"/>
      <c r="X47" s="33"/>
      <c r="Y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</row>
    <row r="48" spans="7:171">
      <c r="H48" s="56"/>
      <c r="I48" s="35"/>
      <c r="J48" s="36"/>
      <c r="K48" s="44"/>
      <c r="L48" s="44"/>
      <c r="M48" s="30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AA48" s="11"/>
      <c r="AB48" s="12" t="s">
        <v>37</v>
      </c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4"/>
      <c r="AP48" s="11"/>
      <c r="AQ48" s="71" t="s">
        <v>38</v>
      </c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4"/>
      <c r="BE48" s="50"/>
      <c r="BF48" s="50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DC48" s="50"/>
      <c r="DD48" s="50"/>
      <c r="DE48" s="50"/>
      <c r="DF48" s="50"/>
      <c r="DG48" s="50"/>
      <c r="DH48" s="50"/>
      <c r="DV48" s="9"/>
      <c r="DW48" s="9"/>
      <c r="DX48" s="9"/>
      <c r="DY48" s="9"/>
      <c r="DZ48" s="9"/>
      <c r="EA48" s="9"/>
      <c r="EB48" s="9"/>
      <c r="EC48" s="9"/>
      <c r="ED48" s="9"/>
      <c r="EW48" s="50"/>
      <c r="EX48" s="50"/>
      <c r="EY48" s="50"/>
      <c r="EZ48" s="50"/>
      <c r="FA48" s="50"/>
      <c r="FB48" s="50"/>
      <c r="FC48" s="50"/>
      <c r="FD48" s="50"/>
      <c r="FE48" s="50"/>
      <c r="FF48" s="50"/>
      <c r="FG48" s="50"/>
      <c r="FH48" s="50"/>
      <c r="FI48" s="50"/>
      <c r="FJ48" s="50"/>
      <c r="FK48" s="50"/>
      <c r="FL48" s="50"/>
      <c r="FM48" s="50"/>
      <c r="FN48" s="50"/>
      <c r="FO48" s="50"/>
    </row>
    <row r="49" spans="7:171">
      <c r="H49" s="56"/>
      <c r="I49" s="35"/>
      <c r="J49" s="36"/>
      <c r="K49" s="83"/>
      <c r="L49" s="83"/>
      <c r="M49" s="30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AA49" s="19"/>
      <c r="AB49" s="20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2"/>
      <c r="AP49" s="26"/>
      <c r="AQ49" s="20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2"/>
      <c r="BE49" s="84"/>
      <c r="BF49" s="84"/>
      <c r="DC49" s="50"/>
      <c r="DD49" s="50"/>
      <c r="DE49" s="50"/>
      <c r="DF49" s="50"/>
      <c r="DG49" s="50"/>
      <c r="DH49" s="50"/>
      <c r="DV49" s="9"/>
      <c r="DW49" s="9"/>
      <c r="DX49" s="9"/>
      <c r="DY49" s="9"/>
      <c r="DZ49" s="9"/>
      <c r="EA49" s="9"/>
      <c r="EB49" s="9"/>
      <c r="EC49" s="9"/>
      <c r="ED49" s="9"/>
      <c r="EW49" s="50"/>
      <c r="EX49" s="50"/>
      <c r="EY49" s="50"/>
      <c r="EZ49" s="50"/>
      <c r="FA49" s="50"/>
      <c r="FB49" s="50"/>
      <c r="FC49" s="50"/>
      <c r="FD49" s="50"/>
      <c r="FE49" s="50"/>
      <c r="FF49" s="50"/>
      <c r="FG49" s="50"/>
      <c r="FH49" s="50"/>
      <c r="FI49" s="50"/>
      <c r="FJ49" s="50"/>
      <c r="FK49" s="50"/>
      <c r="FL49" s="50"/>
      <c r="FM49" s="50"/>
      <c r="FN49" s="50"/>
      <c r="FO49" s="50"/>
    </row>
    <row r="50" spans="7:171">
      <c r="H50" s="85"/>
      <c r="I50" s="35"/>
      <c r="J50" s="36"/>
      <c r="K50" s="44"/>
      <c r="L50" s="44"/>
      <c r="M50" s="30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AA50" s="61"/>
      <c r="AB50" s="12" t="s">
        <v>39</v>
      </c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4"/>
      <c r="AP50" s="11"/>
      <c r="AQ50" s="71" t="s">
        <v>40</v>
      </c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4"/>
      <c r="BE50" s="84"/>
      <c r="BF50" s="84"/>
      <c r="DC50" s="50"/>
      <c r="DD50" s="50"/>
      <c r="DE50" s="50"/>
      <c r="DF50" s="50"/>
      <c r="DG50" s="50"/>
      <c r="DH50" s="50"/>
      <c r="DV50" s="9"/>
      <c r="DW50" s="9"/>
      <c r="DX50" s="9"/>
      <c r="DY50" s="9"/>
      <c r="DZ50" s="9"/>
      <c r="EA50" s="9"/>
      <c r="EB50" s="9"/>
      <c r="EC50" s="9"/>
      <c r="ED50" s="9"/>
      <c r="EW50" s="50"/>
      <c r="EX50" s="50"/>
      <c r="EY50" s="50"/>
      <c r="EZ50" s="50"/>
      <c r="FA50" s="50"/>
      <c r="FB50" s="50"/>
      <c r="FC50" s="50"/>
      <c r="FD50" s="50"/>
      <c r="FE50" s="50"/>
      <c r="FF50" s="50"/>
      <c r="FG50" s="50"/>
      <c r="FH50" s="50"/>
      <c r="FI50" s="50"/>
      <c r="FJ50" s="50"/>
      <c r="FK50" s="50"/>
      <c r="FL50" s="50"/>
      <c r="FM50" s="50"/>
      <c r="FN50" s="50"/>
      <c r="FO50" s="50"/>
    </row>
    <row r="51" spans="7:171">
      <c r="H51" s="86"/>
      <c r="I51" s="35"/>
      <c r="J51" s="36"/>
      <c r="K51" s="44"/>
      <c r="L51" s="44"/>
      <c r="M51" s="30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AA51" s="61"/>
      <c r="AB51" s="20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2"/>
      <c r="AP51" s="26"/>
      <c r="AQ51" s="20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2"/>
      <c r="BE51" s="84"/>
      <c r="BF51" s="84"/>
      <c r="DC51" s="50"/>
      <c r="DD51" s="50"/>
      <c r="DE51" s="50"/>
      <c r="DF51" s="50"/>
      <c r="DG51" s="50"/>
      <c r="DH51" s="50"/>
      <c r="DV51" s="9"/>
      <c r="DW51" s="9"/>
      <c r="DX51" s="9"/>
      <c r="DY51" s="9"/>
      <c r="DZ51" s="9"/>
      <c r="EA51" s="9"/>
      <c r="EB51" s="9"/>
      <c r="EC51" s="9"/>
      <c r="ED51" s="9"/>
      <c r="EW51" s="50"/>
      <c r="EX51" s="50"/>
      <c r="EY51" s="50"/>
      <c r="EZ51" s="50"/>
      <c r="FA51" s="50"/>
      <c r="FB51" s="50"/>
      <c r="FC51" s="50"/>
      <c r="FD51" s="50"/>
      <c r="FE51" s="50"/>
      <c r="FF51" s="50"/>
      <c r="FG51" s="50"/>
      <c r="FH51" s="50"/>
      <c r="FI51" s="50"/>
      <c r="FJ51" s="50"/>
      <c r="FK51" s="50"/>
      <c r="FL51" s="50"/>
      <c r="FM51" s="50"/>
      <c r="FN51" s="50"/>
      <c r="FO51" s="50"/>
    </row>
    <row r="52" spans="7:171">
      <c r="H52" s="56"/>
      <c r="I52" s="35"/>
      <c r="J52" s="36"/>
      <c r="K52" s="44"/>
      <c r="L52" s="44"/>
      <c r="M52" s="30"/>
      <c r="N52" s="9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AA52" s="24"/>
      <c r="AB52" s="12" t="s">
        <v>41</v>
      </c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4"/>
      <c r="AP52" s="11"/>
      <c r="AQ52" s="71" t="s">
        <v>42</v>
      </c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4"/>
      <c r="BE52" s="9"/>
      <c r="BF52" s="9"/>
      <c r="DC52" s="50"/>
      <c r="DD52" s="50"/>
      <c r="DE52" s="50"/>
      <c r="DF52" s="50"/>
      <c r="DG52" s="50"/>
      <c r="DH52" s="50"/>
      <c r="DV52" s="9"/>
      <c r="DW52" s="9"/>
      <c r="DX52" s="9"/>
      <c r="DY52" s="9"/>
      <c r="DZ52" s="9"/>
      <c r="EA52" s="9"/>
      <c r="EB52" s="9"/>
      <c r="EC52" s="9"/>
      <c r="ED52" s="9"/>
      <c r="EW52" s="50"/>
      <c r="EX52" s="50"/>
      <c r="EY52" s="50"/>
      <c r="EZ52" s="50"/>
      <c r="FA52" s="50"/>
      <c r="FB52" s="50"/>
      <c r="FC52" s="50"/>
      <c r="FD52" s="50"/>
      <c r="FE52" s="50"/>
      <c r="FF52" s="50"/>
      <c r="FG52" s="50"/>
      <c r="FH52" s="50"/>
      <c r="FI52" s="50"/>
      <c r="FJ52" s="50"/>
      <c r="FK52" s="50"/>
      <c r="FL52" s="50"/>
      <c r="FM52" s="50"/>
      <c r="FN52" s="50"/>
      <c r="FO52" s="50"/>
    </row>
    <row r="53" spans="7:171">
      <c r="H53" s="56"/>
      <c r="I53" s="35"/>
      <c r="J53" s="36"/>
      <c r="K53" s="44"/>
      <c r="L53" s="44"/>
      <c r="M53" s="30"/>
      <c r="N53" s="9"/>
      <c r="O53" s="33"/>
      <c r="P53" s="33"/>
      <c r="Q53" s="33"/>
      <c r="R53" s="33"/>
      <c r="S53" s="33"/>
      <c r="T53" s="63"/>
      <c r="U53" s="63"/>
      <c r="V53" s="33"/>
      <c r="W53" s="33"/>
      <c r="X53" s="33"/>
      <c r="Y53" s="33"/>
      <c r="AA53" s="19"/>
      <c r="AB53" s="20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2"/>
      <c r="AP53" s="26"/>
      <c r="AQ53" s="20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2"/>
      <c r="DC53" s="50"/>
      <c r="DD53" s="50"/>
      <c r="DE53" s="50"/>
      <c r="DF53" s="50"/>
      <c r="DG53" s="50"/>
      <c r="DH53" s="50"/>
      <c r="DV53" s="9"/>
      <c r="DW53" s="9"/>
      <c r="DX53" s="9"/>
      <c r="DY53" s="9"/>
      <c r="DZ53" s="9"/>
      <c r="EA53" s="9"/>
      <c r="EB53" s="9"/>
      <c r="EC53" s="9"/>
      <c r="ED53" s="9"/>
      <c r="EW53" s="50"/>
      <c r="EX53" s="50"/>
      <c r="EY53" s="50"/>
      <c r="EZ53" s="50"/>
      <c r="FA53" s="50"/>
      <c r="FB53" s="50"/>
      <c r="FC53" s="50"/>
      <c r="FD53" s="50"/>
      <c r="FE53" s="50"/>
      <c r="FF53" s="50"/>
      <c r="FG53" s="50"/>
      <c r="FH53" s="50"/>
      <c r="FI53" s="50"/>
      <c r="FJ53" s="50"/>
      <c r="FK53" s="50"/>
      <c r="FL53" s="50"/>
      <c r="FM53" s="50"/>
      <c r="FN53" s="50"/>
      <c r="FO53" s="50"/>
    </row>
    <row r="54" spans="7:171" ht="19">
      <c r="G54" s="18"/>
      <c r="H54" s="56"/>
      <c r="I54" s="35"/>
      <c r="J54" s="36"/>
      <c r="K54" s="44"/>
      <c r="L54" s="44"/>
      <c r="M54" s="30"/>
      <c r="O54" s="33"/>
      <c r="P54" s="33"/>
      <c r="Q54" s="33"/>
      <c r="R54" s="33"/>
      <c r="S54" s="12" t="s">
        <v>43</v>
      </c>
      <c r="T54" s="13"/>
      <c r="U54" s="13"/>
      <c r="V54" s="13"/>
      <c r="W54" s="13"/>
      <c r="X54" s="13"/>
      <c r="Y54" s="14"/>
      <c r="Z54" s="42"/>
      <c r="AA54" s="24"/>
      <c r="AB54" s="12" t="s">
        <v>44</v>
      </c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4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DC54" s="50"/>
      <c r="DD54" s="50"/>
      <c r="DE54" s="50"/>
      <c r="DF54" s="50"/>
      <c r="DG54" s="50"/>
      <c r="DH54" s="50"/>
      <c r="DV54" s="9"/>
      <c r="DW54" s="9"/>
      <c r="DX54" s="9"/>
      <c r="DY54" s="9"/>
      <c r="DZ54" s="9"/>
      <c r="EA54" s="9"/>
      <c r="EB54" s="9"/>
      <c r="EC54" s="9"/>
      <c r="ED54" s="9"/>
      <c r="EW54" s="50"/>
      <c r="EX54" s="50"/>
      <c r="EY54" s="50"/>
      <c r="EZ54" s="50"/>
      <c r="FA54" s="50"/>
      <c r="FB54" s="50"/>
      <c r="FC54" s="50"/>
      <c r="FD54" s="50"/>
      <c r="FE54" s="50"/>
      <c r="FF54" s="50"/>
      <c r="FG54" s="50"/>
      <c r="FH54" s="50"/>
      <c r="FI54" s="50"/>
      <c r="FJ54" s="50"/>
      <c r="FK54" s="50"/>
      <c r="FL54" s="50"/>
      <c r="FM54" s="50"/>
      <c r="FN54" s="50"/>
      <c r="FO54" s="50"/>
    </row>
    <row r="55" spans="7:171">
      <c r="G55" s="18"/>
      <c r="I55" s="68"/>
      <c r="J55" s="69"/>
      <c r="K55" s="44"/>
      <c r="M55" s="30"/>
      <c r="R55" s="31"/>
      <c r="S55" s="20"/>
      <c r="T55" s="21"/>
      <c r="U55" s="21"/>
      <c r="V55" s="21"/>
      <c r="W55" s="21"/>
      <c r="X55" s="21"/>
      <c r="Y55" s="22"/>
      <c r="AA55" s="19"/>
      <c r="AB55" s="20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2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  <c r="BF55" s="50"/>
      <c r="DC55" s="50"/>
      <c r="DD55" s="50"/>
      <c r="DE55" s="50"/>
      <c r="DF55" s="50"/>
      <c r="DG55" s="50"/>
      <c r="DH55" s="50"/>
      <c r="DV55" s="9"/>
      <c r="DW55" s="9"/>
      <c r="DX55" s="9"/>
      <c r="DY55" s="9"/>
      <c r="DZ55" s="9"/>
      <c r="EA55" s="9"/>
      <c r="EB55" s="9"/>
      <c r="EC55" s="9"/>
      <c r="ED55" s="9"/>
      <c r="EW55" s="50"/>
      <c r="EX55" s="50"/>
      <c r="EY55" s="50"/>
      <c r="EZ55" s="50"/>
      <c r="FA55" s="50"/>
      <c r="FB55" s="50"/>
      <c r="FC55" s="50"/>
      <c r="FD55" s="50"/>
      <c r="FE55" s="50"/>
      <c r="FF55" s="50"/>
      <c r="FG55" s="50"/>
      <c r="FH55" s="50"/>
      <c r="FI55" s="50"/>
      <c r="FJ55" s="50"/>
      <c r="FK55" s="50"/>
      <c r="FL55" s="50"/>
      <c r="FM55" s="50"/>
      <c r="FN55" s="50"/>
      <c r="FO55" s="50"/>
    </row>
    <row r="56" spans="7:171">
      <c r="G56" s="18"/>
      <c r="H56" s="56"/>
      <c r="I56" s="16"/>
      <c r="J56" s="16"/>
      <c r="K56" s="44"/>
      <c r="M56" s="30"/>
      <c r="R56" s="37"/>
      <c r="S56" s="33"/>
      <c r="T56" s="63"/>
      <c r="U56" s="63"/>
      <c r="V56" s="63"/>
      <c r="W56" s="63"/>
      <c r="X56" s="64"/>
      <c r="Y56" s="33"/>
      <c r="AA56" s="24"/>
      <c r="AB56" s="12" t="s">
        <v>45</v>
      </c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4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DC56" s="50"/>
      <c r="DD56" s="50"/>
      <c r="DE56" s="50"/>
      <c r="DF56" s="50"/>
      <c r="DG56" s="50"/>
      <c r="DH56" s="50"/>
      <c r="DV56" s="9"/>
      <c r="DW56" s="9"/>
      <c r="DX56" s="9"/>
      <c r="DY56" s="9"/>
      <c r="DZ56" s="9"/>
      <c r="EA56" s="9"/>
      <c r="EB56" s="9"/>
      <c r="EC56" s="9"/>
      <c r="ED56" s="9"/>
      <c r="EW56" s="50"/>
      <c r="EX56" s="50"/>
      <c r="EY56" s="50"/>
      <c r="EZ56" s="50"/>
      <c r="FA56" s="50"/>
      <c r="FB56" s="50"/>
      <c r="FC56" s="50"/>
      <c r="FD56" s="50"/>
      <c r="FE56" s="50"/>
      <c r="FF56" s="50"/>
      <c r="FG56" s="50"/>
      <c r="FH56" s="50"/>
      <c r="FI56" s="50"/>
      <c r="FJ56" s="50"/>
      <c r="FK56" s="50"/>
      <c r="FL56" s="50"/>
      <c r="FM56" s="50"/>
      <c r="FN56" s="50"/>
      <c r="FO56" s="50"/>
    </row>
    <row r="57" spans="7:171">
      <c r="G57" s="18"/>
      <c r="H57" s="56"/>
      <c r="I57" s="16"/>
      <c r="J57" s="16"/>
      <c r="K57" s="44"/>
      <c r="M57" s="30"/>
      <c r="R57" s="37"/>
      <c r="S57" s="33"/>
      <c r="T57" s="33"/>
      <c r="U57" s="33"/>
      <c r="V57" s="33"/>
      <c r="W57" s="33"/>
      <c r="X57" s="33"/>
      <c r="Y57" s="33"/>
      <c r="AA57" s="26"/>
      <c r="AB57" s="20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2"/>
      <c r="AP57" s="9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9"/>
      <c r="BF57" s="9"/>
      <c r="DC57" s="50"/>
      <c r="DD57" s="50"/>
      <c r="DE57" s="50"/>
      <c r="DF57" s="50"/>
      <c r="DG57" s="50"/>
      <c r="DH57" s="50"/>
      <c r="DV57" s="9"/>
      <c r="DW57" s="9"/>
      <c r="DX57" s="9"/>
      <c r="DY57" s="9"/>
      <c r="DZ57" s="9"/>
      <c r="EA57" s="9"/>
      <c r="EB57" s="9"/>
      <c r="EC57" s="9"/>
      <c r="ED57" s="9"/>
      <c r="EW57" s="50"/>
      <c r="EX57" s="50"/>
      <c r="EY57" s="50"/>
      <c r="EZ57" s="50"/>
      <c r="FA57" s="50"/>
      <c r="FB57" s="50"/>
      <c r="FC57" s="50"/>
      <c r="FD57" s="50"/>
      <c r="FE57" s="50"/>
      <c r="FF57" s="50"/>
      <c r="FG57" s="50"/>
      <c r="FH57" s="50"/>
      <c r="FI57" s="50"/>
      <c r="FJ57" s="50"/>
      <c r="FK57" s="50"/>
      <c r="FL57" s="50"/>
      <c r="FM57" s="50"/>
      <c r="FN57" s="50"/>
      <c r="FO57" s="50"/>
    </row>
    <row r="58" spans="7:171">
      <c r="G58" s="18"/>
      <c r="H58" s="56"/>
      <c r="I58" s="16"/>
      <c r="J58" s="16"/>
      <c r="K58" s="44"/>
      <c r="L58" s="44"/>
      <c r="M58" s="30"/>
      <c r="N58" s="9"/>
      <c r="O58" s="33"/>
      <c r="P58" s="33"/>
      <c r="Q58" s="33"/>
      <c r="R58" s="37"/>
      <c r="S58" s="82"/>
      <c r="T58" s="33"/>
      <c r="U58" s="33"/>
      <c r="V58" s="33"/>
      <c r="W58" s="33"/>
      <c r="X58" s="33"/>
      <c r="Y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  <c r="BD58" s="87"/>
      <c r="BE58" s="9"/>
      <c r="BF58" s="9"/>
      <c r="DC58" s="50"/>
      <c r="DD58" s="50"/>
      <c r="DE58" s="50"/>
      <c r="DF58" s="50"/>
      <c r="DG58" s="50"/>
      <c r="DH58" s="50"/>
      <c r="DV58" s="9"/>
      <c r="DW58" s="9"/>
      <c r="DX58" s="9"/>
      <c r="DY58" s="9"/>
      <c r="DZ58" s="9"/>
      <c r="EA58" s="9"/>
      <c r="EB58" s="9"/>
      <c r="EC58" s="9"/>
      <c r="ED58" s="9"/>
      <c r="EW58" s="50"/>
      <c r="EX58" s="50"/>
      <c r="EY58" s="50"/>
      <c r="EZ58" s="50"/>
      <c r="FA58" s="50"/>
      <c r="FB58" s="50"/>
      <c r="FC58" s="50"/>
      <c r="FD58" s="50"/>
      <c r="FE58" s="50"/>
      <c r="FF58" s="50"/>
      <c r="FG58" s="50"/>
      <c r="FH58" s="50"/>
      <c r="FI58" s="50"/>
      <c r="FJ58" s="50"/>
      <c r="FK58" s="50"/>
      <c r="FL58" s="50"/>
      <c r="FM58" s="50"/>
      <c r="FN58" s="50"/>
      <c r="FO58" s="50"/>
    </row>
    <row r="59" spans="7:171" ht="20">
      <c r="G59" s="18"/>
      <c r="H59" s="56"/>
      <c r="I59" s="16"/>
      <c r="J59" s="16"/>
      <c r="K59" s="44"/>
      <c r="L59" s="48" t="s">
        <v>46</v>
      </c>
      <c r="M59" s="49"/>
      <c r="O59" s="88" t="s">
        <v>47</v>
      </c>
      <c r="P59" s="14"/>
      <c r="Q59" s="33"/>
      <c r="R59" s="37"/>
      <c r="S59" s="33"/>
      <c r="T59" s="33"/>
      <c r="U59" s="33"/>
      <c r="V59" s="33"/>
      <c r="W59" s="33"/>
      <c r="X59" s="33"/>
      <c r="Y59" s="33"/>
      <c r="Z59" s="9"/>
      <c r="AA59" s="11"/>
      <c r="AB59" s="12" t="s">
        <v>48</v>
      </c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4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DC59" s="50"/>
      <c r="DD59" s="50"/>
      <c r="DE59" s="50"/>
      <c r="DF59" s="50"/>
      <c r="DG59" s="50"/>
      <c r="DH59" s="50"/>
      <c r="DV59" s="9"/>
      <c r="DW59" s="9"/>
      <c r="DX59" s="9"/>
      <c r="DY59" s="9"/>
      <c r="DZ59" s="9"/>
      <c r="EA59" s="9"/>
      <c r="EB59" s="9"/>
      <c r="EC59" s="9"/>
      <c r="ED59" s="9"/>
      <c r="EW59" s="50"/>
      <c r="EX59" s="50"/>
      <c r="EY59" s="50"/>
      <c r="EZ59" s="50"/>
      <c r="FA59" s="50"/>
      <c r="FB59" s="50"/>
      <c r="FC59" s="50"/>
      <c r="FD59" s="50"/>
      <c r="FE59" s="50"/>
      <c r="FF59" s="50"/>
      <c r="FG59" s="50"/>
      <c r="FH59" s="50"/>
      <c r="FI59" s="50"/>
      <c r="FJ59" s="50"/>
      <c r="FK59" s="50"/>
      <c r="FL59" s="50"/>
      <c r="FM59" s="50"/>
      <c r="FN59" s="50"/>
      <c r="FO59" s="50"/>
    </row>
    <row r="60" spans="7:171">
      <c r="G60" s="18"/>
      <c r="H60" s="56"/>
      <c r="I60" s="16"/>
      <c r="J60" s="16"/>
      <c r="K60" s="44"/>
      <c r="L60" s="51"/>
      <c r="M60" s="52"/>
      <c r="O60" s="77"/>
      <c r="P60" s="78"/>
      <c r="Q60" s="33"/>
      <c r="R60" s="37"/>
      <c r="S60" s="33"/>
      <c r="T60" s="33"/>
      <c r="U60" s="33"/>
      <c r="V60" s="33"/>
      <c r="W60" s="33"/>
      <c r="X60" s="33"/>
      <c r="Y60" s="33"/>
      <c r="Z60" s="9"/>
      <c r="AA60" s="19"/>
      <c r="AB60" s="20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2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DC60" s="50"/>
      <c r="DD60" s="50"/>
      <c r="DE60" s="50"/>
      <c r="DF60" s="50"/>
      <c r="DG60" s="50"/>
      <c r="DH60" s="50"/>
      <c r="DV60" s="9"/>
      <c r="DW60" s="9"/>
      <c r="DX60" s="9"/>
      <c r="DY60" s="9"/>
      <c r="DZ60" s="9"/>
      <c r="EA60" s="9"/>
      <c r="EB60" s="9"/>
      <c r="EC60" s="9"/>
      <c r="ED60" s="9"/>
      <c r="EW60" s="50"/>
      <c r="EX60" s="50"/>
      <c r="EY60" s="50"/>
      <c r="EZ60" s="50"/>
      <c r="FA60" s="50"/>
      <c r="FB60" s="50"/>
      <c r="FC60" s="50"/>
      <c r="FD60" s="50"/>
      <c r="FE60" s="50"/>
      <c r="FF60" s="50"/>
      <c r="FG60" s="50"/>
      <c r="FH60" s="50"/>
      <c r="FI60" s="50"/>
      <c r="FJ60" s="50"/>
      <c r="FK60" s="50"/>
      <c r="FL60" s="50"/>
      <c r="FM60" s="50"/>
      <c r="FN60" s="50"/>
      <c r="FO60" s="50"/>
    </row>
    <row r="61" spans="7:171">
      <c r="G61" s="18"/>
      <c r="H61" s="56"/>
      <c r="I61" s="16"/>
      <c r="J61" s="16"/>
      <c r="K61" s="44"/>
      <c r="L61" s="51"/>
      <c r="M61" s="52"/>
      <c r="N61" s="54"/>
      <c r="O61" s="77"/>
      <c r="P61" s="78"/>
      <c r="Q61" s="65"/>
      <c r="R61" s="37"/>
      <c r="S61" s="33"/>
      <c r="T61" s="33"/>
      <c r="U61" s="33"/>
      <c r="V61" s="33"/>
      <c r="W61" s="33"/>
      <c r="X61" s="33"/>
      <c r="Y61" s="33"/>
      <c r="Z61" s="9"/>
      <c r="AA61" s="56"/>
      <c r="AB61" s="89"/>
      <c r="AC61" s="90" t="s">
        <v>49</v>
      </c>
      <c r="AD61" s="32"/>
      <c r="AE61" s="32"/>
      <c r="AF61" s="32"/>
      <c r="AG61" s="32"/>
      <c r="AH61" s="32"/>
      <c r="AI61" s="32"/>
      <c r="AJ61" s="32"/>
      <c r="AK61" s="32"/>
      <c r="AL61" s="32"/>
      <c r="AM61" s="79"/>
      <c r="AN61" s="79"/>
      <c r="AO61" s="79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DC61" s="50"/>
      <c r="DD61" s="50"/>
      <c r="DE61" s="50"/>
      <c r="DF61" s="50"/>
      <c r="DG61" s="50"/>
      <c r="DH61" s="50"/>
      <c r="DV61" s="9"/>
      <c r="DW61" s="9"/>
      <c r="DX61" s="9"/>
      <c r="DY61" s="9"/>
      <c r="DZ61" s="9"/>
      <c r="EA61" s="9"/>
      <c r="EB61" s="9"/>
      <c r="EC61" s="9"/>
      <c r="ED61" s="9"/>
      <c r="EW61" s="50"/>
      <c r="EX61" s="50"/>
      <c r="EY61" s="50"/>
      <c r="EZ61" s="50"/>
      <c r="FA61" s="50"/>
      <c r="FB61" s="50"/>
      <c r="FC61" s="50"/>
      <c r="FD61" s="50"/>
      <c r="FE61" s="50"/>
      <c r="FF61" s="50"/>
      <c r="FG61" s="50"/>
      <c r="FH61" s="50"/>
      <c r="FI61" s="50"/>
      <c r="FJ61" s="50"/>
      <c r="FK61" s="50"/>
      <c r="FL61" s="50"/>
      <c r="FM61" s="50"/>
      <c r="FN61" s="50"/>
      <c r="FO61" s="50"/>
    </row>
    <row r="62" spans="7:171">
      <c r="G62" s="18"/>
      <c r="H62" s="56"/>
      <c r="I62" s="16"/>
      <c r="J62" s="16"/>
      <c r="K62" s="44"/>
      <c r="L62" s="51"/>
      <c r="M62" s="52"/>
      <c r="N62" s="91"/>
      <c r="O62" s="77"/>
      <c r="P62" s="78"/>
      <c r="Q62" s="33"/>
      <c r="R62" s="37"/>
      <c r="S62" s="33"/>
      <c r="T62" s="33"/>
      <c r="U62" s="33"/>
      <c r="V62" s="33"/>
      <c r="W62" s="33"/>
      <c r="X62" s="33"/>
      <c r="Y62" s="33"/>
      <c r="Z62" s="9"/>
      <c r="AA62" s="61"/>
      <c r="AB62" s="65"/>
      <c r="AC62" s="92" t="s">
        <v>50</v>
      </c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34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DC62" s="50"/>
      <c r="DD62" s="50"/>
      <c r="DE62" s="50"/>
      <c r="DF62" s="50"/>
      <c r="DG62" s="50"/>
      <c r="DH62" s="50"/>
      <c r="DV62" s="9"/>
      <c r="DW62" s="9"/>
      <c r="DX62" s="9"/>
      <c r="DY62" s="9"/>
      <c r="DZ62" s="9"/>
      <c r="EA62" s="9"/>
      <c r="EB62" s="9"/>
      <c r="EC62" s="9"/>
      <c r="ED62" s="9"/>
      <c r="EW62" s="50"/>
      <c r="EX62" s="50"/>
      <c r="EY62" s="50"/>
      <c r="EZ62" s="50"/>
      <c r="FA62" s="50"/>
      <c r="FB62" s="50"/>
      <c r="FC62" s="50"/>
      <c r="FD62" s="50"/>
      <c r="FE62" s="50"/>
      <c r="FF62" s="50"/>
      <c r="FG62" s="50"/>
      <c r="FH62" s="50"/>
      <c r="FI62" s="50"/>
      <c r="FJ62" s="50"/>
      <c r="FK62" s="50"/>
      <c r="FL62" s="50"/>
      <c r="FM62" s="50"/>
      <c r="FN62" s="50"/>
      <c r="FO62" s="50"/>
    </row>
    <row r="63" spans="7:171">
      <c r="G63" s="18"/>
      <c r="H63" s="56"/>
      <c r="I63" s="16"/>
      <c r="J63" s="16"/>
      <c r="K63" s="44"/>
      <c r="L63" s="51"/>
      <c r="M63" s="52"/>
      <c r="O63" s="77"/>
      <c r="P63" s="78"/>
      <c r="Q63" s="33"/>
      <c r="R63" s="37"/>
      <c r="S63" s="33"/>
      <c r="T63" s="33"/>
      <c r="U63" s="33"/>
      <c r="V63" s="33"/>
      <c r="W63" s="33"/>
      <c r="X63" s="33"/>
      <c r="Y63" s="33"/>
      <c r="Z63" s="9"/>
      <c r="AA63" s="56"/>
      <c r="AB63" s="33"/>
      <c r="AC63" s="20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34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DC63" s="50"/>
      <c r="DD63" s="50"/>
      <c r="DE63" s="50"/>
      <c r="DF63" s="50"/>
      <c r="DG63" s="50"/>
      <c r="DH63" s="50"/>
      <c r="DV63" s="9"/>
      <c r="DW63" s="9"/>
      <c r="DX63" s="9"/>
      <c r="DY63" s="9"/>
      <c r="DZ63" s="9"/>
      <c r="EA63" s="9"/>
      <c r="EB63" s="9"/>
      <c r="EC63" s="9"/>
      <c r="ED63" s="9"/>
      <c r="EW63" s="50"/>
      <c r="EX63" s="50"/>
      <c r="EY63" s="50"/>
      <c r="EZ63" s="50"/>
      <c r="FA63" s="50"/>
      <c r="FB63" s="50"/>
      <c r="FC63" s="50"/>
      <c r="FD63" s="50"/>
      <c r="FE63" s="50"/>
      <c r="FF63" s="50"/>
      <c r="FG63" s="50"/>
      <c r="FH63" s="50"/>
      <c r="FI63" s="50"/>
      <c r="FJ63" s="50"/>
      <c r="FK63" s="50"/>
      <c r="FL63" s="50"/>
      <c r="FM63" s="50"/>
      <c r="FN63" s="50"/>
      <c r="FO63" s="50"/>
    </row>
    <row r="64" spans="7:171">
      <c r="G64" s="18"/>
      <c r="H64" s="56"/>
      <c r="I64" s="16"/>
      <c r="J64" s="16"/>
      <c r="K64" s="44"/>
      <c r="L64" s="59"/>
      <c r="M64" s="60"/>
      <c r="O64" s="20"/>
      <c r="P64" s="22"/>
      <c r="Q64" s="33"/>
      <c r="R64" s="37"/>
      <c r="S64" s="33"/>
      <c r="T64" s="33"/>
      <c r="U64" s="33"/>
      <c r="V64" s="33"/>
      <c r="W64" s="33"/>
      <c r="X64" s="33"/>
      <c r="Y64" s="33"/>
      <c r="AA64" s="24"/>
      <c r="AB64" s="12" t="s">
        <v>51</v>
      </c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4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</row>
    <row r="65" spans="1:99">
      <c r="G65" s="18"/>
      <c r="H65" s="56"/>
      <c r="I65" s="16"/>
      <c r="J65" s="16"/>
      <c r="K65" s="44"/>
      <c r="L65" s="44"/>
      <c r="M65" s="44"/>
      <c r="O65" s="33"/>
      <c r="P65" s="33"/>
      <c r="Q65" s="33"/>
      <c r="R65" s="37"/>
      <c r="S65" s="33"/>
      <c r="T65" s="33"/>
      <c r="U65" s="33"/>
      <c r="V65" s="33"/>
      <c r="W65" s="33"/>
      <c r="X65" s="33"/>
      <c r="Y65" s="33"/>
      <c r="AA65" s="19"/>
      <c r="AB65" s="20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2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</row>
    <row r="66" spans="1:99">
      <c r="G66" s="18"/>
      <c r="H66" s="56"/>
      <c r="I66" s="16"/>
      <c r="J66" s="16"/>
      <c r="K66" s="44"/>
      <c r="L66" s="44"/>
      <c r="M66" s="44"/>
      <c r="O66" s="33"/>
      <c r="P66" s="33"/>
      <c r="Q66" s="33"/>
      <c r="R66" s="37"/>
      <c r="S66" s="33"/>
      <c r="T66" s="33"/>
      <c r="U66" s="33"/>
      <c r="V66" s="33"/>
      <c r="W66" s="33"/>
      <c r="X66" s="33"/>
      <c r="Y66" s="33"/>
      <c r="Z66" s="18"/>
      <c r="AA66" s="18"/>
      <c r="AB66" s="89"/>
      <c r="AC66" s="90" t="s">
        <v>49</v>
      </c>
      <c r="AD66" s="32"/>
      <c r="AE66" s="32"/>
      <c r="AF66" s="32"/>
      <c r="AG66" s="32"/>
      <c r="AH66" s="32"/>
      <c r="AI66" s="32"/>
      <c r="AJ66" s="32"/>
      <c r="AK66" s="32"/>
      <c r="AL66" s="32"/>
      <c r="AM66" s="79"/>
      <c r="AN66" s="79"/>
      <c r="AO66" s="79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</row>
    <row r="67" spans="1:99" ht="19">
      <c r="H67" s="56"/>
      <c r="I67" s="16"/>
      <c r="J67" s="16"/>
      <c r="K67" s="44"/>
      <c r="L67" s="44"/>
      <c r="M67" s="44"/>
      <c r="O67" s="33"/>
      <c r="P67" s="33"/>
      <c r="Q67" s="33"/>
      <c r="R67" s="37"/>
      <c r="S67" s="33"/>
      <c r="T67" s="33"/>
      <c r="U67" s="33"/>
      <c r="V67" s="33"/>
      <c r="W67" s="33"/>
      <c r="X67" s="33"/>
      <c r="Y67" s="33"/>
      <c r="Z67" s="18"/>
      <c r="AA67" s="18"/>
      <c r="AB67" s="93"/>
      <c r="AC67" s="12" t="s">
        <v>52</v>
      </c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4"/>
      <c r="AR67" s="50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G67" s="9"/>
      <c r="BH67" s="9"/>
      <c r="BI67" s="9"/>
    </row>
    <row r="68" spans="1:99">
      <c r="H68" s="56"/>
      <c r="I68" s="16"/>
      <c r="J68" s="16"/>
      <c r="K68" s="44"/>
      <c r="L68" s="44"/>
      <c r="M68" s="44"/>
      <c r="O68" s="33"/>
      <c r="P68" s="33"/>
      <c r="Q68" s="33"/>
      <c r="R68" s="37"/>
      <c r="S68" s="33"/>
      <c r="T68" s="33"/>
      <c r="U68" s="33"/>
      <c r="V68" s="33"/>
      <c r="W68" s="33"/>
      <c r="X68" s="33"/>
      <c r="Y68" s="33"/>
      <c r="Z68" s="18"/>
      <c r="AA68" s="18"/>
      <c r="AB68" s="33"/>
      <c r="AC68" s="20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2"/>
      <c r="AR68" s="50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50"/>
      <c r="BF68" s="50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</row>
    <row r="69" spans="1:99" ht="19">
      <c r="H69" s="56"/>
      <c r="I69" s="16"/>
      <c r="J69" s="16"/>
      <c r="K69" s="44"/>
      <c r="L69" s="44"/>
      <c r="M69" s="44"/>
      <c r="O69" s="33"/>
      <c r="P69" s="33"/>
      <c r="Q69" s="33"/>
      <c r="R69" s="37"/>
      <c r="S69" s="33"/>
      <c r="T69" s="33"/>
      <c r="U69" s="33"/>
      <c r="V69" s="33"/>
      <c r="W69" s="33"/>
      <c r="X69" s="33"/>
      <c r="Y69" s="33"/>
      <c r="Z69" s="18"/>
      <c r="AA69" s="18"/>
      <c r="AB69" s="93"/>
      <c r="AC69" s="12" t="s">
        <v>53</v>
      </c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4"/>
      <c r="AR69" s="50"/>
      <c r="BE69" s="50"/>
      <c r="BF69" s="50"/>
      <c r="BG69" s="50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</row>
    <row r="70" spans="1:99">
      <c r="H70" s="56"/>
      <c r="I70" s="16"/>
      <c r="J70" s="16"/>
      <c r="K70" s="44"/>
      <c r="L70" s="44"/>
      <c r="M70" s="44"/>
      <c r="O70" s="33"/>
      <c r="P70" s="33"/>
      <c r="Q70" s="33"/>
      <c r="R70" s="37"/>
      <c r="S70" s="33"/>
      <c r="T70" s="33"/>
      <c r="U70" s="33"/>
      <c r="V70" s="33"/>
      <c r="W70" s="33"/>
      <c r="X70" s="33"/>
      <c r="Y70" s="33"/>
      <c r="Z70" s="18"/>
      <c r="AA70" s="18"/>
      <c r="AB70" s="33"/>
      <c r="AC70" s="20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2"/>
      <c r="AR70" s="50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50"/>
      <c r="BF70" s="50"/>
      <c r="BG70" s="50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</row>
    <row r="71" spans="1:99" ht="19">
      <c r="H71" s="56"/>
      <c r="I71" s="16"/>
      <c r="J71" s="16"/>
      <c r="K71" s="44"/>
      <c r="L71" s="44"/>
      <c r="M71" s="44"/>
      <c r="O71" s="63"/>
      <c r="P71" s="63"/>
      <c r="Q71" s="33"/>
      <c r="R71" s="37"/>
      <c r="S71" s="33"/>
      <c r="T71" s="33"/>
      <c r="U71" s="33"/>
      <c r="V71" s="33"/>
      <c r="W71" s="33"/>
      <c r="X71" s="33"/>
      <c r="Y71" s="64"/>
      <c r="Z71" s="18"/>
      <c r="AA71" s="18"/>
      <c r="AB71" s="93"/>
      <c r="AC71" s="12" t="s">
        <v>54</v>
      </c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4"/>
      <c r="AR71" s="50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50"/>
      <c r="BF71" s="50"/>
      <c r="BG71" s="50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</row>
    <row r="72" spans="1:99">
      <c r="H72" s="56"/>
      <c r="I72" s="16"/>
      <c r="J72" s="16"/>
      <c r="K72" s="44"/>
      <c r="L72" s="44"/>
      <c r="M72" s="44"/>
      <c r="O72" s="33"/>
      <c r="P72" s="33"/>
      <c r="Q72" s="33"/>
      <c r="R72" s="37"/>
      <c r="S72" s="33"/>
      <c r="T72" s="33"/>
      <c r="U72" s="33"/>
      <c r="V72" s="33"/>
      <c r="W72" s="33"/>
      <c r="X72" s="33"/>
      <c r="Y72" s="64"/>
      <c r="Z72" s="18"/>
      <c r="AA72" s="18"/>
      <c r="AB72" s="33"/>
      <c r="AC72" s="20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2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</row>
    <row r="73" spans="1:99" ht="19">
      <c r="G73" s="18"/>
      <c r="H73" s="9"/>
      <c r="I73" s="16"/>
      <c r="J73" s="16"/>
      <c r="K73" s="44"/>
      <c r="L73" s="44"/>
      <c r="M73" s="44"/>
      <c r="N73" s="9"/>
      <c r="O73" s="33"/>
      <c r="P73" s="33"/>
      <c r="Q73" s="33"/>
      <c r="R73" s="37"/>
      <c r="S73" s="33"/>
      <c r="T73" s="33"/>
      <c r="U73" s="33"/>
      <c r="V73" s="33"/>
      <c r="W73" s="33"/>
      <c r="X73" s="33"/>
      <c r="Y73" s="33"/>
      <c r="Z73" s="18"/>
      <c r="AA73" s="18"/>
      <c r="AB73" s="93"/>
      <c r="AC73" s="12" t="s">
        <v>55</v>
      </c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4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</row>
    <row r="74" spans="1:99">
      <c r="A74" s="9"/>
      <c r="B74" s="9"/>
      <c r="C74" s="9"/>
      <c r="D74" s="9"/>
      <c r="E74" s="9"/>
      <c r="F74" s="9"/>
      <c r="G74" s="18"/>
      <c r="H74" s="9"/>
      <c r="I74" s="16"/>
      <c r="J74" s="16"/>
      <c r="K74" s="44"/>
      <c r="L74" s="44"/>
      <c r="M74" s="44"/>
      <c r="N74" s="9"/>
      <c r="O74" s="33"/>
      <c r="P74" s="33"/>
      <c r="Q74" s="33"/>
      <c r="R74" s="37"/>
      <c r="S74" s="33"/>
      <c r="T74" s="33"/>
      <c r="U74" s="33"/>
      <c r="V74" s="33"/>
      <c r="W74" s="33"/>
      <c r="X74" s="33"/>
      <c r="Y74" s="33"/>
      <c r="Z74" s="18"/>
      <c r="AA74" s="18"/>
      <c r="AB74" s="33"/>
      <c r="AC74" s="20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2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</row>
    <row r="75" spans="1:99" ht="19">
      <c r="A75" s="9"/>
      <c r="B75" s="94"/>
      <c r="C75" s="95"/>
      <c r="D75" s="50"/>
      <c r="E75" s="94"/>
      <c r="F75" s="95"/>
      <c r="G75" s="18"/>
      <c r="I75" s="16"/>
      <c r="J75" s="16"/>
      <c r="K75" s="44"/>
      <c r="L75" s="44"/>
      <c r="M75" s="44"/>
      <c r="N75" s="9"/>
      <c r="O75" s="33"/>
      <c r="P75" s="33"/>
      <c r="Q75" s="33"/>
      <c r="R75" s="37"/>
      <c r="S75" s="33"/>
      <c r="T75" s="33"/>
      <c r="U75" s="33"/>
      <c r="V75" s="33"/>
      <c r="W75" s="33"/>
      <c r="X75" s="33"/>
      <c r="Y75" s="33"/>
      <c r="Z75" s="18"/>
      <c r="AA75" s="18"/>
      <c r="AB75" s="93"/>
      <c r="AC75" s="12" t="s">
        <v>56</v>
      </c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4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</row>
    <row r="76" spans="1:99">
      <c r="A76" s="9"/>
      <c r="B76" s="94"/>
      <c r="C76" s="95"/>
      <c r="D76" s="50"/>
      <c r="E76" s="94"/>
      <c r="F76" s="95"/>
      <c r="G76" s="18"/>
      <c r="I76" s="16"/>
      <c r="J76" s="16"/>
      <c r="K76" s="44"/>
      <c r="L76" s="44"/>
      <c r="M76" s="44"/>
      <c r="N76" s="9"/>
      <c r="O76" s="33"/>
      <c r="P76" s="33"/>
      <c r="Q76" s="33"/>
      <c r="R76" s="37"/>
      <c r="S76" s="33"/>
      <c r="T76" s="63"/>
      <c r="U76" s="63"/>
      <c r="V76" s="33"/>
      <c r="W76" s="33"/>
      <c r="X76" s="33"/>
      <c r="Y76" s="33"/>
      <c r="Z76" s="18"/>
      <c r="AB76" s="33"/>
      <c r="AC76" s="20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2"/>
      <c r="AR76" s="9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</row>
    <row r="77" spans="1:99" ht="19">
      <c r="A77" s="9"/>
      <c r="B77" s="94"/>
      <c r="C77" s="95"/>
      <c r="D77" s="50"/>
      <c r="E77" s="94"/>
      <c r="F77" s="95"/>
      <c r="G77" s="18"/>
      <c r="I77" s="16"/>
      <c r="J77" s="16"/>
      <c r="K77" s="44"/>
      <c r="L77" s="44"/>
      <c r="M77" s="44"/>
      <c r="N77" s="9"/>
      <c r="O77" s="33"/>
      <c r="P77" s="33"/>
      <c r="Q77" s="33"/>
      <c r="R77" s="96"/>
      <c r="S77" s="81" t="s">
        <v>57</v>
      </c>
      <c r="T77" s="13"/>
      <c r="U77" s="13"/>
      <c r="V77" s="13"/>
      <c r="W77" s="13"/>
      <c r="X77" s="13"/>
      <c r="Y77" s="14"/>
      <c r="Z77" s="11"/>
      <c r="AA77" s="11"/>
      <c r="AB77" s="12" t="s">
        <v>58</v>
      </c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4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</row>
    <row r="78" spans="1:99">
      <c r="A78" s="9"/>
      <c r="B78" s="97"/>
      <c r="C78" s="98"/>
      <c r="D78" s="50"/>
      <c r="E78" s="97"/>
      <c r="F78" s="98"/>
      <c r="G78" s="18"/>
      <c r="I78" s="16"/>
      <c r="J78" s="16"/>
      <c r="K78" s="44"/>
      <c r="L78" s="44"/>
      <c r="M78" s="44"/>
      <c r="N78" s="9"/>
      <c r="O78" s="33"/>
      <c r="P78" s="33"/>
      <c r="Q78" s="33"/>
      <c r="R78" s="33"/>
      <c r="S78" s="20"/>
      <c r="T78" s="21"/>
      <c r="U78" s="21"/>
      <c r="V78" s="21"/>
      <c r="W78" s="21"/>
      <c r="X78" s="21"/>
      <c r="Y78" s="22"/>
      <c r="Z78" s="18"/>
      <c r="AA78" s="26"/>
      <c r="AB78" s="20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2"/>
      <c r="AQ78" s="9"/>
      <c r="AR78" s="50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50"/>
      <c r="BF78" s="50"/>
      <c r="BG78" s="50"/>
    </row>
    <row r="79" spans="1:99">
      <c r="A79" s="9"/>
      <c r="B79" s="9"/>
      <c r="C79" s="9"/>
      <c r="D79" s="9"/>
      <c r="E79" s="9"/>
      <c r="F79" s="9"/>
      <c r="G79" s="18"/>
      <c r="I79" s="16"/>
      <c r="J79" s="16"/>
      <c r="K79" s="44"/>
      <c r="L79" s="44"/>
      <c r="M79" s="44"/>
      <c r="N79" s="9"/>
      <c r="O79" s="33"/>
      <c r="P79" s="33"/>
      <c r="Q79" s="33"/>
      <c r="R79" s="33"/>
      <c r="S79" s="33"/>
      <c r="T79" s="63"/>
      <c r="U79" s="63"/>
      <c r="V79" s="33"/>
      <c r="W79" s="33"/>
      <c r="X79" s="33"/>
      <c r="Y79" s="33"/>
      <c r="Z79" s="18"/>
      <c r="AB79" s="89"/>
      <c r="AC79" s="90" t="s">
        <v>49</v>
      </c>
      <c r="AD79" s="32"/>
      <c r="AE79" s="32"/>
      <c r="AF79" s="32"/>
      <c r="AG79" s="32"/>
      <c r="AH79" s="32"/>
      <c r="AI79" s="32"/>
      <c r="AJ79" s="32"/>
      <c r="AK79" s="32"/>
      <c r="AL79" s="32"/>
      <c r="AM79" s="79"/>
      <c r="AN79" s="79"/>
      <c r="AO79" s="79"/>
      <c r="AQ79" s="9"/>
      <c r="AR79" s="9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9"/>
      <c r="BF79" s="9"/>
      <c r="BG79" s="9"/>
    </row>
    <row r="80" spans="1:99">
      <c r="G80" s="18"/>
      <c r="H80" s="9"/>
      <c r="I80" s="16"/>
      <c r="J80" s="16"/>
      <c r="O80" s="63"/>
      <c r="P80" s="63"/>
      <c r="Q80" s="63"/>
      <c r="R80" s="63"/>
      <c r="T80" s="63"/>
      <c r="U80" s="63"/>
      <c r="V80" s="63"/>
      <c r="W80" s="63"/>
      <c r="X80" s="63"/>
      <c r="Y80" s="64"/>
      <c r="Z80" s="18"/>
      <c r="AA80" s="18"/>
      <c r="AB80" s="93"/>
      <c r="AC80" s="12" t="s">
        <v>59</v>
      </c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4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H80" s="9"/>
      <c r="BI80" s="9"/>
      <c r="BJ80" s="9"/>
    </row>
    <row r="81" spans="1:99">
      <c r="G81" s="18"/>
      <c r="H81" s="9"/>
      <c r="I81" s="16"/>
      <c r="J81" s="16"/>
      <c r="L81" s="44"/>
      <c r="M81" s="44"/>
      <c r="N81" s="9"/>
      <c r="O81" s="63"/>
      <c r="P81" s="63"/>
      <c r="Q81" s="63"/>
      <c r="R81" s="63"/>
      <c r="S81" s="33"/>
      <c r="T81" s="33"/>
      <c r="U81" s="33"/>
      <c r="V81" s="63"/>
      <c r="W81" s="63"/>
      <c r="X81" s="63"/>
      <c r="Y81" s="64"/>
      <c r="Z81" s="18"/>
      <c r="AA81" s="18"/>
      <c r="AC81" s="20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2"/>
      <c r="AQ81" s="9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9"/>
      <c r="BF81" s="9"/>
      <c r="BG81" s="9"/>
      <c r="BH81" s="9"/>
      <c r="BI81" s="9"/>
      <c r="BJ81" s="9"/>
    </row>
    <row r="82" spans="1:99">
      <c r="G82" s="18"/>
      <c r="H82" s="9"/>
      <c r="I82" s="16"/>
      <c r="J82" s="16"/>
      <c r="L82" s="44"/>
      <c r="M82" s="44"/>
      <c r="N82" s="9"/>
      <c r="O82" s="99"/>
      <c r="P82" s="99"/>
      <c r="Q82" s="99"/>
      <c r="R82" s="99"/>
      <c r="S82" s="33"/>
      <c r="T82" s="33"/>
      <c r="U82" s="33"/>
      <c r="V82" s="99"/>
      <c r="W82" s="99"/>
      <c r="Y82" s="33"/>
      <c r="Z82" s="18"/>
      <c r="AA82" s="18"/>
      <c r="AB82" s="93"/>
      <c r="AC82" s="100" t="s">
        <v>60</v>
      </c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4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H82" s="9"/>
      <c r="BI82" s="9"/>
      <c r="BJ82" s="9"/>
    </row>
    <row r="83" spans="1:99">
      <c r="A83" s="9"/>
      <c r="B83" s="9"/>
      <c r="C83" s="9"/>
      <c r="D83" s="9"/>
      <c r="E83" s="9"/>
      <c r="F83" s="9"/>
      <c r="G83" s="18"/>
      <c r="H83" s="9"/>
      <c r="I83" s="16"/>
      <c r="J83" s="16"/>
      <c r="L83" s="44"/>
      <c r="M83" s="44"/>
      <c r="N83" s="9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18"/>
      <c r="AA83" s="9"/>
      <c r="AC83" s="77"/>
      <c r="AO83" s="78"/>
      <c r="AP83" s="9"/>
      <c r="AR83" s="50"/>
      <c r="BH83" s="9"/>
      <c r="BI83" s="9"/>
      <c r="BJ83" s="9"/>
    </row>
    <row r="84" spans="1:99" ht="19">
      <c r="A84" s="9"/>
      <c r="B84" s="9"/>
      <c r="C84" s="9"/>
      <c r="D84" s="9"/>
      <c r="E84" s="9"/>
      <c r="F84" s="9"/>
      <c r="G84" s="18"/>
      <c r="H84" s="9"/>
      <c r="I84" s="16"/>
      <c r="J84" s="16"/>
      <c r="L84" s="44"/>
      <c r="M84" s="44"/>
      <c r="N84" s="9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18"/>
      <c r="AA84" s="75"/>
      <c r="AB84" s="101" t="s">
        <v>61</v>
      </c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4"/>
      <c r="AP84" s="9"/>
      <c r="AR84" s="50"/>
      <c r="BE84" s="50"/>
      <c r="BF84" s="50"/>
      <c r="BG84" s="50"/>
      <c r="BH84" s="9"/>
      <c r="BI84" s="9"/>
      <c r="BJ84" s="9"/>
    </row>
    <row r="85" spans="1:99">
      <c r="A85" s="9"/>
      <c r="B85" s="9"/>
      <c r="C85" s="9"/>
      <c r="D85" s="9"/>
      <c r="E85" s="9"/>
      <c r="F85" s="9"/>
      <c r="G85" s="18"/>
      <c r="H85" s="9"/>
      <c r="I85" s="16"/>
      <c r="J85" s="16"/>
      <c r="K85" s="44"/>
      <c r="L85" s="44"/>
      <c r="M85" s="44"/>
      <c r="N85" s="9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18"/>
      <c r="AA85" s="9"/>
      <c r="AB85" s="20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2"/>
      <c r="AP85" s="9"/>
      <c r="AR85" s="50"/>
      <c r="BE85" s="50"/>
      <c r="BF85" s="50"/>
      <c r="BG85" s="50"/>
      <c r="BH85" s="9"/>
      <c r="BI85" s="9"/>
      <c r="BJ85" s="9"/>
    </row>
    <row r="86" spans="1:99">
      <c r="A86" s="9"/>
      <c r="B86" s="9"/>
      <c r="C86" s="9"/>
      <c r="D86" s="9"/>
      <c r="E86" s="9"/>
      <c r="F86" s="9"/>
      <c r="G86" s="18"/>
      <c r="H86" s="9"/>
      <c r="I86" s="16"/>
      <c r="J86" s="16"/>
      <c r="K86" s="44"/>
      <c r="L86" s="44"/>
      <c r="M86" s="44"/>
      <c r="N86" s="9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18"/>
      <c r="AA86" s="9"/>
      <c r="AB86" s="102" t="s">
        <v>49</v>
      </c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103"/>
      <c r="AP86" s="9"/>
      <c r="AR86" s="50"/>
      <c r="BE86" s="50"/>
      <c r="BF86" s="50"/>
      <c r="BG86" s="50"/>
      <c r="BH86" s="9"/>
      <c r="BI86" s="9"/>
      <c r="BJ86" s="9"/>
    </row>
    <row r="87" spans="1:99">
      <c r="A87" s="9"/>
      <c r="B87" s="9"/>
      <c r="C87" s="9"/>
      <c r="D87" s="9"/>
      <c r="E87" s="9"/>
      <c r="F87" s="9"/>
      <c r="G87" s="18"/>
      <c r="H87" s="9"/>
      <c r="I87" s="16"/>
      <c r="J87" s="16"/>
      <c r="K87" s="44"/>
      <c r="L87" s="44"/>
      <c r="M87" s="44"/>
      <c r="N87" s="9"/>
      <c r="O87" s="33"/>
      <c r="P87" s="33"/>
      <c r="Q87" s="33"/>
      <c r="R87" s="33"/>
      <c r="S87" s="33"/>
      <c r="T87" s="33"/>
      <c r="U87" s="33"/>
      <c r="V87" s="33"/>
      <c r="W87" s="33"/>
      <c r="X87" s="33"/>
      <c r="Z87" s="18"/>
      <c r="AA87" s="24"/>
      <c r="AB87" s="12" t="s">
        <v>62</v>
      </c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4"/>
      <c r="AR87" s="50"/>
      <c r="BE87" s="50"/>
      <c r="BF87" s="50"/>
      <c r="BG87" s="50"/>
      <c r="BH87" s="9"/>
      <c r="BI87" s="9"/>
      <c r="BJ87" s="9"/>
    </row>
    <row r="88" spans="1:99">
      <c r="A88" s="9"/>
      <c r="B88" s="9"/>
      <c r="C88" s="9"/>
      <c r="D88" s="9"/>
      <c r="E88" s="9"/>
      <c r="F88" s="9"/>
      <c r="G88" s="18"/>
      <c r="H88" s="9"/>
      <c r="I88" s="16"/>
      <c r="J88" s="16"/>
      <c r="K88" s="44"/>
      <c r="L88" s="44"/>
      <c r="M88" s="44"/>
      <c r="N88" s="9"/>
      <c r="O88" s="33"/>
      <c r="P88" s="33"/>
      <c r="Q88" s="33"/>
      <c r="R88" s="33"/>
      <c r="V88" s="33"/>
      <c r="W88" s="33"/>
      <c r="X88" s="33"/>
      <c r="Y88" s="33"/>
      <c r="Z88" s="18"/>
      <c r="AA88" s="19"/>
      <c r="AB88" s="20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2"/>
      <c r="AR88" s="50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50"/>
      <c r="BF88" s="50"/>
      <c r="BG88" s="50"/>
      <c r="BH88" s="9"/>
      <c r="BI88" s="9"/>
      <c r="BJ88" s="9"/>
    </row>
    <row r="89" spans="1:99">
      <c r="G89" s="18"/>
      <c r="I89" s="16"/>
      <c r="J89" s="16"/>
      <c r="K89" s="44"/>
      <c r="L89" s="44"/>
      <c r="M89" s="44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18"/>
      <c r="AA89" s="24"/>
      <c r="AB89" s="12" t="s">
        <v>63</v>
      </c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4"/>
      <c r="AP89" s="11"/>
      <c r="AQ89" s="71" t="s">
        <v>64</v>
      </c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4"/>
      <c r="BE89" s="50"/>
      <c r="BF89" s="50"/>
      <c r="BG89" s="50"/>
    </row>
    <row r="90" spans="1:99">
      <c r="G90" s="18"/>
      <c r="I90" s="16"/>
      <c r="J90" s="16"/>
      <c r="K90" s="44"/>
      <c r="L90" s="44"/>
      <c r="M90" s="44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18"/>
      <c r="AA90" s="19"/>
      <c r="AB90" s="20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2"/>
      <c r="AP90" s="26"/>
      <c r="AQ90" s="20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2"/>
      <c r="BE90" s="9"/>
      <c r="BF90" s="9"/>
      <c r="BG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</row>
    <row r="91" spans="1:99">
      <c r="G91" s="18"/>
      <c r="I91" s="16"/>
      <c r="J91" s="16"/>
      <c r="K91" s="44"/>
      <c r="L91" s="44"/>
      <c r="M91" s="44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18"/>
      <c r="AA91" s="24"/>
      <c r="AB91" s="12" t="s">
        <v>65</v>
      </c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4"/>
      <c r="AP91" s="12" t="s">
        <v>66</v>
      </c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4"/>
      <c r="BE91" s="50"/>
      <c r="BF91" s="50"/>
      <c r="BG91" s="50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</row>
    <row r="92" spans="1:99">
      <c r="G92" s="18"/>
      <c r="I92" s="16"/>
      <c r="J92" s="16"/>
      <c r="K92" s="44"/>
      <c r="L92" s="44"/>
      <c r="M92" s="44"/>
      <c r="O92" s="63"/>
      <c r="P92" s="63"/>
      <c r="Q92" s="33"/>
      <c r="R92" s="33"/>
      <c r="S92" s="33"/>
      <c r="T92" s="33"/>
      <c r="U92" s="33"/>
      <c r="V92" s="33"/>
      <c r="W92" s="33"/>
      <c r="X92" s="33"/>
      <c r="Y92" s="64"/>
      <c r="AA92" s="19"/>
      <c r="AB92" s="20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2"/>
      <c r="AP92" s="20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2"/>
      <c r="BE92" s="50"/>
      <c r="BF92" s="50"/>
      <c r="BG92" s="50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/>
    </row>
    <row r="93" spans="1:99">
      <c r="G93" s="18"/>
      <c r="I93" s="16"/>
      <c r="J93" s="16"/>
      <c r="K93" s="44"/>
      <c r="L93" s="44"/>
      <c r="M93" s="44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64"/>
      <c r="AA93" s="24"/>
      <c r="AB93" s="12" t="s">
        <v>67</v>
      </c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4"/>
      <c r="AP93" s="12" t="s">
        <v>68</v>
      </c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4"/>
      <c r="BD93" s="50"/>
      <c r="BE93" s="50"/>
      <c r="BF93" s="50"/>
      <c r="BG93" s="50"/>
      <c r="BH93" s="9"/>
      <c r="BI93" s="9"/>
      <c r="BJ93" s="9"/>
      <c r="CC93" s="9"/>
    </row>
    <row r="94" spans="1:99">
      <c r="G94" s="18"/>
      <c r="I94" s="16"/>
      <c r="J94" s="16"/>
      <c r="K94" s="44"/>
      <c r="L94" s="44"/>
      <c r="M94" s="44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64"/>
      <c r="AA94" s="26"/>
      <c r="AB94" s="20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2"/>
      <c r="AP94" s="20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2"/>
      <c r="BD94" s="50"/>
      <c r="BE94" s="50"/>
      <c r="BF94" s="50"/>
      <c r="BG94" s="50"/>
      <c r="BH94" s="9"/>
      <c r="BI94" s="9"/>
      <c r="BJ94" s="9"/>
      <c r="CC94" s="9"/>
    </row>
    <row r="95" spans="1:99">
      <c r="G95" s="18"/>
      <c r="I95" s="16"/>
      <c r="J95" s="16"/>
      <c r="K95" s="44"/>
      <c r="L95" s="44"/>
      <c r="M95" s="44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64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Q95" s="9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9"/>
      <c r="BF95" s="9"/>
      <c r="BG95" s="9"/>
    </row>
    <row r="96" spans="1:99">
      <c r="G96" s="18"/>
      <c r="I96" s="16"/>
      <c r="J96" s="16"/>
      <c r="K96" s="44"/>
      <c r="L96" s="44"/>
      <c r="AA96" s="11"/>
      <c r="AB96" s="12" t="s">
        <v>69</v>
      </c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4"/>
      <c r="AP96" s="11"/>
      <c r="AQ96" s="71" t="s">
        <v>70</v>
      </c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4"/>
    </row>
    <row r="97" spans="2:81">
      <c r="G97" s="18"/>
      <c r="I97" s="16"/>
      <c r="J97" s="16"/>
      <c r="K97" s="44"/>
      <c r="L97" s="44"/>
      <c r="AA97" s="19"/>
      <c r="AB97" s="20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2"/>
      <c r="AP97" s="26"/>
      <c r="AQ97" s="20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2"/>
      <c r="BE97" s="50"/>
      <c r="BF97" s="50"/>
      <c r="BG97" s="50"/>
      <c r="BV97" s="9"/>
      <c r="BW97" s="9"/>
      <c r="BX97" s="9"/>
      <c r="BY97" s="9"/>
      <c r="BZ97" s="9"/>
      <c r="CA97" s="9"/>
      <c r="CB97" s="9"/>
      <c r="CC97" s="9"/>
    </row>
    <row r="98" spans="2:81">
      <c r="G98" s="18"/>
      <c r="I98" s="17"/>
      <c r="J98" s="17"/>
      <c r="K98" s="44"/>
      <c r="L98" s="44"/>
      <c r="M98" s="44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AA98" s="24"/>
      <c r="AB98" s="12" t="s">
        <v>71</v>
      </c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4"/>
      <c r="AP98" s="11"/>
      <c r="AQ98" s="71" t="s">
        <v>72</v>
      </c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4"/>
      <c r="BE98" s="50"/>
      <c r="BF98" s="50"/>
      <c r="BG98" s="50"/>
      <c r="BV98" s="9"/>
      <c r="BW98" s="9"/>
      <c r="BX98" s="9"/>
      <c r="BY98" s="9"/>
      <c r="BZ98" s="9"/>
      <c r="CA98" s="9"/>
      <c r="CB98" s="9"/>
      <c r="CC98" s="9"/>
    </row>
    <row r="99" spans="2:81">
      <c r="G99" s="18"/>
      <c r="J99" s="16"/>
      <c r="K99" s="44"/>
      <c r="L99" s="44"/>
      <c r="M99" s="44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AA99" s="19"/>
      <c r="AB99" s="20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2"/>
      <c r="AP99" s="26"/>
      <c r="AQ99" s="20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2"/>
      <c r="BV99" s="9"/>
      <c r="BW99" s="9"/>
      <c r="BX99" s="9"/>
      <c r="BY99" s="9"/>
      <c r="BZ99" s="9"/>
      <c r="CA99" s="9"/>
      <c r="CB99" s="9"/>
      <c r="CC99" s="9"/>
    </row>
    <row r="100" spans="2:81">
      <c r="G100" s="18"/>
      <c r="J100" s="16"/>
      <c r="K100" s="44"/>
      <c r="L100" s="44"/>
      <c r="M100" s="44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AA100" s="27"/>
      <c r="AB100" s="12" t="s">
        <v>73</v>
      </c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4"/>
      <c r="AP100" s="11"/>
      <c r="AQ100" s="71" t="s">
        <v>74</v>
      </c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4"/>
      <c r="BV100" s="9"/>
      <c r="BW100" s="9"/>
      <c r="BX100" s="9"/>
      <c r="BY100" s="9"/>
      <c r="BZ100" s="9"/>
      <c r="CA100" s="9"/>
      <c r="CB100" s="9"/>
      <c r="CC100" s="9"/>
    </row>
    <row r="101" spans="2:81">
      <c r="G101" s="18"/>
      <c r="I101" s="16"/>
      <c r="J101" s="16"/>
      <c r="K101" s="44"/>
      <c r="L101" s="44"/>
      <c r="M101" s="44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AA101" s="34"/>
      <c r="AB101" s="20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2"/>
      <c r="AP101" s="26"/>
      <c r="AQ101" s="20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2"/>
      <c r="BV101" s="9"/>
      <c r="BW101" s="9"/>
      <c r="BX101" s="9"/>
      <c r="BY101" s="9"/>
      <c r="BZ101" s="9"/>
      <c r="CA101" s="9"/>
      <c r="CB101" s="9"/>
      <c r="CC101" s="9"/>
    </row>
    <row r="102" spans="2:81" ht="17">
      <c r="G102" s="18"/>
      <c r="I102" s="16"/>
      <c r="J102" s="16"/>
      <c r="K102" s="44"/>
      <c r="L102" s="44"/>
      <c r="M102" s="83"/>
      <c r="N102" s="11"/>
      <c r="O102" s="12" t="s">
        <v>75</v>
      </c>
      <c r="P102" s="13"/>
      <c r="Q102" s="13"/>
      <c r="R102" s="13"/>
      <c r="S102" s="13"/>
      <c r="T102" s="13"/>
      <c r="U102" s="13"/>
      <c r="V102" s="13"/>
      <c r="W102" s="13"/>
      <c r="X102" s="13"/>
      <c r="Y102" s="14"/>
      <c r="Z102" s="42"/>
      <c r="AA102" s="24"/>
      <c r="AB102" s="12" t="s">
        <v>76</v>
      </c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4"/>
      <c r="AP102" s="11"/>
      <c r="AQ102" s="71" t="s">
        <v>77</v>
      </c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4"/>
      <c r="BV102" s="9"/>
      <c r="BW102" s="9"/>
      <c r="BX102" s="9"/>
      <c r="BY102" s="9"/>
      <c r="BZ102" s="9"/>
      <c r="CA102" s="9"/>
      <c r="CB102" s="9"/>
      <c r="CC102" s="9"/>
    </row>
    <row r="103" spans="2:81">
      <c r="G103" s="18"/>
      <c r="I103" s="16"/>
      <c r="J103" s="16"/>
      <c r="K103" s="44"/>
      <c r="L103" s="44"/>
      <c r="M103" s="45"/>
      <c r="N103" s="47"/>
      <c r="O103" s="20"/>
      <c r="P103" s="21"/>
      <c r="Q103" s="21"/>
      <c r="R103" s="21"/>
      <c r="S103" s="21"/>
      <c r="T103" s="21"/>
      <c r="U103" s="21"/>
      <c r="V103" s="21"/>
      <c r="W103" s="21"/>
      <c r="X103" s="21"/>
      <c r="Y103" s="22"/>
      <c r="Z103" s="18"/>
      <c r="AA103" s="19"/>
      <c r="AB103" s="20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2"/>
      <c r="AP103" s="26"/>
      <c r="AQ103" s="20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2"/>
      <c r="BV103" s="9"/>
      <c r="BW103" s="9"/>
      <c r="BX103" s="9"/>
      <c r="BY103" s="9"/>
      <c r="BZ103" s="9"/>
      <c r="CA103" s="9"/>
      <c r="CB103" s="9"/>
      <c r="CC103" s="9"/>
    </row>
    <row r="104" spans="2:81">
      <c r="G104" s="18"/>
      <c r="I104" s="16"/>
      <c r="J104" s="16"/>
      <c r="K104" s="44"/>
      <c r="L104" s="44"/>
      <c r="M104" s="45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AA104" s="27"/>
      <c r="AB104" s="12" t="s">
        <v>78</v>
      </c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4"/>
      <c r="AP104" s="11"/>
      <c r="AQ104" s="71" t="s">
        <v>79</v>
      </c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4"/>
      <c r="BV104" s="9"/>
      <c r="BW104" s="9"/>
      <c r="BX104" s="9"/>
      <c r="BY104" s="9"/>
      <c r="BZ104" s="9"/>
      <c r="CA104" s="9"/>
      <c r="CB104" s="9"/>
      <c r="CC104" s="9"/>
    </row>
    <row r="105" spans="2:81">
      <c r="G105" s="18"/>
      <c r="I105" s="16"/>
      <c r="J105" s="16"/>
      <c r="K105" s="44"/>
      <c r="L105" s="44"/>
      <c r="M105" s="45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AA105" s="34"/>
      <c r="AB105" s="20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2"/>
      <c r="AP105" s="26"/>
      <c r="AQ105" s="20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2"/>
      <c r="BV105" s="9"/>
      <c r="BW105" s="9"/>
      <c r="BX105" s="9"/>
      <c r="BY105" s="9"/>
      <c r="BZ105" s="9"/>
      <c r="CA105" s="9"/>
      <c r="CB105" s="9"/>
      <c r="CC105" s="9"/>
    </row>
    <row r="106" spans="2:81">
      <c r="B106" s="94"/>
      <c r="C106" s="95"/>
      <c r="D106" s="50"/>
      <c r="E106" s="94"/>
      <c r="F106" s="95"/>
      <c r="G106" s="18"/>
      <c r="I106" s="16"/>
      <c r="J106" s="16"/>
      <c r="K106" s="44"/>
      <c r="L106" s="44"/>
      <c r="M106" s="45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AA106" s="24"/>
      <c r="AB106" s="12" t="s">
        <v>80</v>
      </c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4"/>
      <c r="AP106" s="11"/>
      <c r="AQ106" s="71" t="s">
        <v>81</v>
      </c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4"/>
      <c r="BV106" s="9"/>
      <c r="BW106" s="9"/>
      <c r="BX106" s="9"/>
      <c r="BY106" s="9"/>
      <c r="BZ106" s="9"/>
      <c r="CA106" s="9"/>
      <c r="CB106" s="9"/>
      <c r="CC106" s="9"/>
    </row>
    <row r="107" spans="2:81">
      <c r="G107" s="18"/>
      <c r="M107" s="45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AA107" s="19"/>
      <c r="AB107" s="20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2"/>
      <c r="AP107" s="26"/>
      <c r="AQ107" s="20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2"/>
      <c r="BV107" s="9"/>
      <c r="BW107" s="9"/>
      <c r="BX107" s="9"/>
      <c r="BY107" s="9"/>
      <c r="BZ107" s="9"/>
      <c r="CA107" s="9"/>
      <c r="CB107" s="9"/>
      <c r="CC107" s="9"/>
    </row>
    <row r="108" spans="2:81">
      <c r="G108" s="18"/>
      <c r="M108" s="45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AA108" s="27"/>
      <c r="AB108" s="12" t="s">
        <v>82</v>
      </c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4"/>
      <c r="BV108" s="9"/>
      <c r="BW108" s="9"/>
      <c r="BX108" s="9"/>
      <c r="BY108" s="9"/>
      <c r="BZ108" s="9"/>
      <c r="CA108" s="9"/>
      <c r="CB108" s="9"/>
      <c r="CC108" s="9"/>
    </row>
    <row r="109" spans="2:81">
      <c r="G109" s="18"/>
      <c r="M109" s="45"/>
      <c r="O109" s="33"/>
      <c r="P109" s="33"/>
      <c r="Q109" s="63"/>
      <c r="R109" s="82"/>
      <c r="S109" s="82"/>
      <c r="T109" s="82"/>
      <c r="U109" s="82"/>
      <c r="V109" s="82"/>
      <c r="W109" s="82"/>
      <c r="X109" s="82"/>
      <c r="Y109" s="82"/>
      <c r="Z109" s="50"/>
      <c r="AA109" s="74"/>
      <c r="AB109" s="20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2"/>
      <c r="AR109" s="50"/>
      <c r="BV109" s="9"/>
      <c r="BW109" s="9"/>
      <c r="BX109" s="9"/>
      <c r="BY109" s="9"/>
      <c r="BZ109" s="9"/>
      <c r="CA109" s="9"/>
      <c r="CB109" s="9"/>
      <c r="CC109" s="9"/>
    </row>
    <row r="110" spans="2:81">
      <c r="G110" s="18"/>
      <c r="M110" s="45"/>
      <c r="O110" s="33"/>
      <c r="P110" s="33"/>
      <c r="Q110" s="82"/>
      <c r="R110" s="82"/>
      <c r="S110" s="33"/>
      <c r="T110" s="33"/>
      <c r="U110" s="33"/>
      <c r="V110" s="33"/>
      <c r="W110" s="33"/>
      <c r="X110" s="33"/>
      <c r="Y110" s="33"/>
      <c r="AB110" s="63"/>
      <c r="AC110" s="63"/>
      <c r="AD110" s="63"/>
      <c r="AE110" s="63"/>
      <c r="AF110" s="63"/>
      <c r="AG110" s="63"/>
      <c r="AH110" s="63"/>
      <c r="AI110" s="63"/>
      <c r="AJ110" s="63"/>
      <c r="AK110" s="63"/>
      <c r="AL110" s="63"/>
      <c r="AM110" s="63"/>
      <c r="AN110" s="63"/>
      <c r="AO110" s="33"/>
      <c r="AQ110" s="50"/>
    </row>
    <row r="111" spans="2:81">
      <c r="G111" s="18"/>
      <c r="M111" s="56"/>
      <c r="AA111" s="11"/>
      <c r="AB111" s="12" t="s">
        <v>83</v>
      </c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4"/>
      <c r="AP111" s="11"/>
      <c r="AQ111" s="71" t="s">
        <v>84</v>
      </c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4"/>
    </row>
    <row r="112" spans="2:81">
      <c r="G112" s="18"/>
      <c r="M112" s="56"/>
      <c r="AA112" s="19"/>
      <c r="AB112" s="20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2"/>
      <c r="AP112" s="26"/>
      <c r="AQ112" s="20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2"/>
    </row>
    <row r="113" spans="2:56" ht="77">
      <c r="B113" s="94"/>
      <c r="C113" s="95"/>
      <c r="D113" s="50"/>
      <c r="E113" s="94"/>
      <c r="F113" s="95"/>
      <c r="G113" s="18"/>
      <c r="I113" s="28" t="s">
        <v>85</v>
      </c>
      <c r="J113" s="29"/>
      <c r="K113" s="44"/>
      <c r="L113" s="44"/>
      <c r="M113" s="45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64"/>
      <c r="AA113" s="61"/>
      <c r="AB113" s="12" t="s">
        <v>86</v>
      </c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4"/>
      <c r="AP113" s="11"/>
      <c r="AQ113" s="71" t="s">
        <v>87</v>
      </c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4"/>
    </row>
    <row r="114" spans="2:56">
      <c r="G114" s="18"/>
      <c r="I114" s="35"/>
      <c r="J114" s="36"/>
      <c r="K114" s="44"/>
      <c r="L114" s="44"/>
      <c r="M114" s="45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64"/>
      <c r="AA114" s="61"/>
      <c r="AB114" s="20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2"/>
      <c r="AP114" s="18"/>
      <c r="AQ114" s="20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2"/>
    </row>
    <row r="115" spans="2:56">
      <c r="G115" s="18"/>
      <c r="I115" s="35"/>
      <c r="J115" s="36"/>
      <c r="K115" s="44"/>
      <c r="L115" s="44"/>
      <c r="M115" s="45"/>
      <c r="N115" s="9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AA115" s="24"/>
      <c r="AB115" s="12" t="s">
        <v>88</v>
      </c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4"/>
      <c r="AP115" s="11"/>
      <c r="AQ115" s="71" t="s">
        <v>89</v>
      </c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4"/>
    </row>
    <row r="116" spans="2:56">
      <c r="B116" s="48" t="s">
        <v>14</v>
      </c>
      <c r="C116" s="49"/>
      <c r="D116" s="50"/>
      <c r="E116" s="48" t="s">
        <v>15</v>
      </c>
      <c r="F116" s="49"/>
      <c r="G116" s="18"/>
      <c r="I116" s="35"/>
      <c r="J116" s="36"/>
      <c r="K116" s="44"/>
      <c r="L116" s="44"/>
      <c r="M116" s="45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AA116" s="19"/>
      <c r="AB116" s="20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2"/>
      <c r="AP116" s="26"/>
      <c r="AQ116" s="20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2"/>
    </row>
    <row r="117" spans="2:56">
      <c r="B117" s="51"/>
      <c r="C117" s="52"/>
      <c r="D117" s="53"/>
      <c r="E117" s="51"/>
      <c r="F117" s="52"/>
      <c r="G117" s="104"/>
      <c r="H117" s="42"/>
      <c r="I117" s="35"/>
      <c r="J117" s="36"/>
      <c r="K117" s="44"/>
      <c r="L117" s="83"/>
      <c r="M117" s="105"/>
      <c r="N117" s="11"/>
      <c r="O117" s="12" t="s">
        <v>90</v>
      </c>
      <c r="P117" s="13"/>
      <c r="Q117" s="13"/>
      <c r="R117" s="13"/>
      <c r="S117" s="13"/>
      <c r="T117" s="13"/>
      <c r="U117" s="13"/>
      <c r="V117" s="13"/>
      <c r="W117" s="13"/>
      <c r="X117" s="13"/>
      <c r="Y117" s="14"/>
      <c r="Z117" s="42"/>
      <c r="AA117" s="56"/>
      <c r="AB117" s="31"/>
      <c r="AC117" s="106" t="s">
        <v>91</v>
      </c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4"/>
      <c r="AQ117" s="107"/>
      <c r="AR117" s="107"/>
      <c r="AS117" s="107"/>
      <c r="AT117" s="107"/>
      <c r="AU117" s="107"/>
      <c r="AV117" s="107"/>
      <c r="AW117" s="107"/>
      <c r="AX117" s="107"/>
      <c r="AY117" s="107"/>
      <c r="AZ117" s="107"/>
      <c r="BA117" s="107"/>
      <c r="BB117" s="107"/>
      <c r="BC117" s="107"/>
      <c r="BD117" s="107"/>
    </row>
    <row r="118" spans="2:56">
      <c r="B118" s="51"/>
      <c r="C118" s="52"/>
      <c r="D118" s="50"/>
      <c r="E118" s="51"/>
      <c r="F118" s="52"/>
      <c r="G118" s="18"/>
      <c r="I118" s="35"/>
      <c r="J118" s="36"/>
      <c r="K118" s="108"/>
      <c r="L118" s="44"/>
      <c r="M118" s="45"/>
      <c r="N118" s="47"/>
      <c r="O118" s="20"/>
      <c r="P118" s="21"/>
      <c r="Q118" s="21"/>
      <c r="R118" s="21"/>
      <c r="S118" s="21"/>
      <c r="T118" s="21"/>
      <c r="U118" s="21"/>
      <c r="V118" s="21"/>
      <c r="W118" s="21"/>
      <c r="X118" s="21"/>
      <c r="Y118" s="22"/>
      <c r="Z118" s="18"/>
      <c r="AA118" s="56"/>
      <c r="AB118" s="31"/>
      <c r="AC118" s="20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2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  <c r="BD118" s="87"/>
    </row>
    <row r="119" spans="2:56">
      <c r="B119" s="59"/>
      <c r="C119" s="60"/>
      <c r="D119" s="50"/>
      <c r="E119" s="59"/>
      <c r="F119" s="60"/>
      <c r="G119" s="18"/>
      <c r="I119" s="35"/>
      <c r="J119" s="36"/>
      <c r="K119" s="109"/>
      <c r="L119" s="110"/>
      <c r="M119" s="44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AA119" s="56"/>
      <c r="AB119" s="96"/>
      <c r="AC119" s="106" t="s">
        <v>92</v>
      </c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4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  <c r="BD119" s="87"/>
    </row>
    <row r="120" spans="2:56">
      <c r="B120" s="94"/>
      <c r="C120" s="95"/>
      <c r="D120" s="50"/>
      <c r="E120" s="94"/>
      <c r="F120" s="95"/>
      <c r="G120" s="18"/>
      <c r="I120" s="35"/>
      <c r="J120" s="36"/>
      <c r="K120" s="109"/>
      <c r="L120" s="110"/>
      <c r="M120" s="44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AA120" s="56"/>
      <c r="AB120" s="33"/>
      <c r="AC120" s="20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2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  <c r="BD120" s="87"/>
    </row>
    <row r="121" spans="2:56">
      <c r="B121" s="94"/>
      <c r="C121" s="95"/>
      <c r="D121" s="50"/>
      <c r="E121" s="94"/>
      <c r="F121" s="95"/>
      <c r="G121" s="18"/>
      <c r="H121" s="9"/>
      <c r="I121" s="35"/>
      <c r="J121" s="36"/>
      <c r="K121" s="109"/>
      <c r="L121" s="110"/>
      <c r="M121" s="44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AA121" s="24"/>
      <c r="AB121" s="12" t="s">
        <v>93</v>
      </c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4"/>
      <c r="AP121" s="11"/>
      <c r="AQ121" s="71" t="s">
        <v>94</v>
      </c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4"/>
    </row>
    <row r="122" spans="2:56">
      <c r="G122" s="18"/>
      <c r="I122" s="68"/>
      <c r="J122" s="69"/>
      <c r="K122" s="44"/>
      <c r="L122" s="110"/>
      <c r="M122" s="44"/>
      <c r="O122" s="33"/>
      <c r="P122" s="33"/>
      <c r="Q122" s="63"/>
      <c r="R122" s="82"/>
      <c r="S122" s="33"/>
      <c r="T122" s="33"/>
      <c r="U122" s="33"/>
      <c r="V122" s="33"/>
      <c r="W122" s="33"/>
      <c r="X122" s="33"/>
      <c r="Y122" s="33"/>
      <c r="AA122" s="19"/>
      <c r="AB122" s="20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2"/>
      <c r="AP122" s="26"/>
      <c r="AQ122" s="20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2"/>
    </row>
    <row r="123" spans="2:56">
      <c r="G123" s="18"/>
      <c r="I123" s="16"/>
      <c r="J123" s="16"/>
      <c r="K123" s="44"/>
      <c r="L123" s="110"/>
      <c r="M123" s="44"/>
      <c r="O123" s="33"/>
      <c r="P123" s="33"/>
      <c r="Q123" s="82"/>
      <c r="R123" s="82"/>
      <c r="S123" s="82"/>
      <c r="T123" s="63"/>
      <c r="U123" s="63"/>
      <c r="V123" s="82"/>
      <c r="W123" s="82"/>
      <c r="X123" s="82"/>
      <c r="Y123" s="63"/>
      <c r="Z123" s="18"/>
      <c r="AA123" s="11"/>
      <c r="AB123" s="12" t="s">
        <v>95</v>
      </c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4"/>
      <c r="AP123" s="11"/>
      <c r="AQ123" s="71" t="s">
        <v>96</v>
      </c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4"/>
    </row>
    <row r="124" spans="2:56">
      <c r="G124" s="18"/>
      <c r="H124" s="9"/>
      <c r="I124" s="16"/>
      <c r="J124" s="16"/>
      <c r="K124" s="44"/>
      <c r="L124" s="110"/>
      <c r="M124" s="44"/>
      <c r="N124" s="9"/>
      <c r="O124" s="33"/>
      <c r="P124" s="33"/>
      <c r="Q124" s="33"/>
      <c r="R124" s="33"/>
      <c r="S124" s="33"/>
      <c r="T124" s="63"/>
      <c r="U124" s="63"/>
      <c r="V124" s="33"/>
      <c r="W124" s="33"/>
      <c r="X124" s="33"/>
      <c r="Y124" s="33"/>
      <c r="AA124" s="26"/>
      <c r="AB124" s="20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2"/>
      <c r="AP124" s="26"/>
      <c r="AQ124" s="20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2"/>
    </row>
    <row r="125" spans="2:56">
      <c r="G125" s="18"/>
      <c r="I125" s="16"/>
      <c r="J125" s="16"/>
      <c r="K125" s="44"/>
      <c r="L125" s="110"/>
      <c r="M125" s="44"/>
      <c r="N125" s="94"/>
      <c r="O125" s="63"/>
      <c r="P125" s="63"/>
      <c r="Q125" s="63"/>
      <c r="R125" s="33"/>
      <c r="S125" s="33"/>
      <c r="T125" s="63"/>
      <c r="U125" s="63"/>
      <c r="V125" s="33"/>
      <c r="W125" s="33"/>
      <c r="X125" s="33"/>
      <c r="Y125" s="33"/>
      <c r="AA125" s="74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R125" s="50"/>
      <c r="AS125" s="50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</row>
    <row r="126" spans="2:56">
      <c r="G126" s="18"/>
      <c r="H126" s="56"/>
      <c r="I126" s="16"/>
      <c r="J126" s="16"/>
      <c r="K126" s="44"/>
      <c r="L126" s="110"/>
      <c r="M126" s="94"/>
      <c r="N126" s="9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8"/>
      <c r="AA126" s="11"/>
      <c r="AB126" s="12" t="s">
        <v>97</v>
      </c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4"/>
      <c r="AP126" s="9"/>
      <c r="AQ126" s="9"/>
      <c r="AR126" s="50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</row>
    <row r="127" spans="2:56">
      <c r="G127" s="18"/>
      <c r="H127" s="9"/>
      <c r="I127" s="16"/>
      <c r="J127" s="16"/>
      <c r="K127" s="44"/>
      <c r="L127" s="110"/>
      <c r="M127" s="9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8"/>
      <c r="Z127" s="18"/>
      <c r="AA127" s="26"/>
      <c r="AB127" s="20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2"/>
      <c r="AP127" s="9"/>
      <c r="AQ127" s="50"/>
      <c r="AR127" s="50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</row>
    <row r="128" spans="2:56">
      <c r="G128" s="18"/>
      <c r="H128" s="9"/>
      <c r="I128" s="16"/>
      <c r="J128" s="16"/>
      <c r="K128" s="44"/>
      <c r="L128" s="110"/>
      <c r="M128" s="44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18"/>
      <c r="AA128" s="56"/>
      <c r="AB128" s="62"/>
      <c r="AC128" s="111" t="s">
        <v>98</v>
      </c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4"/>
      <c r="AQ128" s="102"/>
      <c r="AR128" s="50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</row>
    <row r="129" spans="7:56">
      <c r="G129" s="18"/>
      <c r="I129" s="16"/>
      <c r="J129" s="16"/>
      <c r="K129" s="44"/>
      <c r="L129" s="110"/>
      <c r="AA129" s="56"/>
      <c r="AB129" s="33"/>
      <c r="AC129" s="20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2"/>
      <c r="AR129" s="50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</row>
    <row r="130" spans="7:56">
      <c r="G130" s="18"/>
      <c r="H130" s="9"/>
      <c r="I130" s="16"/>
      <c r="J130" s="16"/>
      <c r="K130" s="44"/>
      <c r="L130" s="112"/>
      <c r="M130" s="94"/>
      <c r="N130" s="9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AA130" s="24"/>
      <c r="AB130" s="12" t="s">
        <v>99</v>
      </c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4"/>
      <c r="AP130" s="9"/>
      <c r="AQ130" s="9"/>
      <c r="AR130" s="50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</row>
    <row r="131" spans="7:56">
      <c r="G131" s="18"/>
      <c r="H131" s="9"/>
      <c r="I131" s="16"/>
      <c r="J131" s="16"/>
      <c r="K131" s="44"/>
      <c r="L131" s="112"/>
      <c r="M131" s="94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AA131" s="19"/>
      <c r="AB131" s="20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2"/>
      <c r="AP131" s="9"/>
      <c r="AQ131" s="9"/>
      <c r="AR131" s="50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</row>
    <row r="132" spans="7:56">
      <c r="G132" s="18"/>
      <c r="H132" s="9"/>
      <c r="I132" s="16"/>
      <c r="J132" s="16"/>
      <c r="K132" s="44"/>
      <c r="L132" s="112"/>
      <c r="M132" s="94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AA132" s="24"/>
      <c r="AB132" s="12" t="s">
        <v>100</v>
      </c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4"/>
      <c r="AP132" s="11"/>
      <c r="AQ132" s="71" t="s">
        <v>101</v>
      </c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4"/>
    </row>
    <row r="133" spans="7:56">
      <c r="G133" s="18"/>
      <c r="I133" s="16"/>
      <c r="J133" s="16"/>
      <c r="K133" s="44"/>
      <c r="L133" s="112"/>
      <c r="M133" s="94"/>
      <c r="O133" s="33"/>
      <c r="P133" s="33"/>
      <c r="Q133" s="63"/>
      <c r="R133" s="82"/>
      <c r="S133" s="33"/>
      <c r="T133" s="33"/>
      <c r="U133" s="33"/>
      <c r="V133" s="33"/>
      <c r="W133" s="33"/>
      <c r="X133" s="33"/>
      <c r="Y133" s="33"/>
      <c r="AA133" s="19"/>
      <c r="AB133" s="20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2"/>
      <c r="AP133" s="26"/>
      <c r="AQ133" s="20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2"/>
    </row>
    <row r="134" spans="7:56">
      <c r="G134" s="18"/>
      <c r="I134" s="16"/>
      <c r="J134" s="16"/>
      <c r="K134" s="44"/>
      <c r="L134" s="110"/>
      <c r="M134" s="44"/>
      <c r="O134" s="33"/>
      <c r="P134" s="33"/>
      <c r="Q134" s="82"/>
      <c r="R134" s="82"/>
      <c r="S134" s="82"/>
      <c r="T134" s="63"/>
      <c r="U134" s="63"/>
      <c r="V134" s="82"/>
      <c r="W134" s="82"/>
      <c r="X134" s="82"/>
      <c r="Y134" s="63"/>
      <c r="Z134" s="18"/>
      <c r="AA134" s="11"/>
      <c r="AB134" s="12" t="s">
        <v>102</v>
      </c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4"/>
      <c r="AQ134" s="113"/>
      <c r="AR134" s="113"/>
      <c r="AS134" s="113"/>
      <c r="AT134" s="113"/>
      <c r="AU134" s="113"/>
      <c r="AV134" s="113"/>
      <c r="AW134" s="113"/>
      <c r="AX134" s="113"/>
      <c r="AY134" s="113"/>
      <c r="AZ134" s="113"/>
      <c r="BA134" s="113"/>
      <c r="BB134" s="113"/>
      <c r="BC134" s="113"/>
      <c r="BD134" s="113"/>
    </row>
    <row r="135" spans="7:56">
      <c r="G135" s="18"/>
      <c r="H135" s="9"/>
      <c r="I135" s="16"/>
      <c r="J135" s="16"/>
      <c r="K135" s="44"/>
      <c r="L135" s="110"/>
      <c r="M135" s="44"/>
      <c r="N135" s="9"/>
      <c r="O135" s="33"/>
      <c r="P135" s="33"/>
      <c r="Q135" s="33"/>
      <c r="R135" s="33"/>
      <c r="S135" s="33"/>
      <c r="T135" s="63"/>
      <c r="U135" s="63"/>
      <c r="V135" s="33"/>
      <c r="W135" s="33"/>
      <c r="X135" s="33"/>
      <c r="Y135" s="33"/>
      <c r="Z135" s="18"/>
      <c r="AA135" s="26"/>
      <c r="AB135" s="20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2"/>
      <c r="AQ135" s="9"/>
      <c r="AR135" s="57"/>
      <c r="AS135" s="57"/>
      <c r="AT135" s="57"/>
      <c r="AU135" s="57"/>
      <c r="AV135" s="57"/>
      <c r="AW135" s="57"/>
      <c r="AX135" s="57"/>
      <c r="AY135" s="57"/>
      <c r="AZ135" s="57"/>
      <c r="BA135" s="57"/>
      <c r="BB135" s="57"/>
      <c r="BC135" s="57"/>
      <c r="BD135" s="57"/>
    </row>
    <row r="136" spans="7:56">
      <c r="G136" s="18"/>
      <c r="H136" s="9"/>
      <c r="I136" s="16"/>
      <c r="J136" s="16"/>
      <c r="K136" s="44"/>
      <c r="L136" s="110"/>
      <c r="M136" s="44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18"/>
      <c r="AA136" s="56"/>
      <c r="AB136" s="62"/>
      <c r="AC136" s="111" t="s">
        <v>103</v>
      </c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4"/>
      <c r="AR136" s="50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</row>
    <row r="137" spans="7:56">
      <c r="G137" s="18"/>
      <c r="I137" s="16"/>
      <c r="J137" s="16"/>
      <c r="K137" s="44"/>
      <c r="L137" s="110"/>
      <c r="AA137" s="56"/>
      <c r="AB137" s="33"/>
      <c r="AC137" s="20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2"/>
      <c r="AR137" s="50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</row>
    <row r="138" spans="7:56">
      <c r="G138" s="18"/>
      <c r="I138" s="16"/>
      <c r="J138" s="16"/>
      <c r="K138" s="44"/>
      <c r="L138" s="110"/>
      <c r="M138" s="114"/>
      <c r="N138" s="11"/>
      <c r="O138" s="12" t="s">
        <v>104</v>
      </c>
      <c r="P138" s="13"/>
      <c r="Q138" s="13"/>
      <c r="R138" s="13"/>
      <c r="S138" s="13"/>
      <c r="T138" s="13"/>
      <c r="U138" s="13"/>
      <c r="V138" s="13"/>
      <c r="W138" s="13"/>
      <c r="X138" s="13"/>
      <c r="Y138" s="14"/>
      <c r="Z138" s="42"/>
      <c r="AA138" s="24"/>
      <c r="AB138" s="12" t="s">
        <v>105</v>
      </c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4"/>
      <c r="AR138" s="50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</row>
    <row r="139" spans="7:56">
      <c r="G139" s="18"/>
      <c r="H139" s="9"/>
      <c r="I139" s="16"/>
      <c r="J139" s="16"/>
      <c r="K139" s="44"/>
      <c r="L139" s="110"/>
      <c r="M139" s="94"/>
      <c r="N139" s="47"/>
      <c r="O139" s="20"/>
      <c r="P139" s="21"/>
      <c r="Q139" s="21"/>
      <c r="R139" s="21"/>
      <c r="S139" s="21"/>
      <c r="T139" s="21"/>
      <c r="U139" s="21"/>
      <c r="V139" s="21"/>
      <c r="W139" s="21"/>
      <c r="X139" s="21"/>
      <c r="Y139" s="22"/>
      <c r="Z139" s="18"/>
      <c r="AA139" s="19"/>
      <c r="AB139" s="20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2"/>
      <c r="AR139" s="50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</row>
    <row r="140" spans="7:56">
      <c r="G140" s="18"/>
      <c r="I140" s="16"/>
      <c r="J140" s="16"/>
      <c r="K140" s="44"/>
      <c r="L140" s="110"/>
      <c r="M140" s="44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9"/>
      <c r="AA140" s="24"/>
      <c r="AB140" s="12" t="s">
        <v>106</v>
      </c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4"/>
      <c r="AQ140" s="9"/>
      <c r="AR140" s="50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</row>
    <row r="141" spans="7:56">
      <c r="G141" s="18"/>
      <c r="I141" s="16"/>
      <c r="J141" s="16"/>
      <c r="K141" s="44"/>
      <c r="L141" s="110"/>
      <c r="M141" s="44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9"/>
      <c r="AA141" s="26"/>
      <c r="AB141" s="20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2"/>
      <c r="AR141" s="50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</row>
    <row r="142" spans="7:56">
      <c r="G142" s="18"/>
      <c r="I142" s="16"/>
      <c r="J142" s="16"/>
      <c r="K142" s="44"/>
      <c r="L142" s="110"/>
      <c r="M142" s="44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AA142" s="18"/>
      <c r="AB142" s="93"/>
      <c r="AC142" s="81" t="s">
        <v>107</v>
      </c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4"/>
      <c r="AQ142" s="9"/>
      <c r="AR142" s="50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</row>
    <row r="143" spans="7:56">
      <c r="G143" s="18"/>
      <c r="I143" s="16"/>
      <c r="J143" s="16"/>
      <c r="K143" s="44"/>
      <c r="L143" s="110"/>
      <c r="M143" s="44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AA143" s="18"/>
      <c r="AB143" s="33"/>
      <c r="AC143" s="20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2"/>
      <c r="AR143" s="50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</row>
    <row r="144" spans="7:56">
      <c r="G144" s="18"/>
      <c r="I144" s="16"/>
      <c r="J144" s="16"/>
      <c r="K144" s="44"/>
      <c r="L144" s="110"/>
      <c r="M144" s="44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AA144" s="18"/>
      <c r="AB144" s="93"/>
      <c r="AC144" s="81" t="s">
        <v>108</v>
      </c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4"/>
      <c r="AQ144" s="9"/>
      <c r="AR144" s="50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</row>
    <row r="145" spans="7:56">
      <c r="G145" s="18"/>
      <c r="I145" s="16"/>
      <c r="J145" s="16"/>
      <c r="K145" s="44"/>
      <c r="L145" s="110"/>
      <c r="M145" s="44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AB145" s="115"/>
      <c r="AC145" s="20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2"/>
      <c r="AR145" s="50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</row>
    <row r="146" spans="7:56">
      <c r="G146" s="18"/>
      <c r="I146" s="16"/>
      <c r="J146" s="16"/>
      <c r="K146" s="44"/>
      <c r="L146" s="110"/>
      <c r="M146" s="44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AA146" s="18"/>
      <c r="AB146" s="93"/>
      <c r="AC146" s="81" t="s">
        <v>109</v>
      </c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4"/>
      <c r="AQ146" s="9"/>
      <c r="AR146" s="50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</row>
    <row r="147" spans="7:56">
      <c r="G147" s="18"/>
      <c r="I147" s="16"/>
      <c r="J147" s="16"/>
      <c r="K147" s="44"/>
      <c r="L147" s="110"/>
      <c r="M147" s="44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AB147" s="115"/>
      <c r="AC147" s="20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2"/>
      <c r="AR147" s="50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</row>
    <row r="148" spans="7:56">
      <c r="G148" s="18"/>
      <c r="H148" s="9"/>
      <c r="I148" s="16"/>
      <c r="J148" s="16"/>
      <c r="K148" s="44"/>
      <c r="L148" s="110"/>
      <c r="M148" s="44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AB148" s="65"/>
      <c r="AC148" s="81" t="s">
        <v>110</v>
      </c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4"/>
      <c r="AR148" s="50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</row>
    <row r="149" spans="7:56">
      <c r="G149" s="18"/>
      <c r="H149" s="9"/>
      <c r="I149" s="16"/>
      <c r="J149" s="16"/>
      <c r="K149" s="44"/>
      <c r="L149" s="110"/>
      <c r="M149" s="44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AB149" s="33"/>
      <c r="AC149" s="20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2"/>
      <c r="AQ149" s="9"/>
      <c r="AR149" s="9"/>
      <c r="AS149" s="50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</row>
    <row r="150" spans="7:56">
      <c r="G150" s="18"/>
      <c r="H150" s="9"/>
      <c r="I150" s="16"/>
      <c r="J150" s="16"/>
      <c r="K150" s="44"/>
      <c r="L150" s="110"/>
      <c r="M150" s="44"/>
      <c r="O150" s="63"/>
      <c r="P150" s="63"/>
      <c r="Q150" s="33"/>
      <c r="R150" s="33"/>
      <c r="S150" s="38"/>
      <c r="T150" s="33"/>
      <c r="U150" s="33"/>
      <c r="V150" s="33"/>
      <c r="W150" s="33"/>
      <c r="X150" s="33"/>
      <c r="Y150" s="64"/>
      <c r="AB150" s="33"/>
      <c r="AC150" s="63"/>
      <c r="AD150" s="63"/>
      <c r="AE150" s="63"/>
      <c r="AF150" s="63"/>
      <c r="AG150" s="63"/>
      <c r="AH150" s="63"/>
      <c r="AI150" s="63"/>
      <c r="AJ150" s="63"/>
      <c r="AK150" s="63"/>
      <c r="AL150" s="63"/>
      <c r="AM150" s="63"/>
      <c r="AN150" s="63"/>
      <c r="AO150" s="63"/>
      <c r="AP150" s="9"/>
      <c r="AQ150" s="9"/>
      <c r="AR150" s="50"/>
      <c r="AS150" s="50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</row>
    <row r="151" spans="7:56">
      <c r="G151" s="18"/>
      <c r="H151" s="9"/>
      <c r="I151" s="16"/>
      <c r="J151" s="16"/>
      <c r="K151" s="44"/>
      <c r="L151" s="110"/>
      <c r="M151" s="105"/>
      <c r="N151" s="11"/>
      <c r="O151" s="12" t="s">
        <v>111</v>
      </c>
      <c r="P151" s="13"/>
      <c r="Q151" s="13"/>
      <c r="R151" s="13"/>
      <c r="S151" s="13"/>
      <c r="T151" s="13"/>
      <c r="U151" s="13"/>
      <c r="V151" s="13"/>
      <c r="W151" s="13"/>
      <c r="X151" s="13"/>
      <c r="Y151" s="14"/>
      <c r="Z151" s="42"/>
      <c r="AA151" s="11"/>
      <c r="AB151" s="12" t="s">
        <v>112</v>
      </c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4"/>
      <c r="AP151" s="11"/>
      <c r="AQ151" s="71" t="s">
        <v>113</v>
      </c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4"/>
    </row>
    <row r="152" spans="7:56">
      <c r="G152" s="18"/>
      <c r="H152" s="9"/>
      <c r="I152" s="16"/>
      <c r="J152" s="16"/>
      <c r="K152" s="44"/>
      <c r="L152" s="44"/>
      <c r="M152" s="116"/>
      <c r="N152" s="47"/>
      <c r="O152" s="20"/>
      <c r="P152" s="21"/>
      <c r="Q152" s="21"/>
      <c r="R152" s="21"/>
      <c r="S152" s="21"/>
      <c r="T152" s="21"/>
      <c r="U152" s="21"/>
      <c r="V152" s="21"/>
      <c r="W152" s="21"/>
      <c r="X152" s="21"/>
      <c r="Y152" s="22"/>
      <c r="Z152" s="18"/>
      <c r="AA152" s="19"/>
      <c r="AB152" s="20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2"/>
      <c r="AP152" s="26"/>
      <c r="AQ152" s="20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2"/>
    </row>
    <row r="153" spans="7:56">
      <c r="G153" s="18"/>
      <c r="H153" s="9"/>
      <c r="I153" s="16"/>
      <c r="J153" s="16"/>
      <c r="K153" s="44"/>
      <c r="L153" s="44"/>
      <c r="M153" s="45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AA153" s="61"/>
      <c r="AB153" s="93"/>
      <c r="AC153" s="12" t="s">
        <v>114</v>
      </c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4"/>
      <c r="AQ153" s="90"/>
      <c r="AR153" s="107"/>
      <c r="AS153" s="107"/>
      <c r="AT153" s="107"/>
      <c r="AU153" s="107"/>
      <c r="AV153" s="107"/>
      <c r="AW153" s="107"/>
      <c r="AX153" s="107"/>
      <c r="AY153" s="107"/>
      <c r="AZ153" s="107"/>
      <c r="BA153" s="107"/>
      <c r="BB153" s="107"/>
      <c r="BC153" s="107"/>
      <c r="BD153" s="107"/>
    </row>
    <row r="154" spans="7:56">
      <c r="G154" s="18"/>
      <c r="H154" s="9"/>
      <c r="I154" s="16"/>
      <c r="J154" s="16"/>
      <c r="K154" s="44"/>
      <c r="L154" s="44"/>
      <c r="M154" s="45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AA154" s="56"/>
      <c r="AB154" s="117"/>
      <c r="AC154" s="20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2"/>
      <c r="AQ154" s="118"/>
      <c r="AR154" s="118"/>
      <c r="AS154" s="118"/>
      <c r="AT154" s="118"/>
      <c r="AU154" s="118"/>
      <c r="AV154" s="118"/>
      <c r="AW154" s="118"/>
      <c r="AX154" s="118"/>
      <c r="AY154" s="118"/>
      <c r="AZ154" s="118"/>
      <c r="BA154" s="118"/>
      <c r="BB154" s="118"/>
      <c r="BC154" s="118"/>
      <c r="BD154" s="118"/>
    </row>
    <row r="155" spans="7:56">
      <c r="G155" s="18"/>
      <c r="H155" s="9"/>
      <c r="I155" s="16"/>
      <c r="J155" s="16"/>
      <c r="K155" s="44"/>
      <c r="L155" s="44"/>
      <c r="M155" s="45"/>
      <c r="N155" s="9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AA155" s="24"/>
      <c r="AB155" s="12" t="s">
        <v>115</v>
      </c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4"/>
      <c r="AP155" s="11"/>
      <c r="AQ155" s="71" t="s">
        <v>116</v>
      </c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4"/>
    </row>
    <row r="156" spans="7:56">
      <c r="G156" s="18"/>
      <c r="H156" s="9"/>
      <c r="I156" s="16"/>
      <c r="J156" s="16"/>
      <c r="K156" s="44"/>
      <c r="L156" s="44"/>
      <c r="M156" s="45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AA156" s="26"/>
      <c r="AB156" s="20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2"/>
      <c r="AP156" s="26"/>
      <c r="AQ156" s="20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2"/>
    </row>
    <row r="157" spans="7:56">
      <c r="G157" s="18"/>
      <c r="H157" s="9"/>
      <c r="I157" s="16"/>
      <c r="J157" s="16"/>
      <c r="K157" s="44"/>
      <c r="L157" s="44"/>
      <c r="M157" s="45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Q157" s="87"/>
      <c r="AR157" s="87"/>
      <c r="AS157" s="87"/>
      <c r="AT157" s="87"/>
      <c r="AU157" s="87"/>
      <c r="AV157" s="87"/>
      <c r="AW157" s="87"/>
      <c r="AX157" s="87"/>
      <c r="AY157" s="87"/>
      <c r="AZ157" s="87"/>
      <c r="BA157" s="87"/>
      <c r="BB157" s="87"/>
      <c r="BC157" s="87"/>
      <c r="BD157" s="87"/>
    </row>
    <row r="158" spans="7:56">
      <c r="G158" s="18"/>
      <c r="H158" s="9"/>
      <c r="I158" s="16"/>
      <c r="J158" s="16"/>
      <c r="K158" s="44"/>
      <c r="L158" s="44"/>
      <c r="M158" s="105"/>
      <c r="N158" s="42"/>
      <c r="O158" s="62" t="s">
        <v>117</v>
      </c>
      <c r="P158" s="13"/>
      <c r="Q158" s="13"/>
      <c r="R158" s="13"/>
      <c r="S158" s="13"/>
      <c r="T158" s="13"/>
      <c r="U158" s="13"/>
      <c r="V158" s="13"/>
      <c r="W158" s="13"/>
      <c r="X158" s="13"/>
      <c r="Y158" s="14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Q158" s="87"/>
      <c r="AR158" s="87"/>
      <c r="AS158" s="87"/>
      <c r="AT158" s="87"/>
      <c r="AU158" s="87"/>
      <c r="AV158" s="87"/>
      <c r="AW158" s="87"/>
      <c r="AX158" s="87"/>
      <c r="AY158" s="87"/>
      <c r="AZ158" s="87"/>
      <c r="BA158" s="87"/>
      <c r="BB158" s="87"/>
      <c r="BC158" s="87"/>
      <c r="BD158" s="87"/>
    </row>
    <row r="159" spans="7:56">
      <c r="G159" s="18"/>
      <c r="H159" s="9"/>
      <c r="I159" s="16"/>
      <c r="J159" s="16"/>
      <c r="K159" s="44"/>
      <c r="L159" s="44"/>
      <c r="M159" s="44"/>
      <c r="O159" s="20"/>
      <c r="P159" s="21"/>
      <c r="Q159" s="21"/>
      <c r="R159" s="21"/>
      <c r="S159" s="21"/>
      <c r="T159" s="21"/>
      <c r="U159" s="21"/>
      <c r="V159" s="21"/>
      <c r="W159" s="21"/>
      <c r="X159" s="21"/>
      <c r="Y159" s="22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Q159" s="87"/>
      <c r="AR159" s="87"/>
      <c r="AS159" s="87"/>
      <c r="AT159" s="87"/>
      <c r="AU159" s="87"/>
      <c r="AV159" s="87"/>
      <c r="AW159" s="87"/>
      <c r="AX159" s="87"/>
      <c r="AY159" s="87"/>
      <c r="AZ159" s="87"/>
      <c r="BA159" s="87"/>
      <c r="BB159" s="87"/>
      <c r="BC159" s="87"/>
      <c r="BD159" s="87"/>
    </row>
    <row r="160" spans="7:56">
      <c r="G160" s="18"/>
      <c r="I160" s="16"/>
      <c r="J160" s="16"/>
      <c r="K160" s="44"/>
      <c r="N160" s="94"/>
      <c r="O160" s="6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</row>
    <row r="161" spans="2:59">
      <c r="G161" s="18"/>
      <c r="I161" s="16"/>
      <c r="J161" s="16"/>
      <c r="K161" s="44"/>
      <c r="AA161" s="11"/>
      <c r="AB161" s="12" t="s">
        <v>37</v>
      </c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4"/>
      <c r="AP161" s="11"/>
      <c r="AQ161" s="71" t="s">
        <v>118</v>
      </c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4"/>
    </row>
    <row r="162" spans="2:59">
      <c r="G162" s="18"/>
      <c r="I162" s="16"/>
      <c r="J162" s="16"/>
      <c r="K162" s="44"/>
      <c r="Z162" s="18"/>
      <c r="AA162" s="19"/>
      <c r="AB162" s="20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2"/>
      <c r="AP162" s="26"/>
      <c r="AQ162" s="20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2"/>
    </row>
    <row r="163" spans="2:59">
      <c r="G163" s="18"/>
      <c r="I163" s="16"/>
      <c r="J163" s="16"/>
      <c r="K163" s="44"/>
      <c r="L163" s="48" t="s">
        <v>119</v>
      </c>
      <c r="M163" s="49"/>
      <c r="AA163" s="24"/>
      <c r="AB163" s="12" t="s">
        <v>120</v>
      </c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4"/>
      <c r="AQ163" s="107"/>
      <c r="AR163" s="107"/>
      <c r="AS163" s="107"/>
      <c r="AT163" s="107"/>
      <c r="AU163" s="107"/>
      <c r="AV163" s="107"/>
      <c r="AW163" s="107"/>
      <c r="AX163" s="107"/>
      <c r="AY163" s="107"/>
      <c r="AZ163" s="107"/>
      <c r="BA163" s="107"/>
      <c r="BB163" s="107"/>
      <c r="BC163" s="107"/>
      <c r="BD163" s="107"/>
    </row>
    <row r="164" spans="2:59">
      <c r="G164" s="18"/>
      <c r="I164" s="16"/>
      <c r="J164" s="16"/>
      <c r="K164" s="44"/>
      <c r="L164" s="51"/>
      <c r="M164" s="52"/>
      <c r="N164" s="11"/>
      <c r="O164" s="12" t="s">
        <v>121</v>
      </c>
      <c r="P164" s="13"/>
      <c r="Q164" s="13"/>
      <c r="R164" s="13"/>
      <c r="S164" s="13"/>
      <c r="T164" s="13"/>
      <c r="U164" s="13"/>
      <c r="V164" s="13"/>
      <c r="W164" s="13"/>
      <c r="X164" s="13"/>
      <c r="Y164" s="14"/>
      <c r="Z164" s="11"/>
      <c r="AA164" s="19"/>
      <c r="AB164" s="20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2"/>
      <c r="AQ164" s="118"/>
      <c r="AR164" s="118"/>
      <c r="AS164" s="118"/>
      <c r="AT164" s="118"/>
      <c r="AU164" s="118"/>
      <c r="AV164" s="118"/>
      <c r="AW164" s="118"/>
      <c r="AX164" s="118"/>
      <c r="AY164" s="118"/>
      <c r="AZ164" s="118"/>
      <c r="BA164" s="118"/>
      <c r="BB164" s="118"/>
      <c r="BC164" s="118"/>
      <c r="BD164" s="118"/>
    </row>
    <row r="165" spans="2:59">
      <c r="G165" s="18"/>
      <c r="I165" s="16"/>
      <c r="J165" s="16"/>
      <c r="K165" s="44"/>
      <c r="L165" s="51"/>
      <c r="M165" s="52"/>
      <c r="O165" s="20"/>
      <c r="P165" s="21"/>
      <c r="Q165" s="21"/>
      <c r="R165" s="21"/>
      <c r="S165" s="21"/>
      <c r="T165" s="21"/>
      <c r="U165" s="21"/>
      <c r="V165" s="21"/>
      <c r="W165" s="21"/>
      <c r="X165" s="21"/>
      <c r="Y165" s="22"/>
      <c r="AA165" s="24"/>
      <c r="AB165" s="12" t="s">
        <v>122</v>
      </c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4"/>
      <c r="AP165" s="11"/>
      <c r="AQ165" s="71" t="s">
        <v>123</v>
      </c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4"/>
    </row>
    <row r="166" spans="2:59">
      <c r="G166" s="18"/>
      <c r="I166" s="16"/>
      <c r="J166" s="16"/>
      <c r="K166" s="44"/>
      <c r="L166" s="59"/>
      <c r="M166" s="60"/>
      <c r="N166" s="94"/>
      <c r="O166" s="6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AA166" s="19"/>
      <c r="AB166" s="20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2"/>
      <c r="AP166" s="26"/>
      <c r="AQ166" s="20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2"/>
    </row>
    <row r="167" spans="2:59">
      <c r="G167" s="18"/>
      <c r="I167" s="16"/>
      <c r="J167" s="16"/>
      <c r="K167" s="44"/>
      <c r="L167" s="44"/>
      <c r="M167" s="45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18"/>
      <c r="AA167" s="11"/>
      <c r="AB167" s="12" t="s">
        <v>124</v>
      </c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4"/>
      <c r="AP167" s="11"/>
      <c r="AQ167" s="71" t="s">
        <v>125</v>
      </c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4"/>
    </row>
    <row r="168" spans="2:59">
      <c r="G168" s="18"/>
      <c r="I168" s="16"/>
      <c r="J168" s="16"/>
      <c r="K168" s="44"/>
      <c r="L168" s="44"/>
      <c r="M168" s="45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AA168" s="26"/>
      <c r="AB168" s="20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2"/>
      <c r="AP168" s="26"/>
      <c r="AQ168" s="20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2"/>
    </row>
    <row r="169" spans="2:59">
      <c r="G169" s="18"/>
      <c r="I169" s="16"/>
      <c r="J169" s="16"/>
      <c r="K169" s="44"/>
      <c r="L169" s="110"/>
      <c r="M169" s="44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</row>
    <row r="170" spans="2:59">
      <c r="G170" s="18"/>
      <c r="I170" s="16"/>
      <c r="J170" s="16"/>
      <c r="K170" s="44"/>
      <c r="L170" s="110"/>
      <c r="AA170" s="11"/>
      <c r="AB170" s="12" t="s">
        <v>126</v>
      </c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4"/>
    </row>
    <row r="171" spans="2:59">
      <c r="G171" s="18"/>
      <c r="I171" s="16"/>
      <c r="J171" s="16"/>
      <c r="K171" s="44"/>
      <c r="L171" s="110"/>
      <c r="AA171" s="19"/>
      <c r="AB171" s="20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2"/>
    </row>
    <row r="172" spans="2:59">
      <c r="G172" s="18"/>
      <c r="I172" s="16"/>
      <c r="J172" s="16"/>
      <c r="K172" s="44"/>
      <c r="L172" s="110"/>
      <c r="M172" s="44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AA172" s="24"/>
      <c r="AB172" s="12" t="s">
        <v>127</v>
      </c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4"/>
      <c r="AP172" s="11"/>
      <c r="AQ172" s="71" t="s">
        <v>128</v>
      </c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4"/>
    </row>
    <row r="173" spans="2:59">
      <c r="B173" s="48" t="s">
        <v>14</v>
      </c>
      <c r="C173" s="49"/>
      <c r="D173" s="50"/>
      <c r="E173" s="48" t="s">
        <v>15</v>
      </c>
      <c r="F173" s="49"/>
      <c r="G173" s="18"/>
      <c r="I173" s="16"/>
      <c r="J173" s="16"/>
      <c r="K173" s="44"/>
      <c r="L173" s="110"/>
      <c r="M173" s="44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AA173" s="19"/>
      <c r="AB173" s="20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2"/>
      <c r="AP173" s="26"/>
      <c r="AQ173" s="20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2"/>
    </row>
    <row r="174" spans="2:59">
      <c r="B174" s="51"/>
      <c r="C174" s="52"/>
      <c r="D174" s="53"/>
      <c r="E174" s="51"/>
      <c r="F174" s="52"/>
      <c r="G174" s="104"/>
      <c r="I174" s="16"/>
      <c r="J174" s="16"/>
      <c r="K174" s="44"/>
      <c r="L174" s="110"/>
      <c r="M174" s="44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AA174" s="24"/>
      <c r="AB174" s="12" t="s">
        <v>129</v>
      </c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4"/>
      <c r="AP174" s="11"/>
      <c r="AQ174" s="71" t="s">
        <v>130</v>
      </c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4"/>
    </row>
    <row r="175" spans="2:59">
      <c r="B175" s="51"/>
      <c r="C175" s="52"/>
      <c r="D175" s="50"/>
      <c r="E175" s="51"/>
      <c r="F175" s="52"/>
      <c r="G175" s="18"/>
      <c r="I175" s="16"/>
      <c r="J175" s="16"/>
      <c r="K175" s="44"/>
      <c r="L175" s="110"/>
      <c r="M175" s="44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18"/>
      <c r="AA175" s="19"/>
      <c r="AB175" s="20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2"/>
      <c r="AP175" s="26"/>
      <c r="AQ175" s="20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2"/>
      <c r="BG175" s="102"/>
    </row>
    <row r="176" spans="2:59">
      <c r="B176" s="59"/>
      <c r="C176" s="60"/>
      <c r="D176" s="50"/>
      <c r="E176" s="59"/>
      <c r="F176" s="60"/>
      <c r="G176" s="18"/>
      <c r="I176" s="16"/>
      <c r="J176" s="16"/>
      <c r="K176" s="44"/>
      <c r="L176" s="110"/>
      <c r="M176" s="44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18"/>
      <c r="AA176" s="24"/>
      <c r="AB176" s="12" t="s">
        <v>131</v>
      </c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4"/>
      <c r="AP176" s="11"/>
      <c r="AQ176" s="71" t="s">
        <v>132</v>
      </c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4"/>
    </row>
    <row r="177" spans="1:56">
      <c r="G177" s="18"/>
      <c r="I177" s="16"/>
      <c r="J177" s="16"/>
      <c r="K177" s="44"/>
      <c r="L177" s="110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AA177" s="19"/>
      <c r="AB177" s="20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2"/>
      <c r="AP177" s="26"/>
      <c r="AQ177" s="20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2"/>
    </row>
    <row r="178" spans="1:56">
      <c r="G178" s="18"/>
      <c r="I178" s="16"/>
      <c r="J178" s="16"/>
      <c r="K178" s="44"/>
      <c r="M178" s="105"/>
      <c r="N178" s="11"/>
      <c r="O178" s="12" t="s">
        <v>133</v>
      </c>
      <c r="P178" s="13"/>
      <c r="Q178" s="13"/>
      <c r="R178" s="13"/>
      <c r="S178" s="13"/>
      <c r="T178" s="13"/>
      <c r="U178" s="13"/>
      <c r="V178" s="13"/>
      <c r="W178" s="13"/>
      <c r="X178" s="13"/>
      <c r="Y178" s="14"/>
      <c r="Z178" s="42"/>
      <c r="AA178" s="24"/>
      <c r="AB178" s="12" t="s">
        <v>134</v>
      </c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4"/>
      <c r="AP178" s="11"/>
      <c r="AQ178" s="71" t="s">
        <v>135</v>
      </c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4"/>
    </row>
    <row r="179" spans="1:56">
      <c r="G179" s="18"/>
      <c r="I179" s="16"/>
      <c r="J179" s="16"/>
      <c r="K179" s="44"/>
      <c r="M179" s="44"/>
      <c r="O179" s="20"/>
      <c r="P179" s="21"/>
      <c r="Q179" s="21"/>
      <c r="R179" s="21"/>
      <c r="S179" s="21"/>
      <c r="T179" s="21"/>
      <c r="U179" s="21"/>
      <c r="V179" s="21"/>
      <c r="W179" s="21"/>
      <c r="X179" s="21"/>
      <c r="Y179" s="22"/>
      <c r="AA179" s="61"/>
      <c r="AB179" s="20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2"/>
      <c r="AP179" s="26"/>
      <c r="AQ179" s="20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2"/>
    </row>
    <row r="180" spans="1:56">
      <c r="G180" s="18"/>
      <c r="I180" s="16"/>
      <c r="J180" s="16"/>
      <c r="K180" s="44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AA180" s="75"/>
      <c r="AB180" s="93"/>
      <c r="AC180" s="81" t="s">
        <v>136</v>
      </c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4"/>
    </row>
    <row r="181" spans="1:56">
      <c r="G181" s="18"/>
      <c r="I181" s="16"/>
      <c r="J181" s="16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AA181" s="58"/>
      <c r="AB181" s="33"/>
      <c r="AC181" s="20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2"/>
    </row>
    <row r="182" spans="1:56">
      <c r="G182" s="18"/>
      <c r="I182" s="16"/>
      <c r="J182" s="16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AA182" s="56"/>
      <c r="AB182" s="33"/>
      <c r="AC182" s="63"/>
      <c r="AD182" s="63"/>
      <c r="AE182" s="63"/>
      <c r="AF182" s="63"/>
      <c r="AG182" s="63"/>
      <c r="AH182" s="63"/>
      <c r="AI182" s="63"/>
      <c r="AJ182" s="63"/>
      <c r="AK182" s="63"/>
      <c r="AL182" s="63"/>
      <c r="AM182" s="63"/>
      <c r="AN182" s="63"/>
      <c r="AO182" s="119"/>
      <c r="AQ182" s="71" t="s">
        <v>137</v>
      </c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4"/>
    </row>
    <row r="183" spans="1:56">
      <c r="G183" s="18"/>
      <c r="I183" s="16"/>
      <c r="J183" s="16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AA183" s="24"/>
      <c r="AB183" s="12" t="s">
        <v>138</v>
      </c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4"/>
      <c r="AQ183" s="77"/>
      <c r="BD183" s="78"/>
    </row>
    <row r="184" spans="1:56">
      <c r="G184" s="18"/>
      <c r="I184" s="16"/>
      <c r="J184" s="16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AA184" s="19"/>
      <c r="AB184" s="20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2"/>
      <c r="AP184" s="19"/>
      <c r="AQ184" s="20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2"/>
    </row>
    <row r="185" spans="1:56">
      <c r="A185" s="9"/>
      <c r="B185" s="9"/>
      <c r="C185" s="9"/>
      <c r="D185" s="9"/>
      <c r="E185" s="9"/>
      <c r="F185" s="9"/>
      <c r="G185" s="18"/>
      <c r="H185" s="9"/>
      <c r="I185" s="16"/>
      <c r="J185" s="16"/>
      <c r="L185" s="9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AA185" s="24"/>
      <c r="AB185" s="12" t="s">
        <v>139</v>
      </c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4"/>
      <c r="AQ185" s="71" t="s">
        <v>140</v>
      </c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4"/>
    </row>
    <row r="186" spans="1:56">
      <c r="A186" s="9"/>
      <c r="B186" s="9"/>
      <c r="C186" s="9"/>
      <c r="D186" s="9"/>
      <c r="E186" s="9"/>
      <c r="F186" s="9"/>
      <c r="G186" s="18"/>
      <c r="H186" s="9"/>
      <c r="I186" s="16"/>
      <c r="J186" s="16"/>
      <c r="L186" s="9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18"/>
      <c r="AA186" s="19"/>
      <c r="AB186" s="20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2"/>
      <c r="AP186" s="19"/>
      <c r="AQ186" s="20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2"/>
    </row>
    <row r="187" spans="1:56">
      <c r="A187" s="9"/>
      <c r="B187" s="9"/>
      <c r="C187" s="9"/>
      <c r="D187" s="9"/>
      <c r="E187" s="9"/>
      <c r="F187" s="9"/>
      <c r="G187" s="18"/>
      <c r="H187" s="9"/>
      <c r="I187" s="16"/>
      <c r="J187" s="16"/>
      <c r="L187" s="9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18"/>
      <c r="AA187" s="9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</row>
    <row r="188" spans="1:56">
      <c r="A188" s="9"/>
      <c r="B188" s="9"/>
      <c r="C188" s="9"/>
      <c r="D188" s="9"/>
      <c r="E188" s="9"/>
      <c r="F188" s="9"/>
      <c r="G188" s="18"/>
      <c r="H188" s="9"/>
      <c r="I188" s="9"/>
      <c r="J188" s="9"/>
      <c r="L188" s="9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9"/>
      <c r="AA188" s="24"/>
      <c r="AB188" s="12" t="s">
        <v>141</v>
      </c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4"/>
      <c r="AP188" s="11"/>
      <c r="AQ188" s="71" t="s">
        <v>142</v>
      </c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4"/>
    </row>
    <row r="189" spans="1:56">
      <c r="A189" s="9"/>
      <c r="B189" s="9"/>
      <c r="C189" s="9"/>
      <c r="D189" s="9"/>
      <c r="E189" s="9"/>
      <c r="F189" s="9"/>
      <c r="G189" s="18"/>
      <c r="H189" s="9"/>
      <c r="I189" s="9"/>
      <c r="J189" s="9"/>
      <c r="K189" s="9"/>
      <c r="L189" s="9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9"/>
      <c r="AA189" s="26"/>
      <c r="AB189" s="20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2"/>
      <c r="AP189" s="26"/>
      <c r="AQ189" s="20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2"/>
    </row>
    <row r="190" spans="1:56">
      <c r="A190" s="9"/>
      <c r="B190" s="9"/>
      <c r="C190" s="9"/>
      <c r="D190" s="9"/>
      <c r="E190" s="9"/>
      <c r="F190" s="9"/>
      <c r="G190" s="18"/>
      <c r="H190" s="9"/>
      <c r="I190" s="9"/>
      <c r="J190" s="9"/>
      <c r="K190" s="9"/>
      <c r="L190" s="9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9"/>
      <c r="AA190" s="9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</row>
    <row r="191" spans="1:56" ht="17">
      <c r="A191" s="9"/>
      <c r="B191" s="9"/>
      <c r="C191" s="9"/>
      <c r="D191" s="9"/>
      <c r="E191" s="9"/>
      <c r="F191" s="9"/>
      <c r="G191" s="18"/>
      <c r="H191" s="9"/>
      <c r="I191" s="9"/>
      <c r="J191" s="9"/>
      <c r="K191" s="9"/>
      <c r="L191" s="44"/>
      <c r="M191" s="44"/>
      <c r="AA191" s="11"/>
      <c r="AB191" s="12" t="s">
        <v>143</v>
      </c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4"/>
      <c r="AP191" s="9"/>
      <c r="AQ191" s="71" t="s">
        <v>144</v>
      </c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4"/>
    </row>
    <row r="192" spans="1:56">
      <c r="A192" s="9"/>
      <c r="B192" s="9"/>
      <c r="C192" s="9"/>
      <c r="D192" s="9"/>
      <c r="E192" s="9"/>
      <c r="F192" s="9"/>
      <c r="G192" s="18"/>
      <c r="H192" s="9"/>
      <c r="I192" s="44"/>
      <c r="J192" s="16"/>
      <c r="K192" s="9"/>
      <c r="L192" s="44"/>
      <c r="M192" s="44"/>
      <c r="AA192" s="19"/>
      <c r="AB192" s="20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2"/>
      <c r="AP192" s="9"/>
      <c r="AQ192" s="77"/>
      <c r="BD192" s="78"/>
    </row>
    <row r="193" spans="1:56" ht="19">
      <c r="A193" s="9"/>
      <c r="B193" s="9"/>
      <c r="C193" s="9"/>
      <c r="D193" s="9"/>
      <c r="E193" s="9"/>
      <c r="F193" s="9"/>
      <c r="G193" s="18"/>
      <c r="H193" s="9"/>
      <c r="I193" s="44"/>
      <c r="J193" s="16"/>
      <c r="K193" s="9"/>
      <c r="L193" s="44"/>
      <c r="M193" s="44"/>
      <c r="AA193" s="56"/>
      <c r="AB193" s="31"/>
      <c r="AC193" s="120" t="s">
        <v>145</v>
      </c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4"/>
      <c r="AP193" s="9"/>
      <c r="AQ193" s="77"/>
      <c r="BD193" s="78"/>
    </row>
    <row r="194" spans="1:56">
      <c r="A194" s="9"/>
      <c r="B194" s="9"/>
      <c r="C194" s="9"/>
      <c r="D194" s="9"/>
      <c r="E194" s="9"/>
      <c r="F194" s="9"/>
      <c r="G194" s="18"/>
      <c r="H194" s="9"/>
      <c r="I194" s="44"/>
      <c r="J194" s="16"/>
      <c r="K194" s="9"/>
      <c r="L194" s="44"/>
      <c r="M194" s="44"/>
      <c r="AA194" s="56"/>
      <c r="AB194" s="31"/>
      <c r="AC194" s="77"/>
      <c r="AO194" s="78"/>
      <c r="AP194" s="9"/>
      <c r="AQ194" s="77"/>
      <c r="BD194" s="78"/>
    </row>
    <row r="195" spans="1:56" ht="19">
      <c r="A195" s="9"/>
      <c r="B195" s="9"/>
      <c r="C195" s="9"/>
      <c r="D195" s="9"/>
      <c r="E195" s="9"/>
      <c r="F195" s="9"/>
      <c r="G195" s="18"/>
      <c r="H195" s="9"/>
      <c r="I195" s="44"/>
      <c r="J195" s="16"/>
      <c r="K195" s="44"/>
      <c r="L195" s="44"/>
      <c r="M195" s="44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64"/>
      <c r="AA195" s="56"/>
      <c r="AB195" s="96"/>
      <c r="AC195" s="81" t="s">
        <v>146</v>
      </c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4"/>
      <c r="AP195" s="24"/>
      <c r="AQ195" s="77"/>
      <c r="BD195" s="78"/>
    </row>
    <row r="196" spans="1:56">
      <c r="G196" s="18"/>
      <c r="J196" s="16"/>
      <c r="K196" s="44"/>
      <c r="L196" s="44"/>
      <c r="M196" s="44"/>
      <c r="N196" s="9"/>
      <c r="O196" s="33"/>
      <c r="P196" s="33"/>
      <c r="Q196" s="33"/>
      <c r="R196" s="33"/>
      <c r="S196" s="33"/>
      <c r="T196" s="33"/>
      <c r="U196" s="33"/>
      <c r="V196" s="33"/>
      <c r="W196" s="33"/>
      <c r="Y196" s="64"/>
      <c r="Z196" s="9"/>
      <c r="AA196" s="56"/>
      <c r="AC196" s="20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2"/>
      <c r="AQ196" s="77"/>
      <c r="BD196" s="78"/>
    </row>
    <row r="197" spans="1:56">
      <c r="G197" s="18"/>
      <c r="J197" s="16"/>
      <c r="K197" s="44"/>
      <c r="L197" s="44"/>
      <c r="M197" s="44"/>
      <c r="N197" s="9"/>
      <c r="O197" s="33"/>
      <c r="P197" s="33"/>
      <c r="Q197" s="33"/>
      <c r="R197" s="33"/>
      <c r="S197" s="33"/>
      <c r="T197" s="33"/>
      <c r="U197" s="33"/>
      <c r="V197" s="33"/>
      <c r="W197" s="33"/>
      <c r="Y197" s="64"/>
      <c r="Z197" s="9"/>
      <c r="AA197" s="56"/>
      <c r="AC197" s="79"/>
      <c r="AD197" s="79"/>
      <c r="AE197" s="79"/>
      <c r="AF197" s="79"/>
      <c r="AG197" s="79"/>
      <c r="AH197" s="79"/>
      <c r="AI197" s="79"/>
      <c r="AJ197" s="79"/>
      <c r="AK197" s="79"/>
      <c r="AL197" s="79"/>
      <c r="AM197" s="79"/>
      <c r="AN197" s="79"/>
      <c r="AO197" s="79"/>
      <c r="AQ197" s="20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2"/>
    </row>
    <row r="198" spans="1:56">
      <c r="G198" s="18"/>
      <c r="I198" s="16"/>
      <c r="J198" s="16"/>
      <c r="K198" s="44"/>
      <c r="L198" s="9"/>
      <c r="M198" s="9"/>
      <c r="Z198" s="9"/>
      <c r="AA198" s="75"/>
      <c r="AB198" s="12" t="s">
        <v>147</v>
      </c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4"/>
      <c r="AP198" s="11"/>
      <c r="AQ198" s="71" t="s">
        <v>148</v>
      </c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4"/>
    </row>
    <row r="199" spans="1:56">
      <c r="G199" s="18"/>
      <c r="I199" s="16"/>
      <c r="J199" s="16"/>
      <c r="K199" s="44"/>
      <c r="L199" s="9"/>
      <c r="M199" s="9"/>
      <c r="Z199" s="18"/>
      <c r="AA199" s="47"/>
      <c r="AB199" s="20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2"/>
      <c r="AP199" s="26"/>
      <c r="AQ199" s="20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2"/>
    </row>
    <row r="200" spans="1:56">
      <c r="G200" s="18"/>
      <c r="I200" s="16"/>
      <c r="J200" s="16"/>
      <c r="K200" s="44"/>
      <c r="L200" s="9"/>
      <c r="M200" s="9"/>
      <c r="Z200" s="18"/>
      <c r="AA200" s="11"/>
      <c r="AB200" s="12" t="s">
        <v>149</v>
      </c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4"/>
    </row>
    <row r="201" spans="1:56">
      <c r="G201" s="18"/>
      <c r="I201" s="16"/>
      <c r="J201" s="16"/>
      <c r="K201" s="44"/>
      <c r="L201" s="9"/>
      <c r="M201" s="9"/>
      <c r="Z201" s="18"/>
      <c r="AA201" s="26"/>
      <c r="AB201" s="20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2"/>
    </row>
    <row r="202" spans="1:56">
      <c r="G202" s="18"/>
      <c r="I202" s="16"/>
      <c r="J202" s="16"/>
      <c r="K202" s="9"/>
      <c r="L202" s="9"/>
      <c r="M202" s="9"/>
      <c r="Z202" s="18"/>
      <c r="AA202" s="11"/>
      <c r="AB202" s="12" t="s">
        <v>150</v>
      </c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4"/>
      <c r="AP202" s="11"/>
      <c r="AQ202" s="71" t="s">
        <v>151</v>
      </c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4"/>
    </row>
    <row r="203" spans="1:56">
      <c r="G203" s="18"/>
      <c r="I203" s="16"/>
      <c r="J203" s="16"/>
      <c r="K203" s="9"/>
      <c r="L203" s="9"/>
      <c r="M203" s="9"/>
      <c r="Z203" s="18"/>
      <c r="AA203" s="26"/>
      <c r="AB203" s="20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2"/>
      <c r="AP203" s="26"/>
      <c r="AQ203" s="20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2"/>
    </row>
    <row r="204" spans="1:56">
      <c r="G204" s="18"/>
      <c r="I204" s="16"/>
      <c r="J204" s="16"/>
      <c r="K204" s="9"/>
      <c r="L204" s="9"/>
      <c r="M204" s="9"/>
      <c r="Z204" s="18"/>
      <c r="AA204" s="11"/>
      <c r="AB204" s="12" t="s">
        <v>152</v>
      </c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4"/>
      <c r="AP204" s="11"/>
      <c r="AQ204" s="71" t="s">
        <v>153</v>
      </c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4"/>
    </row>
    <row r="205" spans="1:56">
      <c r="G205" s="18"/>
      <c r="I205" s="16"/>
      <c r="J205" s="16"/>
      <c r="K205" s="9"/>
      <c r="L205" s="9"/>
      <c r="M205" s="9"/>
      <c r="Z205" s="18"/>
      <c r="AA205" s="26"/>
      <c r="AB205" s="20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2"/>
      <c r="AP205" s="26"/>
      <c r="AQ205" s="20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2"/>
    </row>
    <row r="206" spans="1:56">
      <c r="G206" s="18"/>
      <c r="I206" s="16"/>
      <c r="J206" s="16"/>
      <c r="K206" s="9"/>
      <c r="L206" s="9"/>
      <c r="M206" s="9"/>
      <c r="Z206" s="18"/>
      <c r="AA206" s="11"/>
      <c r="AB206" s="12" t="s">
        <v>154</v>
      </c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4"/>
      <c r="AP206" s="11"/>
      <c r="AQ206" s="71" t="s">
        <v>153</v>
      </c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4"/>
    </row>
    <row r="207" spans="1:56">
      <c r="G207" s="18"/>
      <c r="I207" s="16"/>
      <c r="J207" s="16"/>
      <c r="K207" s="9"/>
      <c r="L207" s="9"/>
      <c r="M207" s="9"/>
      <c r="Z207" s="18"/>
      <c r="AA207" s="26"/>
      <c r="AB207" s="20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2"/>
      <c r="AP207" s="26"/>
      <c r="AQ207" s="20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2"/>
    </row>
    <row r="208" spans="1:56">
      <c r="G208" s="18"/>
      <c r="I208" s="16"/>
      <c r="J208" s="16"/>
      <c r="K208" s="9"/>
      <c r="L208" s="9"/>
      <c r="M208" s="9"/>
      <c r="Z208" s="18"/>
      <c r="AA208" s="11"/>
      <c r="AB208" s="12" t="s">
        <v>155</v>
      </c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4"/>
      <c r="AP208" s="11"/>
      <c r="AQ208" s="71" t="s">
        <v>153</v>
      </c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4"/>
    </row>
    <row r="209" spans="7:56">
      <c r="G209" s="18"/>
      <c r="I209" s="16"/>
      <c r="J209" s="16"/>
      <c r="K209" s="9"/>
      <c r="L209" s="9"/>
      <c r="M209" s="9"/>
      <c r="Z209" s="18"/>
      <c r="AA209" s="26"/>
      <c r="AB209" s="20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2"/>
      <c r="AP209" s="26"/>
      <c r="AQ209" s="20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2"/>
    </row>
    <row r="210" spans="7:56">
      <c r="G210" s="18"/>
      <c r="I210" s="16"/>
      <c r="J210" s="16"/>
      <c r="K210" s="9"/>
      <c r="L210" s="9"/>
      <c r="M210" s="9"/>
      <c r="Z210" s="18"/>
      <c r="AA210" s="11"/>
      <c r="AB210" s="12" t="s">
        <v>156</v>
      </c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4"/>
      <c r="AP210" s="11"/>
      <c r="AQ210" s="71" t="s">
        <v>153</v>
      </c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4"/>
    </row>
    <row r="211" spans="7:56">
      <c r="G211" s="18"/>
      <c r="I211" s="16"/>
      <c r="J211" s="16"/>
      <c r="K211" s="9"/>
      <c r="L211" s="9"/>
      <c r="M211" s="9"/>
      <c r="Z211" s="18"/>
      <c r="AA211" s="26"/>
      <c r="AB211" s="20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2"/>
      <c r="AP211" s="26"/>
      <c r="AQ211" s="20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2"/>
    </row>
    <row r="212" spans="7:56">
      <c r="G212" s="18"/>
      <c r="I212" s="16"/>
      <c r="J212" s="16"/>
      <c r="K212" s="9"/>
      <c r="L212" s="9"/>
      <c r="M212" s="9"/>
      <c r="N212" s="11"/>
      <c r="O212" s="12" t="s">
        <v>157</v>
      </c>
      <c r="P212" s="13"/>
      <c r="Q212" s="13"/>
      <c r="R212" s="13"/>
      <c r="S212" s="13"/>
      <c r="T212" s="13"/>
      <c r="U212" s="13"/>
      <c r="V212" s="13"/>
      <c r="W212" s="13"/>
      <c r="X212" s="13"/>
      <c r="Y212" s="14"/>
      <c r="Z212" s="11"/>
      <c r="AA212" s="11"/>
      <c r="AB212" s="12" t="s">
        <v>158</v>
      </c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4"/>
      <c r="AP212" s="11"/>
      <c r="AQ212" s="71" t="s">
        <v>153</v>
      </c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  <c r="BC212" s="13"/>
      <c r="BD212" s="14"/>
    </row>
    <row r="213" spans="7:56">
      <c r="G213" s="18"/>
      <c r="I213" s="16"/>
      <c r="J213" s="16"/>
      <c r="K213" s="9"/>
      <c r="L213" s="9"/>
      <c r="M213" s="18"/>
      <c r="N213" s="47"/>
      <c r="O213" s="20"/>
      <c r="P213" s="21"/>
      <c r="Q213" s="21"/>
      <c r="R213" s="21"/>
      <c r="S213" s="21"/>
      <c r="T213" s="21"/>
      <c r="U213" s="21"/>
      <c r="V213" s="21"/>
      <c r="W213" s="21"/>
      <c r="X213" s="21"/>
      <c r="Y213" s="22"/>
      <c r="Z213" s="18"/>
      <c r="AA213" s="26"/>
      <c r="AB213" s="20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2"/>
      <c r="AP213" s="26"/>
      <c r="AQ213" s="20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2"/>
    </row>
    <row r="214" spans="7:56">
      <c r="G214" s="18"/>
      <c r="I214" s="16"/>
      <c r="J214" s="16"/>
      <c r="K214" s="9"/>
      <c r="L214" s="9"/>
      <c r="M214" s="18"/>
      <c r="N214" s="9"/>
      <c r="O214" s="33"/>
      <c r="P214" s="33"/>
      <c r="Q214" s="33"/>
      <c r="R214" s="33"/>
      <c r="S214" s="33"/>
      <c r="T214" s="33"/>
      <c r="U214" s="33"/>
      <c r="V214" s="33"/>
      <c r="W214" s="33"/>
      <c r="Y214" s="64"/>
      <c r="Z214" s="18"/>
      <c r="AA214" s="11"/>
      <c r="AB214" s="12" t="s">
        <v>159</v>
      </c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4"/>
      <c r="AP214" s="11"/>
      <c r="AQ214" s="71" t="s">
        <v>153</v>
      </c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  <c r="BC214" s="13"/>
      <c r="BD214" s="14"/>
    </row>
    <row r="215" spans="7:56">
      <c r="G215" s="18"/>
      <c r="I215" s="16"/>
      <c r="J215" s="16"/>
      <c r="K215" s="9"/>
      <c r="L215" s="9"/>
      <c r="M215" s="18"/>
      <c r="N215" s="9"/>
      <c r="O215" s="33"/>
      <c r="P215" s="33"/>
      <c r="Q215" s="33"/>
      <c r="R215" s="33"/>
      <c r="S215" s="33"/>
      <c r="T215" s="33"/>
      <c r="U215" s="33"/>
      <c r="V215" s="33"/>
      <c r="W215" s="33"/>
      <c r="Y215" s="64"/>
      <c r="Z215" s="18"/>
      <c r="AA215" s="26"/>
      <c r="AB215" s="20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2"/>
      <c r="AP215" s="26"/>
      <c r="AQ215" s="20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2"/>
    </row>
    <row r="216" spans="7:56">
      <c r="G216" s="18"/>
      <c r="I216" s="16"/>
      <c r="J216" s="16"/>
      <c r="K216" s="9"/>
      <c r="L216" s="9"/>
      <c r="M216" s="18"/>
      <c r="Z216" s="18"/>
      <c r="AA216" s="11"/>
      <c r="AB216" s="12" t="s">
        <v>160</v>
      </c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4"/>
      <c r="AP216" s="11"/>
      <c r="AQ216" s="71" t="s">
        <v>153</v>
      </c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  <c r="BC216" s="13"/>
      <c r="BD216" s="14"/>
    </row>
    <row r="217" spans="7:56">
      <c r="G217" s="18"/>
      <c r="I217" s="16"/>
      <c r="J217" s="16"/>
      <c r="K217" s="9"/>
      <c r="L217" s="9"/>
      <c r="M217" s="18"/>
      <c r="Z217" s="18"/>
      <c r="AA217" s="26"/>
      <c r="AB217" s="20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2"/>
      <c r="AP217" s="26"/>
      <c r="AQ217" s="20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2"/>
    </row>
    <row r="218" spans="7:56">
      <c r="G218" s="18"/>
      <c r="I218" s="16"/>
      <c r="J218" s="16"/>
      <c r="K218" s="9"/>
      <c r="L218" s="9"/>
      <c r="M218" s="18"/>
      <c r="Z218" s="18"/>
      <c r="AA218" s="11"/>
      <c r="AB218" s="12" t="s">
        <v>161</v>
      </c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4"/>
      <c r="AP218" s="11"/>
      <c r="AQ218" s="71" t="s">
        <v>153</v>
      </c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  <c r="BC218" s="13"/>
      <c r="BD218" s="14"/>
    </row>
    <row r="219" spans="7:56">
      <c r="G219" s="18"/>
      <c r="I219" s="16"/>
      <c r="J219" s="16"/>
      <c r="K219" s="9"/>
      <c r="L219" s="9"/>
      <c r="M219" s="18"/>
      <c r="Z219" s="18"/>
      <c r="AA219" s="26"/>
      <c r="AB219" s="20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2"/>
      <c r="AP219" s="26"/>
      <c r="AQ219" s="20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2"/>
    </row>
    <row r="220" spans="7:56">
      <c r="G220" s="18"/>
      <c r="I220" s="16"/>
      <c r="J220" s="16"/>
      <c r="K220" s="9"/>
      <c r="L220" s="9"/>
      <c r="M220" s="18"/>
      <c r="Z220" s="18"/>
      <c r="AA220" s="11"/>
      <c r="AB220" s="12" t="s">
        <v>162</v>
      </c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4"/>
      <c r="AP220" s="11"/>
      <c r="AQ220" s="71" t="s">
        <v>153</v>
      </c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  <c r="BC220" s="13"/>
      <c r="BD220" s="14"/>
    </row>
    <row r="221" spans="7:56">
      <c r="G221" s="18"/>
      <c r="I221" s="16"/>
      <c r="J221" s="16"/>
      <c r="K221" s="9"/>
      <c r="L221" s="9"/>
      <c r="M221" s="18"/>
      <c r="Z221" s="18"/>
      <c r="AA221" s="26"/>
      <c r="AB221" s="20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2"/>
      <c r="AP221" s="26"/>
      <c r="AQ221" s="20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2"/>
    </row>
    <row r="222" spans="7:56">
      <c r="G222" s="18"/>
      <c r="I222" s="16"/>
      <c r="J222" s="16"/>
      <c r="K222" s="9"/>
      <c r="L222" s="9"/>
      <c r="M222" s="18"/>
      <c r="Z222" s="18"/>
      <c r="AA222" s="11"/>
      <c r="AB222" s="12" t="s">
        <v>163</v>
      </c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4"/>
      <c r="AP222" s="11"/>
      <c r="AQ222" s="71" t="s">
        <v>153</v>
      </c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  <c r="BC222" s="13"/>
      <c r="BD222" s="14"/>
    </row>
    <row r="223" spans="7:56">
      <c r="G223" s="18"/>
      <c r="I223" s="16"/>
      <c r="J223" s="16"/>
      <c r="K223" s="9"/>
      <c r="L223" s="9"/>
      <c r="M223" s="18"/>
      <c r="Z223" s="18"/>
      <c r="AA223" s="26"/>
      <c r="AB223" s="20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2"/>
      <c r="AP223" s="26"/>
      <c r="AQ223" s="20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2"/>
    </row>
    <row r="224" spans="7:56">
      <c r="G224" s="18"/>
      <c r="K224" s="9"/>
      <c r="L224" s="9"/>
      <c r="M224" s="18"/>
      <c r="Z224" s="18"/>
      <c r="AA224" s="11"/>
      <c r="AB224" s="12" t="s">
        <v>164</v>
      </c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4"/>
      <c r="AP224" s="11"/>
      <c r="AQ224" s="71" t="s">
        <v>153</v>
      </c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  <c r="BC224" s="13"/>
      <c r="BD224" s="14"/>
    </row>
    <row r="225" spans="7:58">
      <c r="G225" s="18"/>
      <c r="K225" s="9"/>
      <c r="L225" s="9"/>
      <c r="M225" s="18"/>
      <c r="Z225" s="18"/>
      <c r="AA225" s="26"/>
      <c r="AB225" s="20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2"/>
      <c r="AP225" s="26"/>
      <c r="AQ225" s="20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2"/>
    </row>
    <row r="226" spans="7:58">
      <c r="G226" s="18"/>
      <c r="J226" s="16"/>
      <c r="K226" s="9"/>
      <c r="L226" s="9"/>
      <c r="M226" s="18"/>
      <c r="Z226" s="18"/>
      <c r="AA226" s="11"/>
      <c r="AB226" s="12" t="s">
        <v>165</v>
      </c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4"/>
      <c r="AP226" s="11"/>
      <c r="AQ226" s="71" t="s">
        <v>153</v>
      </c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  <c r="BC226" s="13"/>
      <c r="BD226" s="14"/>
    </row>
    <row r="227" spans="7:58">
      <c r="G227" s="18"/>
      <c r="J227" s="16"/>
      <c r="K227" s="9"/>
      <c r="L227" s="9"/>
      <c r="M227" s="18"/>
      <c r="Z227" s="18"/>
      <c r="AA227" s="26"/>
      <c r="AB227" s="20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2"/>
      <c r="AP227" s="26"/>
      <c r="AQ227" s="20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2"/>
    </row>
    <row r="228" spans="7:58">
      <c r="G228" s="18"/>
      <c r="J228" s="16"/>
      <c r="K228" s="9"/>
      <c r="L228" s="9"/>
      <c r="M228" s="18"/>
      <c r="Z228" s="18"/>
      <c r="AA228" s="11"/>
      <c r="AB228" s="12" t="s">
        <v>166</v>
      </c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4"/>
      <c r="AP228" s="11"/>
      <c r="AQ228" s="71" t="s">
        <v>153</v>
      </c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  <c r="BC228" s="13"/>
      <c r="BD228" s="14"/>
    </row>
    <row r="229" spans="7:58">
      <c r="G229" s="18"/>
      <c r="J229" s="16"/>
      <c r="K229" s="9"/>
      <c r="L229" s="9"/>
      <c r="M229" s="18"/>
      <c r="Z229" s="18"/>
      <c r="AA229" s="26"/>
      <c r="AB229" s="20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2"/>
      <c r="AP229" s="26"/>
      <c r="AQ229" s="20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2"/>
    </row>
    <row r="230" spans="7:58">
      <c r="G230" s="18"/>
      <c r="J230" s="16"/>
      <c r="K230" s="9"/>
      <c r="L230" s="9"/>
      <c r="M230" s="18"/>
      <c r="Z230" s="18"/>
      <c r="AA230" s="11"/>
      <c r="AB230" s="12" t="s">
        <v>167</v>
      </c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4"/>
      <c r="AP230" s="11"/>
      <c r="AQ230" s="71" t="s">
        <v>153</v>
      </c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4"/>
    </row>
    <row r="231" spans="7:58">
      <c r="G231" s="18"/>
      <c r="J231" s="16"/>
      <c r="K231" s="9"/>
      <c r="L231" s="9"/>
      <c r="M231" s="18"/>
      <c r="Z231" s="18"/>
      <c r="AA231" s="26"/>
      <c r="AB231" s="20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2"/>
      <c r="AP231" s="26"/>
      <c r="AQ231" s="20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2"/>
    </row>
    <row r="232" spans="7:58">
      <c r="G232" s="18"/>
      <c r="I232" s="16"/>
      <c r="J232" s="16"/>
      <c r="K232" s="9"/>
      <c r="L232" s="9"/>
      <c r="M232" s="18"/>
      <c r="Z232" s="18"/>
      <c r="AA232" s="11"/>
      <c r="AB232" s="12" t="s">
        <v>168</v>
      </c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4"/>
      <c r="AP232" s="11"/>
      <c r="AQ232" s="71" t="s">
        <v>153</v>
      </c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  <c r="BC232" s="13"/>
      <c r="BD232" s="14"/>
    </row>
    <row r="233" spans="7:58">
      <c r="G233" s="18"/>
      <c r="I233" s="16"/>
      <c r="J233" s="16"/>
      <c r="K233" s="9"/>
      <c r="L233" s="9"/>
      <c r="M233" s="18"/>
      <c r="Z233" s="18"/>
      <c r="AA233" s="26"/>
      <c r="AB233" s="20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2"/>
      <c r="AP233" s="26"/>
      <c r="AQ233" s="20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2"/>
    </row>
    <row r="234" spans="7:58">
      <c r="G234" s="18"/>
      <c r="I234" s="16"/>
      <c r="J234" s="16"/>
      <c r="K234" s="9"/>
      <c r="L234" s="9"/>
      <c r="M234" s="18"/>
      <c r="Z234" s="18"/>
      <c r="AA234" s="11"/>
      <c r="AB234" s="12" t="s">
        <v>169</v>
      </c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4"/>
      <c r="AP234" s="11"/>
      <c r="AQ234" s="71" t="s">
        <v>153</v>
      </c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  <c r="BC234" s="13"/>
      <c r="BD234" s="14"/>
    </row>
    <row r="235" spans="7:58">
      <c r="G235" s="18"/>
      <c r="I235" s="16"/>
      <c r="J235" s="16"/>
      <c r="K235" s="9"/>
      <c r="L235" s="9"/>
      <c r="M235" s="18"/>
      <c r="AA235" s="26"/>
      <c r="AB235" s="20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2"/>
      <c r="AP235" s="26"/>
      <c r="AQ235" s="20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2"/>
    </row>
    <row r="236" spans="7:58">
      <c r="G236" s="18"/>
      <c r="I236" s="16"/>
      <c r="J236" s="16"/>
      <c r="K236" s="9"/>
      <c r="L236" s="9"/>
      <c r="M236" s="18"/>
      <c r="AA236" s="9"/>
      <c r="AB236" s="39"/>
      <c r="AC236" s="39"/>
      <c r="AD236" s="39"/>
      <c r="AE236" s="39"/>
      <c r="AF236" s="39"/>
      <c r="AG236" s="39"/>
      <c r="AH236" s="39"/>
      <c r="AI236" s="39"/>
      <c r="AJ236" s="39"/>
      <c r="AK236" s="39"/>
      <c r="AL236" s="39"/>
      <c r="AM236" s="39"/>
      <c r="AN236" s="39"/>
      <c r="AO236" s="39"/>
      <c r="AP236" s="9"/>
      <c r="AQ236" s="87"/>
      <c r="AR236" s="87"/>
      <c r="AS236" s="87"/>
      <c r="AT236" s="87"/>
      <c r="AU236" s="87"/>
      <c r="AV236" s="87"/>
      <c r="AW236" s="87"/>
      <c r="AX236" s="87"/>
      <c r="AY236" s="87"/>
      <c r="AZ236" s="87"/>
      <c r="BA236" s="87"/>
      <c r="BB236" s="87"/>
      <c r="BC236" s="87"/>
      <c r="BD236" s="87"/>
    </row>
    <row r="237" spans="7:58">
      <c r="G237" s="18"/>
      <c r="I237" s="16"/>
      <c r="J237" s="16"/>
      <c r="K237" s="9"/>
      <c r="L237" s="9"/>
      <c r="M237" s="18"/>
      <c r="AA237" s="9"/>
      <c r="AB237" s="12" t="s">
        <v>170</v>
      </c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4"/>
      <c r="AP237" s="9"/>
      <c r="AQ237" s="87"/>
      <c r="AR237" s="87"/>
      <c r="AS237" s="87"/>
      <c r="AT237" s="87"/>
      <c r="AU237" s="87"/>
      <c r="AV237" s="87"/>
      <c r="AW237" s="87"/>
      <c r="AX237" s="87"/>
      <c r="AY237" s="87"/>
      <c r="AZ237" s="87"/>
      <c r="BA237" s="87"/>
      <c r="BB237" s="87"/>
      <c r="BC237" s="87"/>
      <c r="BD237" s="87"/>
    </row>
    <row r="238" spans="7:58">
      <c r="G238" s="18"/>
      <c r="I238" s="16"/>
      <c r="J238" s="16"/>
      <c r="K238" s="9"/>
      <c r="L238" s="9"/>
      <c r="M238" s="18"/>
      <c r="Z238" s="18"/>
      <c r="AA238" s="26"/>
      <c r="AB238" s="20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2"/>
      <c r="AP238" s="9"/>
      <c r="AQ238" s="87"/>
      <c r="AR238" s="87"/>
      <c r="AS238" s="87"/>
      <c r="AT238" s="87"/>
      <c r="AU238" s="87"/>
      <c r="AV238" s="87"/>
      <c r="AW238" s="87"/>
      <c r="AX238" s="87"/>
      <c r="AY238" s="87"/>
      <c r="AZ238" s="87"/>
      <c r="BA238" s="87"/>
      <c r="BB238" s="87"/>
      <c r="BC238" s="87"/>
      <c r="BD238" s="87"/>
    </row>
    <row r="239" spans="7:58">
      <c r="G239" s="18"/>
      <c r="I239" s="16"/>
      <c r="J239" s="16"/>
      <c r="K239" s="9"/>
      <c r="L239" s="9"/>
      <c r="M239" s="18"/>
      <c r="O239" s="12" t="s">
        <v>171</v>
      </c>
      <c r="P239" s="13"/>
      <c r="Q239" s="13"/>
      <c r="R239" s="13"/>
      <c r="S239" s="13"/>
      <c r="T239" s="13"/>
      <c r="U239" s="13"/>
      <c r="V239" s="13"/>
      <c r="W239" s="13"/>
      <c r="X239" s="13"/>
      <c r="Y239" s="14"/>
      <c r="Z239" s="11"/>
      <c r="AA239" s="11"/>
      <c r="AB239" s="12" t="s">
        <v>172</v>
      </c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4"/>
      <c r="AP239" s="11"/>
      <c r="AQ239" s="71" t="s">
        <v>173</v>
      </c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  <c r="BC239" s="13"/>
      <c r="BD239" s="14"/>
      <c r="BF239" s="9"/>
    </row>
    <row r="240" spans="7:58">
      <c r="G240" s="18"/>
      <c r="I240" s="16"/>
      <c r="J240" s="16"/>
      <c r="K240" s="9"/>
      <c r="L240" s="9"/>
      <c r="M240" s="18"/>
      <c r="O240" s="20"/>
      <c r="P240" s="21"/>
      <c r="Q240" s="21"/>
      <c r="R240" s="21"/>
      <c r="S240" s="21"/>
      <c r="T240" s="21"/>
      <c r="U240" s="21"/>
      <c r="V240" s="21"/>
      <c r="W240" s="21"/>
      <c r="X240" s="21"/>
      <c r="Y240" s="22"/>
      <c r="Z240" s="18"/>
      <c r="AA240" s="26"/>
      <c r="AB240" s="20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2"/>
      <c r="AP240" s="26"/>
      <c r="AQ240" s="20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2"/>
    </row>
    <row r="241" spans="2:56">
      <c r="G241" s="18"/>
      <c r="I241" s="16"/>
      <c r="J241" s="16"/>
      <c r="K241" s="9"/>
      <c r="L241" s="9"/>
      <c r="M241" s="18"/>
      <c r="O241" s="33"/>
      <c r="P241" s="33"/>
      <c r="Q241" s="33"/>
      <c r="R241" s="33"/>
      <c r="S241" s="33"/>
      <c r="T241" s="33"/>
      <c r="U241" s="33"/>
      <c r="V241" s="33"/>
      <c r="W241" s="33"/>
      <c r="Y241" s="64"/>
      <c r="Z241" s="18"/>
      <c r="AA241" s="11"/>
      <c r="AB241" s="12" t="s">
        <v>174</v>
      </c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4"/>
      <c r="AP241" s="11"/>
      <c r="AQ241" s="71" t="s">
        <v>175</v>
      </c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  <c r="BC241" s="13"/>
      <c r="BD241" s="14"/>
    </row>
    <row r="242" spans="2:56">
      <c r="G242" s="18"/>
      <c r="I242" s="16"/>
      <c r="J242" s="16"/>
      <c r="K242" s="9"/>
      <c r="L242" s="9"/>
      <c r="M242" s="18"/>
      <c r="AA242" s="9"/>
      <c r="AB242" s="20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2"/>
      <c r="AP242" s="26"/>
      <c r="AQ242" s="20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2"/>
    </row>
    <row r="243" spans="2:56">
      <c r="B243" s="94"/>
      <c r="C243" s="95"/>
      <c r="E243" s="94"/>
      <c r="F243" s="95"/>
      <c r="G243" s="18"/>
      <c r="I243" s="16"/>
      <c r="J243" s="16"/>
      <c r="K243" s="9"/>
      <c r="L243" s="9"/>
      <c r="M243" s="18"/>
    </row>
    <row r="244" spans="2:56">
      <c r="D244" s="50"/>
      <c r="G244" s="18"/>
      <c r="M244" s="18"/>
      <c r="O244" s="74"/>
      <c r="P244" s="74"/>
      <c r="Q244" s="74"/>
      <c r="R244" s="74"/>
      <c r="S244" s="74"/>
      <c r="T244" s="74"/>
      <c r="U244" s="74"/>
      <c r="V244" s="74"/>
      <c r="W244" s="74"/>
      <c r="X244" s="74"/>
      <c r="Y244" s="74"/>
      <c r="AA244" s="11"/>
      <c r="AB244" s="12" t="s">
        <v>176</v>
      </c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4"/>
      <c r="AP244" s="11"/>
      <c r="AQ244" s="71" t="s">
        <v>177</v>
      </c>
      <c r="AR244" s="13"/>
      <c r="AS244" s="13"/>
      <c r="AT244" s="13"/>
      <c r="AU244" s="13"/>
      <c r="AV244" s="13"/>
      <c r="AW244" s="13"/>
      <c r="AX244" s="13"/>
      <c r="AY244" s="13"/>
      <c r="AZ244" s="13"/>
      <c r="BA244" s="13"/>
      <c r="BB244" s="13"/>
      <c r="BC244" s="13"/>
      <c r="BD244" s="14"/>
    </row>
    <row r="245" spans="2:56">
      <c r="G245" s="18"/>
      <c r="M245" s="18"/>
      <c r="N245" s="9"/>
      <c r="O245" s="74"/>
      <c r="P245" s="74"/>
      <c r="Q245" s="74"/>
      <c r="R245" s="74"/>
      <c r="S245" s="74"/>
      <c r="T245" s="74"/>
      <c r="U245" s="74"/>
      <c r="V245" s="74"/>
      <c r="W245" s="74"/>
      <c r="X245" s="74"/>
      <c r="Y245" s="74"/>
      <c r="AA245" s="19"/>
      <c r="AB245" s="20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2"/>
      <c r="AP245" s="26"/>
      <c r="AQ245" s="20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2"/>
    </row>
    <row r="246" spans="2:56" ht="19">
      <c r="G246" s="18"/>
      <c r="M246" s="18"/>
      <c r="Z246" s="9"/>
      <c r="AA246" s="61"/>
      <c r="AB246" s="93"/>
      <c r="AC246" s="81" t="s">
        <v>178</v>
      </c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4"/>
    </row>
    <row r="247" spans="2:56">
      <c r="G247" s="18"/>
      <c r="M247" s="18"/>
      <c r="Z247" s="9"/>
      <c r="AA247" s="56"/>
      <c r="AB247" s="115"/>
      <c r="AC247" s="20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2"/>
    </row>
    <row r="248" spans="2:56">
      <c r="G248" s="18"/>
      <c r="M248" s="18"/>
      <c r="Z248" s="9"/>
      <c r="AA248" s="56"/>
      <c r="AB248" s="65"/>
      <c r="AC248" s="81" t="s">
        <v>179</v>
      </c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4"/>
    </row>
    <row r="249" spans="2:56">
      <c r="G249" s="18"/>
      <c r="M249" s="18"/>
      <c r="Z249" s="9"/>
      <c r="AA249" s="56"/>
      <c r="AC249" s="20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2"/>
    </row>
    <row r="250" spans="2:56">
      <c r="G250" s="18"/>
      <c r="M250" s="18"/>
      <c r="AA250" s="24"/>
      <c r="AB250" s="12" t="s">
        <v>180</v>
      </c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4"/>
    </row>
    <row r="251" spans="2:56">
      <c r="G251" s="18"/>
      <c r="M251" s="18"/>
      <c r="AA251" s="19"/>
      <c r="AB251" s="20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2"/>
    </row>
    <row r="252" spans="2:56" ht="96">
      <c r="G252" s="18"/>
      <c r="I252" s="28" t="s">
        <v>181</v>
      </c>
      <c r="J252" s="29"/>
      <c r="K252" s="9"/>
      <c r="L252" s="9"/>
      <c r="M252" s="18"/>
      <c r="O252" s="12" t="s">
        <v>182</v>
      </c>
      <c r="P252" s="13"/>
      <c r="Q252" s="13"/>
      <c r="R252" s="13"/>
      <c r="S252" s="13"/>
      <c r="T252" s="13"/>
      <c r="U252" s="13"/>
      <c r="V252" s="13"/>
      <c r="W252" s="13"/>
      <c r="X252" s="13"/>
      <c r="Y252" s="14"/>
      <c r="AA252" s="24"/>
      <c r="AB252" s="12" t="s">
        <v>183</v>
      </c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4"/>
      <c r="AP252" s="11"/>
      <c r="AQ252" s="71" t="s">
        <v>184</v>
      </c>
      <c r="AR252" s="13"/>
      <c r="AS252" s="13"/>
      <c r="AT252" s="13"/>
      <c r="AU252" s="13"/>
      <c r="AV252" s="13"/>
      <c r="AW252" s="13"/>
      <c r="AX252" s="13"/>
      <c r="AY252" s="13"/>
      <c r="AZ252" s="13"/>
      <c r="BA252" s="13"/>
      <c r="BB252" s="13"/>
      <c r="BC252" s="13"/>
      <c r="BD252" s="14"/>
    </row>
    <row r="253" spans="2:56">
      <c r="G253" s="18"/>
      <c r="I253" s="35"/>
      <c r="J253" s="36"/>
      <c r="K253" s="9"/>
      <c r="L253" s="9"/>
      <c r="M253" s="18"/>
      <c r="O253" s="20"/>
      <c r="P253" s="21"/>
      <c r="Q253" s="21"/>
      <c r="R253" s="21"/>
      <c r="S253" s="21"/>
      <c r="T253" s="21"/>
      <c r="U253" s="21"/>
      <c r="V253" s="21"/>
      <c r="W253" s="21"/>
      <c r="X253" s="21"/>
      <c r="Y253" s="22"/>
      <c r="AA253" s="19"/>
      <c r="AB253" s="20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2"/>
      <c r="AP253" s="26"/>
      <c r="AQ253" s="20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2"/>
    </row>
    <row r="254" spans="2:56">
      <c r="G254" s="18"/>
      <c r="I254" s="35"/>
      <c r="J254" s="36"/>
      <c r="K254" s="9"/>
      <c r="L254" s="9"/>
      <c r="M254" s="18"/>
      <c r="AA254" s="24"/>
      <c r="AB254" s="12" t="s">
        <v>185</v>
      </c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4"/>
      <c r="AP254" s="56"/>
      <c r="AQ254" s="113"/>
      <c r="AR254" s="113"/>
      <c r="AS254" s="113"/>
      <c r="AT254" s="113"/>
      <c r="AU254" s="113"/>
      <c r="AV254" s="113"/>
      <c r="AW254" s="113"/>
      <c r="AX254" s="113"/>
      <c r="AY254" s="113"/>
      <c r="AZ254" s="113"/>
      <c r="BA254" s="113"/>
      <c r="BB254" s="113"/>
      <c r="BC254" s="113"/>
      <c r="BD254" s="113"/>
    </row>
    <row r="255" spans="2:56">
      <c r="B255" s="48" t="s">
        <v>14</v>
      </c>
      <c r="C255" s="49"/>
      <c r="E255" s="48" t="s">
        <v>15</v>
      </c>
      <c r="F255" s="49"/>
      <c r="G255" s="18"/>
      <c r="I255" s="35"/>
      <c r="J255" s="36"/>
      <c r="K255" s="9"/>
      <c r="L255" s="9"/>
      <c r="M255" s="18"/>
      <c r="AA255" s="19"/>
      <c r="AB255" s="20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2"/>
      <c r="AP255" s="9"/>
      <c r="AQ255" s="121"/>
      <c r="AR255" s="121"/>
      <c r="AS255" s="121"/>
      <c r="AT255" s="121"/>
      <c r="AU255" s="121"/>
      <c r="AV255" s="121"/>
      <c r="AW255" s="121"/>
      <c r="AX255" s="121"/>
      <c r="AY255" s="121"/>
      <c r="AZ255" s="121"/>
      <c r="BA255" s="121"/>
      <c r="BB255" s="121"/>
      <c r="BC255" s="121"/>
      <c r="BD255" s="121"/>
    </row>
    <row r="256" spans="2:56">
      <c r="B256" s="51"/>
      <c r="C256" s="52"/>
      <c r="D256" s="50"/>
      <c r="E256" s="51"/>
      <c r="F256" s="52"/>
      <c r="G256" s="18"/>
      <c r="I256" s="35"/>
      <c r="J256" s="36"/>
      <c r="K256" s="9"/>
      <c r="L256" s="9"/>
      <c r="M256" s="18"/>
      <c r="AA256" s="24"/>
      <c r="AB256" s="12" t="s">
        <v>186</v>
      </c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4"/>
      <c r="AP256" s="11"/>
      <c r="AQ256" s="71" t="s">
        <v>187</v>
      </c>
      <c r="AR256" s="13"/>
      <c r="AS256" s="13"/>
      <c r="AT256" s="13"/>
      <c r="AU256" s="13"/>
      <c r="AV256" s="13"/>
      <c r="AW256" s="13"/>
      <c r="AX256" s="13"/>
      <c r="AY256" s="13"/>
      <c r="AZ256" s="13"/>
      <c r="BA256" s="13"/>
      <c r="BB256" s="13"/>
      <c r="BC256" s="13"/>
      <c r="BD256" s="14"/>
    </row>
    <row r="257" spans="2:58">
      <c r="B257" s="51"/>
      <c r="C257" s="52"/>
      <c r="D257" s="50"/>
      <c r="E257" s="51"/>
      <c r="F257" s="52"/>
      <c r="G257" s="18"/>
      <c r="I257" s="35"/>
      <c r="J257" s="36"/>
      <c r="K257" s="9"/>
      <c r="L257" s="9"/>
      <c r="M257" s="18"/>
      <c r="AA257" s="19"/>
      <c r="AB257" s="20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2"/>
      <c r="AP257" s="26"/>
      <c r="AQ257" s="20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2"/>
    </row>
    <row r="258" spans="2:58">
      <c r="B258" s="51"/>
      <c r="C258" s="52"/>
      <c r="D258" s="50"/>
      <c r="E258" s="51"/>
      <c r="F258" s="52"/>
      <c r="G258" s="104"/>
      <c r="H258" s="42"/>
      <c r="I258" s="35"/>
      <c r="J258" s="36"/>
      <c r="K258" s="42"/>
      <c r="L258" s="42"/>
      <c r="M258" s="11"/>
      <c r="N258" s="42"/>
      <c r="O258" s="62" t="s">
        <v>188</v>
      </c>
      <c r="P258" s="13"/>
      <c r="Q258" s="13"/>
      <c r="R258" s="13"/>
      <c r="S258" s="13"/>
      <c r="T258" s="13"/>
      <c r="U258" s="13"/>
      <c r="V258" s="13"/>
      <c r="W258" s="13"/>
      <c r="X258" s="13"/>
      <c r="Y258" s="14"/>
      <c r="Z258" s="42"/>
      <c r="AA258" s="24"/>
      <c r="AB258" s="12" t="s">
        <v>189</v>
      </c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4"/>
      <c r="AP258" s="11"/>
      <c r="AQ258" s="71" t="s">
        <v>190</v>
      </c>
      <c r="AR258" s="13"/>
      <c r="AS258" s="13"/>
      <c r="AT258" s="13"/>
      <c r="AU258" s="13"/>
      <c r="AV258" s="13"/>
      <c r="AW258" s="13"/>
      <c r="AX258" s="13"/>
      <c r="AY258" s="13"/>
      <c r="AZ258" s="13"/>
      <c r="BA258" s="13"/>
      <c r="BB258" s="13"/>
      <c r="BC258" s="13"/>
      <c r="BD258" s="14"/>
    </row>
    <row r="259" spans="2:58">
      <c r="B259" s="51"/>
      <c r="C259" s="52"/>
      <c r="D259" s="53"/>
      <c r="E259" s="51"/>
      <c r="F259" s="52"/>
      <c r="G259" s="18"/>
      <c r="I259" s="35"/>
      <c r="J259" s="36"/>
      <c r="K259" s="9"/>
      <c r="L259" s="9"/>
      <c r="M259" s="18"/>
      <c r="O259" s="20"/>
      <c r="P259" s="21"/>
      <c r="Q259" s="21"/>
      <c r="R259" s="21"/>
      <c r="S259" s="21"/>
      <c r="T259" s="21"/>
      <c r="U259" s="21"/>
      <c r="V259" s="21"/>
      <c r="W259" s="21"/>
      <c r="X259" s="21"/>
      <c r="Y259" s="22"/>
      <c r="AA259" s="19"/>
      <c r="AB259" s="20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2"/>
      <c r="AP259" s="26"/>
      <c r="AQ259" s="20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2"/>
    </row>
    <row r="260" spans="2:58">
      <c r="B260" s="59"/>
      <c r="C260" s="60"/>
      <c r="D260" s="50"/>
      <c r="E260" s="59"/>
      <c r="F260" s="60"/>
      <c r="G260" s="18"/>
      <c r="I260" s="35"/>
      <c r="J260" s="36"/>
      <c r="K260" s="9"/>
      <c r="L260" s="9"/>
      <c r="M260" s="18"/>
      <c r="Q260" s="122"/>
      <c r="R260" s="122"/>
      <c r="S260" s="122"/>
      <c r="T260" s="122"/>
      <c r="U260" s="122"/>
      <c r="V260" s="122"/>
      <c r="W260" s="122"/>
      <c r="X260" s="122"/>
      <c r="Y260" s="122"/>
      <c r="AA260" s="24"/>
      <c r="AB260" s="12" t="s">
        <v>191</v>
      </c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4"/>
      <c r="AP260" s="11"/>
      <c r="AQ260" s="71" t="s">
        <v>192</v>
      </c>
      <c r="AR260" s="13"/>
      <c r="AS260" s="13"/>
      <c r="AT260" s="13"/>
      <c r="AU260" s="13"/>
      <c r="AV260" s="13"/>
      <c r="AW260" s="13"/>
      <c r="AX260" s="13"/>
      <c r="AY260" s="13"/>
      <c r="AZ260" s="13"/>
      <c r="BA260" s="13"/>
      <c r="BB260" s="13"/>
      <c r="BC260" s="13"/>
      <c r="BD260" s="14"/>
    </row>
    <row r="261" spans="2:58">
      <c r="D261" s="50"/>
      <c r="G261" s="18"/>
      <c r="I261" s="35"/>
      <c r="J261" s="36"/>
      <c r="K261" s="9"/>
      <c r="L261" s="9"/>
      <c r="M261" s="18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AA261" s="19"/>
      <c r="AB261" s="20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2"/>
      <c r="AP261" s="26"/>
      <c r="AQ261" s="20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2"/>
    </row>
    <row r="262" spans="2:58">
      <c r="G262" s="18"/>
      <c r="I262" s="35"/>
      <c r="J262" s="36"/>
      <c r="K262" s="9"/>
      <c r="L262" s="9"/>
      <c r="M262" s="18"/>
      <c r="P262" s="74"/>
      <c r="Q262" s="74"/>
      <c r="R262" s="74"/>
      <c r="S262" s="74"/>
      <c r="T262" s="74"/>
      <c r="U262" s="74"/>
      <c r="V262" s="74"/>
      <c r="W262" s="74"/>
      <c r="X262" s="74"/>
      <c r="Y262" s="74"/>
      <c r="AA262" s="24"/>
      <c r="AB262" s="12" t="s">
        <v>193</v>
      </c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4"/>
      <c r="AP262" s="11"/>
      <c r="AQ262" s="71" t="s">
        <v>194</v>
      </c>
      <c r="AR262" s="13"/>
      <c r="AS262" s="13"/>
      <c r="AT262" s="13"/>
      <c r="AU262" s="13"/>
      <c r="AV262" s="13"/>
      <c r="AW262" s="13"/>
      <c r="AX262" s="13"/>
      <c r="AY262" s="13"/>
      <c r="AZ262" s="13"/>
      <c r="BA262" s="13"/>
      <c r="BB262" s="13"/>
      <c r="BC262" s="13"/>
      <c r="BD262" s="14"/>
    </row>
    <row r="263" spans="2:58">
      <c r="G263" s="18"/>
      <c r="I263" s="68"/>
      <c r="J263" s="69"/>
      <c r="K263" s="9"/>
      <c r="L263" s="9"/>
      <c r="M263" s="18"/>
      <c r="AA263" s="19"/>
      <c r="AB263" s="20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2"/>
      <c r="AP263" s="26"/>
      <c r="AQ263" s="20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21"/>
      <c r="BD263" s="22"/>
    </row>
    <row r="264" spans="2:58">
      <c r="G264" s="18"/>
      <c r="I264" s="16"/>
      <c r="J264" s="16"/>
      <c r="K264" s="9"/>
      <c r="L264" s="9"/>
      <c r="M264" s="18"/>
      <c r="AA264" s="24"/>
      <c r="AB264" s="12" t="s">
        <v>195</v>
      </c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4"/>
      <c r="AP264" s="11"/>
      <c r="AQ264" s="71" t="s">
        <v>196</v>
      </c>
      <c r="AR264" s="13"/>
      <c r="AS264" s="13"/>
      <c r="AT264" s="13"/>
      <c r="AU264" s="13"/>
      <c r="AV264" s="13"/>
      <c r="AW264" s="13"/>
      <c r="AX264" s="13"/>
      <c r="AY264" s="13"/>
      <c r="AZ264" s="13"/>
      <c r="BA264" s="13"/>
      <c r="BB264" s="13"/>
      <c r="BC264" s="13"/>
      <c r="BD264" s="14"/>
      <c r="BF264" s="102"/>
    </row>
    <row r="265" spans="2:58">
      <c r="G265" s="18"/>
      <c r="I265" s="16"/>
      <c r="J265" s="16"/>
      <c r="K265" s="9"/>
      <c r="L265" s="9"/>
      <c r="M265" s="18"/>
      <c r="AA265" s="19"/>
      <c r="AB265" s="20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2"/>
      <c r="AP265" s="26"/>
      <c r="AQ265" s="20"/>
      <c r="AR265" s="21"/>
      <c r="AS265" s="21"/>
      <c r="AT265" s="21"/>
      <c r="AU265" s="21"/>
      <c r="AV265" s="21"/>
      <c r="AW265" s="21"/>
      <c r="AX265" s="21"/>
      <c r="AY265" s="21"/>
      <c r="AZ265" s="21"/>
      <c r="BA265" s="21"/>
      <c r="BB265" s="21"/>
      <c r="BC265" s="21"/>
      <c r="BD265" s="22"/>
    </row>
    <row r="266" spans="2:58">
      <c r="G266" s="18"/>
      <c r="M266" s="18"/>
      <c r="AA266" s="24"/>
      <c r="AB266" s="12" t="s">
        <v>197</v>
      </c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4"/>
      <c r="AP266" s="11"/>
      <c r="AQ266" s="71" t="s">
        <v>198</v>
      </c>
      <c r="AR266" s="13"/>
      <c r="AS266" s="13"/>
      <c r="AT266" s="13"/>
      <c r="AU266" s="13"/>
      <c r="AV266" s="13"/>
      <c r="AW266" s="13"/>
      <c r="AX266" s="13"/>
      <c r="AY266" s="13"/>
      <c r="AZ266" s="13"/>
      <c r="BA266" s="13"/>
      <c r="BB266" s="13"/>
      <c r="BC266" s="13"/>
      <c r="BD266" s="14"/>
    </row>
    <row r="267" spans="2:58">
      <c r="G267" s="18"/>
      <c r="M267" s="18"/>
      <c r="AA267" s="19"/>
      <c r="AB267" s="20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2"/>
      <c r="AP267" s="26"/>
      <c r="AQ267" s="20"/>
      <c r="AR267" s="21"/>
      <c r="AS267" s="21"/>
      <c r="AT267" s="21"/>
      <c r="AU267" s="21"/>
      <c r="AV267" s="21"/>
      <c r="AW267" s="21"/>
      <c r="AX267" s="21"/>
      <c r="AY267" s="21"/>
      <c r="AZ267" s="21"/>
      <c r="BA267" s="21"/>
      <c r="BB267" s="21"/>
      <c r="BC267" s="21"/>
      <c r="BD267" s="22"/>
    </row>
    <row r="268" spans="2:58" ht="17">
      <c r="G268" s="18"/>
      <c r="I268" s="16"/>
      <c r="J268" s="16"/>
      <c r="K268" s="9"/>
      <c r="L268" s="9"/>
      <c r="M268" s="18"/>
      <c r="AA268" s="24"/>
      <c r="AB268" s="12" t="s">
        <v>199</v>
      </c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4"/>
      <c r="AP268" s="11"/>
      <c r="AQ268" s="71" t="s">
        <v>200</v>
      </c>
      <c r="AR268" s="13"/>
      <c r="AS268" s="13"/>
      <c r="AT268" s="13"/>
      <c r="AU268" s="13"/>
      <c r="AV268" s="13"/>
      <c r="AW268" s="13"/>
      <c r="AX268" s="13"/>
      <c r="AY268" s="13"/>
      <c r="AZ268" s="13"/>
      <c r="BA268" s="13"/>
      <c r="BB268" s="13"/>
      <c r="BC268" s="13"/>
      <c r="BD268" s="14"/>
    </row>
    <row r="269" spans="2:58">
      <c r="G269" s="18"/>
      <c r="I269" s="16"/>
      <c r="J269" s="16"/>
      <c r="K269" s="9"/>
      <c r="L269" s="9"/>
      <c r="M269" s="18"/>
      <c r="O269" s="12" t="s">
        <v>201</v>
      </c>
      <c r="P269" s="13"/>
      <c r="Q269" s="13"/>
      <c r="R269" s="13"/>
      <c r="S269" s="13"/>
      <c r="T269" s="13"/>
      <c r="U269" s="13"/>
      <c r="V269" s="13"/>
      <c r="W269" s="13"/>
      <c r="X269" s="13"/>
      <c r="Y269" s="14"/>
      <c r="AA269" s="19"/>
      <c r="AB269" s="20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2"/>
      <c r="AP269" s="26"/>
      <c r="AQ269" s="20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2"/>
    </row>
    <row r="270" spans="2:58">
      <c r="G270" s="18"/>
      <c r="I270" s="16"/>
      <c r="J270" s="16"/>
      <c r="K270" s="9"/>
      <c r="L270" s="9"/>
      <c r="M270" s="18"/>
      <c r="O270" s="20"/>
      <c r="P270" s="21"/>
      <c r="Q270" s="21"/>
      <c r="R270" s="21"/>
      <c r="S270" s="21"/>
      <c r="T270" s="21"/>
      <c r="U270" s="21"/>
      <c r="V270" s="21"/>
      <c r="W270" s="21"/>
      <c r="X270" s="21"/>
      <c r="Y270" s="22"/>
      <c r="AA270" s="24"/>
      <c r="AB270" s="12" t="s">
        <v>202</v>
      </c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4"/>
      <c r="AP270" s="11"/>
      <c r="AQ270" s="71" t="s">
        <v>203</v>
      </c>
      <c r="AR270" s="13"/>
      <c r="AS270" s="13"/>
      <c r="AT270" s="13"/>
      <c r="AU270" s="13"/>
      <c r="AV270" s="13"/>
      <c r="AW270" s="13"/>
      <c r="AX270" s="13"/>
      <c r="AY270" s="13"/>
      <c r="AZ270" s="13"/>
      <c r="BA270" s="13"/>
      <c r="BB270" s="13"/>
      <c r="BC270" s="13"/>
      <c r="BD270" s="14"/>
    </row>
    <row r="271" spans="2:58">
      <c r="G271" s="18"/>
      <c r="I271" s="16"/>
      <c r="J271" s="16"/>
      <c r="K271" s="9"/>
      <c r="L271" s="9"/>
      <c r="M271" s="18"/>
      <c r="AA271" s="19"/>
      <c r="AB271" s="20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2"/>
      <c r="AP271" s="26"/>
      <c r="AQ271" s="20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1"/>
      <c r="BC271" s="21"/>
      <c r="BD271" s="22"/>
    </row>
    <row r="272" spans="2:58" ht="17">
      <c r="G272" s="18"/>
      <c r="I272" s="16"/>
      <c r="J272" s="16"/>
      <c r="K272" s="9"/>
      <c r="L272" s="9"/>
      <c r="M272" s="18"/>
      <c r="AA272" s="24"/>
      <c r="AB272" s="12" t="s">
        <v>204</v>
      </c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4"/>
      <c r="AP272" s="11"/>
      <c r="AQ272" s="71" t="s">
        <v>205</v>
      </c>
      <c r="AR272" s="13"/>
      <c r="AS272" s="13"/>
      <c r="AT272" s="13"/>
      <c r="AU272" s="13"/>
      <c r="AV272" s="13"/>
      <c r="AW272" s="13"/>
      <c r="AX272" s="13"/>
      <c r="AY272" s="13"/>
      <c r="AZ272" s="13"/>
      <c r="BA272" s="13"/>
      <c r="BB272" s="13"/>
      <c r="BC272" s="13"/>
      <c r="BD272" s="14"/>
    </row>
    <row r="273" spans="7:56">
      <c r="G273" s="18"/>
      <c r="I273" s="16"/>
      <c r="J273" s="16"/>
      <c r="K273" s="9"/>
      <c r="L273" s="9"/>
      <c r="M273" s="18"/>
      <c r="AA273" s="19"/>
      <c r="AB273" s="20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2"/>
      <c r="AP273" s="26"/>
      <c r="AQ273" s="20"/>
      <c r="AR273" s="21"/>
      <c r="AS273" s="21"/>
      <c r="AT273" s="21"/>
      <c r="AU273" s="21"/>
      <c r="AV273" s="21"/>
      <c r="AW273" s="21"/>
      <c r="AX273" s="21"/>
      <c r="AY273" s="21"/>
      <c r="AZ273" s="21"/>
      <c r="BA273" s="21"/>
      <c r="BB273" s="21"/>
      <c r="BC273" s="21"/>
      <c r="BD273" s="22"/>
    </row>
    <row r="274" spans="7:56">
      <c r="G274" s="18"/>
      <c r="I274" s="16"/>
      <c r="J274" s="16"/>
      <c r="K274" s="9"/>
      <c r="L274" s="9"/>
      <c r="M274" s="18"/>
      <c r="AA274" s="24"/>
      <c r="AB274" s="12" t="s">
        <v>206</v>
      </c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4"/>
    </row>
    <row r="275" spans="7:56">
      <c r="G275" s="18"/>
      <c r="I275" s="16"/>
      <c r="J275" s="16"/>
      <c r="K275" s="9"/>
      <c r="L275" s="9"/>
      <c r="M275" s="18"/>
      <c r="AA275" s="26"/>
      <c r="AB275" s="20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2"/>
    </row>
    <row r="276" spans="7:56">
      <c r="G276" s="18"/>
      <c r="I276" s="16"/>
      <c r="J276" s="16"/>
      <c r="K276" s="9"/>
      <c r="L276" s="9"/>
      <c r="M276" s="18"/>
    </row>
    <row r="277" spans="7:56">
      <c r="G277" s="18"/>
      <c r="I277" s="16"/>
      <c r="J277" s="16"/>
      <c r="K277" s="9"/>
      <c r="L277" s="9"/>
      <c r="M277" s="18"/>
      <c r="AA277" s="11"/>
      <c r="AB277" s="12" t="s">
        <v>37</v>
      </c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4"/>
      <c r="AP277" s="11"/>
      <c r="AQ277" s="71" t="s">
        <v>207</v>
      </c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  <c r="BC277" s="13"/>
      <c r="BD277" s="14"/>
    </row>
    <row r="278" spans="7:56">
      <c r="G278" s="18"/>
      <c r="I278" s="16"/>
      <c r="J278" s="16"/>
      <c r="K278" s="9"/>
      <c r="L278" s="9"/>
      <c r="M278" s="18"/>
      <c r="AA278" s="19"/>
      <c r="AB278" s="20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2"/>
      <c r="AP278" s="26"/>
      <c r="AQ278" s="20"/>
      <c r="AR278" s="21"/>
      <c r="AS278" s="21"/>
      <c r="AT278" s="21"/>
      <c r="AU278" s="21"/>
      <c r="AV278" s="21"/>
      <c r="AW278" s="21"/>
      <c r="AX278" s="21"/>
      <c r="AY278" s="21"/>
      <c r="AZ278" s="21"/>
      <c r="BA278" s="21"/>
      <c r="BB278" s="21"/>
      <c r="BC278" s="21"/>
      <c r="BD278" s="22"/>
    </row>
    <row r="279" spans="7:56">
      <c r="G279" s="18"/>
      <c r="I279" s="16"/>
      <c r="J279" s="16"/>
      <c r="K279" s="9"/>
      <c r="L279" s="9"/>
      <c r="M279" s="18"/>
      <c r="AA279" s="24"/>
      <c r="AB279" s="12" t="s">
        <v>208</v>
      </c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4"/>
      <c r="AP279" s="11"/>
      <c r="AQ279" s="71" t="s">
        <v>209</v>
      </c>
      <c r="AR279" s="13"/>
      <c r="AS279" s="13"/>
      <c r="AT279" s="13"/>
      <c r="AU279" s="13"/>
      <c r="AV279" s="13"/>
      <c r="AW279" s="13"/>
      <c r="AX279" s="13"/>
      <c r="AY279" s="13"/>
      <c r="AZ279" s="13"/>
      <c r="BA279" s="13"/>
      <c r="BB279" s="13"/>
      <c r="BC279" s="13"/>
      <c r="BD279" s="14"/>
    </row>
    <row r="280" spans="7:56">
      <c r="G280" s="18"/>
      <c r="I280" s="16"/>
      <c r="J280" s="16"/>
      <c r="K280" s="9"/>
      <c r="L280" s="9"/>
      <c r="M280" s="18"/>
      <c r="AA280" s="19"/>
      <c r="AB280" s="20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2"/>
      <c r="AP280" s="26"/>
      <c r="AQ280" s="20"/>
      <c r="AR280" s="21"/>
      <c r="AS280" s="21"/>
      <c r="AT280" s="21"/>
      <c r="AU280" s="21"/>
      <c r="AV280" s="21"/>
      <c r="AW280" s="21"/>
      <c r="AX280" s="21"/>
      <c r="AY280" s="21"/>
      <c r="AZ280" s="21"/>
      <c r="BA280" s="21"/>
      <c r="BB280" s="21"/>
      <c r="BC280" s="21"/>
      <c r="BD280" s="22"/>
    </row>
    <row r="281" spans="7:56">
      <c r="G281" s="18"/>
      <c r="I281" s="16"/>
      <c r="J281" s="16"/>
      <c r="K281" s="9"/>
      <c r="L281" s="9"/>
      <c r="M281" s="18"/>
      <c r="AA281" s="24"/>
      <c r="AB281" s="12" t="s">
        <v>210</v>
      </c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4"/>
      <c r="AP281" s="11"/>
      <c r="AQ281" s="71" t="s">
        <v>211</v>
      </c>
      <c r="AR281" s="13"/>
      <c r="AS281" s="13"/>
      <c r="AT281" s="13"/>
      <c r="AU281" s="13"/>
      <c r="AV281" s="13"/>
      <c r="AW281" s="13"/>
      <c r="AX281" s="13"/>
      <c r="AY281" s="13"/>
      <c r="AZ281" s="13"/>
      <c r="BA281" s="13"/>
      <c r="BB281" s="13"/>
      <c r="BC281" s="13"/>
      <c r="BD281" s="14"/>
    </row>
    <row r="282" spans="7:56">
      <c r="G282" s="18"/>
      <c r="I282" s="16"/>
      <c r="J282" s="16"/>
      <c r="K282" s="9"/>
      <c r="L282" s="9"/>
      <c r="M282" s="18"/>
      <c r="AA282" s="19"/>
      <c r="AB282" s="20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2"/>
      <c r="AP282" s="26"/>
      <c r="AQ282" s="20"/>
      <c r="AR282" s="21"/>
      <c r="AS282" s="21"/>
      <c r="AT282" s="21"/>
      <c r="AU282" s="21"/>
      <c r="AV282" s="21"/>
      <c r="AW282" s="21"/>
      <c r="AX282" s="21"/>
      <c r="AY282" s="21"/>
      <c r="AZ282" s="21"/>
      <c r="BA282" s="21"/>
      <c r="BB282" s="21"/>
      <c r="BC282" s="21"/>
      <c r="BD282" s="22"/>
    </row>
    <row r="283" spans="7:56">
      <c r="G283" s="18"/>
      <c r="I283" s="16"/>
      <c r="J283" s="16"/>
      <c r="K283" s="9"/>
      <c r="L283" s="9"/>
      <c r="M283" s="18"/>
      <c r="AA283" s="24"/>
      <c r="AB283" s="12" t="s">
        <v>212</v>
      </c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4"/>
      <c r="AP283" s="11"/>
      <c r="AQ283" s="71" t="s">
        <v>213</v>
      </c>
      <c r="AR283" s="13"/>
      <c r="AS283" s="13"/>
      <c r="AT283" s="13"/>
      <c r="AU283" s="13"/>
      <c r="AV283" s="13"/>
      <c r="AW283" s="13"/>
      <c r="AX283" s="13"/>
      <c r="AY283" s="13"/>
      <c r="AZ283" s="13"/>
      <c r="BA283" s="13"/>
      <c r="BB283" s="13"/>
      <c r="BC283" s="13"/>
      <c r="BD283" s="14"/>
    </row>
    <row r="284" spans="7:56">
      <c r="G284" s="18"/>
      <c r="I284" s="16"/>
      <c r="J284" s="16"/>
      <c r="K284" s="9"/>
      <c r="L284" s="9"/>
      <c r="M284" s="18"/>
      <c r="N284" s="42"/>
      <c r="O284" s="12" t="s">
        <v>214</v>
      </c>
      <c r="P284" s="13"/>
      <c r="Q284" s="13"/>
      <c r="R284" s="13"/>
      <c r="S284" s="13"/>
      <c r="T284" s="13"/>
      <c r="U284" s="13"/>
      <c r="V284" s="13"/>
      <c r="W284" s="13"/>
      <c r="X284" s="13"/>
      <c r="Y284" s="14"/>
      <c r="Z284" s="42"/>
      <c r="AA284" s="19"/>
      <c r="AB284" s="20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2"/>
      <c r="AP284" s="26"/>
      <c r="AQ284" s="20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2"/>
    </row>
    <row r="285" spans="7:56">
      <c r="G285" s="18"/>
      <c r="I285" s="16"/>
      <c r="J285" s="16"/>
      <c r="K285" s="9"/>
      <c r="L285" s="9"/>
      <c r="M285" s="18"/>
      <c r="O285" s="20"/>
      <c r="P285" s="21"/>
      <c r="Q285" s="21"/>
      <c r="R285" s="21"/>
      <c r="S285" s="21"/>
      <c r="T285" s="21"/>
      <c r="U285" s="21"/>
      <c r="V285" s="21"/>
      <c r="W285" s="21"/>
      <c r="X285" s="21"/>
      <c r="Y285" s="22"/>
      <c r="AA285" s="24"/>
      <c r="AB285" s="12" t="s">
        <v>215</v>
      </c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4"/>
      <c r="AP285" s="56"/>
      <c r="AQ285" s="113"/>
      <c r="AR285" s="113"/>
      <c r="AS285" s="113"/>
      <c r="AT285" s="113"/>
      <c r="AU285" s="113"/>
      <c r="AV285" s="113"/>
      <c r="AW285" s="113"/>
      <c r="AX285" s="113"/>
      <c r="AY285" s="113"/>
      <c r="AZ285" s="113"/>
      <c r="BA285" s="113"/>
      <c r="BB285" s="113"/>
      <c r="BC285" s="113"/>
      <c r="BD285" s="113"/>
    </row>
    <row r="286" spans="7:56">
      <c r="G286" s="18"/>
      <c r="I286" s="16"/>
      <c r="J286" s="16"/>
      <c r="K286" s="9"/>
      <c r="L286" s="9"/>
      <c r="M286" s="18"/>
      <c r="AA286" s="19"/>
      <c r="AB286" s="20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2"/>
      <c r="AP286" s="56"/>
    </row>
    <row r="287" spans="7:56">
      <c r="G287" s="18"/>
      <c r="I287" s="16"/>
      <c r="J287" s="16"/>
      <c r="K287" s="9"/>
      <c r="L287" s="9"/>
      <c r="M287" s="18"/>
      <c r="AA287" s="24"/>
      <c r="AB287" s="12" t="s">
        <v>216</v>
      </c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4"/>
      <c r="AP287" s="42"/>
      <c r="AQ287" s="71" t="s">
        <v>217</v>
      </c>
      <c r="AR287" s="13"/>
      <c r="AS287" s="13"/>
      <c r="AT287" s="13"/>
      <c r="AU287" s="13"/>
      <c r="AV287" s="13"/>
      <c r="AW287" s="13"/>
      <c r="AX287" s="13"/>
      <c r="AY287" s="13"/>
      <c r="AZ287" s="13"/>
      <c r="BA287" s="13"/>
      <c r="BB287" s="13"/>
      <c r="BC287" s="13"/>
      <c r="BD287" s="14"/>
    </row>
    <row r="288" spans="7:56">
      <c r="G288" s="18"/>
      <c r="I288" s="16"/>
      <c r="J288" s="16"/>
      <c r="K288" s="9"/>
      <c r="L288" s="9"/>
      <c r="M288" s="18"/>
      <c r="AA288" s="19"/>
      <c r="AB288" s="20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2"/>
      <c r="AP288" s="47"/>
      <c r="AQ288" s="20"/>
      <c r="AR288" s="21"/>
      <c r="AS288" s="21"/>
      <c r="AT288" s="21"/>
      <c r="AU288" s="21"/>
      <c r="AV288" s="21"/>
      <c r="AW288" s="21"/>
      <c r="AX288" s="21"/>
      <c r="AY288" s="21"/>
      <c r="AZ288" s="21"/>
      <c r="BA288" s="21"/>
      <c r="BB288" s="21"/>
      <c r="BC288" s="21"/>
      <c r="BD288" s="22"/>
    </row>
    <row r="289" spans="7:58">
      <c r="G289" s="18"/>
      <c r="I289" s="16"/>
      <c r="J289" s="16"/>
      <c r="K289" s="9"/>
      <c r="L289" s="9"/>
      <c r="M289" s="18"/>
      <c r="AA289" s="24"/>
      <c r="AB289" s="12" t="s">
        <v>218</v>
      </c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4"/>
      <c r="AP289" s="11"/>
      <c r="AQ289" s="123" t="s">
        <v>219</v>
      </c>
      <c r="BD289" s="78"/>
    </row>
    <row r="290" spans="7:58">
      <c r="G290" s="18"/>
      <c r="I290" s="16"/>
      <c r="J290" s="16"/>
      <c r="K290" s="9"/>
      <c r="L290" s="9"/>
      <c r="M290" s="18"/>
      <c r="AA290" s="19"/>
      <c r="AB290" s="20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2"/>
      <c r="AP290" s="26"/>
      <c r="AQ290" s="77"/>
      <c r="BD290" s="78"/>
    </row>
    <row r="291" spans="7:58">
      <c r="G291" s="18"/>
      <c r="I291" s="16"/>
      <c r="J291" s="16"/>
      <c r="K291" s="9"/>
      <c r="L291" s="9"/>
      <c r="M291" s="18"/>
      <c r="AA291" s="75"/>
      <c r="AB291" s="12" t="s">
        <v>220</v>
      </c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4"/>
      <c r="AP291" s="18"/>
      <c r="AQ291" s="20"/>
      <c r="AR291" s="21"/>
      <c r="AS291" s="21"/>
      <c r="AT291" s="21"/>
      <c r="AU291" s="21"/>
      <c r="AV291" s="21"/>
      <c r="AW291" s="21"/>
      <c r="AX291" s="21"/>
      <c r="AY291" s="21"/>
      <c r="AZ291" s="21"/>
      <c r="BA291" s="21"/>
      <c r="BB291" s="21"/>
      <c r="BC291" s="21"/>
      <c r="BD291" s="22"/>
    </row>
    <row r="292" spans="7:58">
      <c r="G292" s="18"/>
      <c r="I292" s="16"/>
      <c r="J292" s="16"/>
      <c r="K292" s="9"/>
      <c r="L292" s="9"/>
      <c r="M292" s="18"/>
      <c r="AA292" s="47"/>
      <c r="AB292" s="77"/>
      <c r="AO292" s="78"/>
      <c r="AP292" s="18"/>
      <c r="AQ292" s="71" t="s">
        <v>221</v>
      </c>
      <c r="AR292" s="13"/>
      <c r="AS292" s="13"/>
      <c r="AT292" s="13"/>
      <c r="AU292" s="13"/>
      <c r="AV292" s="13"/>
      <c r="AW292" s="13"/>
      <c r="AX292" s="13"/>
      <c r="AY292" s="13"/>
      <c r="AZ292" s="13"/>
      <c r="BA292" s="13"/>
      <c r="BB292" s="13"/>
      <c r="BC292" s="13"/>
      <c r="BD292" s="14"/>
    </row>
    <row r="293" spans="7:58">
      <c r="G293" s="18"/>
      <c r="I293" s="16"/>
      <c r="J293" s="16"/>
      <c r="K293" s="9"/>
      <c r="L293" s="9"/>
      <c r="M293" s="18"/>
      <c r="AB293" s="20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2"/>
      <c r="AP293" s="19"/>
      <c r="AQ293" s="77"/>
      <c r="BD293" s="78"/>
    </row>
    <row r="294" spans="7:58">
      <c r="G294" s="18"/>
      <c r="I294" s="16"/>
      <c r="J294" s="16"/>
      <c r="K294" s="9"/>
      <c r="L294" s="9"/>
      <c r="M294" s="18"/>
      <c r="AQ294" s="20"/>
      <c r="AR294" s="21"/>
      <c r="AS294" s="21"/>
      <c r="AT294" s="21"/>
      <c r="AU294" s="21"/>
      <c r="AV294" s="21"/>
      <c r="AW294" s="21"/>
      <c r="AX294" s="21"/>
      <c r="AY294" s="21"/>
      <c r="AZ294" s="21"/>
      <c r="BA294" s="21"/>
      <c r="BB294" s="21"/>
      <c r="BC294" s="21"/>
      <c r="BD294" s="22"/>
    </row>
    <row r="295" spans="7:58">
      <c r="G295" s="18"/>
      <c r="I295" s="16"/>
      <c r="J295" s="16"/>
      <c r="K295" s="9"/>
      <c r="L295" s="9"/>
      <c r="M295" s="18"/>
    </row>
    <row r="296" spans="7:58">
      <c r="G296" s="18"/>
      <c r="I296" s="16"/>
      <c r="J296" s="16"/>
      <c r="K296" s="9"/>
      <c r="L296" s="9"/>
      <c r="M296" s="18"/>
      <c r="N296" s="42"/>
      <c r="O296" s="12" t="s">
        <v>222</v>
      </c>
      <c r="P296" s="13"/>
      <c r="Q296" s="13"/>
      <c r="R296" s="13"/>
      <c r="S296" s="13"/>
      <c r="T296" s="13"/>
      <c r="U296" s="13"/>
      <c r="V296" s="13"/>
      <c r="W296" s="13"/>
      <c r="X296" s="13"/>
      <c r="Y296" s="14"/>
    </row>
    <row r="297" spans="7:58">
      <c r="G297" s="18"/>
      <c r="I297" s="16"/>
      <c r="J297" s="16"/>
      <c r="O297" s="20"/>
      <c r="P297" s="21"/>
      <c r="Q297" s="21"/>
      <c r="R297" s="21"/>
      <c r="S297" s="21"/>
      <c r="T297" s="21"/>
      <c r="U297" s="21"/>
      <c r="V297" s="21"/>
      <c r="W297" s="21"/>
      <c r="X297" s="21"/>
      <c r="Y297" s="22"/>
    </row>
    <row r="298" spans="7:58">
      <c r="G298" s="18"/>
      <c r="I298" s="16"/>
      <c r="J298" s="16"/>
    </row>
    <row r="299" spans="7:58">
      <c r="G299" s="18"/>
      <c r="AA299" s="11"/>
      <c r="AB299" s="12" t="s">
        <v>223</v>
      </c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4"/>
      <c r="AQ299" s="72"/>
      <c r="AR299" s="72"/>
      <c r="AS299" s="72"/>
      <c r="AT299" s="72"/>
      <c r="AU299" s="72"/>
      <c r="AV299" s="72"/>
      <c r="AW299" s="72"/>
      <c r="AX299" s="72"/>
      <c r="AY299" s="72"/>
      <c r="AZ299" s="72"/>
      <c r="BA299" s="72"/>
      <c r="BB299" s="72"/>
      <c r="BC299" s="72"/>
      <c r="BD299" s="72"/>
      <c r="BE299" s="72"/>
      <c r="BF299" s="72"/>
    </row>
    <row r="300" spans="7:58">
      <c r="G300" s="18"/>
      <c r="J300" s="16"/>
      <c r="AA300" s="19"/>
      <c r="AB300" s="20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2"/>
      <c r="AQ300" s="72"/>
      <c r="AR300" s="72"/>
      <c r="AS300" s="72"/>
      <c r="AT300" s="72"/>
      <c r="AU300" s="72"/>
      <c r="AV300" s="72"/>
      <c r="AW300" s="72"/>
      <c r="AX300" s="72"/>
      <c r="AY300" s="72"/>
      <c r="AZ300" s="72"/>
      <c r="BA300" s="72"/>
      <c r="BB300" s="72"/>
      <c r="BC300" s="72"/>
      <c r="BD300" s="72"/>
      <c r="BE300" s="72"/>
      <c r="BF300" s="72"/>
    </row>
    <row r="301" spans="7:58">
      <c r="G301" s="18"/>
      <c r="I301" s="16"/>
      <c r="J301" s="16"/>
      <c r="N301" s="42"/>
      <c r="O301" s="12" t="s">
        <v>224</v>
      </c>
      <c r="P301" s="13"/>
      <c r="Q301" s="13"/>
      <c r="R301" s="13"/>
      <c r="S301" s="13"/>
      <c r="T301" s="13"/>
      <c r="U301" s="13"/>
      <c r="V301" s="13"/>
      <c r="W301" s="13"/>
      <c r="X301" s="13"/>
      <c r="Y301" s="14"/>
      <c r="Z301" s="42"/>
      <c r="AA301" s="24"/>
      <c r="AB301" s="12" t="s">
        <v>225</v>
      </c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4"/>
    </row>
    <row r="302" spans="7:58">
      <c r="G302" s="18"/>
      <c r="I302" s="16"/>
      <c r="J302" s="16"/>
      <c r="M302" s="110"/>
      <c r="O302" s="20"/>
      <c r="P302" s="21"/>
      <c r="Q302" s="21"/>
      <c r="R302" s="21"/>
      <c r="S302" s="21"/>
      <c r="T302" s="21"/>
      <c r="U302" s="21"/>
      <c r="V302" s="21"/>
      <c r="W302" s="21"/>
      <c r="X302" s="21"/>
      <c r="Y302" s="22"/>
      <c r="AA302" s="19"/>
      <c r="AB302" s="20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2"/>
    </row>
    <row r="303" spans="7:58" ht="115">
      <c r="G303" s="18"/>
      <c r="I303" s="28" t="s">
        <v>226</v>
      </c>
      <c r="J303" s="29"/>
      <c r="M303" s="110"/>
      <c r="AA303" s="24"/>
      <c r="AB303" s="12" t="s">
        <v>227</v>
      </c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4"/>
    </row>
    <row r="304" spans="7:58">
      <c r="G304" s="18"/>
      <c r="I304" s="35"/>
      <c r="J304" s="36"/>
      <c r="M304" s="110"/>
      <c r="AA304" s="26"/>
      <c r="AB304" s="20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2"/>
    </row>
    <row r="305" spans="2:58">
      <c r="G305" s="18"/>
      <c r="I305" s="35"/>
      <c r="J305" s="36"/>
      <c r="M305" s="110"/>
    </row>
    <row r="306" spans="2:58">
      <c r="G306" s="18"/>
      <c r="I306" s="35"/>
      <c r="J306" s="36"/>
      <c r="M306" s="110"/>
      <c r="AA306" s="11"/>
      <c r="AB306" s="12" t="s">
        <v>37</v>
      </c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4"/>
      <c r="AP306" s="11"/>
      <c r="AQ306" s="71" t="s">
        <v>228</v>
      </c>
      <c r="AR306" s="13"/>
      <c r="AS306" s="13"/>
      <c r="AT306" s="13"/>
      <c r="AU306" s="13"/>
      <c r="AV306" s="13"/>
      <c r="AW306" s="13"/>
      <c r="AX306" s="13"/>
      <c r="AY306" s="13"/>
      <c r="AZ306" s="13"/>
      <c r="BA306" s="13"/>
      <c r="BB306" s="13"/>
      <c r="BC306" s="13"/>
      <c r="BD306" s="14"/>
    </row>
    <row r="307" spans="2:58">
      <c r="B307" s="48" t="s">
        <v>14</v>
      </c>
      <c r="C307" s="49"/>
      <c r="E307" s="48" t="s">
        <v>15</v>
      </c>
      <c r="F307" s="49"/>
      <c r="G307" s="124"/>
      <c r="I307" s="35"/>
      <c r="J307" s="36"/>
      <c r="M307" s="110"/>
      <c r="AA307" s="19"/>
      <c r="AB307" s="20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2"/>
      <c r="AP307" s="26"/>
      <c r="AQ307" s="20"/>
      <c r="AR307" s="21"/>
      <c r="AS307" s="21"/>
      <c r="AT307" s="21"/>
      <c r="AU307" s="21"/>
      <c r="AV307" s="21"/>
      <c r="AW307" s="21"/>
      <c r="AX307" s="21"/>
      <c r="AY307" s="21"/>
      <c r="AZ307" s="21"/>
      <c r="BA307" s="21"/>
      <c r="BB307" s="21"/>
      <c r="BC307" s="21"/>
      <c r="BD307" s="22"/>
    </row>
    <row r="308" spans="2:58">
      <c r="B308" s="51"/>
      <c r="C308" s="52"/>
      <c r="D308" s="50"/>
      <c r="E308" s="51"/>
      <c r="F308" s="52"/>
      <c r="G308" s="104"/>
      <c r="H308" s="42"/>
      <c r="I308" s="35"/>
      <c r="J308" s="36"/>
      <c r="K308" s="83"/>
      <c r="L308" s="83"/>
      <c r="M308" s="125"/>
      <c r="N308" s="42"/>
      <c r="O308" s="12" t="s">
        <v>229</v>
      </c>
      <c r="P308" s="13"/>
      <c r="Q308" s="13"/>
      <c r="R308" s="13"/>
      <c r="S308" s="13"/>
      <c r="T308" s="13"/>
      <c r="U308" s="13"/>
      <c r="V308" s="13"/>
      <c r="W308" s="13"/>
      <c r="X308" s="13"/>
      <c r="Y308" s="14"/>
      <c r="Z308" s="42"/>
      <c r="AA308" s="24"/>
      <c r="AB308" s="12" t="s">
        <v>230</v>
      </c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4"/>
    </row>
    <row r="309" spans="2:58">
      <c r="B309" s="51"/>
      <c r="C309" s="52"/>
      <c r="D309" s="53"/>
      <c r="E309" s="51"/>
      <c r="F309" s="52"/>
      <c r="G309" s="18"/>
      <c r="I309" s="35"/>
      <c r="J309" s="36"/>
      <c r="M309" s="110"/>
      <c r="O309" s="20"/>
      <c r="P309" s="21"/>
      <c r="Q309" s="21"/>
      <c r="R309" s="21"/>
      <c r="S309" s="21"/>
      <c r="T309" s="21"/>
      <c r="U309" s="21"/>
      <c r="V309" s="21"/>
      <c r="W309" s="21"/>
      <c r="X309" s="21"/>
      <c r="Y309" s="22"/>
      <c r="AA309" s="19"/>
      <c r="AB309" s="20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2"/>
    </row>
    <row r="310" spans="2:58">
      <c r="B310" s="59"/>
      <c r="C310" s="60"/>
      <c r="D310" s="50"/>
      <c r="E310" s="59"/>
      <c r="F310" s="60"/>
      <c r="G310" s="18"/>
      <c r="I310" s="35"/>
      <c r="J310" s="36"/>
      <c r="M310" s="110"/>
      <c r="O310" s="32"/>
      <c r="AA310" s="24"/>
      <c r="AB310" s="12" t="s">
        <v>231</v>
      </c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4"/>
      <c r="AP310" s="11"/>
      <c r="AQ310" s="71" t="s">
        <v>232</v>
      </c>
      <c r="AR310" s="13"/>
      <c r="AS310" s="13"/>
      <c r="AT310" s="13"/>
      <c r="AU310" s="13"/>
      <c r="AV310" s="13"/>
      <c r="AW310" s="13"/>
      <c r="AX310" s="13"/>
      <c r="AY310" s="13"/>
      <c r="AZ310" s="13"/>
      <c r="BA310" s="13"/>
      <c r="BB310" s="13"/>
      <c r="BC310" s="13"/>
      <c r="BD310" s="14"/>
    </row>
    <row r="311" spans="2:58">
      <c r="D311" s="50"/>
      <c r="G311" s="18"/>
      <c r="I311" s="35"/>
      <c r="J311" s="36"/>
      <c r="M311" s="110"/>
      <c r="AA311" s="19"/>
      <c r="AB311" s="20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2"/>
      <c r="AP311" s="26"/>
      <c r="AQ311" s="20"/>
      <c r="AR311" s="21"/>
      <c r="AS311" s="21"/>
      <c r="AT311" s="21"/>
      <c r="AU311" s="21"/>
      <c r="AV311" s="21"/>
      <c r="AW311" s="21"/>
      <c r="AX311" s="21"/>
      <c r="AY311" s="21"/>
      <c r="AZ311" s="21"/>
      <c r="BA311" s="21"/>
      <c r="BB311" s="21"/>
      <c r="BC311" s="21"/>
      <c r="BD311" s="22"/>
    </row>
    <row r="312" spans="2:58">
      <c r="D312" s="50"/>
      <c r="G312" s="18"/>
      <c r="I312" s="35"/>
      <c r="J312" s="36"/>
      <c r="M312" s="110"/>
      <c r="AA312" s="61"/>
      <c r="AB312" s="12" t="s">
        <v>233</v>
      </c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4"/>
      <c r="AP312" s="11"/>
      <c r="AQ312" s="71" t="s">
        <v>234</v>
      </c>
      <c r="AR312" s="13"/>
      <c r="AS312" s="13"/>
      <c r="AT312" s="13"/>
      <c r="AU312" s="13"/>
      <c r="AV312" s="13"/>
      <c r="AW312" s="13"/>
      <c r="AX312" s="13"/>
      <c r="AY312" s="13"/>
      <c r="AZ312" s="13"/>
      <c r="BA312" s="13"/>
      <c r="BB312" s="13"/>
      <c r="BC312" s="13"/>
      <c r="BD312" s="14"/>
      <c r="BF312" s="102"/>
    </row>
    <row r="313" spans="2:58">
      <c r="D313" s="50"/>
      <c r="G313" s="18"/>
      <c r="I313" s="35"/>
      <c r="J313" s="36"/>
      <c r="M313" s="110"/>
      <c r="AA313" s="61"/>
      <c r="AB313" s="20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2"/>
      <c r="AP313" s="26"/>
      <c r="AQ313" s="20"/>
      <c r="AR313" s="21"/>
      <c r="AS313" s="21"/>
      <c r="AT313" s="21"/>
      <c r="AU313" s="21"/>
      <c r="AV313" s="21"/>
      <c r="AW313" s="21"/>
      <c r="AX313" s="21"/>
      <c r="AY313" s="21"/>
      <c r="AZ313" s="21"/>
      <c r="BA313" s="21"/>
      <c r="BB313" s="21"/>
      <c r="BC313" s="21"/>
      <c r="BD313" s="22"/>
    </row>
    <row r="314" spans="2:58">
      <c r="G314" s="18"/>
      <c r="I314" s="68"/>
      <c r="J314" s="69"/>
      <c r="M314" s="110"/>
      <c r="AA314" s="24"/>
      <c r="AB314" s="12" t="s">
        <v>235</v>
      </c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4"/>
    </row>
    <row r="315" spans="2:58">
      <c r="G315" s="18"/>
      <c r="I315" s="16"/>
      <c r="J315" s="16"/>
      <c r="M315" s="110"/>
      <c r="AA315" s="26"/>
      <c r="AB315" s="20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2"/>
    </row>
    <row r="316" spans="2:58">
      <c r="G316" s="18"/>
      <c r="I316" s="16"/>
      <c r="J316" s="16"/>
      <c r="M316" s="110"/>
      <c r="AA316" s="9"/>
    </row>
    <row r="317" spans="2:58">
      <c r="G317" s="18"/>
      <c r="I317" s="16"/>
      <c r="J317" s="16"/>
      <c r="M317" s="110"/>
      <c r="AA317" s="11"/>
      <c r="AB317" s="12" t="s">
        <v>236</v>
      </c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4"/>
      <c r="AP317" s="11"/>
      <c r="AQ317" s="71" t="s">
        <v>237</v>
      </c>
      <c r="AR317" s="13"/>
      <c r="AS317" s="13"/>
      <c r="AT317" s="13"/>
      <c r="AU317" s="13"/>
      <c r="AV317" s="13"/>
      <c r="AW317" s="13"/>
      <c r="AX317" s="13"/>
      <c r="AY317" s="13"/>
      <c r="AZ317" s="13"/>
      <c r="BA317" s="13"/>
      <c r="BB317" s="13"/>
      <c r="BC317" s="13"/>
      <c r="BD317" s="14"/>
    </row>
    <row r="318" spans="2:58">
      <c r="G318" s="18"/>
      <c r="I318" s="16"/>
      <c r="J318" s="16"/>
      <c r="M318" s="110"/>
      <c r="AA318" s="19"/>
      <c r="AB318" s="20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2"/>
      <c r="AP318" s="26"/>
      <c r="AQ318" s="20"/>
      <c r="AR318" s="21"/>
      <c r="AS318" s="21"/>
      <c r="AT318" s="21"/>
      <c r="AU318" s="21"/>
      <c r="AV318" s="21"/>
      <c r="AW318" s="21"/>
      <c r="AX318" s="21"/>
      <c r="AY318" s="21"/>
      <c r="AZ318" s="21"/>
      <c r="BA318" s="21"/>
      <c r="BB318" s="21"/>
      <c r="BC318" s="21"/>
      <c r="BD318" s="22"/>
    </row>
    <row r="319" spans="2:58">
      <c r="G319" s="18"/>
      <c r="I319" s="16"/>
      <c r="J319" s="16"/>
      <c r="M319" s="110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AA319" s="24"/>
      <c r="AB319" s="12" t="s">
        <v>238</v>
      </c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4"/>
      <c r="AP319" s="11"/>
      <c r="AQ319" s="71" t="s">
        <v>239</v>
      </c>
      <c r="AR319" s="13"/>
      <c r="AS319" s="13"/>
      <c r="AT319" s="13"/>
      <c r="AU319" s="13"/>
      <c r="AV319" s="13"/>
      <c r="AW319" s="13"/>
      <c r="AX319" s="13"/>
      <c r="AY319" s="13"/>
      <c r="AZ319" s="13"/>
      <c r="BA319" s="13"/>
      <c r="BB319" s="13"/>
      <c r="BC319" s="13"/>
      <c r="BD319" s="14"/>
    </row>
    <row r="320" spans="2:58">
      <c r="G320" s="18"/>
      <c r="I320" s="16"/>
      <c r="J320" s="16"/>
      <c r="M320" s="110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AA320" s="19"/>
      <c r="AB320" s="20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2"/>
      <c r="AP320" s="26"/>
      <c r="AQ320" s="20"/>
      <c r="AR320" s="21"/>
      <c r="AS320" s="21"/>
      <c r="AT320" s="21"/>
      <c r="AU320" s="21"/>
      <c r="AV320" s="21"/>
      <c r="AW320" s="21"/>
      <c r="AX320" s="21"/>
      <c r="AY320" s="21"/>
      <c r="AZ320" s="21"/>
      <c r="BA320" s="21"/>
      <c r="BB320" s="21"/>
      <c r="BC320" s="21"/>
      <c r="BD320" s="22"/>
    </row>
    <row r="321" spans="7:56">
      <c r="G321" s="18"/>
      <c r="I321" s="16"/>
      <c r="J321" s="16"/>
      <c r="M321" s="110"/>
      <c r="N321" s="24"/>
      <c r="O321" s="12" t="s">
        <v>240</v>
      </c>
      <c r="P321" s="13"/>
      <c r="Q321" s="13"/>
      <c r="R321" s="13"/>
      <c r="S321" s="13"/>
      <c r="T321" s="13"/>
      <c r="U321" s="13"/>
      <c r="V321" s="13"/>
      <c r="W321" s="13"/>
      <c r="X321" s="13"/>
      <c r="Y321" s="14"/>
      <c r="Z321" s="42"/>
      <c r="AA321" s="24"/>
      <c r="AB321" s="12" t="s">
        <v>241</v>
      </c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4"/>
      <c r="AP321" s="11"/>
      <c r="AQ321" s="71" t="s">
        <v>242</v>
      </c>
      <c r="AR321" s="13"/>
      <c r="AS321" s="13"/>
      <c r="AT321" s="13"/>
      <c r="AU321" s="13"/>
      <c r="AV321" s="13"/>
      <c r="AW321" s="13"/>
      <c r="AX321" s="13"/>
      <c r="AY321" s="13"/>
      <c r="AZ321" s="13"/>
      <c r="BA321" s="13"/>
      <c r="BB321" s="13"/>
      <c r="BC321" s="13"/>
      <c r="BD321" s="14"/>
    </row>
    <row r="322" spans="7:56">
      <c r="G322" s="18"/>
      <c r="I322" s="16"/>
      <c r="J322" s="16"/>
      <c r="M322" s="110"/>
      <c r="O322" s="20"/>
      <c r="P322" s="21"/>
      <c r="Q322" s="21"/>
      <c r="R322" s="21"/>
      <c r="S322" s="21"/>
      <c r="T322" s="21"/>
      <c r="U322" s="21"/>
      <c r="V322" s="21"/>
      <c r="W322" s="21"/>
      <c r="X322" s="21"/>
      <c r="Y322" s="22"/>
      <c r="AA322" s="19"/>
      <c r="AB322" s="20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2"/>
      <c r="AP322" s="26"/>
      <c r="AQ322" s="20"/>
      <c r="AR322" s="21"/>
      <c r="AS322" s="21"/>
      <c r="AT322" s="21"/>
      <c r="AU322" s="21"/>
      <c r="AV322" s="21"/>
      <c r="AW322" s="21"/>
      <c r="AX322" s="21"/>
      <c r="AY322" s="21"/>
      <c r="AZ322" s="21"/>
      <c r="BA322" s="21"/>
      <c r="BB322" s="21"/>
      <c r="BC322" s="21"/>
      <c r="BD322" s="22"/>
    </row>
    <row r="323" spans="7:56">
      <c r="G323" s="18"/>
      <c r="I323" s="16"/>
      <c r="J323" s="16"/>
      <c r="M323" s="110"/>
      <c r="AA323" s="24"/>
      <c r="AB323" s="12" t="s">
        <v>243</v>
      </c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4"/>
      <c r="AP323" s="11"/>
      <c r="AQ323" s="71" t="s">
        <v>244</v>
      </c>
      <c r="AR323" s="13"/>
      <c r="AS323" s="13"/>
      <c r="AT323" s="13"/>
      <c r="AU323" s="13"/>
      <c r="AV323" s="13"/>
      <c r="AW323" s="13"/>
      <c r="AX323" s="13"/>
      <c r="AY323" s="13"/>
      <c r="AZ323" s="13"/>
      <c r="BA323" s="13"/>
      <c r="BB323" s="13"/>
      <c r="BC323" s="13"/>
      <c r="BD323" s="14"/>
    </row>
    <row r="324" spans="7:56">
      <c r="G324" s="18"/>
      <c r="I324" s="16"/>
      <c r="J324" s="16"/>
      <c r="M324" s="110"/>
      <c r="AA324" s="19"/>
      <c r="AB324" s="20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2"/>
      <c r="AP324" s="26"/>
      <c r="AQ324" s="20"/>
      <c r="AR324" s="21"/>
      <c r="AS324" s="21"/>
      <c r="AT324" s="21"/>
      <c r="AU324" s="21"/>
      <c r="AV324" s="21"/>
      <c r="AW324" s="21"/>
      <c r="AX324" s="21"/>
      <c r="AY324" s="21"/>
      <c r="AZ324" s="21"/>
      <c r="BA324" s="21"/>
      <c r="BB324" s="21"/>
      <c r="BC324" s="21"/>
      <c r="BD324" s="22"/>
    </row>
    <row r="325" spans="7:56">
      <c r="G325" s="18"/>
      <c r="I325" s="16"/>
      <c r="J325" s="16"/>
      <c r="M325" s="110"/>
      <c r="AA325" s="24"/>
      <c r="AB325" s="12" t="s">
        <v>245</v>
      </c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4"/>
      <c r="AP325" s="11"/>
      <c r="AQ325" s="71" t="s">
        <v>246</v>
      </c>
      <c r="AR325" s="13"/>
      <c r="AS325" s="13"/>
      <c r="AT325" s="13"/>
      <c r="AU325" s="13"/>
      <c r="AV325" s="13"/>
      <c r="AW325" s="13"/>
      <c r="AX325" s="13"/>
      <c r="AY325" s="13"/>
      <c r="AZ325" s="13"/>
      <c r="BA325" s="13"/>
      <c r="BB325" s="13"/>
      <c r="BC325" s="13"/>
      <c r="BD325" s="14"/>
    </row>
    <row r="326" spans="7:56">
      <c r="G326" s="18"/>
      <c r="I326" s="16"/>
      <c r="J326" s="16"/>
      <c r="M326" s="110"/>
      <c r="AA326" s="19"/>
      <c r="AB326" s="20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2"/>
      <c r="AP326" s="26"/>
      <c r="AQ326" s="20"/>
      <c r="AR326" s="21"/>
      <c r="AS326" s="21"/>
      <c r="AT326" s="21"/>
      <c r="AU326" s="21"/>
      <c r="AV326" s="21"/>
      <c r="AW326" s="21"/>
      <c r="AX326" s="21"/>
      <c r="AY326" s="21"/>
      <c r="AZ326" s="21"/>
      <c r="BA326" s="21"/>
      <c r="BB326" s="21"/>
      <c r="BC326" s="21"/>
      <c r="BD326" s="22"/>
    </row>
    <row r="327" spans="7:56">
      <c r="G327" s="18"/>
      <c r="I327" s="16"/>
      <c r="J327" s="16"/>
      <c r="M327" s="110"/>
      <c r="AA327" s="24"/>
      <c r="AB327" s="12" t="s">
        <v>247</v>
      </c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4"/>
      <c r="AP327" s="9"/>
      <c r="AQ327" s="87"/>
      <c r="AR327" s="87"/>
      <c r="AS327" s="87"/>
      <c r="AT327" s="87"/>
      <c r="AU327" s="87"/>
      <c r="AV327" s="87"/>
      <c r="AW327" s="87"/>
      <c r="AX327" s="87"/>
      <c r="AY327" s="87"/>
      <c r="AZ327" s="87"/>
      <c r="BA327" s="87"/>
      <c r="BB327" s="87"/>
      <c r="BC327" s="87"/>
      <c r="BD327" s="87"/>
    </row>
    <row r="328" spans="7:56">
      <c r="G328" s="18"/>
      <c r="I328" s="16"/>
      <c r="J328" s="16"/>
      <c r="M328" s="110"/>
      <c r="AA328" s="19"/>
      <c r="AB328" s="20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2"/>
      <c r="AP328" s="9"/>
      <c r="AQ328" s="9"/>
      <c r="AR328" s="87"/>
      <c r="AS328" s="87"/>
      <c r="AT328" s="87"/>
      <c r="AU328" s="87"/>
      <c r="AV328" s="87"/>
      <c r="AW328" s="87"/>
      <c r="AX328" s="87"/>
      <c r="AY328" s="87"/>
      <c r="AZ328" s="87"/>
      <c r="BA328" s="87"/>
      <c r="BB328" s="87"/>
      <c r="BC328" s="87"/>
      <c r="BD328" s="87"/>
    </row>
    <row r="329" spans="7:56">
      <c r="G329" s="18"/>
      <c r="I329" s="16"/>
      <c r="J329" s="16"/>
      <c r="M329" s="110"/>
      <c r="AA329" s="24"/>
      <c r="AB329" s="12" t="s">
        <v>248</v>
      </c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4"/>
      <c r="AP329" s="9"/>
      <c r="AQ329" s="9"/>
      <c r="AR329" s="87"/>
      <c r="AS329" s="87"/>
      <c r="AT329" s="87"/>
      <c r="AU329" s="87"/>
      <c r="AV329" s="87"/>
      <c r="AW329" s="87"/>
      <c r="AX329" s="87"/>
      <c r="AY329" s="87"/>
      <c r="AZ329" s="87"/>
      <c r="BA329" s="87"/>
      <c r="BB329" s="87"/>
      <c r="BC329" s="87"/>
      <c r="BD329" s="87"/>
    </row>
    <row r="330" spans="7:56">
      <c r="G330" s="18"/>
      <c r="I330" s="16"/>
      <c r="J330" s="16"/>
      <c r="M330" s="110"/>
      <c r="AA330" s="26"/>
      <c r="AB330" s="20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2"/>
      <c r="AP330" s="9"/>
      <c r="AQ330" s="87"/>
      <c r="AR330" s="87"/>
      <c r="AS330" s="87"/>
      <c r="AT330" s="87"/>
      <c r="AU330" s="87"/>
      <c r="AV330" s="87"/>
      <c r="AW330" s="87"/>
      <c r="AX330" s="87"/>
      <c r="AY330" s="87"/>
      <c r="AZ330" s="87"/>
      <c r="BA330" s="87"/>
      <c r="BB330" s="87"/>
      <c r="BC330" s="87"/>
      <c r="BD330" s="87"/>
    </row>
    <row r="331" spans="7:56">
      <c r="G331" s="18"/>
      <c r="I331" s="16"/>
      <c r="J331" s="16"/>
      <c r="M331" s="110"/>
      <c r="AA331" s="9"/>
      <c r="AB331" s="39"/>
      <c r="AC331" s="39"/>
      <c r="AD331" s="39"/>
      <c r="AE331" s="39"/>
      <c r="AF331" s="39"/>
      <c r="AG331" s="39"/>
      <c r="AH331" s="39"/>
      <c r="AI331" s="39"/>
      <c r="AJ331" s="39"/>
      <c r="AK331" s="39"/>
      <c r="AL331" s="39"/>
      <c r="AM331" s="39"/>
      <c r="AN331" s="39"/>
      <c r="AO331" s="39"/>
      <c r="AP331" s="9"/>
      <c r="AQ331" s="87"/>
      <c r="AR331" s="87"/>
      <c r="AS331" s="87"/>
      <c r="AT331" s="87"/>
      <c r="AU331" s="87"/>
      <c r="AV331" s="87"/>
      <c r="AW331" s="87"/>
      <c r="AX331" s="87"/>
      <c r="AY331" s="87"/>
      <c r="AZ331" s="87"/>
      <c r="BA331" s="87"/>
      <c r="BB331" s="87"/>
      <c r="BC331" s="87"/>
      <c r="BD331" s="87"/>
    </row>
    <row r="332" spans="7:56">
      <c r="G332" s="18"/>
      <c r="I332" s="16"/>
      <c r="J332" s="16"/>
      <c r="M332" s="110"/>
      <c r="AB332" s="12" t="s">
        <v>249</v>
      </c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4"/>
      <c r="AQ332" s="9"/>
    </row>
    <row r="333" spans="7:56">
      <c r="G333" s="18"/>
      <c r="I333" s="16"/>
      <c r="J333" s="16"/>
      <c r="M333" s="110"/>
      <c r="N333" s="42"/>
      <c r="O333" s="12" t="s">
        <v>250</v>
      </c>
      <c r="P333" s="13"/>
      <c r="Q333" s="13"/>
      <c r="R333" s="13"/>
      <c r="S333" s="13"/>
      <c r="T333" s="13"/>
      <c r="U333" s="13"/>
      <c r="V333" s="13"/>
      <c r="W333" s="13"/>
      <c r="X333" s="13"/>
      <c r="Y333" s="14"/>
      <c r="Z333" s="42"/>
      <c r="AA333" s="19"/>
      <c r="AB333" s="20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2"/>
    </row>
    <row r="334" spans="7:56">
      <c r="G334" s="18"/>
      <c r="I334" s="16"/>
      <c r="J334" s="16"/>
      <c r="M334" s="110"/>
      <c r="O334" s="20"/>
      <c r="P334" s="21"/>
      <c r="Q334" s="21"/>
      <c r="R334" s="21"/>
      <c r="S334" s="21"/>
      <c r="T334" s="21"/>
      <c r="U334" s="21"/>
      <c r="V334" s="21"/>
      <c r="W334" s="21"/>
      <c r="X334" s="21"/>
      <c r="Y334" s="22"/>
      <c r="AA334" s="24"/>
      <c r="AB334" s="12" t="s">
        <v>251</v>
      </c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4"/>
    </row>
    <row r="335" spans="7:56">
      <c r="G335" s="18"/>
      <c r="I335" s="16"/>
      <c r="J335" s="16"/>
      <c r="M335" s="110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AB335" s="20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2"/>
    </row>
    <row r="336" spans="7:56">
      <c r="G336" s="18"/>
      <c r="I336" s="16"/>
      <c r="J336" s="16"/>
      <c r="M336" s="110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</row>
    <row r="337" spans="7:56">
      <c r="G337" s="18"/>
      <c r="I337" s="16"/>
      <c r="J337" s="16"/>
      <c r="M337" s="110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AB337" s="12" t="s">
        <v>252</v>
      </c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4"/>
      <c r="AQ337" s="9"/>
    </row>
    <row r="338" spans="7:56">
      <c r="G338" s="18"/>
      <c r="I338" s="16"/>
      <c r="J338" s="16"/>
      <c r="M338" s="110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AA338" s="19"/>
      <c r="AB338" s="20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2"/>
    </row>
    <row r="339" spans="7:56">
      <c r="G339" s="18"/>
      <c r="I339" s="16"/>
      <c r="J339" s="16"/>
      <c r="M339" s="110"/>
      <c r="N339" s="42"/>
      <c r="O339" s="12" t="s">
        <v>253</v>
      </c>
      <c r="P339" s="13"/>
      <c r="Q339" s="13"/>
      <c r="R339" s="13"/>
      <c r="S339" s="13"/>
      <c r="T339" s="13"/>
      <c r="U339" s="13"/>
      <c r="V339" s="13"/>
      <c r="W339" s="13"/>
      <c r="X339" s="13"/>
      <c r="Y339" s="14"/>
      <c r="Z339" s="42"/>
      <c r="AA339" s="24"/>
      <c r="AB339" s="12" t="s">
        <v>254</v>
      </c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4"/>
    </row>
    <row r="340" spans="7:56">
      <c r="G340" s="18"/>
      <c r="I340" s="16"/>
      <c r="J340" s="16"/>
      <c r="O340" s="20"/>
      <c r="P340" s="21"/>
      <c r="Q340" s="21"/>
      <c r="R340" s="21"/>
      <c r="S340" s="21"/>
      <c r="T340" s="21"/>
      <c r="U340" s="21"/>
      <c r="V340" s="21"/>
      <c r="W340" s="21"/>
      <c r="X340" s="21"/>
      <c r="Y340" s="22"/>
      <c r="AA340" s="19"/>
      <c r="AB340" s="20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2"/>
    </row>
    <row r="341" spans="7:56">
      <c r="G341" s="18"/>
      <c r="I341" s="16"/>
      <c r="J341" s="16"/>
      <c r="O341" s="126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AA341" s="24"/>
      <c r="AB341" s="12" t="s">
        <v>255</v>
      </c>
      <c r="AC341" s="13"/>
      <c r="AD341" s="13"/>
      <c r="AE341" s="13"/>
      <c r="AF341" s="13"/>
      <c r="AG341" s="13"/>
      <c r="AH341" s="13"/>
      <c r="AI341" s="13"/>
      <c r="AJ341" s="13"/>
      <c r="AK341" s="13"/>
      <c r="AL341" s="13"/>
      <c r="AM341" s="13"/>
      <c r="AN341" s="13"/>
      <c r="AO341" s="14"/>
      <c r="AP341" s="15" t="s">
        <v>256</v>
      </c>
    </row>
    <row r="342" spans="7:56">
      <c r="G342" s="18"/>
      <c r="I342" s="16"/>
      <c r="J342" s="16"/>
      <c r="O342" s="127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AB342" s="20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2"/>
    </row>
    <row r="343" spans="7:56">
      <c r="G343" s="18"/>
      <c r="I343" s="16"/>
      <c r="J343" s="16"/>
      <c r="O343" s="127"/>
      <c r="P343" s="39"/>
      <c r="Q343" s="39"/>
      <c r="R343" s="39"/>
      <c r="S343" s="39"/>
      <c r="T343" s="39"/>
      <c r="U343" s="39"/>
      <c r="V343" s="39"/>
      <c r="W343" s="39"/>
      <c r="X343" s="39"/>
      <c r="Y343" s="39"/>
    </row>
    <row r="344" spans="7:56">
      <c r="G344" s="18"/>
      <c r="I344" s="16"/>
      <c r="J344" s="16"/>
      <c r="O344" s="127"/>
    </row>
    <row r="345" spans="7:56">
      <c r="G345" s="18"/>
      <c r="I345" s="16"/>
      <c r="J345" s="16"/>
      <c r="O345" s="128"/>
      <c r="P345" s="41" t="s">
        <v>257</v>
      </c>
      <c r="Q345" s="13"/>
      <c r="R345" s="13"/>
      <c r="S345" s="13"/>
      <c r="T345" s="13"/>
      <c r="U345" s="13"/>
      <c r="V345" s="13"/>
      <c r="W345" s="13"/>
      <c r="X345" s="13"/>
      <c r="Y345" s="14"/>
      <c r="Z345" s="42"/>
      <c r="AA345" s="11"/>
      <c r="AB345" s="12" t="s">
        <v>258</v>
      </c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13"/>
      <c r="AO345" s="14"/>
      <c r="AP345" s="11"/>
      <c r="AQ345" s="71" t="s">
        <v>259</v>
      </c>
      <c r="AR345" s="13"/>
      <c r="AS345" s="13"/>
      <c r="AT345" s="13"/>
      <c r="AU345" s="13"/>
      <c r="AV345" s="13"/>
      <c r="AW345" s="13"/>
      <c r="AX345" s="13"/>
      <c r="AY345" s="13"/>
      <c r="AZ345" s="13"/>
      <c r="BA345" s="13"/>
      <c r="BB345" s="13"/>
      <c r="BC345" s="13"/>
      <c r="BD345" s="14"/>
    </row>
    <row r="346" spans="7:56">
      <c r="G346" s="18"/>
      <c r="O346" s="39"/>
      <c r="P346" s="20"/>
      <c r="Q346" s="21"/>
      <c r="R346" s="21"/>
      <c r="S346" s="21"/>
      <c r="T346" s="21"/>
      <c r="U346" s="21"/>
      <c r="V346" s="21"/>
      <c r="W346" s="21"/>
      <c r="X346" s="21"/>
      <c r="Y346" s="22"/>
      <c r="AA346" s="19"/>
      <c r="AB346" s="20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2"/>
      <c r="AP346" s="26"/>
      <c r="AQ346" s="20"/>
      <c r="AR346" s="21"/>
      <c r="AS346" s="21"/>
      <c r="AT346" s="21"/>
      <c r="AU346" s="21"/>
      <c r="AV346" s="21"/>
      <c r="AW346" s="21"/>
      <c r="AX346" s="21"/>
      <c r="AY346" s="21"/>
      <c r="AZ346" s="21"/>
      <c r="BA346" s="21"/>
      <c r="BB346" s="21"/>
      <c r="BC346" s="21"/>
      <c r="BD346" s="22"/>
    </row>
    <row r="347" spans="7:56">
      <c r="G347" s="18"/>
      <c r="O347" s="39"/>
      <c r="P347" s="129"/>
      <c r="Q347" s="129"/>
      <c r="R347" s="129"/>
      <c r="S347" s="129"/>
      <c r="T347" s="129"/>
      <c r="U347" s="129"/>
      <c r="V347" s="129"/>
      <c r="W347" s="129"/>
      <c r="X347" s="129"/>
      <c r="Y347" s="129"/>
      <c r="AA347" s="24"/>
      <c r="AB347" s="12" t="s">
        <v>260</v>
      </c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4"/>
      <c r="AP347" s="11"/>
      <c r="AQ347" s="71" t="s">
        <v>261</v>
      </c>
      <c r="AR347" s="13"/>
      <c r="AS347" s="13"/>
      <c r="AT347" s="13"/>
      <c r="AU347" s="13"/>
      <c r="AV347" s="13"/>
      <c r="AW347" s="13"/>
      <c r="AX347" s="13"/>
      <c r="AY347" s="13"/>
      <c r="AZ347" s="13"/>
      <c r="BA347" s="13"/>
      <c r="BB347" s="13"/>
      <c r="BC347" s="13"/>
      <c r="BD347" s="14"/>
    </row>
    <row r="348" spans="7:56">
      <c r="G348" s="18"/>
      <c r="O348" s="39"/>
      <c r="P348" s="129"/>
      <c r="Q348" s="129"/>
      <c r="R348" s="129"/>
      <c r="S348" s="129"/>
      <c r="T348" s="129"/>
      <c r="U348" s="129"/>
      <c r="V348" s="129"/>
      <c r="W348" s="129"/>
      <c r="X348" s="129"/>
      <c r="Y348" s="129"/>
      <c r="AA348" s="26"/>
      <c r="AB348" s="20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2"/>
      <c r="AP348" s="26"/>
      <c r="AQ348" s="20"/>
      <c r="AR348" s="21"/>
      <c r="AS348" s="21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  <c r="BD348" s="22"/>
    </row>
    <row r="349" spans="7:56">
      <c r="G349" s="18"/>
      <c r="O349" s="39"/>
      <c r="P349" s="129"/>
      <c r="Q349" s="129"/>
      <c r="R349" s="129"/>
      <c r="S349" s="129"/>
      <c r="T349" s="129"/>
      <c r="U349" s="129"/>
      <c r="V349" s="129"/>
      <c r="W349" s="129"/>
      <c r="X349" s="129"/>
      <c r="Y349" s="129"/>
    </row>
    <row r="350" spans="7:56">
      <c r="G350" s="18"/>
      <c r="H350" s="75"/>
      <c r="I350" s="83"/>
      <c r="J350" s="83"/>
      <c r="K350" s="83"/>
      <c r="L350" s="83"/>
      <c r="M350" s="83"/>
      <c r="N350" s="42"/>
      <c r="O350" s="12" t="s">
        <v>262</v>
      </c>
      <c r="P350" s="13"/>
      <c r="Q350" s="13"/>
      <c r="R350" s="13"/>
      <c r="S350" s="13"/>
      <c r="T350" s="13"/>
      <c r="U350" s="13"/>
      <c r="V350" s="13"/>
      <c r="W350" s="13"/>
      <c r="X350" s="13"/>
      <c r="Y350" s="14"/>
    </row>
    <row r="351" spans="7:56">
      <c r="O351" s="20"/>
      <c r="P351" s="21"/>
      <c r="Q351" s="21"/>
      <c r="R351" s="21"/>
      <c r="S351" s="21"/>
      <c r="T351" s="21"/>
      <c r="U351" s="21"/>
      <c r="V351" s="21"/>
      <c r="W351" s="21"/>
      <c r="X351" s="21"/>
      <c r="Y351" s="22"/>
    </row>
    <row r="353" spans="9:56">
      <c r="I353" s="9"/>
      <c r="J353" s="9"/>
      <c r="K353" s="9"/>
      <c r="L353" s="9"/>
      <c r="M353" s="9"/>
      <c r="O353" s="12" t="s">
        <v>263</v>
      </c>
      <c r="P353" s="13"/>
      <c r="Q353" s="13"/>
      <c r="R353" s="13"/>
      <c r="S353" s="13"/>
      <c r="T353" s="13"/>
      <c r="U353" s="13"/>
      <c r="V353" s="13"/>
      <c r="W353" s="13"/>
      <c r="X353" s="13"/>
      <c r="Y353" s="14"/>
      <c r="Z353" s="42"/>
      <c r="AA353" s="11"/>
      <c r="AB353" s="12" t="s">
        <v>264</v>
      </c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  <c r="AO353" s="14"/>
      <c r="AP353" s="11"/>
      <c r="AQ353" s="71" t="s">
        <v>265</v>
      </c>
      <c r="AR353" s="13"/>
      <c r="AS353" s="13"/>
      <c r="AT353" s="13"/>
      <c r="AU353" s="13"/>
      <c r="AV353" s="13"/>
      <c r="AW353" s="13"/>
      <c r="AX353" s="13"/>
      <c r="AY353" s="13"/>
      <c r="AZ353" s="13"/>
      <c r="BA353" s="13"/>
      <c r="BB353" s="13"/>
      <c r="BC353" s="13"/>
      <c r="BD353" s="14"/>
    </row>
    <row r="354" spans="9:56">
      <c r="I354" s="9"/>
      <c r="J354" s="9"/>
      <c r="K354" s="9"/>
      <c r="L354" s="9"/>
      <c r="M354" s="9"/>
      <c r="O354" s="20"/>
      <c r="P354" s="21"/>
      <c r="Q354" s="21"/>
      <c r="R354" s="21"/>
      <c r="S354" s="21"/>
      <c r="T354" s="21"/>
      <c r="U354" s="21"/>
      <c r="V354" s="21"/>
      <c r="W354" s="21"/>
      <c r="X354" s="21"/>
      <c r="Y354" s="22"/>
      <c r="AA354" s="9"/>
      <c r="AB354" s="20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2"/>
      <c r="AP354" s="26"/>
      <c r="AQ354" s="20"/>
      <c r="AR354" s="21"/>
      <c r="AS354" s="21"/>
      <c r="AT354" s="21"/>
      <c r="AU354" s="21"/>
      <c r="AV354" s="21"/>
      <c r="AW354" s="21"/>
      <c r="AX354" s="21"/>
      <c r="AY354" s="21"/>
      <c r="AZ354" s="21"/>
      <c r="BA354" s="21"/>
      <c r="BB354" s="21"/>
      <c r="BC354" s="21"/>
      <c r="BD354" s="22"/>
    </row>
    <row r="356" spans="9:56">
      <c r="I356" s="9"/>
      <c r="J356" s="9"/>
      <c r="K356" s="9"/>
      <c r="L356" s="9"/>
      <c r="M356" s="9"/>
      <c r="O356" s="12" t="s">
        <v>266</v>
      </c>
      <c r="P356" s="13"/>
      <c r="Q356" s="13"/>
      <c r="R356" s="13"/>
      <c r="S356" s="13"/>
      <c r="T356" s="13"/>
      <c r="U356" s="13"/>
      <c r="V356" s="13"/>
      <c r="W356" s="13"/>
      <c r="X356" s="13"/>
      <c r="Y356" s="14"/>
      <c r="Z356" s="42"/>
      <c r="AA356" s="11"/>
      <c r="AB356" s="12" t="s">
        <v>267</v>
      </c>
      <c r="AC356" s="13"/>
      <c r="AD356" s="13"/>
      <c r="AE356" s="13"/>
      <c r="AF356" s="13"/>
      <c r="AG356" s="13"/>
      <c r="AH356" s="13"/>
      <c r="AI356" s="13"/>
      <c r="AJ356" s="13"/>
      <c r="AK356" s="13"/>
      <c r="AL356" s="13"/>
      <c r="AM356" s="13"/>
      <c r="AN356" s="13"/>
      <c r="AO356" s="14"/>
    </row>
    <row r="357" spans="9:56">
      <c r="I357" s="9"/>
      <c r="J357" s="9"/>
      <c r="K357" s="9"/>
      <c r="L357" s="9"/>
      <c r="M357" s="9"/>
      <c r="O357" s="20"/>
      <c r="P357" s="21"/>
      <c r="Q357" s="21"/>
      <c r="R357" s="21"/>
      <c r="S357" s="21"/>
      <c r="T357" s="21"/>
      <c r="U357" s="21"/>
      <c r="V357" s="21"/>
      <c r="W357" s="21"/>
      <c r="X357" s="21"/>
      <c r="Y357" s="22"/>
      <c r="AA357" s="9"/>
      <c r="AB357" s="20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2"/>
    </row>
    <row r="359" spans="9:56">
      <c r="I359" s="9"/>
      <c r="J359" s="9"/>
      <c r="K359" s="9"/>
      <c r="L359" s="9"/>
      <c r="M359" s="9"/>
      <c r="O359" s="12" t="s">
        <v>268</v>
      </c>
      <c r="P359" s="13"/>
      <c r="Q359" s="13"/>
      <c r="R359" s="13"/>
      <c r="S359" s="13"/>
      <c r="T359" s="13"/>
      <c r="U359" s="13"/>
      <c r="V359" s="13"/>
      <c r="W359" s="13"/>
      <c r="X359" s="13"/>
      <c r="Y359" s="14"/>
      <c r="Z359" s="42"/>
      <c r="AA359" s="11"/>
      <c r="AB359" s="12" t="s">
        <v>269</v>
      </c>
      <c r="AC359" s="13"/>
      <c r="AD359" s="13"/>
      <c r="AE359" s="13"/>
      <c r="AF359" s="13"/>
      <c r="AG359" s="13"/>
      <c r="AH359" s="13"/>
      <c r="AI359" s="13"/>
      <c r="AJ359" s="13"/>
      <c r="AK359" s="13"/>
      <c r="AL359" s="13"/>
      <c r="AM359" s="13"/>
      <c r="AN359" s="13"/>
      <c r="AO359" s="14"/>
    </row>
    <row r="360" spans="9:56">
      <c r="I360" s="9"/>
      <c r="J360" s="9"/>
      <c r="K360" s="9"/>
      <c r="L360" s="9"/>
      <c r="M360" s="9"/>
      <c r="O360" s="20"/>
      <c r="P360" s="21"/>
      <c r="Q360" s="21"/>
      <c r="R360" s="21"/>
      <c r="S360" s="21"/>
      <c r="T360" s="21"/>
      <c r="U360" s="21"/>
      <c r="V360" s="21"/>
      <c r="W360" s="21"/>
      <c r="X360" s="21"/>
      <c r="Y360" s="22"/>
      <c r="AA360" s="9"/>
      <c r="AB360" s="20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2"/>
    </row>
    <row r="362" spans="9:56">
      <c r="I362" s="9"/>
      <c r="J362" s="9"/>
      <c r="K362" s="9"/>
      <c r="L362" s="9"/>
      <c r="M362" s="9"/>
      <c r="O362" s="12" t="s">
        <v>270</v>
      </c>
      <c r="P362" s="13"/>
      <c r="Q362" s="13"/>
      <c r="R362" s="13"/>
      <c r="S362" s="13"/>
      <c r="T362" s="13"/>
      <c r="U362" s="13"/>
      <c r="V362" s="13"/>
      <c r="W362" s="13"/>
      <c r="X362" s="13"/>
      <c r="Y362" s="14"/>
      <c r="Z362" s="42"/>
      <c r="AA362" s="11"/>
      <c r="AB362" s="12" t="s">
        <v>271</v>
      </c>
      <c r="AC362" s="13"/>
      <c r="AD362" s="13"/>
      <c r="AE362" s="13"/>
      <c r="AF362" s="13"/>
      <c r="AG362" s="13"/>
      <c r="AH362" s="13"/>
      <c r="AI362" s="13"/>
      <c r="AJ362" s="13"/>
      <c r="AK362" s="13"/>
      <c r="AL362" s="13"/>
      <c r="AM362" s="13"/>
      <c r="AN362" s="13"/>
      <c r="AO362" s="14"/>
    </row>
    <row r="363" spans="9:56">
      <c r="I363" s="9"/>
      <c r="J363" s="9"/>
      <c r="K363" s="9"/>
      <c r="L363" s="9"/>
      <c r="M363" s="9"/>
      <c r="O363" s="20"/>
      <c r="P363" s="21"/>
      <c r="Q363" s="21"/>
      <c r="R363" s="21"/>
      <c r="S363" s="21"/>
      <c r="T363" s="21"/>
      <c r="U363" s="21"/>
      <c r="V363" s="21"/>
      <c r="W363" s="21"/>
      <c r="X363" s="21"/>
      <c r="Y363" s="22"/>
      <c r="AA363" s="9"/>
      <c r="AB363" s="20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  <c r="AN363" s="21"/>
      <c r="AO363" s="22"/>
    </row>
    <row r="365" spans="9:56">
      <c r="I365" s="9"/>
      <c r="J365" s="9"/>
      <c r="K365" s="9"/>
      <c r="L365" s="9"/>
      <c r="M365" s="9"/>
      <c r="O365" s="12" t="s">
        <v>272</v>
      </c>
      <c r="P365" s="13"/>
      <c r="Q365" s="13"/>
      <c r="R365" s="13"/>
      <c r="S365" s="13"/>
      <c r="T365" s="13"/>
      <c r="U365" s="13"/>
      <c r="V365" s="13"/>
      <c r="W365" s="13"/>
      <c r="X365" s="13"/>
      <c r="Y365" s="14"/>
      <c r="AA365" s="9"/>
      <c r="AB365" s="33"/>
    </row>
    <row r="366" spans="9:56">
      <c r="I366" s="9"/>
      <c r="J366" s="9"/>
      <c r="K366" s="9"/>
      <c r="L366" s="9"/>
      <c r="M366" s="9"/>
      <c r="O366" s="20"/>
      <c r="P366" s="21"/>
      <c r="Q366" s="21"/>
      <c r="R366" s="21"/>
      <c r="S366" s="21"/>
      <c r="T366" s="21"/>
      <c r="U366" s="21"/>
      <c r="V366" s="21"/>
      <c r="W366" s="21"/>
      <c r="X366" s="21"/>
      <c r="Y366" s="22"/>
      <c r="AA366" s="9"/>
    </row>
    <row r="368" spans="9:56" ht="19">
      <c r="I368" s="9"/>
      <c r="J368" s="9"/>
      <c r="K368" s="9"/>
      <c r="L368" s="9"/>
      <c r="M368" s="9"/>
      <c r="O368" s="12" t="s">
        <v>273</v>
      </c>
      <c r="P368" s="13"/>
      <c r="Q368" s="13"/>
      <c r="R368" s="13"/>
      <c r="S368" s="13"/>
      <c r="T368" s="13"/>
      <c r="U368" s="13"/>
      <c r="V368" s="13"/>
      <c r="W368" s="13"/>
      <c r="X368" s="13"/>
      <c r="Y368" s="14"/>
      <c r="AA368" s="9"/>
      <c r="AB368" s="33"/>
    </row>
    <row r="369" spans="15:27">
      <c r="O369" s="20"/>
      <c r="P369" s="21"/>
      <c r="Q369" s="21"/>
      <c r="R369" s="21"/>
      <c r="S369" s="21"/>
      <c r="T369" s="21"/>
      <c r="U369" s="21"/>
      <c r="V369" s="21"/>
      <c r="W369" s="21"/>
      <c r="X369" s="21"/>
      <c r="Y369" s="22"/>
      <c r="AA369" s="9"/>
    </row>
  </sheetData>
  <phoneticPr fontId="28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01"/>
  <sheetViews>
    <sheetView workbookViewId="0"/>
  </sheetViews>
  <sheetFormatPr defaultRowHeight="13"/>
  <cols>
    <col min="1" max="1" width="50" customWidth="1"/>
    <col min="2" max="2" width="6" customWidth="1"/>
    <col min="3" max="3" width="10" customWidth="1"/>
    <col min="4" max="5" width="11" customWidth="1"/>
    <col min="6" max="9" width="6" customWidth="1"/>
    <col min="10" max="10" width="7" customWidth="1"/>
    <col min="11" max="11" width="6" customWidth="1"/>
    <col min="12" max="12" width="7" customWidth="1"/>
    <col min="13" max="13" width="19" customWidth="1"/>
    <col min="14" max="14" width="12" customWidth="1"/>
    <col min="15" max="17" width="6" customWidth="1"/>
    <col min="18" max="18" width="50" customWidth="1"/>
    <col min="19" max="19" width="6" customWidth="1"/>
    <col min="20" max="20" width="8" customWidth="1"/>
    <col min="21" max="21" width="12" customWidth="1"/>
    <col min="22" max="22" width="14" customWidth="1"/>
    <col min="23" max="26" width="6" customWidth="1"/>
    <col min="27" max="27" width="7" customWidth="1"/>
    <col min="28" max="28" width="6" customWidth="1"/>
    <col min="29" max="30" width="12" customWidth="1"/>
    <col min="31" max="31" width="13" customWidth="1"/>
    <col min="32" max="33" width="6" customWidth="1"/>
  </cols>
  <sheetData>
    <row r="1" spans="1:33" ht="16.5">
      <c r="A1" s="130" t="s">
        <v>0</v>
      </c>
      <c r="Q1" s="130"/>
      <c r="R1" s="130" t="s">
        <v>0</v>
      </c>
    </row>
    <row r="2" spans="1:33">
      <c r="A2" s="131" t="s">
        <v>1</v>
      </c>
      <c r="Q2" s="131"/>
      <c r="R2" s="131" t="s">
        <v>1</v>
      </c>
    </row>
    <row r="3" spans="1:33">
      <c r="A3" s="131" t="s">
        <v>274</v>
      </c>
      <c r="Q3" s="131"/>
      <c r="R3" s="131" t="s">
        <v>275</v>
      </c>
    </row>
    <row r="4" spans="1:33">
      <c r="A4" s="132" t="s">
        <v>276</v>
      </c>
      <c r="Q4" s="131"/>
      <c r="R4" s="132" t="s">
        <v>276</v>
      </c>
    </row>
    <row r="5" spans="1:33">
      <c r="A5" s="133" t="s">
        <v>277</v>
      </c>
      <c r="B5" s="134"/>
      <c r="C5" s="134"/>
      <c r="D5" s="134"/>
      <c r="E5" s="134"/>
      <c r="F5" s="135"/>
      <c r="G5" s="136" t="s">
        <v>278</v>
      </c>
      <c r="H5" s="137"/>
      <c r="I5" s="138"/>
      <c r="J5" s="133" t="s">
        <v>277</v>
      </c>
      <c r="K5" s="134"/>
      <c r="L5" s="134"/>
      <c r="M5" s="134"/>
      <c r="N5" s="134"/>
      <c r="O5" s="135"/>
      <c r="P5" s="136" t="s">
        <v>278</v>
      </c>
      <c r="Q5" s="139"/>
      <c r="R5" s="133" t="s">
        <v>277</v>
      </c>
      <c r="S5" s="134"/>
      <c r="T5" s="134"/>
      <c r="U5" s="134"/>
      <c r="V5" s="134"/>
      <c r="W5" s="135"/>
      <c r="X5" s="136" t="s">
        <v>278</v>
      </c>
      <c r="Y5" s="137"/>
      <c r="Z5" s="138"/>
      <c r="AA5" s="133" t="s">
        <v>277</v>
      </c>
      <c r="AB5" s="134"/>
      <c r="AC5" s="134"/>
      <c r="AD5" s="134"/>
      <c r="AE5" s="134"/>
      <c r="AF5" s="135"/>
      <c r="AG5" s="136" t="s">
        <v>278</v>
      </c>
    </row>
    <row r="6" spans="1:33">
      <c r="A6" s="140"/>
      <c r="B6" s="140"/>
      <c r="C6" s="140"/>
      <c r="D6" s="140"/>
      <c r="E6" s="140"/>
      <c r="F6" s="140"/>
      <c r="G6" s="141" t="s">
        <v>279</v>
      </c>
      <c r="H6" s="142"/>
      <c r="I6" s="143"/>
      <c r="J6" s="140"/>
      <c r="K6" s="140"/>
      <c r="L6" s="140"/>
      <c r="M6" s="140"/>
      <c r="N6" s="140"/>
      <c r="O6" s="140"/>
      <c r="P6" s="141" t="s">
        <v>279</v>
      </c>
      <c r="Q6" s="140"/>
      <c r="R6" s="140"/>
      <c r="S6" s="140"/>
      <c r="T6" s="140"/>
      <c r="U6" s="140"/>
      <c r="V6" s="140"/>
      <c r="W6" s="140"/>
      <c r="X6" s="141" t="s">
        <v>279</v>
      </c>
      <c r="Y6" s="142"/>
      <c r="Z6" s="143"/>
      <c r="AA6" s="140"/>
      <c r="AB6" s="140"/>
      <c r="AC6" s="140"/>
      <c r="AD6" s="140"/>
      <c r="AE6" s="140"/>
      <c r="AF6" s="144"/>
      <c r="AG6" s="141" t="s">
        <v>279</v>
      </c>
    </row>
    <row r="7" spans="1:33">
      <c r="B7" s="145" t="s">
        <v>280</v>
      </c>
      <c r="C7" s="146"/>
      <c r="D7" s="147"/>
      <c r="E7" s="147"/>
      <c r="F7" s="148"/>
      <c r="G7" s="149">
        <v>2441</v>
      </c>
      <c r="H7" s="150"/>
      <c r="I7" s="151"/>
      <c r="L7" s="139" t="s">
        <v>90</v>
      </c>
      <c r="M7" s="146"/>
      <c r="N7" s="146"/>
      <c r="O7" s="146"/>
      <c r="P7" s="149">
        <v>104</v>
      </c>
      <c r="T7" s="139" t="s">
        <v>30</v>
      </c>
      <c r="U7" s="146"/>
      <c r="V7" s="146"/>
      <c r="W7" s="146"/>
      <c r="X7" s="149">
        <v>136</v>
      </c>
      <c r="Y7" s="150"/>
      <c r="Z7" s="151"/>
      <c r="AC7" s="139" t="s">
        <v>46</v>
      </c>
      <c r="AD7" s="146"/>
      <c r="AE7" s="146"/>
      <c r="AF7" s="152"/>
      <c r="AG7" s="149">
        <v>214</v>
      </c>
    </row>
    <row r="8" spans="1:33">
      <c r="C8" s="153"/>
      <c r="D8" s="153"/>
      <c r="E8" s="153"/>
      <c r="F8" s="153"/>
      <c r="G8" s="154"/>
      <c r="H8" s="155"/>
      <c r="I8" s="151"/>
      <c r="L8" s="139"/>
      <c r="M8" s="146" t="s">
        <v>83</v>
      </c>
      <c r="N8" s="146"/>
      <c r="O8" s="146"/>
      <c r="P8" s="154">
        <v>13</v>
      </c>
      <c r="T8" s="146"/>
      <c r="U8" s="146" t="s">
        <v>26</v>
      </c>
      <c r="V8" s="146"/>
      <c r="W8" s="146"/>
      <c r="X8" s="154">
        <v>10</v>
      </c>
      <c r="Y8" s="155"/>
      <c r="Z8" s="151"/>
      <c r="AC8" s="139" t="s">
        <v>281</v>
      </c>
      <c r="AD8" s="146"/>
      <c r="AE8" s="146"/>
      <c r="AF8" s="152"/>
      <c r="AG8" s="149">
        <v>67</v>
      </c>
    </row>
    <row r="9" spans="1:33">
      <c r="C9" s="139" t="s">
        <v>117</v>
      </c>
      <c r="G9" s="149">
        <v>7</v>
      </c>
      <c r="H9" s="150"/>
      <c r="I9" s="151"/>
      <c r="L9" s="146"/>
      <c r="M9" s="146" t="s">
        <v>86</v>
      </c>
      <c r="N9" s="146"/>
      <c r="O9" s="146"/>
      <c r="P9" s="154">
        <v>25</v>
      </c>
      <c r="T9" s="146"/>
      <c r="U9" s="146" t="s">
        <v>28</v>
      </c>
      <c r="V9" s="146"/>
      <c r="W9" s="146"/>
      <c r="X9" s="154">
        <v>55</v>
      </c>
      <c r="Y9" s="155"/>
      <c r="Z9" s="151"/>
      <c r="AC9" s="146"/>
      <c r="AD9" s="146" t="s">
        <v>37</v>
      </c>
      <c r="AE9" s="146"/>
      <c r="AF9" s="152"/>
      <c r="AG9" s="154">
        <v>13</v>
      </c>
    </row>
    <row r="10" spans="1:33">
      <c r="C10" s="139" t="s">
        <v>282</v>
      </c>
      <c r="G10" s="149">
        <v>6</v>
      </c>
      <c r="H10" s="150"/>
      <c r="I10" s="151"/>
      <c r="L10" s="146"/>
      <c r="M10" s="146" t="s">
        <v>88</v>
      </c>
      <c r="N10" s="146"/>
      <c r="O10" s="146"/>
      <c r="P10" s="154">
        <v>15</v>
      </c>
      <c r="T10" s="146"/>
      <c r="U10" s="146" t="s">
        <v>31</v>
      </c>
      <c r="V10" s="146"/>
      <c r="W10" s="146"/>
      <c r="X10" s="154">
        <v>13</v>
      </c>
      <c r="Y10" s="155"/>
      <c r="Z10" s="151"/>
      <c r="AC10" s="146"/>
      <c r="AD10" s="146" t="s">
        <v>39</v>
      </c>
      <c r="AE10" s="146"/>
      <c r="AF10" s="152"/>
      <c r="AG10" s="154">
        <v>13</v>
      </c>
    </row>
    <row r="11" spans="1:33">
      <c r="C11" s="139" t="s">
        <v>283</v>
      </c>
      <c r="G11" s="149">
        <v>8</v>
      </c>
      <c r="H11" s="150"/>
      <c r="I11" s="151"/>
      <c r="L11" s="146"/>
      <c r="M11" s="146" t="s">
        <v>284</v>
      </c>
      <c r="N11" s="146" t="s">
        <v>285</v>
      </c>
      <c r="O11" s="146"/>
      <c r="P11" s="154">
        <v>5</v>
      </c>
      <c r="T11" s="146"/>
      <c r="U11" s="146" t="s">
        <v>286</v>
      </c>
      <c r="V11" s="146"/>
      <c r="W11" s="146"/>
      <c r="X11" s="154">
        <v>18</v>
      </c>
      <c r="Y11" s="155"/>
      <c r="Z11" s="151"/>
      <c r="AC11" s="146"/>
      <c r="AD11" s="146" t="s">
        <v>41</v>
      </c>
      <c r="AE11" s="146"/>
      <c r="AF11" s="152"/>
      <c r="AG11" s="154">
        <v>7</v>
      </c>
    </row>
    <row r="12" spans="1:33">
      <c r="C12" s="139" t="s">
        <v>222</v>
      </c>
      <c r="G12" s="149">
        <v>9</v>
      </c>
      <c r="H12" s="150"/>
      <c r="I12" s="151"/>
      <c r="L12" s="146"/>
      <c r="M12" s="146" t="s">
        <v>284</v>
      </c>
      <c r="N12" s="146" t="s">
        <v>287</v>
      </c>
      <c r="O12" s="146"/>
      <c r="P12" s="154">
        <v>6</v>
      </c>
      <c r="T12" s="146"/>
      <c r="U12" s="146" t="s">
        <v>284</v>
      </c>
      <c r="V12" s="146" t="s">
        <v>288</v>
      </c>
      <c r="W12" s="146"/>
      <c r="X12" s="154">
        <v>8</v>
      </c>
      <c r="Y12" s="155"/>
      <c r="Z12" s="151"/>
      <c r="AC12" s="146"/>
      <c r="AD12" s="146" t="s">
        <v>44</v>
      </c>
      <c r="AE12" s="146"/>
      <c r="AF12" s="152"/>
      <c r="AG12" s="154">
        <v>10</v>
      </c>
    </row>
    <row r="13" spans="1:33">
      <c r="A13" s="146"/>
      <c r="B13" s="146"/>
      <c r="C13" s="139" t="s">
        <v>289</v>
      </c>
      <c r="G13" s="149">
        <v>16</v>
      </c>
      <c r="H13" s="150"/>
      <c r="I13" s="151"/>
      <c r="L13" s="146"/>
      <c r="M13" s="146" t="s">
        <v>93</v>
      </c>
      <c r="N13" s="146"/>
      <c r="O13" s="146"/>
      <c r="P13" s="154">
        <v>24</v>
      </c>
      <c r="T13" s="146"/>
      <c r="U13" s="146" t="s">
        <v>290</v>
      </c>
      <c r="V13" s="146"/>
      <c r="W13" s="146"/>
      <c r="X13" s="154">
        <v>27</v>
      </c>
      <c r="Y13" s="155"/>
      <c r="Z13" s="151"/>
      <c r="AC13" s="146"/>
      <c r="AD13" s="146" t="s">
        <v>172</v>
      </c>
      <c r="AE13" s="146"/>
      <c r="AF13" s="152"/>
      <c r="AG13" s="154">
        <v>12</v>
      </c>
    </row>
    <row r="14" spans="1:33">
      <c r="A14" s="146"/>
      <c r="B14" s="146"/>
      <c r="D14" s="146" t="s">
        <v>247</v>
      </c>
      <c r="G14" s="154">
        <v>11</v>
      </c>
      <c r="H14" s="155"/>
      <c r="I14" s="151"/>
      <c r="L14" s="146"/>
      <c r="M14" s="146" t="s">
        <v>95</v>
      </c>
      <c r="N14" s="146"/>
      <c r="O14" s="146"/>
      <c r="P14" s="154">
        <v>13</v>
      </c>
      <c r="T14" s="139" t="s">
        <v>104</v>
      </c>
      <c r="U14" s="146"/>
      <c r="V14" s="146"/>
      <c r="W14" s="146"/>
      <c r="X14" s="149">
        <v>158</v>
      </c>
      <c r="Y14" s="150"/>
      <c r="Z14" s="151"/>
      <c r="AC14" s="146"/>
      <c r="AD14" s="146" t="s">
        <v>174</v>
      </c>
      <c r="AE14" s="146"/>
      <c r="AF14" s="152"/>
      <c r="AG14" s="154">
        <v>11</v>
      </c>
    </row>
    <row r="15" spans="1:33">
      <c r="A15" s="146"/>
      <c r="B15" s="146"/>
      <c r="D15" s="146" t="s">
        <v>248</v>
      </c>
      <c r="G15" s="154">
        <v>3</v>
      </c>
      <c r="H15" s="155"/>
      <c r="I15" s="151"/>
      <c r="L15" s="139" t="s">
        <v>111</v>
      </c>
      <c r="M15" s="146"/>
      <c r="N15" s="146"/>
      <c r="O15" s="146"/>
      <c r="P15" s="149">
        <v>40</v>
      </c>
      <c r="T15" s="146"/>
      <c r="U15" s="146" t="s">
        <v>97</v>
      </c>
      <c r="V15" s="146"/>
      <c r="W15" s="146"/>
      <c r="X15" s="154">
        <v>13</v>
      </c>
      <c r="Y15" s="155"/>
      <c r="Z15" s="151"/>
      <c r="AC15" s="139" t="s">
        <v>291</v>
      </c>
      <c r="AD15" s="146"/>
      <c r="AE15" s="146"/>
      <c r="AF15" s="152"/>
      <c r="AG15" s="149">
        <v>147</v>
      </c>
    </row>
    <row r="16" spans="1:33">
      <c r="A16" s="146"/>
      <c r="B16" s="146"/>
      <c r="C16" s="139" t="s">
        <v>224</v>
      </c>
      <c r="G16" s="149">
        <v>72</v>
      </c>
      <c r="H16" s="150"/>
      <c r="I16" s="151"/>
      <c r="L16" s="146"/>
      <c r="M16" s="146" t="s">
        <v>112</v>
      </c>
      <c r="N16" s="146"/>
      <c r="O16" s="146"/>
      <c r="P16" s="154">
        <v>23</v>
      </c>
      <c r="T16" s="146"/>
      <c r="U16" s="146" t="s">
        <v>99</v>
      </c>
      <c r="V16" s="146"/>
      <c r="W16" s="146"/>
      <c r="X16" s="154">
        <v>12</v>
      </c>
      <c r="Y16" s="155"/>
      <c r="Z16" s="151"/>
      <c r="AC16" s="146"/>
      <c r="AD16" s="146" t="s">
        <v>48</v>
      </c>
      <c r="AE16" s="146"/>
      <c r="AF16" s="152"/>
      <c r="AG16" s="154">
        <v>15</v>
      </c>
    </row>
    <row r="17" spans="1:33">
      <c r="A17" s="146"/>
      <c r="B17" s="146"/>
      <c r="D17" s="146" t="s">
        <v>223</v>
      </c>
      <c r="G17" s="154">
        <v>18</v>
      </c>
      <c r="H17" s="155"/>
      <c r="I17" s="151"/>
      <c r="L17" s="146"/>
      <c r="M17" s="146" t="s">
        <v>115</v>
      </c>
      <c r="N17" s="146"/>
      <c r="O17" s="146"/>
      <c r="P17" s="154">
        <v>15</v>
      </c>
      <c r="T17" s="146"/>
      <c r="U17" s="146" t="s">
        <v>100</v>
      </c>
      <c r="V17" s="146"/>
      <c r="W17" s="146"/>
      <c r="X17" s="154">
        <v>38</v>
      </c>
      <c r="Y17" s="155"/>
      <c r="Z17" s="151"/>
      <c r="AC17" s="146"/>
      <c r="AD17" s="146" t="s">
        <v>284</v>
      </c>
      <c r="AE17" s="146" t="s">
        <v>292</v>
      </c>
      <c r="AF17" s="152"/>
      <c r="AG17" s="154">
        <v>1</v>
      </c>
    </row>
    <row r="18" spans="1:33">
      <c r="A18" s="146"/>
      <c r="B18" s="146"/>
      <c r="D18" s="146" t="s">
        <v>252</v>
      </c>
      <c r="G18" s="154">
        <v>7</v>
      </c>
      <c r="H18" s="155"/>
      <c r="I18" s="151"/>
      <c r="L18" s="139" t="s">
        <v>157</v>
      </c>
      <c r="M18" s="146"/>
      <c r="N18" s="146"/>
      <c r="O18" s="146"/>
      <c r="P18" s="149">
        <v>137</v>
      </c>
      <c r="T18" s="146"/>
      <c r="U18" s="146" t="s">
        <v>293</v>
      </c>
      <c r="V18" s="146"/>
      <c r="W18" s="146"/>
      <c r="X18" s="154">
        <v>4</v>
      </c>
      <c r="Y18" s="155"/>
      <c r="Z18" s="151"/>
      <c r="AC18" s="146"/>
      <c r="AD18" s="146" t="s">
        <v>51</v>
      </c>
      <c r="AE18" s="146"/>
      <c r="AF18" s="152"/>
      <c r="AG18" s="154">
        <v>12</v>
      </c>
    </row>
    <row r="19" spans="1:33">
      <c r="A19" s="146"/>
      <c r="B19" s="146"/>
      <c r="D19" s="146" t="s">
        <v>254</v>
      </c>
      <c r="G19" s="154">
        <v>5</v>
      </c>
      <c r="H19" s="155"/>
      <c r="I19" s="151"/>
      <c r="L19" s="146"/>
      <c r="M19" s="146" t="s">
        <v>143</v>
      </c>
      <c r="N19" s="146"/>
      <c r="O19" s="146"/>
      <c r="P19" s="154">
        <v>19</v>
      </c>
      <c r="T19" s="146"/>
      <c r="U19" s="146" t="s">
        <v>102</v>
      </c>
      <c r="V19" s="146"/>
      <c r="W19" s="146"/>
      <c r="X19" s="154">
        <v>11</v>
      </c>
      <c r="Y19" s="155"/>
      <c r="Z19" s="151"/>
      <c r="AC19" s="139"/>
      <c r="AD19" s="146" t="s">
        <v>284</v>
      </c>
      <c r="AE19" s="146" t="s">
        <v>294</v>
      </c>
      <c r="AF19" s="152"/>
      <c r="AG19" s="154">
        <v>1</v>
      </c>
    </row>
    <row r="20" spans="1:33">
      <c r="A20" s="146"/>
      <c r="B20" s="146"/>
      <c r="D20" s="146" t="s">
        <v>170</v>
      </c>
      <c r="G20" s="154">
        <v>8</v>
      </c>
      <c r="H20" s="155"/>
      <c r="I20" s="151"/>
      <c r="L20" s="146"/>
      <c r="M20" s="146" t="s">
        <v>147</v>
      </c>
      <c r="N20" s="146"/>
      <c r="O20" s="146"/>
      <c r="P20" s="154">
        <v>11</v>
      </c>
      <c r="T20" s="146"/>
      <c r="U20" s="146" t="s">
        <v>105</v>
      </c>
      <c r="V20" s="146"/>
      <c r="W20" s="146"/>
      <c r="X20" s="154">
        <v>38</v>
      </c>
      <c r="Y20" s="155"/>
      <c r="Z20" s="151"/>
      <c r="AC20" s="139"/>
      <c r="AD20" s="146" t="s">
        <v>284</v>
      </c>
      <c r="AE20" s="146" t="s">
        <v>295</v>
      </c>
      <c r="AF20" s="152"/>
      <c r="AG20" s="154">
        <v>2</v>
      </c>
    </row>
    <row r="21" spans="1:33">
      <c r="A21" s="146"/>
      <c r="B21" s="146"/>
      <c r="D21" s="146" t="s">
        <v>225</v>
      </c>
      <c r="G21" s="154">
        <v>1</v>
      </c>
      <c r="H21" s="155"/>
      <c r="I21" s="151"/>
      <c r="L21" s="146"/>
      <c r="M21" s="146" t="s">
        <v>149</v>
      </c>
      <c r="N21" s="146"/>
      <c r="O21" s="146"/>
      <c r="P21" s="154">
        <v>3</v>
      </c>
      <c r="T21" s="146"/>
      <c r="U21" s="146" t="s">
        <v>106</v>
      </c>
      <c r="V21" s="146"/>
      <c r="W21" s="146"/>
      <c r="X21" s="154">
        <v>9</v>
      </c>
      <c r="Y21" s="155"/>
      <c r="Z21" s="151"/>
      <c r="AC21" s="146"/>
      <c r="AD21" s="146" t="s">
        <v>58</v>
      </c>
      <c r="AE21" s="146"/>
      <c r="AF21" s="152"/>
      <c r="AG21" s="154">
        <v>7</v>
      </c>
    </row>
    <row r="22" spans="1:33">
      <c r="A22" s="146"/>
      <c r="B22" s="146"/>
      <c r="D22" s="146" t="s">
        <v>296</v>
      </c>
      <c r="G22" s="154">
        <v>10</v>
      </c>
      <c r="H22" s="155"/>
      <c r="I22" s="151"/>
      <c r="L22" s="146"/>
      <c r="M22" s="146" t="s">
        <v>150</v>
      </c>
      <c r="N22" s="146"/>
      <c r="O22" s="146"/>
      <c r="P22" s="154">
        <v>37</v>
      </c>
      <c r="T22" s="146"/>
      <c r="U22" s="146" t="s">
        <v>284</v>
      </c>
      <c r="V22" s="146" t="s">
        <v>297</v>
      </c>
      <c r="W22" s="146"/>
      <c r="X22" s="154">
        <v>11</v>
      </c>
      <c r="Y22" s="155"/>
      <c r="Z22" s="151"/>
      <c r="AC22" s="146"/>
      <c r="AD22" s="146" t="s">
        <v>284</v>
      </c>
      <c r="AE22" s="146" t="s">
        <v>298</v>
      </c>
      <c r="AF22" s="152"/>
      <c r="AG22" s="154">
        <v>1</v>
      </c>
    </row>
    <row r="23" spans="1:33">
      <c r="A23" s="146"/>
      <c r="B23" s="146"/>
      <c r="D23" s="146" t="s">
        <v>299</v>
      </c>
      <c r="G23" s="154">
        <v>1</v>
      </c>
      <c r="H23" s="155"/>
      <c r="I23" s="151"/>
      <c r="L23" s="146"/>
      <c r="M23" s="146" t="s">
        <v>152</v>
      </c>
      <c r="N23" s="146"/>
      <c r="O23" s="146"/>
      <c r="P23" s="154">
        <v>7</v>
      </c>
      <c r="T23" s="146"/>
      <c r="U23" s="146" t="s">
        <v>284</v>
      </c>
      <c r="V23" s="146" t="s">
        <v>300</v>
      </c>
      <c r="W23" s="146"/>
      <c r="X23" s="154">
        <v>12</v>
      </c>
      <c r="Y23" s="155"/>
      <c r="Z23" s="151"/>
      <c r="AC23" s="146"/>
      <c r="AD23" s="146" t="s">
        <v>62</v>
      </c>
      <c r="AE23" s="146"/>
      <c r="AF23" s="152"/>
      <c r="AG23" s="154">
        <v>5</v>
      </c>
    </row>
    <row r="24" spans="1:33">
      <c r="A24" s="146"/>
      <c r="B24" s="146"/>
      <c r="D24" s="146" t="s">
        <v>284</v>
      </c>
      <c r="E24" s="146" t="s">
        <v>258</v>
      </c>
      <c r="G24" s="154">
        <v>8</v>
      </c>
      <c r="H24" s="155"/>
      <c r="I24" s="151"/>
      <c r="L24" s="146"/>
      <c r="M24" s="146" t="s">
        <v>154</v>
      </c>
      <c r="N24" s="146"/>
      <c r="O24" s="146"/>
      <c r="P24" s="154">
        <v>7</v>
      </c>
      <c r="T24" s="146"/>
      <c r="U24" s="146" t="s">
        <v>284</v>
      </c>
      <c r="V24" s="146" t="s">
        <v>301</v>
      </c>
      <c r="W24" s="146"/>
      <c r="X24" s="154">
        <v>3</v>
      </c>
      <c r="Y24" s="155"/>
      <c r="Z24" s="151"/>
      <c r="AC24" s="146"/>
      <c r="AD24" s="146" t="s">
        <v>63</v>
      </c>
      <c r="AE24" s="146"/>
      <c r="AF24" s="152"/>
      <c r="AG24" s="154">
        <v>6</v>
      </c>
    </row>
    <row r="25" spans="1:33">
      <c r="A25" s="146"/>
      <c r="B25" s="146"/>
      <c r="D25" s="146" t="s">
        <v>284</v>
      </c>
      <c r="E25" s="146" t="s">
        <v>260</v>
      </c>
      <c r="G25" s="154">
        <v>9</v>
      </c>
      <c r="H25" s="155"/>
      <c r="I25" s="151"/>
      <c r="L25" s="146"/>
      <c r="M25" s="146" t="s">
        <v>155</v>
      </c>
      <c r="N25" s="146"/>
      <c r="O25" s="146"/>
      <c r="P25" s="154">
        <v>6</v>
      </c>
      <c r="T25" s="146"/>
      <c r="U25" s="146" t="s">
        <v>284</v>
      </c>
      <c r="V25" s="146" t="s">
        <v>302</v>
      </c>
      <c r="W25" s="146"/>
      <c r="X25" s="154">
        <v>4</v>
      </c>
      <c r="Y25" s="155"/>
      <c r="Z25" s="151"/>
      <c r="AC25" s="146"/>
      <c r="AD25" s="146" t="s">
        <v>303</v>
      </c>
      <c r="AE25" s="146"/>
      <c r="AF25" s="152"/>
      <c r="AG25" s="154">
        <v>63</v>
      </c>
    </row>
    <row r="26" spans="1:33">
      <c r="A26" s="146"/>
      <c r="B26" s="146"/>
      <c r="C26" s="139" t="s">
        <v>229</v>
      </c>
      <c r="G26" s="149">
        <v>76</v>
      </c>
      <c r="H26" s="150"/>
      <c r="I26" s="151"/>
      <c r="L26" s="146"/>
      <c r="M26" s="146" t="s">
        <v>156</v>
      </c>
      <c r="N26" s="146"/>
      <c r="O26" s="146"/>
      <c r="P26" s="154">
        <v>4</v>
      </c>
      <c r="T26" s="139" t="s">
        <v>304</v>
      </c>
      <c r="U26" s="146"/>
      <c r="V26" s="146"/>
      <c r="W26" s="146"/>
      <c r="X26" s="149">
        <v>9</v>
      </c>
      <c r="Y26" s="150"/>
      <c r="Z26" s="151"/>
      <c r="AC26" s="146"/>
      <c r="AD26" s="146" t="s">
        <v>305</v>
      </c>
      <c r="AE26" s="146"/>
      <c r="AF26" s="152"/>
      <c r="AG26" s="154">
        <v>23</v>
      </c>
    </row>
    <row r="27" spans="1:33">
      <c r="A27" s="146"/>
      <c r="B27" s="146"/>
      <c r="D27" s="146" t="s">
        <v>37</v>
      </c>
      <c r="G27" s="154">
        <v>9</v>
      </c>
      <c r="H27" s="155"/>
      <c r="I27" s="151"/>
      <c r="L27" s="146"/>
      <c r="M27" s="146" t="s">
        <v>158</v>
      </c>
      <c r="N27" s="146"/>
      <c r="O27" s="146"/>
      <c r="P27" s="154">
        <v>3</v>
      </c>
      <c r="T27" s="139" t="s">
        <v>214</v>
      </c>
      <c r="U27" s="146"/>
      <c r="V27" s="146"/>
      <c r="W27" s="146"/>
      <c r="X27" s="149">
        <v>374</v>
      </c>
      <c r="Y27" s="150"/>
      <c r="Z27" s="151"/>
      <c r="AD27" s="146" t="s">
        <v>306</v>
      </c>
      <c r="AE27" s="146"/>
      <c r="AF27" s="152"/>
      <c r="AG27" s="154">
        <v>8</v>
      </c>
    </row>
    <row r="28" spans="1:33">
      <c r="A28" s="146"/>
      <c r="B28" s="146"/>
      <c r="D28" s="146" t="s">
        <v>230</v>
      </c>
      <c r="G28" s="154">
        <v>28</v>
      </c>
      <c r="H28" s="155"/>
      <c r="I28" s="151"/>
      <c r="L28" s="146"/>
      <c r="M28" s="146" t="s">
        <v>159</v>
      </c>
      <c r="N28" s="146"/>
      <c r="O28" s="146"/>
      <c r="P28" s="154">
        <v>3</v>
      </c>
      <c r="T28" s="146"/>
      <c r="U28" s="146" t="s">
        <v>37</v>
      </c>
      <c r="V28" s="146"/>
      <c r="W28" s="146"/>
      <c r="X28" s="154">
        <v>13</v>
      </c>
      <c r="Y28" s="155"/>
      <c r="Z28" s="151"/>
      <c r="AC28" s="139" t="s">
        <v>263</v>
      </c>
      <c r="AD28" s="146"/>
      <c r="AE28" s="146"/>
      <c r="AF28" s="152"/>
      <c r="AG28" s="149">
        <v>15</v>
      </c>
    </row>
    <row r="29" spans="1:33">
      <c r="A29" s="146"/>
      <c r="B29" s="146"/>
      <c r="D29" s="146" t="s">
        <v>231</v>
      </c>
      <c r="G29" s="154">
        <v>11</v>
      </c>
      <c r="H29" s="155"/>
      <c r="I29" s="151"/>
      <c r="L29" s="146"/>
      <c r="M29" s="146" t="s">
        <v>160</v>
      </c>
      <c r="N29" s="146"/>
      <c r="O29" s="146"/>
      <c r="P29" s="154">
        <v>3</v>
      </c>
      <c r="T29" s="146"/>
      <c r="U29" s="146" t="s">
        <v>208</v>
      </c>
      <c r="V29" s="146"/>
      <c r="W29" s="146"/>
      <c r="X29" s="154">
        <v>10</v>
      </c>
      <c r="Y29" s="155"/>
      <c r="Z29" s="151"/>
      <c r="AC29" s="146"/>
      <c r="AD29" s="146" t="s">
        <v>264</v>
      </c>
      <c r="AE29" s="146"/>
      <c r="AF29" s="152"/>
      <c r="AG29" s="154">
        <v>13</v>
      </c>
    </row>
    <row r="30" spans="1:33">
      <c r="A30" s="146"/>
      <c r="B30" s="146"/>
      <c r="D30" s="146" t="s">
        <v>307</v>
      </c>
      <c r="G30" s="154">
        <v>20</v>
      </c>
      <c r="H30" s="155"/>
      <c r="I30" s="151"/>
      <c r="L30" s="146"/>
      <c r="M30" s="146" t="s">
        <v>161</v>
      </c>
      <c r="N30" s="146"/>
      <c r="O30" s="146"/>
      <c r="P30" s="154">
        <v>3</v>
      </c>
      <c r="T30" s="146"/>
      <c r="U30" s="146" t="s">
        <v>210</v>
      </c>
      <c r="V30" s="146"/>
      <c r="W30" s="146"/>
      <c r="X30" s="154">
        <v>17</v>
      </c>
      <c r="Y30" s="155"/>
      <c r="Z30" s="151"/>
      <c r="AC30" s="139" t="s">
        <v>266</v>
      </c>
      <c r="AD30" s="146"/>
      <c r="AE30" s="146"/>
      <c r="AF30" s="152"/>
      <c r="AG30" s="149">
        <v>9</v>
      </c>
    </row>
    <row r="31" spans="1:33">
      <c r="A31" s="146"/>
      <c r="B31" s="146"/>
      <c r="D31" s="146" t="s">
        <v>235</v>
      </c>
      <c r="G31" s="154">
        <v>4</v>
      </c>
      <c r="H31" s="155"/>
      <c r="I31" s="151"/>
      <c r="L31" s="146"/>
      <c r="M31" s="146" t="s">
        <v>162</v>
      </c>
      <c r="N31" s="146"/>
      <c r="O31" s="146"/>
      <c r="P31" s="154">
        <v>3</v>
      </c>
      <c r="T31" s="146"/>
      <c r="U31" s="146" t="s">
        <v>212</v>
      </c>
      <c r="V31" s="146"/>
      <c r="W31" s="146"/>
      <c r="X31" s="154">
        <v>10</v>
      </c>
      <c r="Y31" s="155"/>
      <c r="Z31" s="151"/>
      <c r="AC31" s="146"/>
      <c r="AD31" s="146" t="s">
        <v>267</v>
      </c>
      <c r="AE31" s="146"/>
      <c r="AF31" s="152"/>
      <c r="AG31" s="154">
        <v>9</v>
      </c>
    </row>
    <row r="32" spans="1:33">
      <c r="A32" s="146"/>
      <c r="B32" s="146"/>
      <c r="C32" s="139" t="s">
        <v>240</v>
      </c>
      <c r="G32" s="149">
        <v>178</v>
      </c>
      <c r="H32" s="150"/>
      <c r="I32" s="151"/>
      <c r="L32" s="146"/>
      <c r="M32" s="146" t="s">
        <v>163</v>
      </c>
      <c r="N32" s="146"/>
      <c r="O32" s="146"/>
      <c r="P32" s="154">
        <v>3</v>
      </c>
      <c r="T32" s="146"/>
      <c r="U32" s="146" t="s">
        <v>215</v>
      </c>
      <c r="V32" s="146"/>
      <c r="W32" s="146"/>
      <c r="X32" s="154">
        <v>13</v>
      </c>
      <c r="Y32" s="155"/>
      <c r="Z32" s="151"/>
      <c r="AC32" s="139" t="s">
        <v>268</v>
      </c>
      <c r="AD32" s="146"/>
      <c r="AE32" s="146"/>
      <c r="AF32" s="152"/>
      <c r="AG32" s="149">
        <v>9</v>
      </c>
    </row>
    <row r="33" spans="1:33">
      <c r="A33" s="146"/>
      <c r="B33" s="146"/>
      <c r="D33" s="146" t="s">
        <v>236</v>
      </c>
      <c r="G33" s="154">
        <v>10</v>
      </c>
      <c r="H33" s="155"/>
      <c r="I33" s="151"/>
      <c r="L33" s="146"/>
      <c r="M33" s="146" t="s">
        <v>164</v>
      </c>
      <c r="N33" s="146"/>
      <c r="O33" s="146"/>
      <c r="P33" s="154">
        <v>3</v>
      </c>
      <c r="T33" s="146"/>
      <c r="U33" s="146" t="s">
        <v>216</v>
      </c>
      <c r="V33" s="146"/>
      <c r="W33" s="146"/>
      <c r="X33" s="154">
        <v>105</v>
      </c>
      <c r="Y33" s="155"/>
      <c r="Z33" s="151"/>
      <c r="AC33" s="146"/>
      <c r="AD33" s="146" t="s">
        <v>269</v>
      </c>
      <c r="AE33" s="146"/>
      <c r="AF33" s="152"/>
      <c r="AG33" s="154">
        <v>9</v>
      </c>
    </row>
    <row r="34" spans="1:33">
      <c r="A34" s="146"/>
      <c r="B34" s="146"/>
      <c r="D34" s="146" t="s">
        <v>238</v>
      </c>
      <c r="E34" s="156"/>
      <c r="F34" s="156"/>
      <c r="G34" s="154">
        <v>34</v>
      </c>
      <c r="H34" s="155"/>
      <c r="I34" s="151"/>
      <c r="L34" s="146"/>
      <c r="M34" s="146" t="s">
        <v>165</v>
      </c>
      <c r="N34" s="146"/>
      <c r="O34" s="146"/>
      <c r="P34" s="154">
        <v>3</v>
      </c>
      <c r="T34" s="146"/>
      <c r="U34" s="146" t="s">
        <v>218</v>
      </c>
      <c r="V34" s="146"/>
      <c r="W34" s="146"/>
      <c r="X34" s="154">
        <v>98</v>
      </c>
      <c r="Y34" s="155"/>
      <c r="Z34" s="151"/>
      <c r="AC34" s="139" t="s">
        <v>270</v>
      </c>
      <c r="AD34" s="146"/>
      <c r="AE34" s="146"/>
      <c r="AF34" s="152"/>
      <c r="AG34" s="149">
        <v>10</v>
      </c>
    </row>
    <row r="35" spans="1:33">
      <c r="A35" s="146"/>
      <c r="B35" s="146"/>
      <c r="D35" s="146" t="s">
        <v>241</v>
      </c>
      <c r="G35" s="154">
        <v>34</v>
      </c>
      <c r="H35" s="155"/>
      <c r="I35" s="151"/>
      <c r="L35" s="146"/>
      <c r="M35" s="146" t="s">
        <v>166</v>
      </c>
      <c r="N35" s="146"/>
      <c r="O35" s="146"/>
      <c r="P35" s="154">
        <v>3</v>
      </c>
      <c r="T35" s="146"/>
      <c r="U35" s="146" t="s">
        <v>220</v>
      </c>
      <c r="V35" s="146"/>
      <c r="W35" s="146"/>
      <c r="X35" s="154">
        <v>103</v>
      </c>
      <c r="Y35" s="155"/>
      <c r="Z35" s="151"/>
      <c r="AC35" s="146"/>
      <c r="AD35" s="146" t="s">
        <v>271</v>
      </c>
      <c r="AE35" s="146"/>
      <c r="AF35" s="152"/>
      <c r="AG35" s="154">
        <v>10</v>
      </c>
    </row>
    <row r="36" spans="1:33">
      <c r="A36" s="146"/>
      <c r="B36" s="146"/>
      <c r="D36" s="146" t="s">
        <v>243</v>
      </c>
      <c r="G36" s="154">
        <v>41</v>
      </c>
      <c r="H36" s="155"/>
      <c r="I36" s="151"/>
      <c r="L36" s="146"/>
      <c r="M36" s="146" t="s">
        <v>167</v>
      </c>
      <c r="N36" s="146"/>
      <c r="O36" s="146"/>
      <c r="P36" s="154">
        <v>3</v>
      </c>
      <c r="T36" s="139" t="s">
        <v>119</v>
      </c>
      <c r="U36" s="146"/>
      <c r="V36" s="146"/>
      <c r="W36" s="146"/>
      <c r="X36" s="149">
        <v>244</v>
      </c>
      <c r="Y36" s="150"/>
      <c r="Z36" s="151"/>
      <c r="AC36" s="146"/>
      <c r="AD36" s="146"/>
      <c r="AE36" s="146"/>
      <c r="AF36" s="152"/>
      <c r="AG36" s="154"/>
    </row>
    <row r="37" spans="1:33">
      <c r="A37" s="146"/>
      <c r="B37" s="146"/>
      <c r="D37" s="146" t="s">
        <v>245</v>
      </c>
      <c r="G37" s="154">
        <v>55</v>
      </c>
      <c r="H37" s="155"/>
      <c r="I37" s="151"/>
      <c r="L37" s="146"/>
      <c r="M37" s="146" t="s">
        <v>168</v>
      </c>
      <c r="N37" s="146"/>
      <c r="O37" s="146"/>
      <c r="P37" s="154">
        <v>3</v>
      </c>
      <c r="T37" s="139" t="s">
        <v>121</v>
      </c>
      <c r="X37" s="149">
        <v>47</v>
      </c>
      <c r="Y37" s="150"/>
      <c r="Z37" s="151"/>
      <c r="AD37" s="146"/>
      <c r="AE37" s="146"/>
      <c r="AF37" s="152"/>
      <c r="AG37" s="154"/>
    </row>
    <row r="38" spans="1:33">
      <c r="A38" s="146"/>
      <c r="B38" s="146"/>
      <c r="C38" s="139" t="s">
        <v>308</v>
      </c>
      <c r="G38" s="149">
        <v>39</v>
      </c>
      <c r="H38" s="150"/>
      <c r="I38" s="151"/>
      <c r="L38" s="146"/>
      <c r="M38" s="146" t="s">
        <v>169</v>
      </c>
      <c r="N38" s="146"/>
      <c r="O38" s="146"/>
      <c r="P38" s="154">
        <v>3</v>
      </c>
      <c r="T38" s="146"/>
      <c r="U38" s="146" t="s">
        <v>37</v>
      </c>
      <c r="V38" s="146"/>
      <c r="W38" s="146"/>
      <c r="X38" s="154">
        <v>8</v>
      </c>
      <c r="Y38" s="155"/>
      <c r="Z38" s="151"/>
      <c r="AD38" s="146"/>
      <c r="AE38" s="146"/>
      <c r="AF38" s="152"/>
      <c r="AG38" s="154"/>
    </row>
    <row r="39" spans="1:33">
      <c r="A39" s="146"/>
      <c r="B39" s="146"/>
      <c r="D39" s="146" t="s">
        <v>4</v>
      </c>
      <c r="G39" s="154">
        <v>10</v>
      </c>
      <c r="H39" s="155"/>
      <c r="I39" s="151"/>
      <c r="L39" s="139" t="s">
        <v>188</v>
      </c>
      <c r="M39" s="146"/>
      <c r="N39" s="146"/>
      <c r="O39" s="146"/>
      <c r="P39" s="149">
        <v>374</v>
      </c>
      <c r="T39" s="146"/>
      <c r="U39" s="146" t="s">
        <v>120</v>
      </c>
      <c r="X39" s="154">
        <v>12</v>
      </c>
      <c r="Y39" s="155"/>
      <c r="Z39" s="151"/>
      <c r="AE39" s="146"/>
      <c r="AF39" s="152"/>
      <c r="AG39" s="154"/>
    </row>
    <row r="40" spans="1:33">
      <c r="A40" s="146"/>
      <c r="B40" s="146"/>
      <c r="D40" s="146" t="s">
        <v>6</v>
      </c>
      <c r="G40" s="154">
        <v>14</v>
      </c>
      <c r="H40" s="155"/>
      <c r="I40" s="151"/>
      <c r="M40" s="146" t="s">
        <v>176</v>
      </c>
      <c r="N40" s="146"/>
      <c r="O40" s="146"/>
      <c r="P40" s="154">
        <v>13</v>
      </c>
      <c r="T40" s="146"/>
      <c r="U40" s="146" t="s">
        <v>122</v>
      </c>
      <c r="V40" s="146"/>
      <c r="W40" s="146"/>
      <c r="X40" s="154">
        <v>9</v>
      </c>
      <c r="Y40" s="155"/>
      <c r="Z40" s="151"/>
      <c r="AF40" s="157"/>
      <c r="AG40" s="154"/>
    </row>
    <row r="41" spans="1:33">
      <c r="A41" s="146"/>
      <c r="B41" s="146"/>
      <c r="D41" s="146" t="s">
        <v>9</v>
      </c>
      <c r="G41" s="154">
        <v>7</v>
      </c>
      <c r="H41" s="155"/>
      <c r="I41" s="151"/>
      <c r="L41" s="146"/>
      <c r="M41" s="146" t="s">
        <v>284</v>
      </c>
      <c r="N41" s="146" t="s">
        <v>309</v>
      </c>
      <c r="O41" s="146"/>
      <c r="P41" s="154">
        <v>5</v>
      </c>
      <c r="T41" s="146"/>
      <c r="U41" s="146" t="s">
        <v>124</v>
      </c>
      <c r="V41" s="146"/>
      <c r="W41" s="146"/>
      <c r="X41" s="154">
        <v>15</v>
      </c>
      <c r="Y41" s="155"/>
      <c r="Z41" s="151"/>
      <c r="AF41" s="157"/>
      <c r="AG41" s="158"/>
    </row>
    <row r="42" spans="1:33">
      <c r="A42" s="146"/>
      <c r="B42" s="146"/>
      <c r="D42" s="146" t="s">
        <v>11</v>
      </c>
      <c r="G42" s="154">
        <v>5</v>
      </c>
      <c r="H42" s="155"/>
      <c r="I42" s="151"/>
      <c r="L42" s="146"/>
      <c r="M42" s="146" t="s">
        <v>284</v>
      </c>
      <c r="N42" s="146" t="s">
        <v>310</v>
      </c>
      <c r="O42" s="146"/>
      <c r="P42" s="154">
        <v>4</v>
      </c>
      <c r="T42" s="139" t="s">
        <v>133</v>
      </c>
      <c r="U42" s="146"/>
      <c r="V42" s="146"/>
      <c r="W42" s="146"/>
      <c r="X42" s="149">
        <v>197</v>
      </c>
      <c r="Y42" s="150"/>
      <c r="Z42" s="151"/>
      <c r="AF42" s="157"/>
      <c r="AG42" s="158"/>
    </row>
    <row r="43" spans="1:33">
      <c r="A43" s="146"/>
      <c r="B43" s="146"/>
      <c r="C43" s="139" t="s">
        <v>19</v>
      </c>
      <c r="G43" s="149">
        <v>75</v>
      </c>
      <c r="H43" s="150"/>
      <c r="I43" s="151"/>
      <c r="L43" s="146"/>
      <c r="M43" s="146" t="s">
        <v>180</v>
      </c>
      <c r="N43" s="146"/>
      <c r="O43" s="146"/>
      <c r="P43" s="154">
        <v>6</v>
      </c>
      <c r="T43" s="146"/>
      <c r="U43" s="146" t="s">
        <v>126</v>
      </c>
      <c r="X43" s="154">
        <v>7</v>
      </c>
      <c r="Y43" s="155"/>
      <c r="Z43" s="151"/>
      <c r="AF43" s="157"/>
      <c r="AG43" s="158"/>
    </row>
    <row r="44" spans="1:33">
      <c r="A44" s="146"/>
      <c r="B44" s="146"/>
      <c r="D44" s="146" t="s">
        <v>16</v>
      </c>
      <c r="G44" s="154">
        <v>21</v>
      </c>
      <c r="H44" s="155"/>
      <c r="I44" s="151"/>
      <c r="L44" s="146"/>
      <c r="M44" s="146" t="s">
        <v>311</v>
      </c>
      <c r="N44" s="146"/>
      <c r="O44" s="146"/>
      <c r="P44" s="154">
        <v>5</v>
      </c>
      <c r="T44" s="146"/>
      <c r="U44" s="146" t="s">
        <v>127</v>
      </c>
      <c r="V44" s="146"/>
      <c r="W44" s="146"/>
      <c r="X44" s="154">
        <v>53</v>
      </c>
      <c r="Y44" s="155"/>
      <c r="Z44" s="151"/>
      <c r="AF44" s="157"/>
      <c r="AG44" s="158"/>
    </row>
    <row r="45" spans="1:33">
      <c r="A45" s="146"/>
      <c r="B45" s="146"/>
      <c r="D45" s="146" t="s">
        <v>284</v>
      </c>
      <c r="E45" s="146" t="s">
        <v>312</v>
      </c>
      <c r="G45" s="154">
        <v>3</v>
      </c>
      <c r="H45" s="155"/>
      <c r="I45" s="151"/>
      <c r="L45" s="146"/>
      <c r="M45" s="146" t="s">
        <v>313</v>
      </c>
      <c r="N45" s="146"/>
      <c r="O45" s="146"/>
      <c r="P45" s="154">
        <v>17</v>
      </c>
      <c r="T45" s="146"/>
      <c r="U45" s="146" t="s">
        <v>129</v>
      </c>
      <c r="V45" s="146"/>
      <c r="W45" s="146"/>
      <c r="X45" s="154">
        <v>26</v>
      </c>
      <c r="Y45" s="155"/>
      <c r="Z45" s="151"/>
      <c r="AF45" s="157"/>
      <c r="AG45" s="158"/>
    </row>
    <row r="46" spans="1:33">
      <c r="A46" s="146"/>
      <c r="B46" s="146"/>
      <c r="D46" s="146" t="s">
        <v>284</v>
      </c>
      <c r="E46" s="146" t="s">
        <v>314</v>
      </c>
      <c r="G46" s="154">
        <v>3</v>
      </c>
      <c r="H46" s="155"/>
      <c r="I46" s="151"/>
      <c r="L46" s="146"/>
      <c r="M46" s="146" t="s">
        <v>186</v>
      </c>
      <c r="N46" s="146"/>
      <c r="O46" s="146"/>
      <c r="P46" s="154">
        <v>39</v>
      </c>
      <c r="T46" s="146"/>
      <c r="U46" s="146" t="s">
        <v>284</v>
      </c>
      <c r="V46" s="146" t="s">
        <v>296</v>
      </c>
      <c r="X46" s="154">
        <v>2</v>
      </c>
      <c r="Y46" s="155"/>
      <c r="Z46" s="151"/>
      <c r="AF46" s="157"/>
      <c r="AG46" s="159"/>
    </row>
    <row r="47" spans="1:33">
      <c r="A47" s="146"/>
      <c r="B47" s="146"/>
      <c r="D47" s="146" t="s">
        <v>284</v>
      </c>
      <c r="E47" s="146" t="s">
        <v>315</v>
      </c>
      <c r="G47" s="154">
        <v>2</v>
      </c>
      <c r="H47" s="155"/>
      <c r="I47" s="151"/>
      <c r="L47" s="146"/>
      <c r="M47" s="146" t="s">
        <v>189</v>
      </c>
      <c r="N47" s="146"/>
      <c r="O47" s="146"/>
      <c r="P47" s="154">
        <v>35</v>
      </c>
      <c r="T47" s="146"/>
      <c r="U47" s="146" t="s">
        <v>131</v>
      </c>
      <c r="V47" s="146"/>
      <c r="W47" s="146"/>
      <c r="X47" s="154">
        <v>25</v>
      </c>
      <c r="Y47" s="155"/>
      <c r="Z47" s="151"/>
      <c r="AF47" s="157"/>
      <c r="AG47" s="158"/>
    </row>
    <row r="48" spans="1:33">
      <c r="A48" s="146"/>
      <c r="B48" s="146"/>
      <c r="D48" s="146" t="s">
        <v>21</v>
      </c>
      <c r="G48" s="154">
        <v>21</v>
      </c>
      <c r="H48" s="155"/>
      <c r="I48" s="151"/>
      <c r="L48" s="146"/>
      <c r="M48" s="146" t="s">
        <v>191</v>
      </c>
      <c r="N48" s="146"/>
      <c r="O48" s="146"/>
      <c r="P48" s="154">
        <v>78</v>
      </c>
      <c r="T48" s="146"/>
      <c r="U48" s="146" t="s">
        <v>134</v>
      </c>
      <c r="V48" s="146"/>
      <c r="W48" s="146"/>
      <c r="X48" s="154">
        <v>12</v>
      </c>
      <c r="Y48" s="155"/>
      <c r="Z48" s="151"/>
      <c r="AF48" s="157"/>
      <c r="AG48" s="158"/>
    </row>
    <row r="49" spans="1:33">
      <c r="A49" s="146"/>
      <c r="B49" s="146"/>
      <c r="D49" s="146" t="s">
        <v>23</v>
      </c>
      <c r="G49" s="154">
        <v>15</v>
      </c>
      <c r="H49" s="155"/>
      <c r="I49" s="151"/>
      <c r="L49" s="146"/>
      <c r="M49" s="146" t="s">
        <v>193</v>
      </c>
      <c r="N49" s="146"/>
      <c r="O49" s="146"/>
      <c r="P49" s="154">
        <v>28</v>
      </c>
      <c r="T49" s="146"/>
      <c r="U49" s="146" t="s">
        <v>284</v>
      </c>
      <c r="V49" s="146" t="s">
        <v>316</v>
      </c>
      <c r="W49" s="146"/>
      <c r="X49" s="154">
        <v>2</v>
      </c>
      <c r="Y49" s="155"/>
      <c r="Z49" s="151"/>
      <c r="AF49" s="157"/>
      <c r="AG49" s="158"/>
    </row>
    <row r="50" spans="1:33">
      <c r="A50" s="146"/>
      <c r="B50" s="146"/>
      <c r="D50" s="146" t="s">
        <v>284</v>
      </c>
      <c r="E50" s="146" t="s">
        <v>317</v>
      </c>
      <c r="G50" s="154">
        <v>7</v>
      </c>
      <c r="H50" s="155"/>
      <c r="I50" s="151"/>
      <c r="L50" s="146"/>
      <c r="M50" s="146" t="s">
        <v>197</v>
      </c>
      <c r="N50" s="146"/>
      <c r="O50" s="146"/>
      <c r="P50" s="154">
        <v>13</v>
      </c>
      <c r="T50" s="146"/>
      <c r="U50" s="146" t="s">
        <v>138</v>
      </c>
      <c r="V50" s="146"/>
      <c r="W50" s="146"/>
      <c r="X50" s="154">
        <v>44</v>
      </c>
      <c r="Y50" s="155"/>
      <c r="Z50" s="151"/>
      <c r="AF50" s="157"/>
      <c r="AG50" s="158"/>
    </row>
    <row r="51" spans="1:33">
      <c r="A51" s="146"/>
      <c r="B51" s="146"/>
      <c r="C51" s="139" t="s">
        <v>75</v>
      </c>
      <c r="G51" s="149">
        <v>122</v>
      </c>
      <c r="H51" s="150"/>
      <c r="I51" s="151"/>
      <c r="L51" s="146"/>
      <c r="M51" s="146" t="s">
        <v>199</v>
      </c>
      <c r="N51" s="146"/>
      <c r="O51" s="146"/>
      <c r="P51" s="154">
        <v>34</v>
      </c>
      <c r="T51" s="146"/>
      <c r="U51" s="146" t="s">
        <v>139</v>
      </c>
      <c r="V51" s="146"/>
      <c r="W51" s="146"/>
      <c r="X51" s="154">
        <v>12</v>
      </c>
      <c r="Y51" s="155"/>
      <c r="Z51" s="151"/>
      <c r="AF51" s="157"/>
      <c r="AG51" s="158"/>
    </row>
    <row r="52" spans="1:33">
      <c r="A52" s="146"/>
      <c r="B52" s="146"/>
      <c r="C52" s="146"/>
      <c r="D52" s="146" t="s">
        <v>69</v>
      </c>
      <c r="E52" s="146"/>
      <c r="G52" s="154">
        <v>12</v>
      </c>
      <c r="H52" s="155"/>
      <c r="I52" s="151"/>
      <c r="L52" s="146"/>
      <c r="M52" s="146" t="s">
        <v>202</v>
      </c>
      <c r="N52" s="146"/>
      <c r="O52" s="146"/>
      <c r="P52" s="154">
        <v>13</v>
      </c>
      <c r="T52" s="146"/>
      <c r="U52" s="146" t="s">
        <v>141</v>
      </c>
      <c r="V52" s="146"/>
      <c r="W52" s="146"/>
      <c r="X52" s="154">
        <v>10</v>
      </c>
      <c r="Y52" s="155"/>
      <c r="Z52" s="151"/>
      <c r="AF52" s="157"/>
      <c r="AG52" s="158"/>
    </row>
    <row r="53" spans="1:33">
      <c r="A53" s="146"/>
      <c r="B53" s="146"/>
      <c r="C53" s="146"/>
      <c r="D53" s="146" t="s">
        <v>71</v>
      </c>
      <c r="E53" s="146"/>
      <c r="G53" s="154">
        <v>10</v>
      </c>
      <c r="H53" s="155"/>
      <c r="I53" s="151"/>
      <c r="L53" s="146"/>
      <c r="M53" s="146" t="s">
        <v>204</v>
      </c>
      <c r="N53" s="146"/>
      <c r="O53" s="146"/>
      <c r="P53" s="154">
        <v>53</v>
      </c>
      <c r="T53" s="146"/>
      <c r="X53" s="154"/>
      <c r="Y53" s="155"/>
      <c r="Z53" s="151"/>
      <c r="AF53" s="157"/>
      <c r="AG53" s="158"/>
    </row>
    <row r="54" spans="1:33">
      <c r="A54" s="146"/>
      <c r="B54" s="146"/>
      <c r="C54" s="146"/>
      <c r="D54" s="146" t="s">
        <v>73</v>
      </c>
      <c r="E54" s="146"/>
      <c r="G54" s="154">
        <v>11</v>
      </c>
      <c r="H54" s="155"/>
      <c r="I54" s="151"/>
      <c r="L54" s="146"/>
      <c r="M54" s="146" t="s">
        <v>206</v>
      </c>
      <c r="N54" s="146"/>
      <c r="O54" s="146"/>
      <c r="P54" s="154">
        <v>8</v>
      </c>
      <c r="X54" s="154"/>
      <c r="Y54" s="155"/>
      <c r="Z54" s="151"/>
      <c r="AF54" s="157"/>
      <c r="AG54" s="158"/>
    </row>
    <row r="55" spans="1:33">
      <c r="A55" s="146"/>
      <c r="B55" s="146"/>
      <c r="C55" s="146"/>
      <c r="D55" s="146" t="s">
        <v>76</v>
      </c>
      <c r="E55" s="146"/>
      <c r="G55" s="154">
        <v>26</v>
      </c>
      <c r="H55" s="155"/>
      <c r="I55" s="151"/>
      <c r="L55" s="146"/>
      <c r="M55" s="146" t="s">
        <v>318</v>
      </c>
      <c r="N55" s="146"/>
      <c r="O55" s="146"/>
      <c r="P55" s="154">
        <v>18</v>
      </c>
      <c r="T55" s="146"/>
      <c r="U55" s="146"/>
      <c r="V55" s="146"/>
      <c r="W55" s="146"/>
      <c r="X55" s="158"/>
      <c r="Y55" s="160"/>
      <c r="Z55" s="151"/>
      <c r="AF55" s="157"/>
      <c r="AG55" s="158"/>
    </row>
    <row r="56" spans="1:33">
      <c r="A56" s="146"/>
      <c r="B56" s="146"/>
      <c r="C56" s="146"/>
      <c r="D56" s="146" t="s">
        <v>78</v>
      </c>
      <c r="G56" s="154">
        <v>28</v>
      </c>
      <c r="H56" s="155"/>
      <c r="I56" s="151"/>
      <c r="L56" s="146"/>
      <c r="P56" s="154"/>
      <c r="X56" s="158"/>
      <c r="Y56" s="160"/>
      <c r="Z56" s="151"/>
      <c r="AF56" s="157"/>
      <c r="AG56" s="158"/>
    </row>
    <row r="57" spans="1:33">
      <c r="A57" s="146"/>
      <c r="B57" s="146"/>
      <c r="C57" s="146"/>
      <c r="D57" s="146" t="s">
        <v>80</v>
      </c>
      <c r="G57" s="154">
        <v>26</v>
      </c>
      <c r="H57" s="155"/>
      <c r="I57" s="151"/>
      <c r="P57" s="154"/>
      <c r="X57" s="158"/>
      <c r="Y57" s="160"/>
      <c r="Z57" s="151"/>
      <c r="AF57" s="157"/>
      <c r="AG57" s="158"/>
    </row>
    <row r="58" spans="1:33">
      <c r="A58" s="146"/>
      <c r="B58" s="146"/>
      <c r="D58" s="146" t="s">
        <v>82</v>
      </c>
      <c r="G58" s="154">
        <v>6</v>
      </c>
      <c r="H58" s="155"/>
      <c r="I58" s="151"/>
      <c r="O58" s="146"/>
      <c r="P58" s="154"/>
      <c r="X58" s="158"/>
      <c r="Y58" s="160"/>
      <c r="Z58" s="151"/>
      <c r="AF58" s="157"/>
      <c r="AG58" s="158"/>
    </row>
    <row r="59" spans="1:33">
      <c r="A59" s="146"/>
      <c r="B59" s="146"/>
      <c r="G59" s="154"/>
      <c r="H59" s="155"/>
      <c r="I59" s="151"/>
      <c r="O59" s="146"/>
      <c r="P59" s="154"/>
      <c r="X59" s="158"/>
      <c r="Y59" s="160"/>
      <c r="Z59" s="151"/>
      <c r="AF59" s="157"/>
      <c r="AG59" s="158"/>
    </row>
    <row r="60" spans="1:33">
      <c r="A60" s="146"/>
      <c r="B60" s="146"/>
      <c r="G60" s="154"/>
      <c r="H60" s="155"/>
      <c r="I60" s="151"/>
      <c r="O60" s="146"/>
      <c r="P60" s="154"/>
      <c r="X60" s="158"/>
      <c r="Y60" s="160"/>
      <c r="Z60" s="151"/>
      <c r="AF60" s="157"/>
      <c r="AG60" s="158"/>
    </row>
    <row r="61" spans="1:33">
      <c r="G61" s="154"/>
      <c r="H61" s="155"/>
      <c r="I61" s="151"/>
      <c r="O61" s="146"/>
      <c r="P61" s="154"/>
      <c r="X61" s="158"/>
      <c r="Y61" s="160"/>
      <c r="Z61" s="151"/>
      <c r="AF61" s="157"/>
      <c r="AG61" s="158"/>
    </row>
    <row r="62" spans="1:33">
      <c r="G62" s="154"/>
      <c r="H62" s="155"/>
      <c r="I62" s="151"/>
      <c r="O62" s="146"/>
      <c r="P62" s="154"/>
      <c r="X62" s="158"/>
      <c r="Y62" s="160"/>
      <c r="Z62" s="151"/>
      <c r="AF62" s="157"/>
      <c r="AG62" s="158"/>
    </row>
    <row r="63" spans="1:33">
      <c r="G63" s="154"/>
      <c r="H63" s="155"/>
      <c r="I63" s="151"/>
      <c r="O63" s="146"/>
      <c r="P63" s="154"/>
      <c r="X63" s="158"/>
      <c r="Y63" s="160"/>
      <c r="Z63" s="151"/>
      <c r="AF63" s="157"/>
      <c r="AG63" s="158"/>
    </row>
    <row r="64" spans="1:33">
      <c r="A64" s="146"/>
      <c r="B64" s="146"/>
      <c r="G64" s="158"/>
      <c r="H64" s="160"/>
      <c r="I64" s="151"/>
      <c r="J64" s="146"/>
      <c r="K64" s="146"/>
      <c r="O64" s="146"/>
      <c r="P64" s="158"/>
      <c r="X64" s="158"/>
      <c r="Y64" s="160"/>
      <c r="Z64" s="151"/>
      <c r="AF64" s="157"/>
      <c r="AG64" s="158"/>
    </row>
    <row r="65" spans="1:33">
      <c r="A65" s="146"/>
      <c r="B65" s="146"/>
      <c r="G65" s="158"/>
      <c r="H65" s="160"/>
      <c r="I65" s="151"/>
      <c r="J65" s="161"/>
      <c r="K65" s="161"/>
      <c r="L65" s="161"/>
      <c r="M65" s="161"/>
      <c r="N65" s="161"/>
      <c r="O65" s="162"/>
      <c r="P65" s="161"/>
      <c r="R65" s="146"/>
      <c r="S65" s="146"/>
      <c r="T65" s="146"/>
      <c r="U65" s="146"/>
      <c r="V65" s="146"/>
      <c r="W65" s="146"/>
      <c r="X65" s="163"/>
      <c r="Y65" s="146"/>
      <c r="Z65" s="164"/>
      <c r="AA65" s="146"/>
      <c r="AB65" s="146"/>
      <c r="AC65" s="146"/>
      <c r="AD65" s="146"/>
      <c r="AE65" s="146"/>
      <c r="AF65" s="152"/>
      <c r="AG65" s="158"/>
    </row>
    <row r="66" spans="1:33">
      <c r="A66" s="165" t="s">
        <v>319</v>
      </c>
      <c r="B66" s="165"/>
      <c r="C66" s="166"/>
      <c r="D66" s="165"/>
      <c r="E66" s="166"/>
      <c r="F66" s="166"/>
      <c r="G66" s="166"/>
      <c r="H66" s="167"/>
      <c r="I66" s="167"/>
      <c r="J66" s="167"/>
      <c r="K66" s="167"/>
      <c r="L66" s="146"/>
      <c r="M66" s="167"/>
      <c r="N66" s="167"/>
      <c r="O66" s="167"/>
      <c r="P66" s="167"/>
      <c r="Q66" s="166"/>
      <c r="R66" s="165" t="s">
        <v>319</v>
      </c>
      <c r="S66" s="165"/>
      <c r="T66" s="165"/>
      <c r="U66" s="165"/>
      <c r="V66" s="165"/>
      <c r="W66" s="165"/>
      <c r="X66" s="165"/>
      <c r="Y66" s="146"/>
      <c r="Z66" s="146"/>
      <c r="AA66" s="165"/>
      <c r="AB66" s="165"/>
      <c r="AC66" s="165"/>
      <c r="AD66" s="165"/>
      <c r="AE66" s="165"/>
      <c r="AF66" s="165"/>
      <c r="AG66" s="168"/>
    </row>
    <row r="67" spans="1:33">
      <c r="A67" s="146" t="s">
        <v>320</v>
      </c>
      <c r="C67" s="167"/>
      <c r="D67" s="167"/>
      <c r="E67" s="167"/>
      <c r="F67" s="167"/>
      <c r="G67" s="167"/>
      <c r="H67" s="167"/>
      <c r="I67" s="167"/>
      <c r="L67" s="146"/>
      <c r="Q67" s="167"/>
      <c r="R67" s="146" t="s">
        <v>320</v>
      </c>
    </row>
    <row r="68" spans="1:33">
      <c r="A68" s="146" t="s">
        <v>321</v>
      </c>
      <c r="D68" s="167"/>
      <c r="L68" s="146"/>
      <c r="Q68" s="167"/>
      <c r="R68" s="146" t="s">
        <v>321</v>
      </c>
    </row>
    <row r="69" spans="1:33">
      <c r="A69" s="146" t="s">
        <v>322</v>
      </c>
      <c r="L69" s="146"/>
      <c r="R69" s="146" t="s">
        <v>322</v>
      </c>
    </row>
    <row r="70" spans="1:33">
      <c r="L70" s="167"/>
    </row>
    <row r="71" spans="1:33">
      <c r="L71" s="167"/>
    </row>
    <row r="94" spans="20:25">
      <c r="T94" s="146"/>
      <c r="U94" s="146"/>
      <c r="V94" s="146"/>
      <c r="W94" s="146"/>
      <c r="X94" s="146"/>
      <c r="Y94" s="146"/>
    </row>
    <row r="95" spans="20:25">
      <c r="T95" s="146"/>
      <c r="U95" s="146"/>
      <c r="V95" s="146"/>
      <c r="W95" s="146"/>
      <c r="X95" s="146"/>
      <c r="Y95" s="146"/>
    </row>
    <row r="96" spans="20:25">
      <c r="T96" s="146"/>
      <c r="U96" s="146"/>
      <c r="V96" s="146"/>
      <c r="W96" s="146"/>
      <c r="X96" s="146"/>
      <c r="Y96" s="146"/>
    </row>
    <row r="99" spans="20:25">
      <c r="T99" s="146"/>
      <c r="U99" s="146"/>
      <c r="V99" s="146"/>
      <c r="W99" s="146"/>
      <c r="X99" s="146"/>
      <c r="Y99" s="146"/>
    </row>
    <row r="100" spans="20:25">
      <c r="T100" s="146"/>
      <c r="U100" s="146"/>
      <c r="V100" s="146"/>
      <c r="W100" s="146"/>
      <c r="X100" s="146"/>
      <c r="Y100" s="146"/>
    </row>
    <row r="101" spans="20:25">
      <c r="T101" s="146"/>
      <c r="U101" s="146"/>
      <c r="V101" s="146"/>
      <c r="W101" s="146"/>
      <c r="X101" s="146"/>
      <c r="Y101" s="146"/>
    </row>
  </sheetData>
  <phoneticPr fontId="28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7"/>
  <sheetViews>
    <sheetView workbookViewId="0"/>
  </sheetViews>
  <sheetFormatPr defaultRowHeight="13"/>
  <cols>
    <col min="1" max="1" width="16" customWidth="1"/>
    <col min="2" max="2" width="6" customWidth="1"/>
    <col min="3" max="3" width="9" customWidth="1"/>
    <col min="4" max="4" width="7" customWidth="1"/>
    <col min="5" max="11" width="6" customWidth="1"/>
  </cols>
  <sheetData>
    <row r="1" spans="1:11" ht="16.5">
      <c r="A1" s="130" t="s">
        <v>0</v>
      </c>
    </row>
    <row r="2" spans="1:11">
      <c r="A2" s="131" t="s">
        <v>1</v>
      </c>
    </row>
    <row r="3" spans="1:11">
      <c r="A3" s="131" t="s">
        <v>323</v>
      </c>
    </row>
    <row r="4" spans="1:11">
      <c r="A4" s="169" t="s">
        <v>324</v>
      </c>
      <c r="B4" s="170"/>
      <c r="C4" s="170"/>
      <c r="D4" s="170"/>
      <c r="E4" s="170"/>
      <c r="F4" s="170"/>
      <c r="G4" s="170"/>
      <c r="H4" s="170"/>
    </row>
    <row r="5" spans="1:11" ht="22">
      <c r="A5" s="171" t="s">
        <v>325</v>
      </c>
      <c r="B5" s="134"/>
      <c r="C5" s="135"/>
      <c r="D5" s="172" t="s">
        <v>326</v>
      </c>
      <c r="E5" s="172" t="s">
        <v>327</v>
      </c>
      <c r="F5" s="172" t="s">
        <v>328</v>
      </c>
      <c r="G5" s="172" t="s">
        <v>329</v>
      </c>
      <c r="H5" s="172" t="s">
        <v>330</v>
      </c>
    </row>
    <row r="6" spans="1:11">
      <c r="A6" s="173"/>
      <c r="B6" s="173"/>
      <c r="C6" s="174"/>
      <c r="D6" s="175" t="s">
        <v>279</v>
      </c>
      <c r="E6" s="175" t="s">
        <v>279</v>
      </c>
      <c r="F6" s="175" t="s">
        <v>279</v>
      </c>
      <c r="G6" s="175" t="s">
        <v>279</v>
      </c>
      <c r="H6" s="175" t="s">
        <v>279</v>
      </c>
    </row>
    <row r="7" spans="1:11">
      <c r="A7" s="147"/>
      <c r="B7" s="145" t="s">
        <v>331</v>
      </c>
      <c r="C7" s="148"/>
      <c r="D7" s="176">
        <v>2456</v>
      </c>
      <c r="E7" s="176">
        <v>2451</v>
      </c>
      <c r="F7" s="176">
        <v>2465</v>
      </c>
      <c r="G7" s="176">
        <v>2461</v>
      </c>
      <c r="H7" s="176">
        <v>2441</v>
      </c>
    </row>
    <row r="8" spans="1:11">
      <c r="A8" s="147"/>
      <c r="B8" s="147"/>
      <c r="C8" s="148" t="s">
        <v>332</v>
      </c>
      <c r="D8" s="177">
        <v>1564</v>
      </c>
      <c r="E8" s="177">
        <v>1555</v>
      </c>
      <c r="F8" s="177">
        <v>1588</v>
      </c>
      <c r="G8" s="177">
        <v>1583</v>
      </c>
      <c r="H8" s="177">
        <v>1566</v>
      </c>
    </row>
    <row r="9" spans="1:11">
      <c r="A9" s="147"/>
      <c r="B9" s="147"/>
      <c r="C9" s="148" t="s">
        <v>214</v>
      </c>
      <c r="D9" s="177">
        <v>376</v>
      </c>
      <c r="E9" s="177">
        <v>377</v>
      </c>
      <c r="F9" s="177">
        <v>377</v>
      </c>
      <c r="G9" s="177">
        <v>376</v>
      </c>
      <c r="H9" s="177">
        <v>374</v>
      </c>
    </row>
    <row r="10" spans="1:11">
      <c r="A10" s="147"/>
      <c r="B10" s="147"/>
      <c r="C10" s="148" t="s">
        <v>119</v>
      </c>
      <c r="D10" s="177">
        <v>244</v>
      </c>
      <c r="E10" s="177">
        <v>245</v>
      </c>
      <c r="F10" s="177">
        <v>243</v>
      </c>
      <c r="G10" s="177">
        <v>242</v>
      </c>
      <c r="H10" s="177">
        <v>244</v>
      </c>
      <c r="K10" s="178"/>
    </row>
    <row r="11" spans="1:11">
      <c r="A11" s="147"/>
      <c r="B11" s="147"/>
      <c r="C11" s="148" t="s">
        <v>46</v>
      </c>
      <c r="D11" s="177">
        <v>228</v>
      </c>
      <c r="E11" s="177">
        <v>231</v>
      </c>
      <c r="F11" s="177">
        <v>213</v>
      </c>
      <c r="G11" s="177">
        <v>217</v>
      </c>
      <c r="H11" s="177">
        <v>214</v>
      </c>
    </row>
    <row r="12" spans="1:11">
      <c r="A12" s="147"/>
      <c r="B12" s="147"/>
      <c r="C12" s="148" t="s">
        <v>263</v>
      </c>
      <c r="D12" s="177">
        <v>14</v>
      </c>
      <c r="E12" s="177">
        <v>14</v>
      </c>
      <c r="F12" s="177">
        <v>15</v>
      </c>
      <c r="G12" s="177">
        <v>14</v>
      </c>
      <c r="H12" s="177">
        <v>15</v>
      </c>
    </row>
    <row r="13" spans="1:11">
      <c r="A13" s="147"/>
      <c r="B13" s="147"/>
      <c r="C13" s="148" t="s">
        <v>266</v>
      </c>
      <c r="D13" s="177">
        <v>10</v>
      </c>
      <c r="E13" s="177">
        <v>9</v>
      </c>
      <c r="F13" s="177">
        <v>9</v>
      </c>
      <c r="G13" s="177">
        <v>9</v>
      </c>
      <c r="H13" s="177">
        <v>9</v>
      </c>
    </row>
    <row r="14" spans="1:11">
      <c r="A14" s="147"/>
      <c r="B14" s="147"/>
      <c r="C14" s="148" t="s">
        <v>269</v>
      </c>
      <c r="D14" s="177">
        <v>10</v>
      </c>
      <c r="E14" s="177">
        <v>10</v>
      </c>
      <c r="F14" s="177">
        <v>10</v>
      </c>
      <c r="G14" s="177">
        <v>10</v>
      </c>
      <c r="H14" s="177">
        <v>9</v>
      </c>
    </row>
    <row r="15" spans="1:11">
      <c r="A15" s="147"/>
      <c r="B15" s="147"/>
      <c r="C15" s="148" t="s">
        <v>270</v>
      </c>
      <c r="D15" s="177">
        <v>10</v>
      </c>
      <c r="E15" s="177">
        <v>10</v>
      </c>
      <c r="F15" s="177">
        <v>10</v>
      </c>
      <c r="G15" s="177">
        <v>10</v>
      </c>
      <c r="H15" s="177">
        <v>10</v>
      </c>
    </row>
    <row r="16" spans="1:11">
      <c r="A16" s="179"/>
      <c r="B16" s="179"/>
      <c r="C16" s="180"/>
      <c r="D16" s="181"/>
      <c r="E16" s="181"/>
      <c r="F16" s="181"/>
      <c r="G16" s="181"/>
      <c r="H16" s="181"/>
    </row>
    <row r="17" spans="1:1">
      <c r="A17" s="146" t="s">
        <v>322</v>
      </c>
    </row>
  </sheetData>
  <phoneticPr fontId="28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4"/>
  <sheetViews>
    <sheetView workbookViewId="0"/>
  </sheetViews>
  <sheetFormatPr defaultRowHeight="13"/>
  <cols>
    <col min="1" max="1" width="17" customWidth="1"/>
    <col min="2" max="2" width="6" customWidth="1"/>
    <col min="3" max="3" width="10" customWidth="1"/>
    <col min="4" max="4" width="7" customWidth="1"/>
    <col min="5" max="7" width="6" customWidth="1"/>
    <col min="8" max="8" width="14" customWidth="1"/>
  </cols>
  <sheetData>
    <row r="1" spans="1:8" ht="16.5">
      <c r="A1" s="130" t="s">
        <v>0</v>
      </c>
    </row>
    <row r="2" spans="1:8">
      <c r="A2" s="131" t="s">
        <v>1</v>
      </c>
    </row>
    <row r="3" spans="1:8">
      <c r="A3" s="182" t="s">
        <v>333</v>
      </c>
    </row>
    <row r="4" spans="1:8">
      <c r="A4" s="183" t="s">
        <v>334</v>
      </c>
      <c r="B4" s="170"/>
      <c r="C4" s="170"/>
      <c r="D4" s="170"/>
      <c r="E4" s="170"/>
      <c r="F4" s="170"/>
      <c r="G4" s="170"/>
      <c r="H4" s="170"/>
    </row>
    <row r="5" spans="1:8">
      <c r="A5" s="171" t="s">
        <v>335</v>
      </c>
      <c r="B5" s="134"/>
      <c r="C5" s="135"/>
      <c r="D5" s="184" t="s">
        <v>326</v>
      </c>
      <c r="E5" s="184" t="s">
        <v>327</v>
      </c>
      <c r="F5" s="184" t="s">
        <v>328</v>
      </c>
      <c r="G5" s="184" t="s">
        <v>329</v>
      </c>
      <c r="H5" s="184" t="s">
        <v>330</v>
      </c>
    </row>
    <row r="6" spans="1:8">
      <c r="A6" s="173"/>
      <c r="B6" s="173"/>
      <c r="C6" s="174"/>
      <c r="D6" s="185" t="s">
        <v>279</v>
      </c>
      <c r="E6" s="185" t="s">
        <v>279</v>
      </c>
      <c r="F6" s="185" t="s">
        <v>279</v>
      </c>
      <c r="G6" s="185" t="s">
        <v>279</v>
      </c>
      <c r="H6" s="185" t="s">
        <v>279</v>
      </c>
    </row>
    <row r="7" spans="1:8">
      <c r="B7" s="145" t="s">
        <v>331</v>
      </c>
      <c r="C7" s="148"/>
      <c r="D7" s="176">
        <v>1793</v>
      </c>
      <c r="E7" s="176">
        <v>1959</v>
      </c>
      <c r="F7" s="176">
        <v>1756</v>
      </c>
      <c r="G7" s="176">
        <v>1520</v>
      </c>
      <c r="H7" s="176">
        <f>SUM(H8:H22)</f>
        <v>1924</v>
      </c>
    </row>
    <row r="8" spans="1:8">
      <c r="C8" s="148" t="s">
        <v>336</v>
      </c>
      <c r="D8" s="177">
        <v>304</v>
      </c>
      <c r="E8" s="177">
        <v>304</v>
      </c>
      <c r="F8" s="177">
        <v>292</v>
      </c>
      <c r="G8" s="177">
        <v>293</v>
      </c>
      <c r="H8" s="177">
        <v>277</v>
      </c>
    </row>
    <row r="9" spans="1:8">
      <c r="A9" s="147"/>
      <c r="B9" s="147"/>
      <c r="C9" s="148" t="s">
        <v>337</v>
      </c>
      <c r="D9" s="177">
        <v>205</v>
      </c>
      <c r="E9" s="177">
        <v>204</v>
      </c>
      <c r="F9" s="177">
        <v>194</v>
      </c>
      <c r="G9" s="177">
        <v>197</v>
      </c>
      <c r="H9" s="177">
        <v>206</v>
      </c>
    </row>
    <row r="10" spans="1:8">
      <c r="A10" s="147"/>
      <c r="B10" s="147"/>
      <c r="C10" s="148" t="s">
        <v>338</v>
      </c>
      <c r="D10" s="177">
        <v>433</v>
      </c>
      <c r="E10" s="177">
        <v>433</v>
      </c>
      <c r="F10" s="177">
        <v>369</v>
      </c>
      <c r="G10" s="177">
        <v>316</v>
      </c>
      <c r="H10" s="177">
        <v>369</v>
      </c>
    </row>
    <row r="11" spans="1:8">
      <c r="A11" s="147"/>
      <c r="B11" s="147"/>
      <c r="C11" s="148" t="s">
        <v>339</v>
      </c>
      <c r="D11" s="177">
        <v>335</v>
      </c>
      <c r="E11" s="177">
        <v>386</v>
      </c>
      <c r="F11" s="177">
        <v>326</v>
      </c>
      <c r="G11" s="177">
        <v>207</v>
      </c>
      <c r="H11" s="177">
        <v>237</v>
      </c>
    </row>
    <row r="12" spans="1:8">
      <c r="C12" s="148" t="s">
        <v>340</v>
      </c>
      <c r="D12" s="177">
        <v>2</v>
      </c>
      <c r="E12" s="177">
        <v>2</v>
      </c>
      <c r="F12" s="177">
        <v>2</v>
      </c>
      <c r="G12" s="177">
        <v>2</v>
      </c>
      <c r="H12" s="177">
        <v>2</v>
      </c>
    </row>
    <row r="13" spans="1:8">
      <c r="A13" s="147"/>
      <c r="B13" s="147"/>
      <c r="C13" s="148" t="s">
        <v>341</v>
      </c>
      <c r="D13" s="177">
        <v>6</v>
      </c>
      <c r="E13" s="177">
        <v>5</v>
      </c>
      <c r="F13" s="177">
        <v>4</v>
      </c>
      <c r="G13" s="177">
        <v>4</v>
      </c>
      <c r="H13" s="177">
        <v>6</v>
      </c>
    </row>
    <row r="14" spans="1:8">
      <c r="A14" s="147"/>
      <c r="B14" s="147"/>
      <c r="C14" s="148" t="s">
        <v>342</v>
      </c>
      <c r="D14" s="177">
        <v>19</v>
      </c>
      <c r="E14" s="177">
        <v>27</v>
      </c>
      <c r="F14" s="177">
        <v>29</v>
      </c>
      <c r="G14" s="177">
        <v>26</v>
      </c>
      <c r="H14" s="177">
        <v>41</v>
      </c>
    </row>
    <row r="15" spans="1:8">
      <c r="A15" s="147"/>
      <c r="B15" s="147"/>
      <c r="C15" s="148" t="s">
        <v>343</v>
      </c>
      <c r="D15" s="177">
        <v>8</v>
      </c>
      <c r="E15" s="177">
        <v>6</v>
      </c>
      <c r="F15" s="177">
        <v>10</v>
      </c>
      <c r="G15" s="177">
        <v>12</v>
      </c>
      <c r="H15" s="177">
        <v>10</v>
      </c>
    </row>
    <row r="16" spans="1:8">
      <c r="C16" s="148" t="s">
        <v>344</v>
      </c>
      <c r="D16" s="177">
        <v>12</v>
      </c>
      <c r="E16" s="177">
        <v>17</v>
      </c>
      <c r="F16" s="177">
        <v>15</v>
      </c>
      <c r="G16" s="177">
        <v>15</v>
      </c>
      <c r="H16" s="177">
        <v>16</v>
      </c>
    </row>
    <row r="17" spans="1:8">
      <c r="A17" s="147"/>
      <c r="B17" s="147"/>
      <c r="C17" s="148" t="s">
        <v>345</v>
      </c>
      <c r="D17" s="177">
        <v>6</v>
      </c>
      <c r="E17" s="177">
        <v>12</v>
      </c>
      <c r="F17" s="177">
        <v>10</v>
      </c>
      <c r="G17" s="177">
        <v>11</v>
      </c>
      <c r="H17" s="177">
        <v>13</v>
      </c>
    </row>
    <row r="18" spans="1:8">
      <c r="A18" s="147"/>
      <c r="B18" s="147"/>
      <c r="C18" s="148" t="s">
        <v>346</v>
      </c>
      <c r="D18" s="177">
        <v>8</v>
      </c>
      <c r="E18" s="177">
        <v>9</v>
      </c>
      <c r="F18" s="177">
        <v>6</v>
      </c>
      <c r="G18" s="177">
        <v>4</v>
      </c>
      <c r="H18" s="177">
        <v>2</v>
      </c>
    </row>
    <row r="19" spans="1:8">
      <c r="A19" s="147"/>
      <c r="B19" s="147"/>
      <c r="C19" s="148" t="s">
        <v>347</v>
      </c>
      <c r="D19" s="177">
        <v>8</v>
      </c>
      <c r="E19" s="177">
        <v>8</v>
      </c>
      <c r="F19" s="177">
        <v>8</v>
      </c>
      <c r="G19" s="177">
        <v>7</v>
      </c>
      <c r="H19" s="177">
        <v>9</v>
      </c>
    </row>
    <row r="20" spans="1:8">
      <c r="A20" s="147"/>
      <c r="B20" s="147"/>
      <c r="C20" s="148" t="s">
        <v>348</v>
      </c>
      <c r="D20" s="177">
        <v>1</v>
      </c>
      <c r="E20" s="177">
        <v>1</v>
      </c>
      <c r="F20" s="177" t="s">
        <v>349</v>
      </c>
      <c r="G20" s="177" t="s">
        <v>349</v>
      </c>
      <c r="H20" s="177" t="s">
        <v>349</v>
      </c>
    </row>
    <row r="21" spans="1:8">
      <c r="A21" s="147"/>
      <c r="B21" s="147"/>
      <c r="C21" s="148" t="s">
        <v>350</v>
      </c>
      <c r="D21" s="177">
        <v>3</v>
      </c>
      <c r="E21" s="177" t="s">
        <v>349</v>
      </c>
      <c r="F21" s="177" t="s">
        <v>349</v>
      </c>
      <c r="G21" s="177" t="s">
        <v>349</v>
      </c>
      <c r="H21" s="177" t="s">
        <v>349</v>
      </c>
    </row>
    <row r="22" spans="1:8">
      <c r="A22" s="147"/>
      <c r="B22" s="147"/>
      <c r="C22" s="148" t="s">
        <v>351</v>
      </c>
      <c r="D22" s="177">
        <v>443</v>
      </c>
      <c r="E22" s="177">
        <v>545</v>
      </c>
      <c r="F22" s="177">
        <v>491</v>
      </c>
      <c r="G22" s="177">
        <v>426</v>
      </c>
      <c r="H22" s="177">
        <v>736</v>
      </c>
    </row>
    <row r="23" spans="1:8">
      <c r="A23" s="186"/>
      <c r="B23" s="186"/>
      <c r="C23" s="187"/>
      <c r="D23" s="188"/>
      <c r="E23" s="188"/>
      <c r="F23" s="188"/>
      <c r="G23" s="188"/>
      <c r="H23" s="188"/>
    </row>
    <row r="24" spans="1:8">
      <c r="A24" s="189" t="s">
        <v>352</v>
      </c>
      <c r="B24" s="190"/>
      <c r="C24" s="190"/>
      <c r="D24" s="190"/>
      <c r="E24" s="190"/>
      <c r="F24" s="190"/>
      <c r="G24" s="190"/>
      <c r="H24" s="190"/>
    </row>
  </sheetData>
  <phoneticPr fontId="28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0"/>
  <sheetViews>
    <sheetView workbookViewId="0"/>
  </sheetViews>
  <sheetFormatPr defaultRowHeight="13"/>
  <cols>
    <col min="1" max="1" width="17" customWidth="1"/>
    <col min="2" max="3" width="6" customWidth="1"/>
    <col min="4" max="7" width="8" customWidth="1"/>
    <col min="8" max="8" width="15" customWidth="1"/>
    <col min="9" max="11" width="14" customWidth="1"/>
  </cols>
  <sheetData>
    <row r="1" spans="1:11" ht="16.5">
      <c r="A1" s="130" t="s">
        <v>0</v>
      </c>
    </row>
    <row r="2" spans="1:11">
      <c r="A2" s="131" t="s">
        <v>1</v>
      </c>
    </row>
    <row r="3" spans="1:11">
      <c r="A3" s="131" t="s">
        <v>353</v>
      </c>
    </row>
    <row r="4" spans="1:11">
      <c r="A4" s="191"/>
      <c r="B4" s="192"/>
      <c r="C4" s="192"/>
      <c r="D4" s="192"/>
      <c r="E4" s="192"/>
      <c r="F4" s="192"/>
      <c r="G4" s="192"/>
      <c r="H4" s="192"/>
      <c r="I4" s="192"/>
      <c r="J4" s="192"/>
      <c r="K4" s="192"/>
    </row>
    <row r="5" spans="1:11">
      <c r="A5" s="193" t="s">
        <v>354</v>
      </c>
      <c r="B5" s="194"/>
      <c r="C5" s="195"/>
      <c r="D5" s="196" t="s">
        <v>355</v>
      </c>
      <c r="E5" s="196" t="s">
        <v>356</v>
      </c>
      <c r="F5" s="197" t="s">
        <v>357</v>
      </c>
      <c r="G5" s="197" t="s">
        <v>358</v>
      </c>
      <c r="H5" s="197" t="s">
        <v>359</v>
      </c>
      <c r="I5" s="198"/>
      <c r="J5" s="199"/>
      <c r="K5" s="199"/>
    </row>
    <row r="6" spans="1:11" ht="22">
      <c r="A6" s="200"/>
      <c r="B6" s="200"/>
      <c r="C6" s="201"/>
      <c r="D6" s="202"/>
      <c r="E6" s="202"/>
      <c r="F6" s="203"/>
      <c r="G6" s="203"/>
      <c r="H6" s="203"/>
      <c r="I6" s="204" t="s">
        <v>360</v>
      </c>
      <c r="J6" s="204" t="s">
        <v>361</v>
      </c>
      <c r="K6" s="205" t="s">
        <v>362</v>
      </c>
    </row>
    <row r="7" spans="1:11">
      <c r="C7" s="206"/>
      <c r="D7" s="207" t="s">
        <v>363</v>
      </c>
      <c r="E7" s="207" t="s">
        <v>363</v>
      </c>
      <c r="F7" s="207" t="s">
        <v>363</v>
      </c>
      <c r="G7" s="207" t="s">
        <v>363</v>
      </c>
      <c r="H7" s="208" t="s">
        <v>363</v>
      </c>
      <c r="I7" s="209" t="s">
        <v>363</v>
      </c>
      <c r="J7" s="209" t="s">
        <v>363</v>
      </c>
      <c r="K7" s="209" t="s">
        <v>363</v>
      </c>
    </row>
    <row r="8" spans="1:11">
      <c r="A8" s="210"/>
      <c r="B8" s="211" t="s">
        <v>331</v>
      </c>
      <c r="C8" s="212"/>
      <c r="D8" s="213">
        <v>356907</v>
      </c>
      <c r="E8" s="213">
        <v>344959</v>
      </c>
      <c r="F8" s="213">
        <v>330832</v>
      </c>
      <c r="G8" s="213">
        <v>320342</v>
      </c>
      <c r="H8" s="214">
        <f t="shared" ref="H8:H26" si="0">SUM(I8:K8)</f>
        <v>313752</v>
      </c>
      <c r="I8" s="213">
        <f>SUM(I9:I26)</f>
        <v>151451</v>
      </c>
      <c r="J8" s="213">
        <f>SUM(J9:J26)</f>
        <v>97994</v>
      </c>
      <c r="K8" s="213">
        <f>SUM(K9:K26)</f>
        <v>64307</v>
      </c>
    </row>
    <row r="9" spans="1:11">
      <c r="A9" s="210"/>
      <c r="B9" s="210"/>
      <c r="C9" s="215" t="s">
        <v>364</v>
      </c>
      <c r="D9" s="216">
        <v>207898</v>
      </c>
      <c r="E9" s="216">
        <v>199713</v>
      </c>
      <c r="F9" s="216">
        <v>194146</v>
      </c>
      <c r="G9" s="216">
        <v>193328</v>
      </c>
      <c r="H9" s="214">
        <f t="shared" si="0"/>
        <v>194565</v>
      </c>
      <c r="I9" s="216">
        <f>73141+18675</f>
        <v>91816</v>
      </c>
      <c r="J9" s="216">
        <f>45524+28102</f>
        <v>73626</v>
      </c>
      <c r="K9" s="216">
        <f>28736+387</f>
        <v>29123</v>
      </c>
    </row>
    <row r="10" spans="1:11">
      <c r="A10" s="210"/>
      <c r="B10" s="210"/>
      <c r="C10" s="215" t="s">
        <v>365</v>
      </c>
      <c r="D10" s="216">
        <v>25067</v>
      </c>
      <c r="E10" s="216">
        <v>25011</v>
      </c>
      <c r="F10" s="216">
        <v>23818</v>
      </c>
      <c r="G10" s="216">
        <v>22644</v>
      </c>
      <c r="H10" s="214">
        <f t="shared" si="0"/>
        <v>21337</v>
      </c>
      <c r="I10" s="216">
        <f>11264+142</f>
        <v>11406</v>
      </c>
      <c r="J10" s="216">
        <f>3637+180</f>
        <v>3817</v>
      </c>
      <c r="K10" s="216">
        <f>6095+19</f>
        <v>6114</v>
      </c>
    </row>
    <row r="11" spans="1:11">
      <c r="A11" s="210"/>
      <c r="B11" s="210"/>
      <c r="C11" s="215" t="s">
        <v>366</v>
      </c>
      <c r="D11" s="216">
        <v>29289</v>
      </c>
      <c r="E11" s="216">
        <v>28830</v>
      </c>
      <c r="F11" s="216">
        <v>27158</v>
      </c>
      <c r="G11" s="216">
        <v>24537</v>
      </c>
      <c r="H11" s="214">
        <f t="shared" si="0"/>
        <v>23276</v>
      </c>
      <c r="I11" s="216">
        <f>11502+236</f>
        <v>11738</v>
      </c>
      <c r="J11" s="216">
        <f>4387+285</f>
        <v>4672</v>
      </c>
      <c r="K11" s="216">
        <f>6854+12</f>
        <v>6866</v>
      </c>
    </row>
    <row r="12" spans="1:11">
      <c r="A12" s="210"/>
      <c r="B12" s="210"/>
      <c r="C12" s="215" t="s">
        <v>367</v>
      </c>
      <c r="D12" s="216">
        <v>30295</v>
      </c>
      <c r="E12" s="216">
        <v>29504</v>
      </c>
      <c r="F12" s="216">
        <v>28369</v>
      </c>
      <c r="G12" s="216">
        <v>26108</v>
      </c>
      <c r="H12" s="214">
        <f t="shared" si="0"/>
        <v>23829</v>
      </c>
      <c r="I12" s="216">
        <f>12601+38</f>
        <v>12639</v>
      </c>
      <c r="J12" s="216">
        <f>4035+6</f>
        <v>4041</v>
      </c>
      <c r="K12" s="216">
        <f>7123+26</f>
        <v>7149</v>
      </c>
    </row>
    <row r="13" spans="1:11">
      <c r="A13" s="210"/>
      <c r="B13" s="210"/>
      <c r="C13" s="215" t="s">
        <v>368</v>
      </c>
      <c r="D13" s="216">
        <v>14333</v>
      </c>
      <c r="E13" s="216">
        <v>13319</v>
      </c>
      <c r="F13" s="216">
        <v>12596</v>
      </c>
      <c r="G13" s="216">
        <v>12012</v>
      </c>
      <c r="H13" s="214">
        <f t="shared" si="0"/>
        <v>11022</v>
      </c>
      <c r="I13" s="216">
        <f>5514+30</f>
        <v>5544</v>
      </c>
      <c r="J13" s="216">
        <f>2279+3</f>
        <v>2282</v>
      </c>
      <c r="K13" s="216">
        <f>3182+14</f>
        <v>3196</v>
      </c>
    </row>
    <row r="14" spans="1:11" ht="22">
      <c r="A14" s="210"/>
      <c r="B14" s="210"/>
      <c r="C14" s="215" t="s">
        <v>369</v>
      </c>
      <c r="D14" s="216">
        <v>7002</v>
      </c>
      <c r="E14" s="216">
        <v>6731</v>
      </c>
      <c r="F14" s="216">
        <v>6533</v>
      </c>
      <c r="G14" s="216">
        <v>6179</v>
      </c>
      <c r="H14" s="214">
        <f t="shared" si="0"/>
        <v>5983</v>
      </c>
      <c r="I14" s="216">
        <f>2909+12</f>
        <v>2921</v>
      </c>
      <c r="J14" s="216">
        <v>1122</v>
      </c>
      <c r="K14" s="216">
        <f>1931+9</f>
        <v>1940</v>
      </c>
    </row>
    <row r="15" spans="1:11">
      <c r="A15" s="210"/>
      <c r="B15" s="210"/>
      <c r="C15" s="215" t="s">
        <v>370</v>
      </c>
      <c r="D15" s="216">
        <v>3262</v>
      </c>
      <c r="E15" s="216">
        <v>3107</v>
      </c>
      <c r="F15" s="216">
        <v>3014</v>
      </c>
      <c r="G15" s="216">
        <v>2608</v>
      </c>
      <c r="H15" s="214">
        <f t="shared" si="0"/>
        <v>2612</v>
      </c>
      <c r="I15" s="216">
        <f>1182+6</f>
        <v>1188</v>
      </c>
      <c r="J15" s="216">
        <v>670</v>
      </c>
      <c r="K15" s="216">
        <v>754</v>
      </c>
    </row>
    <row r="16" spans="1:11">
      <c r="A16" s="210"/>
      <c r="B16" s="210"/>
      <c r="C16" s="215" t="s">
        <v>371</v>
      </c>
      <c r="D16" s="216">
        <v>274</v>
      </c>
      <c r="E16" s="216">
        <v>357</v>
      </c>
      <c r="F16" s="216">
        <v>259</v>
      </c>
      <c r="G16" s="216">
        <v>281</v>
      </c>
      <c r="H16" s="214">
        <f t="shared" si="0"/>
        <v>316</v>
      </c>
      <c r="I16" s="216">
        <v>153</v>
      </c>
      <c r="J16" s="216">
        <v>65</v>
      </c>
      <c r="K16" s="216">
        <v>98</v>
      </c>
    </row>
    <row r="17" spans="1:11">
      <c r="A17" s="210"/>
      <c r="B17" s="210"/>
      <c r="C17" s="215" t="s">
        <v>372</v>
      </c>
      <c r="D17" s="216">
        <v>5270</v>
      </c>
      <c r="E17" s="216">
        <v>5025</v>
      </c>
      <c r="F17" s="216">
        <v>4766</v>
      </c>
      <c r="G17" s="216">
        <v>4557</v>
      </c>
      <c r="H17" s="214">
        <f t="shared" si="0"/>
        <v>4648</v>
      </c>
      <c r="I17" s="216">
        <f>1962+12</f>
        <v>1974</v>
      </c>
      <c r="J17" s="216">
        <f>1420+5</f>
        <v>1425</v>
      </c>
      <c r="K17" s="216">
        <f>1244+5</f>
        <v>1249</v>
      </c>
    </row>
    <row r="18" spans="1:11">
      <c r="A18" s="210"/>
      <c r="B18" s="210"/>
      <c r="C18" s="215" t="s">
        <v>373</v>
      </c>
      <c r="D18" s="216">
        <v>2464</v>
      </c>
      <c r="E18" s="216">
        <v>2242</v>
      </c>
      <c r="F18" s="216">
        <v>2130</v>
      </c>
      <c r="G18" s="216">
        <v>1944</v>
      </c>
      <c r="H18" s="214">
        <f t="shared" si="0"/>
        <v>1865</v>
      </c>
      <c r="I18" s="216">
        <f>820+5</f>
        <v>825</v>
      </c>
      <c r="J18" s="216">
        <v>450</v>
      </c>
      <c r="K18" s="216">
        <f>589+1</f>
        <v>590</v>
      </c>
    </row>
    <row r="19" spans="1:11">
      <c r="A19" s="210"/>
      <c r="B19" s="210"/>
      <c r="C19" s="215" t="s">
        <v>374</v>
      </c>
      <c r="D19" s="216">
        <v>3312</v>
      </c>
      <c r="E19" s="216">
        <v>3571</v>
      </c>
      <c r="F19" s="216">
        <v>3337</v>
      </c>
      <c r="G19" s="216">
        <v>3286</v>
      </c>
      <c r="H19" s="214">
        <f t="shared" si="0"/>
        <v>3181</v>
      </c>
      <c r="I19" s="216">
        <f>1644+4</f>
        <v>1648</v>
      </c>
      <c r="J19" s="216">
        <v>536</v>
      </c>
      <c r="K19" s="216">
        <f>996+1</f>
        <v>997</v>
      </c>
    </row>
    <row r="20" spans="1:11">
      <c r="A20" s="210"/>
      <c r="B20" s="210"/>
      <c r="C20" s="215" t="s">
        <v>375</v>
      </c>
      <c r="D20" s="216">
        <v>3405</v>
      </c>
      <c r="E20" s="216">
        <v>2932</v>
      </c>
      <c r="F20" s="216">
        <v>2950</v>
      </c>
      <c r="G20" s="216">
        <v>3175</v>
      </c>
      <c r="H20" s="214">
        <f t="shared" si="0"/>
        <v>2789</v>
      </c>
      <c r="I20" s="216">
        <f>1197+7</f>
        <v>1204</v>
      </c>
      <c r="J20" s="216">
        <f>861+2</f>
        <v>863</v>
      </c>
      <c r="K20" s="216">
        <f>709+13</f>
        <v>722</v>
      </c>
    </row>
    <row r="21" spans="1:11">
      <c r="A21" s="210"/>
      <c r="B21" s="210"/>
      <c r="C21" s="215" t="s">
        <v>376</v>
      </c>
      <c r="D21" s="216">
        <v>6241</v>
      </c>
      <c r="E21" s="216">
        <v>5741</v>
      </c>
      <c r="F21" s="216">
        <v>5224</v>
      </c>
      <c r="G21" s="216">
        <v>4845</v>
      </c>
      <c r="H21" s="214">
        <f t="shared" si="0"/>
        <v>4727</v>
      </c>
      <c r="I21" s="216">
        <f>2116+19</f>
        <v>2135</v>
      </c>
      <c r="J21" s="216">
        <f>1051+9</f>
        <v>1060</v>
      </c>
      <c r="K21" s="216">
        <f>1504+28</f>
        <v>1532</v>
      </c>
    </row>
    <row r="22" spans="1:11">
      <c r="A22" s="210"/>
      <c r="B22" s="210"/>
      <c r="C22" s="215" t="s">
        <v>377</v>
      </c>
      <c r="D22" s="216">
        <v>2497</v>
      </c>
      <c r="E22" s="216">
        <v>2235</v>
      </c>
      <c r="F22" s="216">
        <v>1986</v>
      </c>
      <c r="G22" s="216">
        <v>1775</v>
      </c>
      <c r="H22" s="214">
        <f t="shared" si="0"/>
        <v>1724</v>
      </c>
      <c r="I22" s="216">
        <f>755+1</f>
        <v>756</v>
      </c>
      <c r="J22" s="216">
        <v>398</v>
      </c>
      <c r="K22" s="216">
        <v>570</v>
      </c>
    </row>
    <row r="23" spans="1:11">
      <c r="A23" s="210"/>
      <c r="B23" s="210"/>
      <c r="C23" s="215" t="s">
        <v>378</v>
      </c>
      <c r="D23" s="216">
        <v>3148</v>
      </c>
      <c r="E23" s="216">
        <v>3892</v>
      </c>
      <c r="F23" s="216">
        <v>2403</v>
      </c>
      <c r="G23" s="216">
        <v>2033</v>
      </c>
      <c r="H23" s="214">
        <f t="shared" si="0"/>
        <v>1739</v>
      </c>
      <c r="I23" s="216">
        <v>753</v>
      </c>
      <c r="J23" s="216">
        <v>593</v>
      </c>
      <c r="K23" s="216">
        <v>393</v>
      </c>
    </row>
    <row r="24" spans="1:11">
      <c r="A24" s="210"/>
      <c r="B24" s="210"/>
      <c r="C24" s="215" t="s">
        <v>379</v>
      </c>
      <c r="D24" s="216">
        <v>4947</v>
      </c>
      <c r="E24" s="216">
        <v>4894</v>
      </c>
      <c r="F24" s="216">
        <v>4579</v>
      </c>
      <c r="G24" s="216">
        <v>4245</v>
      </c>
      <c r="H24" s="214">
        <f t="shared" si="0"/>
        <v>3959</v>
      </c>
      <c r="I24" s="216">
        <f>1852+6</f>
        <v>1858</v>
      </c>
      <c r="J24" s="216">
        <f>798+3</f>
        <v>801</v>
      </c>
      <c r="K24" s="216">
        <f>1296+4</f>
        <v>1300</v>
      </c>
    </row>
    <row r="25" spans="1:11">
      <c r="A25" s="210"/>
      <c r="B25" s="210"/>
      <c r="C25" s="215" t="s">
        <v>380</v>
      </c>
      <c r="D25" s="216">
        <v>6187</v>
      </c>
      <c r="E25" s="216">
        <v>5876</v>
      </c>
      <c r="F25" s="216">
        <v>5932</v>
      </c>
      <c r="G25" s="216">
        <v>5273</v>
      </c>
      <c r="H25" s="214">
        <f t="shared" si="0"/>
        <v>4930</v>
      </c>
      <c r="I25" s="216">
        <f>2163+138</f>
        <v>2301</v>
      </c>
      <c r="J25" s="216">
        <f>1158+172</f>
        <v>1330</v>
      </c>
      <c r="K25" s="216">
        <f>1275+24</f>
        <v>1299</v>
      </c>
    </row>
    <row r="26" spans="1:11">
      <c r="A26" s="210"/>
      <c r="B26" s="210"/>
      <c r="C26" s="215" t="s">
        <v>381</v>
      </c>
      <c r="D26" s="216">
        <v>2016</v>
      </c>
      <c r="E26" s="216">
        <v>1979</v>
      </c>
      <c r="F26" s="216">
        <v>1632</v>
      </c>
      <c r="G26" s="216">
        <v>1512</v>
      </c>
      <c r="H26" s="214">
        <f t="shared" si="0"/>
        <v>1250</v>
      </c>
      <c r="I26" s="216">
        <f>591+1</f>
        <v>592</v>
      </c>
      <c r="J26" s="216">
        <v>243</v>
      </c>
      <c r="K26" s="216">
        <f>408+7</f>
        <v>415</v>
      </c>
    </row>
    <row r="27" spans="1:11">
      <c r="A27" s="217"/>
      <c r="B27" s="217"/>
      <c r="C27" s="218"/>
      <c r="D27" s="217"/>
      <c r="E27" s="217"/>
      <c r="F27" s="217"/>
      <c r="G27" s="217"/>
      <c r="H27" s="219"/>
      <c r="I27" s="220"/>
      <c r="J27" s="220"/>
      <c r="K27" s="217"/>
    </row>
    <row r="28" spans="1:11">
      <c r="A28" s="221" t="s">
        <v>352</v>
      </c>
      <c r="B28" s="194"/>
      <c r="C28" s="194"/>
      <c r="D28" s="194"/>
      <c r="E28" s="194"/>
      <c r="F28" s="194"/>
      <c r="G28" s="194"/>
      <c r="H28" s="194"/>
      <c r="I28" s="194"/>
      <c r="J28" s="194"/>
      <c r="K28" s="194"/>
    </row>
    <row r="29" spans="1:11">
      <c r="I29" s="222"/>
      <c r="J29" s="222"/>
      <c r="K29" s="222"/>
    </row>
    <row r="30" spans="1:11">
      <c r="D30" s="223"/>
    </row>
  </sheetData>
  <phoneticPr fontId="28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5"/>
  <sheetViews>
    <sheetView workbookViewId="0"/>
  </sheetViews>
  <sheetFormatPr defaultRowHeight="13"/>
  <cols>
    <col min="1" max="1" width="45" customWidth="1"/>
    <col min="2" max="3" width="6" customWidth="1"/>
    <col min="4" max="4" width="8" customWidth="1"/>
    <col min="5" max="8" width="7" customWidth="1"/>
  </cols>
  <sheetData>
    <row r="1" spans="1:8" ht="16.5">
      <c r="A1" s="130" t="s">
        <v>0</v>
      </c>
    </row>
    <row r="2" spans="1:8">
      <c r="A2" s="131" t="s">
        <v>1</v>
      </c>
    </row>
    <row r="3" spans="1:8">
      <c r="A3" s="182" t="s">
        <v>382</v>
      </c>
    </row>
    <row r="4" spans="1:8">
      <c r="A4" s="183"/>
      <c r="B4" s="170"/>
      <c r="C4" s="170"/>
      <c r="D4" s="170"/>
      <c r="E4" s="170"/>
      <c r="F4" s="170"/>
      <c r="G4" s="170"/>
      <c r="H4" s="170"/>
    </row>
    <row r="5" spans="1:8">
      <c r="A5" s="171" t="s">
        <v>383</v>
      </c>
      <c r="B5" s="134"/>
      <c r="C5" s="135"/>
      <c r="D5" s="184" t="s">
        <v>355</v>
      </c>
      <c r="E5" s="184" t="s">
        <v>356</v>
      </c>
      <c r="F5" s="184" t="s">
        <v>357</v>
      </c>
      <c r="G5" s="184" t="s">
        <v>358</v>
      </c>
      <c r="H5" s="184" t="s">
        <v>359</v>
      </c>
    </row>
    <row r="6" spans="1:8">
      <c r="A6" s="173"/>
      <c r="B6" s="173"/>
      <c r="C6" s="174"/>
      <c r="D6" s="185" t="s">
        <v>279</v>
      </c>
      <c r="E6" s="185" t="s">
        <v>279</v>
      </c>
      <c r="F6" s="185" t="s">
        <v>279</v>
      </c>
      <c r="G6" s="185" t="s">
        <v>279</v>
      </c>
      <c r="H6" s="185" t="s">
        <v>279</v>
      </c>
    </row>
    <row r="7" spans="1:8">
      <c r="B7" s="145" t="s">
        <v>331</v>
      </c>
      <c r="C7" s="148"/>
      <c r="D7" s="176">
        <v>231</v>
      </c>
      <c r="E7" s="176">
        <v>237</v>
      </c>
      <c r="F7" s="176">
        <v>218</v>
      </c>
      <c r="G7" s="176">
        <v>244</v>
      </c>
      <c r="H7" s="176">
        <v>201</v>
      </c>
    </row>
    <row r="8" spans="1:8">
      <c r="C8" s="148" t="s">
        <v>384</v>
      </c>
      <c r="D8" s="177">
        <v>138</v>
      </c>
      <c r="E8" s="177">
        <v>137</v>
      </c>
      <c r="F8" s="177">
        <v>143</v>
      </c>
      <c r="G8" s="177">
        <v>138</v>
      </c>
      <c r="H8" s="177">
        <v>136</v>
      </c>
    </row>
    <row r="9" spans="1:8">
      <c r="C9" s="148" t="s">
        <v>385</v>
      </c>
      <c r="D9" s="177">
        <v>93</v>
      </c>
      <c r="E9" s="177">
        <v>100</v>
      </c>
      <c r="F9" s="177">
        <v>75</v>
      </c>
      <c r="G9" s="177">
        <v>106</v>
      </c>
      <c r="H9" s="177">
        <v>65</v>
      </c>
    </row>
    <row r="10" spans="1:8">
      <c r="C10" s="148" t="s">
        <v>351</v>
      </c>
      <c r="D10" s="177" t="s">
        <v>349</v>
      </c>
      <c r="E10" s="177" t="s">
        <v>349</v>
      </c>
      <c r="F10" s="177" t="s">
        <v>349</v>
      </c>
      <c r="G10" s="177" t="s">
        <v>349</v>
      </c>
      <c r="H10" s="177" t="s">
        <v>349</v>
      </c>
    </row>
    <row r="11" spans="1:8">
      <c r="A11" s="186"/>
      <c r="B11" s="186"/>
      <c r="C11" s="187"/>
      <c r="D11" s="188"/>
      <c r="E11" s="188"/>
      <c r="F11" s="188"/>
      <c r="G11" s="188"/>
      <c r="H11" s="188"/>
    </row>
    <row r="12" spans="1:8">
      <c r="A12" s="189" t="s">
        <v>386</v>
      </c>
      <c r="B12" s="190"/>
      <c r="C12" s="190"/>
      <c r="D12" s="190"/>
      <c r="E12" s="190"/>
      <c r="F12" s="190"/>
      <c r="G12" s="190"/>
      <c r="H12" s="190"/>
    </row>
    <row r="13" spans="1:8">
      <c r="A13" s="146" t="s">
        <v>387</v>
      </c>
    </row>
    <row r="14" spans="1:8">
      <c r="A14" s="146" t="s">
        <v>388</v>
      </c>
    </row>
    <row r="15" spans="1:8">
      <c r="A15" s="146" t="s">
        <v>389</v>
      </c>
    </row>
  </sheetData>
  <phoneticPr fontId="28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0"/>
  <sheetViews>
    <sheetView workbookViewId="0"/>
  </sheetViews>
  <sheetFormatPr defaultRowHeight="13"/>
  <cols>
    <col min="1" max="1" width="17" customWidth="1"/>
    <col min="2" max="3" width="6" customWidth="1"/>
    <col min="4" max="4" width="7" customWidth="1"/>
    <col min="5" max="5" width="8" customWidth="1"/>
    <col min="6" max="6" width="10" customWidth="1"/>
    <col min="7" max="7" width="7" customWidth="1"/>
    <col min="8" max="8" width="10" customWidth="1"/>
    <col min="9" max="9" width="7" customWidth="1"/>
    <col min="10" max="10" width="10" customWidth="1"/>
    <col min="11" max="11" width="7" customWidth="1"/>
    <col min="12" max="12" width="10" customWidth="1"/>
    <col min="13" max="13" width="7" customWidth="1"/>
    <col min="14" max="14" width="10" customWidth="1"/>
  </cols>
  <sheetData>
    <row r="1" spans="1:14" ht="16.5">
      <c r="A1" s="130" t="s">
        <v>0</v>
      </c>
    </row>
    <row r="2" spans="1:14">
      <c r="A2" s="131" t="s">
        <v>1</v>
      </c>
    </row>
    <row r="3" spans="1:14">
      <c r="A3" s="131" t="s">
        <v>390</v>
      </c>
    </row>
    <row r="4" spans="1:14">
      <c r="A4" s="224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</row>
    <row r="5" spans="1:14">
      <c r="A5" s="225" t="s">
        <v>391</v>
      </c>
      <c r="B5" s="190"/>
      <c r="C5" s="190"/>
      <c r="D5" s="226"/>
      <c r="E5" s="227" t="s">
        <v>355</v>
      </c>
      <c r="F5" s="226"/>
      <c r="G5" s="227" t="s">
        <v>356</v>
      </c>
      <c r="H5" s="226"/>
      <c r="I5" s="228" t="s">
        <v>357</v>
      </c>
      <c r="J5" s="190"/>
      <c r="K5" s="228" t="s">
        <v>358</v>
      </c>
      <c r="L5" s="190"/>
      <c r="M5" s="228" t="s">
        <v>359</v>
      </c>
      <c r="N5" s="190"/>
    </row>
    <row r="6" spans="1:14" ht="17">
      <c r="A6" s="229"/>
      <c r="B6" s="229"/>
      <c r="C6" s="229"/>
      <c r="D6" s="230"/>
      <c r="E6" s="231"/>
      <c r="F6" s="232" t="s">
        <v>392</v>
      </c>
      <c r="G6" s="231"/>
      <c r="H6" s="232" t="s">
        <v>392</v>
      </c>
      <c r="I6" s="231"/>
      <c r="J6" s="232" t="s">
        <v>392</v>
      </c>
      <c r="K6" s="231"/>
      <c r="L6" s="232" t="s">
        <v>392</v>
      </c>
      <c r="M6" s="231"/>
      <c r="N6" s="232" t="s">
        <v>392</v>
      </c>
    </row>
    <row r="7" spans="1:14">
      <c r="A7" s="233"/>
      <c r="B7" s="234"/>
      <c r="C7" s="234"/>
      <c r="D7" s="235"/>
      <c r="E7" s="236" t="s">
        <v>363</v>
      </c>
      <c r="F7" s="236" t="s">
        <v>363</v>
      </c>
      <c r="G7" s="236" t="s">
        <v>363</v>
      </c>
      <c r="H7" s="236" t="s">
        <v>363</v>
      </c>
      <c r="I7" s="236" t="s">
        <v>363</v>
      </c>
      <c r="J7" s="236" t="s">
        <v>363</v>
      </c>
      <c r="K7" s="236" t="s">
        <v>363</v>
      </c>
      <c r="L7" s="236" t="s">
        <v>363</v>
      </c>
      <c r="M7" s="236" t="s">
        <v>363</v>
      </c>
      <c r="N7" s="236" t="s">
        <v>363</v>
      </c>
    </row>
    <row r="8" spans="1:14">
      <c r="B8" s="145" t="s">
        <v>331</v>
      </c>
      <c r="C8" s="145"/>
      <c r="D8" s="237"/>
      <c r="E8" s="150">
        <v>1651</v>
      </c>
      <c r="F8" s="150">
        <v>907</v>
      </c>
      <c r="G8" s="150">
        <v>1562</v>
      </c>
      <c r="H8" s="150">
        <v>919</v>
      </c>
      <c r="I8" s="150">
        <v>1366</v>
      </c>
      <c r="J8" s="150">
        <v>840</v>
      </c>
      <c r="K8" s="150">
        <v>1173</v>
      </c>
      <c r="L8" s="150">
        <v>815</v>
      </c>
      <c r="M8" s="150">
        <v>1110</v>
      </c>
      <c r="N8" s="150">
        <v>874</v>
      </c>
    </row>
    <row r="9" spans="1:14">
      <c r="A9" s="146"/>
      <c r="B9" s="238"/>
      <c r="C9" s="239" t="s">
        <v>393</v>
      </c>
      <c r="D9" s="148"/>
      <c r="E9" s="150">
        <v>1617</v>
      </c>
      <c r="F9" s="150">
        <v>892</v>
      </c>
      <c r="G9" s="150">
        <v>1547</v>
      </c>
      <c r="H9" s="150">
        <v>916</v>
      </c>
      <c r="I9" s="150">
        <v>1350</v>
      </c>
      <c r="J9" s="150">
        <v>840</v>
      </c>
      <c r="K9" s="150">
        <v>1133</v>
      </c>
      <c r="L9" s="150">
        <v>788</v>
      </c>
      <c r="M9" s="150">
        <v>1103</v>
      </c>
      <c r="N9" s="150">
        <v>870</v>
      </c>
    </row>
    <row r="10" spans="1:14">
      <c r="A10" s="240"/>
      <c r="B10" s="238"/>
      <c r="C10" s="238"/>
      <c r="D10" s="241" t="s">
        <v>394</v>
      </c>
      <c r="E10" s="155">
        <v>209</v>
      </c>
      <c r="F10" s="155">
        <v>82</v>
      </c>
      <c r="G10" s="155">
        <v>162</v>
      </c>
      <c r="H10" s="155">
        <v>77</v>
      </c>
      <c r="I10" s="155">
        <v>72</v>
      </c>
      <c r="J10" s="155">
        <v>33</v>
      </c>
      <c r="K10" s="155">
        <v>76</v>
      </c>
      <c r="L10" s="155">
        <v>39</v>
      </c>
      <c r="M10" s="155">
        <v>103</v>
      </c>
      <c r="N10" s="155">
        <v>66</v>
      </c>
    </row>
    <row r="11" spans="1:14">
      <c r="A11" s="240"/>
      <c r="B11" s="238"/>
      <c r="C11" s="238"/>
      <c r="D11" s="241" t="s">
        <v>395</v>
      </c>
      <c r="E11" s="155">
        <v>42</v>
      </c>
      <c r="F11" s="155">
        <v>27</v>
      </c>
      <c r="G11" s="155">
        <v>33</v>
      </c>
      <c r="H11" s="155">
        <v>20</v>
      </c>
      <c r="I11" s="155">
        <v>20</v>
      </c>
      <c r="J11" s="155">
        <v>11</v>
      </c>
      <c r="K11" s="155">
        <v>23</v>
      </c>
      <c r="L11" s="155">
        <v>13</v>
      </c>
      <c r="M11" s="155">
        <v>25</v>
      </c>
      <c r="N11" s="155">
        <v>22</v>
      </c>
    </row>
    <row r="12" spans="1:14">
      <c r="A12" s="240"/>
      <c r="B12" s="238"/>
      <c r="C12" s="238"/>
      <c r="D12" s="241" t="s">
        <v>396</v>
      </c>
      <c r="E12" s="155">
        <v>233</v>
      </c>
      <c r="F12" s="155">
        <v>143</v>
      </c>
      <c r="G12" s="155">
        <v>171</v>
      </c>
      <c r="H12" s="155">
        <v>112</v>
      </c>
      <c r="I12" s="155">
        <v>103</v>
      </c>
      <c r="J12" s="155">
        <v>70</v>
      </c>
      <c r="K12" s="155">
        <v>103</v>
      </c>
      <c r="L12" s="155">
        <v>77</v>
      </c>
      <c r="M12" s="155">
        <v>111</v>
      </c>
      <c r="N12" s="155">
        <v>90</v>
      </c>
    </row>
    <row r="13" spans="1:14">
      <c r="A13" s="240"/>
      <c r="B13" s="238"/>
      <c r="C13" s="238"/>
      <c r="D13" s="241" t="s">
        <v>397</v>
      </c>
      <c r="E13" s="155">
        <v>107</v>
      </c>
      <c r="F13" s="155">
        <v>51</v>
      </c>
      <c r="G13" s="155">
        <v>79</v>
      </c>
      <c r="H13" s="155">
        <v>44</v>
      </c>
      <c r="I13" s="155">
        <v>76</v>
      </c>
      <c r="J13" s="155">
        <v>40</v>
      </c>
      <c r="K13" s="155">
        <v>43</v>
      </c>
      <c r="L13" s="155">
        <v>25</v>
      </c>
      <c r="M13" s="155">
        <v>50</v>
      </c>
      <c r="N13" s="155">
        <v>46</v>
      </c>
    </row>
    <row r="14" spans="1:14">
      <c r="A14" s="240"/>
      <c r="B14" s="238"/>
      <c r="C14" s="238"/>
      <c r="D14" s="241" t="s">
        <v>398</v>
      </c>
      <c r="E14" s="155">
        <v>46</v>
      </c>
      <c r="F14" s="155">
        <v>13</v>
      </c>
      <c r="G14" s="155">
        <v>29</v>
      </c>
      <c r="H14" s="155">
        <v>9</v>
      </c>
      <c r="I14" s="155">
        <v>52</v>
      </c>
      <c r="J14" s="155">
        <v>13</v>
      </c>
      <c r="K14" s="155">
        <v>22</v>
      </c>
      <c r="L14" s="155">
        <v>15</v>
      </c>
      <c r="M14" s="155">
        <v>17</v>
      </c>
      <c r="N14" s="155">
        <v>15</v>
      </c>
    </row>
    <row r="15" spans="1:14">
      <c r="A15" s="240"/>
      <c r="B15" s="238"/>
      <c r="C15" s="238"/>
      <c r="D15" s="241" t="s">
        <v>399</v>
      </c>
      <c r="E15" s="155">
        <v>274</v>
      </c>
      <c r="F15" s="155">
        <v>103</v>
      </c>
      <c r="G15" s="155">
        <v>356</v>
      </c>
      <c r="H15" s="155">
        <v>159</v>
      </c>
      <c r="I15" s="155">
        <v>305</v>
      </c>
      <c r="J15" s="155">
        <v>125</v>
      </c>
      <c r="K15" s="155">
        <v>331</v>
      </c>
      <c r="L15" s="155">
        <v>198</v>
      </c>
      <c r="M15" s="155">
        <v>281</v>
      </c>
      <c r="N15" s="155">
        <v>216</v>
      </c>
    </row>
    <row r="16" spans="1:14">
      <c r="A16" s="240"/>
      <c r="B16" s="238"/>
      <c r="C16" s="238"/>
      <c r="D16" s="241" t="s">
        <v>400</v>
      </c>
      <c r="E16" s="155">
        <v>39</v>
      </c>
      <c r="F16" s="155">
        <v>36</v>
      </c>
      <c r="G16" s="155">
        <v>21</v>
      </c>
      <c r="H16" s="155">
        <v>17</v>
      </c>
      <c r="I16" s="155">
        <v>16</v>
      </c>
      <c r="J16" s="155">
        <v>15</v>
      </c>
      <c r="K16" s="155">
        <v>6</v>
      </c>
      <c r="L16" s="155">
        <v>6</v>
      </c>
      <c r="M16" s="155">
        <v>9</v>
      </c>
      <c r="N16" s="155">
        <v>8</v>
      </c>
    </row>
    <row r="17" spans="1:14">
      <c r="A17" s="240"/>
      <c r="B17" s="238"/>
      <c r="C17" s="238"/>
      <c r="D17" s="241" t="s">
        <v>401</v>
      </c>
      <c r="E17" s="155">
        <v>128</v>
      </c>
      <c r="F17" s="155">
        <v>79</v>
      </c>
      <c r="G17" s="155">
        <v>119</v>
      </c>
      <c r="H17" s="155">
        <v>83</v>
      </c>
      <c r="I17" s="155">
        <v>139</v>
      </c>
      <c r="J17" s="155">
        <v>88</v>
      </c>
      <c r="K17" s="155">
        <v>79</v>
      </c>
      <c r="L17" s="155">
        <v>62</v>
      </c>
      <c r="M17" s="155">
        <v>78</v>
      </c>
      <c r="N17" s="155">
        <v>75</v>
      </c>
    </row>
    <row r="18" spans="1:14">
      <c r="A18" s="240"/>
      <c r="B18" s="238"/>
      <c r="C18" s="238"/>
      <c r="D18" s="241" t="s">
        <v>402</v>
      </c>
      <c r="E18" s="155">
        <v>131</v>
      </c>
      <c r="F18" s="155">
        <v>72</v>
      </c>
      <c r="G18" s="155">
        <v>111</v>
      </c>
      <c r="H18" s="155">
        <v>66</v>
      </c>
      <c r="I18" s="155">
        <v>115</v>
      </c>
      <c r="J18" s="155">
        <v>61</v>
      </c>
      <c r="K18" s="155">
        <v>127</v>
      </c>
      <c r="L18" s="155">
        <v>87</v>
      </c>
      <c r="M18" s="155">
        <v>72</v>
      </c>
      <c r="N18" s="155">
        <v>47</v>
      </c>
    </row>
    <row r="19" spans="1:14">
      <c r="A19" s="240"/>
      <c r="B19" s="238"/>
      <c r="C19" s="238"/>
      <c r="D19" s="241" t="s">
        <v>403</v>
      </c>
      <c r="E19" s="155">
        <v>75</v>
      </c>
      <c r="F19" s="155">
        <v>37</v>
      </c>
      <c r="G19" s="155">
        <v>66</v>
      </c>
      <c r="H19" s="155">
        <v>28</v>
      </c>
      <c r="I19" s="155">
        <v>59</v>
      </c>
      <c r="J19" s="155">
        <v>37</v>
      </c>
      <c r="K19" s="155">
        <v>48</v>
      </c>
      <c r="L19" s="155">
        <v>28</v>
      </c>
      <c r="M19" s="155">
        <v>64</v>
      </c>
      <c r="N19" s="155">
        <v>22</v>
      </c>
    </row>
    <row r="20" spans="1:14">
      <c r="A20" s="240"/>
      <c r="B20" s="238"/>
      <c r="C20" s="238"/>
      <c r="D20" s="241" t="s">
        <v>404</v>
      </c>
      <c r="E20" s="155">
        <v>13</v>
      </c>
      <c r="F20" s="155">
        <v>4</v>
      </c>
      <c r="G20" s="155">
        <v>21</v>
      </c>
      <c r="H20" s="155">
        <v>6</v>
      </c>
      <c r="I20" s="155">
        <v>12</v>
      </c>
      <c r="J20" s="155">
        <v>8</v>
      </c>
      <c r="K20" s="155">
        <v>13</v>
      </c>
      <c r="L20" s="155">
        <v>9</v>
      </c>
      <c r="M20" s="155">
        <v>7</v>
      </c>
      <c r="N20" s="155">
        <v>3</v>
      </c>
    </row>
    <row r="21" spans="1:14">
      <c r="A21" s="240"/>
      <c r="B21" s="238"/>
      <c r="C21" s="238"/>
      <c r="D21" s="241" t="s">
        <v>405</v>
      </c>
      <c r="E21" s="155">
        <v>13</v>
      </c>
      <c r="F21" s="155">
        <v>10</v>
      </c>
      <c r="G21" s="155">
        <v>9</v>
      </c>
      <c r="H21" s="155">
        <v>8</v>
      </c>
      <c r="I21" s="155">
        <v>5</v>
      </c>
      <c r="J21" s="155">
        <v>5</v>
      </c>
      <c r="K21" s="155">
        <v>2</v>
      </c>
      <c r="L21" s="155">
        <v>2</v>
      </c>
      <c r="M21" s="155">
        <v>4</v>
      </c>
      <c r="N21" s="155">
        <v>4</v>
      </c>
    </row>
    <row r="22" spans="1:14">
      <c r="A22" s="240"/>
      <c r="B22" s="238"/>
      <c r="C22" s="238"/>
      <c r="D22" s="241" t="s">
        <v>406</v>
      </c>
      <c r="E22" s="155">
        <v>24</v>
      </c>
      <c r="F22" s="155">
        <v>12</v>
      </c>
      <c r="G22" s="155">
        <v>21</v>
      </c>
      <c r="H22" s="155">
        <v>10</v>
      </c>
      <c r="I22" s="155">
        <v>15</v>
      </c>
      <c r="J22" s="155">
        <v>9</v>
      </c>
      <c r="K22" s="155">
        <v>21</v>
      </c>
      <c r="L22" s="155">
        <v>10</v>
      </c>
      <c r="M22" s="155">
        <v>23</v>
      </c>
      <c r="N22" s="155">
        <v>15</v>
      </c>
    </row>
    <row r="23" spans="1:14" ht="22">
      <c r="A23" s="240"/>
      <c r="B23" s="238"/>
      <c r="C23" s="238"/>
      <c r="D23" s="241" t="s">
        <v>407</v>
      </c>
      <c r="E23" s="155">
        <v>25</v>
      </c>
      <c r="F23" s="155">
        <v>15</v>
      </c>
      <c r="G23" s="155">
        <v>37</v>
      </c>
      <c r="H23" s="155">
        <v>24</v>
      </c>
      <c r="I23" s="155">
        <v>22</v>
      </c>
      <c r="J23" s="155">
        <v>13</v>
      </c>
      <c r="K23" s="155">
        <v>16</v>
      </c>
      <c r="L23" s="155">
        <v>11</v>
      </c>
      <c r="M23" s="155">
        <v>20</v>
      </c>
      <c r="N23" s="155">
        <v>10</v>
      </c>
    </row>
    <row r="24" spans="1:14" ht="22">
      <c r="A24" s="240"/>
      <c r="B24" s="238"/>
      <c r="C24" s="238"/>
      <c r="D24" s="241" t="s">
        <v>408</v>
      </c>
      <c r="E24" s="155">
        <v>24</v>
      </c>
      <c r="F24" s="155">
        <v>21</v>
      </c>
      <c r="G24" s="155">
        <v>25</v>
      </c>
      <c r="H24" s="155">
        <v>23</v>
      </c>
      <c r="I24" s="155">
        <v>9</v>
      </c>
      <c r="J24" s="155">
        <v>9</v>
      </c>
      <c r="K24" s="155">
        <v>11</v>
      </c>
      <c r="L24" s="155">
        <v>11</v>
      </c>
      <c r="M24" s="155">
        <v>9</v>
      </c>
      <c r="N24" s="155">
        <v>8</v>
      </c>
    </row>
    <row r="25" spans="1:14">
      <c r="A25" s="240"/>
      <c r="B25" s="238"/>
      <c r="C25" s="238"/>
      <c r="D25" s="241" t="s">
        <v>351</v>
      </c>
      <c r="E25" s="155">
        <v>234</v>
      </c>
      <c r="F25" s="155">
        <v>187</v>
      </c>
      <c r="G25" s="155">
        <v>287</v>
      </c>
      <c r="H25" s="155">
        <v>230</v>
      </c>
      <c r="I25" s="155">
        <v>330</v>
      </c>
      <c r="J25" s="155">
        <v>303</v>
      </c>
      <c r="K25" s="155">
        <v>212</v>
      </c>
      <c r="L25" s="155">
        <v>195</v>
      </c>
      <c r="M25" s="155">
        <v>230</v>
      </c>
      <c r="N25" s="155">
        <v>223</v>
      </c>
    </row>
    <row r="26" spans="1:14">
      <c r="A26" s="146"/>
      <c r="B26" s="147"/>
      <c r="C26" s="145" t="s">
        <v>409</v>
      </c>
      <c r="D26" s="148"/>
      <c r="E26" s="150">
        <v>34</v>
      </c>
      <c r="F26" s="150">
        <v>15</v>
      </c>
      <c r="G26" s="150">
        <v>15</v>
      </c>
      <c r="H26" s="150">
        <v>3</v>
      </c>
      <c r="I26" s="150">
        <v>16</v>
      </c>
      <c r="J26" s="155" t="s">
        <v>349</v>
      </c>
      <c r="K26" s="150">
        <v>40</v>
      </c>
      <c r="L26" s="150">
        <v>27</v>
      </c>
      <c r="M26" s="150">
        <v>7</v>
      </c>
      <c r="N26" s="150">
        <v>4</v>
      </c>
    </row>
    <row r="27" spans="1:14">
      <c r="A27" s="240"/>
      <c r="B27" s="238"/>
      <c r="C27" s="238"/>
      <c r="D27" s="241" t="s">
        <v>410</v>
      </c>
      <c r="E27" s="155">
        <v>30</v>
      </c>
      <c r="F27" s="155">
        <v>12</v>
      </c>
      <c r="G27" s="155">
        <v>11</v>
      </c>
      <c r="H27" s="155">
        <v>2</v>
      </c>
      <c r="I27" s="155">
        <v>13</v>
      </c>
      <c r="J27" s="155" t="s">
        <v>349</v>
      </c>
      <c r="K27" s="155">
        <v>25</v>
      </c>
      <c r="L27" s="155">
        <v>14</v>
      </c>
      <c r="M27" s="155">
        <v>2</v>
      </c>
      <c r="N27" s="155">
        <v>1</v>
      </c>
    </row>
    <row r="28" spans="1:14" ht="22">
      <c r="A28" s="240"/>
      <c r="B28" s="238"/>
      <c r="C28" s="238"/>
      <c r="D28" s="241" t="s">
        <v>411</v>
      </c>
      <c r="E28" s="155">
        <v>4</v>
      </c>
      <c r="F28" s="155">
        <v>3</v>
      </c>
      <c r="G28" s="155">
        <v>4</v>
      </c>
      <c r="H28" s="155">
        <v>1</v>
      </c>
      <c r="I28" s="155">
        <v>3</v>
      </c>
      <c r="J28" s="155" t="s">
        <v>349</v>
      </c>
      <c r="K28" s="155">
        <v>15</v>
      </c>
      <c r="L28" s="155">
        <v>13</v>
      </c>
      <c r="M28" s="155">
        <v>5</v>
      </c>
      <c r="N28" s="155">
        <v>3</v>
      </c>
    </row>
    <row r="29" spans="1:14">
      <c r="A29" s="179"/>
      <c r="B29" s="242"/>
      <c r="C29" s="242"/>
      <c r="D29" s="243"/>
      <c r="E29" s="244"/>
      <c r="F29" s="245"/>
      <c r="G29" s="244"/>
      <c r="H29" s="245"/>
      <c r="I29" s="244"/>
      <c r="J29" s="245"/>
      <c r="K29" s="244"/>
      <c r="L29" s="245"/>
      <c r="M29" s="244"/>
      <c r="N29" s="245"/>
    </row>
    <row r="30" spans="1:14">
      <c r="A30" s="246" t="s">
        <v>412</v>
      </c>
      <c r="B30" s="190"/>
      <c r="C30" s="190"/>
      <c r="D30" s="190"/>
      <c r="E30" s="190"/>
      <c r="F30" s="190"/>
      <c r="G30" s="190"/>
      <c r="H30" s="190"/>
      <c r="I30" s="190"/>
      <c r="J30" s="190"/>
      <c r="K30" s="190"/>
      <c r="L30" s="190"/>
    </row>
  </sheetData>
  <phoneticPr fontId="28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1"/>
  <sheetViews>
    <sheetView workbookViewId="0"/>
  </sheetViews>
  <sheetFormatPr defaultRowHeight="13"/>
  <cols>
    <col min="1" max="1" width="17" customWidth="1"/>
    <col min="2" max="3" width="6" customWidth="1"/>
    <col min="4" max="4" width="13" customWidth="1"/>
    <col min="5" max="5" width="8" customWidth="1"/>
    <col min="6" max="9" width="7" customWidth="1"/>
    <col min="10" max="10" width="6" customWidth="1"/>
  </cols>
  <sheetData>
    <row r="1" spans="1:9" ht="16.5">
      <c r="A1" s="130" t="s">
        <v>0</v>
      </c>
    </row>
    <row r="2" spans="1:9">
      <c r="A2" s="131" t="s">
        <v>1</v>
      </c>
    </row>
    <row r="3" spans="1:9">
      <c r="A3" s="131" t="s">
        <v>413</v>
      </c>
    </row>
    <row r="4" spans="1:9">
      <c r="A4" s="247"/>
      <c r="B4" s="192"/>
      <c r="C4" s="192"/>
      <c r="D4" s="192"/>
      <c r="E4" s="192"/>
      <c r="F4" s="192"/>
      <c r="G4" s="192"/>
      <c r="H4" s="192"/>
      <c r="I4" s="192"/>
    </row>
    <row r="5" spans="1:9">
      <c r="A5" s="225" t="s">
        <v>391</v>
      </c>
      <c r="B5" s="134"/>
      <c r="C5" s="134"/>
      <c r="D5" s="135"/>
      <c r="E5" s="248" t="s">
        <v>355</v>
      </c>
      <c r="F5" s="248" t="s">
        <v>356</v>
      </c>
      <c r="G5" s="248" t="s">
        <v>357</v>
      </c>
      <c r="H5" s="248" t="s">
        <v>358</v>
      </c>
      <c r="I5" s="248" t="s">
        <v>359</v>
      </c>
    </row>
    <row r="6" spans="1:9">
      <c r="B6" s="249"/>
      <c r="C6" s="249"/>
      <c r="D6" s="250"/>
      <c r="E6" s="251" t="s">
        <v>363</v>
      </c>
      <c r="F6" s="251" t="s">
        <v>363</v>
      </c>
      <c r="G6" s="251" t="s">
        <v>363</v>
      </c>
      <c r="H6" s="251" t="s">
        <v>363</v>
      </c>
      <c r="I6" s="251" t="s">
        <v>363</v>
      </c>
    </row>
    <row r="7" spans="1:9">
      <c r="B7" s="237" t="s">
        <v>331</v>
      </c>
      <c r="D7" s="157"/>
      <c r="E7" s="252">
        <v>1773</v>
      </c>
      <c r="F7" s="252">
        <v>1718</v>
      </c>
      <c r="G7" s="252">
        <v>2074</v>
      </c>
      <c r="H7" s="252">
        <v>1835</v>
      </c>
      <c r="I7" s="252">
        <v>1796</v>
      </c>
    </row>
    <row r="8" spans="1:9">
      <c r="C8" s="211" t="s">
        <v>414</v>
      </c>
      <c r="D8" s="212"/>
      <c r="E8" s="213">
        <v>815</v>
      </c>
      <c r="F8" s="213">
        <v>845</v>
      </c>
      <c r="G8" s="213">
        <v>975</v>
      </c>
      <c r="H8" s="213">
        <v>881</v>
      </c>
      <c r="I8" s="213">
        <v>908</v>
      </c>
    </row>
    <row r="9" spans="1:9">
      <c r="B9" s="253"/>
      <c r="C9" s="253"/>
      <c r="D9" s="212" t="s">
        <v>415</v>
      </c>
      <c r="E9" s="216">
        <v>268</v>
      </c>
      <c r="F9" s="216">
        <v>210</v>
      </c>
      <c r="G9" s="216">
        <v>174</v>
      </c>
      <c r="H9" s="216">
        <v>154</v>
      </c>
      <c r="I9" s="216">
        <v>133</v>
      </c>
    </row>
    <row r="10" spans="1:9">
      <c r="B10" s="253"/>
      <c r="C10" s="253"/>
      <c r="D10" s="212" t="s">
        <v>416</v>
      </c>
      <c r="E10" s="216">
        <v>125</v>
      </c>
      <c r="F10" s="216">
        <v>179</v>
      </c>
      <c r="G10" s="216">
        <v>206</v>
      </c>
      <c r="H10" s="216">
        <v>137</v>
      </c>
      <c r="I10" s="216">
        <v>141</v>
      </c>
    </row>
    <row r="11" spans="1:9">
      <c r="B11" s="253"/>
      <c r="C11" s="253"/>
      <c r="D11" s="212" t="s">
        <v>417</v>
      </c>
      <c r="E11" s="216">
        <v>49</v>
      </c>
      <c r="F11" s="216">
        <v>54</v>
      </c>
      <c r="G11" s="216">
        <v>68</v>
      </c>
      <c r="H11" s="216">
        <v>72</v>
      </c>
      <c r="I11" s="216">
        <v>95</v>
      </c>
    </row>
    <row r="12" spans="1:9">
      <c r="B12" s="253"/>
      <c r="C12" s="253"/>
      <c r="D12" s="212" t="s">
        <v>418</v>
      </c>
      <c r="E12" s="216">
        <v>45</v>
      </c>
      <c r="F12" s="216">
        <v>34</v>
      </c>
      <c r="G12" s="216">
        <v>25</v>
      </c>
      <c r="H12" s="216">
        <v>36</v>
      </c>
      <c r="I12" s="216">
        <v>27</v>
      </c>
    </row>
    <row r="13" spans="1:9">
      <c r="B13" s="253"/>
      <c r="C13" s="253"/>
      <c r="D13" s="212" t="s">
        <v>419</v>
      </c>
      <c r="E13" s="216">
        <v>58</v>
      </c>
      <c r="F13" s="216">
        <v>65</v>
      </c>
      <c r="G13" s="216">
        <v>86</v>
      </c>
      <c r="H13" s="216">
        <v>94</v>
      </c>
      <c r="I13" s="216">
        <v>105</v>
      </c>
    </row>
    <row r="14" spans="1:9">
      <c r="B14" s="253"/>
      <c r="C14" s="253"/>
      <c r="D14" s="212" t="s">
        <v>420</v>
      </c>
      <c r="E14" s="216">
        <v>45</v>
      </c>
      <c r="F14" s="216">
        <v>109</v>
      </c>
      <c r="G14" s="216">
        <v>174</v>
      </c>
      <c r="H14" s="216">
        <v>147</v>
      </c>
      <c r="I14" s="216">
        <v>167</v>
      </c>
    </row>
    <row r="15" spans="1:9">
      <c r="B15" s="253"/>
      <c r="C15" s="253"/>
      <c r="D15" s="212" t="s">
        <v>421</v>
      </c>
      <c r="E15" s="216">
        <v>131</v>
      </c>
      <c r="F15" s="216">
        <v>121</v>
      </c>
      <c r="G15" s="216">
        <v>150</v>
      </c>
      <c r="H15" s="216">
        <v>146</v>
      </c>
      <c r="I15" s="216">
        <v>148</v>
      </c>
    </row>
    <row r="16" spans="1:9">
      <c r="B16" s="253"/>
      <c r="C16" s="253"/>
      <c r="D16" s="212" t="s">
        <v>422</v>
      </c>
      <c r="E16" s="216">
        <v>46</v>
      </c>
      <c r="F16" s="216">
        <v>26</v>
      </c>
      <c r="G16" s="216">
        <v>38</v>
      </c>
      <c r="H16" s="216">
        <v>42</v>
      </c>
      <c r="I16" s="216">
        <v>43</v>
      </c>
    </row>
    <row r="17" spans="2:10">
      <c r="B17" s="253"/>
      <c r="C17" s="253"/>
      <c r="D17" s="212" t="s">
        <v>423</v>
      </c>
      <c r="E17" s="216">
        <v>47</v>
      </c>
      <c r="F17" s="216">
        <v>46</v>
      </c>
      <c r="G17" s="216">
        <v>53</v>
      </c>
      <c r="H17" s="216">
        <v>52</v>
      </c>
      <c r="I17" s="216">
        <v>45</v>
      </c>
    </row>
    <row r="18" spans="2:10">
      <c r="B18" s="253"/>
      <c r="C18" s="253"/>
      <c r="D18" s="212" t="s">
        <v>424</v>
      </c>
      <c r="E18" s="254">
        <v>1</v>
      </c>
      <c r="F18" s="254">
        <v>1</v>
      </c>
      <c r="G18" s="254">
        <v>1</v>
      </c>
      <c r="H18" s="254">
        <v>1</v>
      </c>
      <c r="I18" s="254">
        <v>4</v>
      </c>
    </row>
    <row r="19" spans="2:10">
      <c r="B19" s="253"/>
      <c r="C19" s="253"/>
      <c r="D19" s="212"/>
      <c r="E19" s="254"/>
      <c r="F19" s="254"/>
      <c r="G19" s="254"/>
      <c r="H19" s="254"/>
      <c r="I19" s="254"/>
    </row>
    <row r="20" spans="2:10">
      <c r="C20" s="211" t="s">
        <v>425</v>
      </c>
      <c r="D20" s="212"/>
      <c r="E20" s="213">
        <v>923</v>
      </c>
      <c r="F20" s="213">
        <v>845</v>
      </c>
      <c r="G20" s="213">
        <v>1051</v>
      </c>
      <c r="H20" s="213">
        <v>902</v>
      </c>
      <c r="I20" s="213">
        <v>839</v>
      </c>
      <c r="J20" s="255"/>
    </row>
    <row r="21" spans="2:10">
      <c r="B21" s="253"/>
      <c r="C21" s="253"/>
      <c r="D21" s="212" t="s">
        <v>426</v>
      </c>
      <c r="E21" s="216">
        <v>7</v>
      </c>
      <c r="F21" s="216">
        <v>4</v>
      </c>
      <c r="G21" s="216">
        <v>5</v>
      </c>
      <c r="H21" s="216">
        <v>4</v>
      </c>
      <c r="I21" s="216">
        <v>5</v>
      </c>
    </row>
    <row r="22" spans="2:10">
      <c r="B22" s="253"/>
      <c r="C22" s="253"/>
      <c r="D22" s="212" t="s">
        <v>427</v>
      </c>
      <c r="E22" s="216">
        <v>94</v>
      </c>
      <c r="F22" s="216">
        <v>97</v>
      </c>
      <c r="G22" s="216">
        <v>103</v>
      </c>
      <c r="H22" s="216">
        <v>103</v>
      </c>
      <c r="I22" s="216">
        <v>81</v>
      </c>
    </row>
    <row r="23" spans="2:10">
      <c r="B23" s="253"/>
      <c r="C23" s="253"/>
      <c r="D23" s="212" t="s">
        <v>428</v>
      </c>
      <c r="E23" s="216">
        <v>63</v>
      </c>
      <c r="F23" s="216">
        <v>49</v>
      </c>
      <c r="G23" s="216">
        <v>63</v>
      </c>
      <c r="H23" s="216">
        <v>45</v>
      </c>
      <c r="I23" s="216">
        <v>59</v>
      </c>
    </row>
    <row r="24" spans="2:10">
      <c r="B24" s="253"/>
      <c r="C24" s="253"/>
      <c r="D24" s="212" t="s">
        <v>429</v>
      </c>
      <c r="E24" s="216">
        <v>27</v>
      </c>
      <c r="F24" s="216">
        <v>31</v>
      </c>
      <c r="G24" s="216">
        <v>38</v>
      </c>
      <c r="H24" s="216">
        <v>33</v>
      </c>
      <c r="I24" s="216">
        <v>24</v>
      </c>
    </row>
    <row r="25" spans="2:10">
      <c r="B25" s="253"/>
      <c r="C25" s="253"/>
      <c r="D25" s="212" t="s">
        <v>430</v>
      </c>
      <c r="E25" s="216">
        <v>2</v>
      </c>
      <c r="F25" s="216">
        <v>1</v>
      </c>
      <c r="G25" s="216">
        <v>2</v>
      </c>
      <c r="H25" s="216">
        <v>3</v>
      </c>
      <c r="I25" s="216">
        <v>2</v>
      </c>
    </row>
    <row r="26" spans="2:10">
      <c r="B26" s="253"/>
      <c r="C26" s="253"/>
      <c r="D26" s="212" t="s">
        <v>431</v>
      </c>
      <c r="E26" s="216">
        <v>1</v>
      </c>
      <c r="F26" s="216">
        <v>1</v>
      </c>
      <c r="G26" s="216">
        <v>6</v>
      </c>
      <c r="H26" s="216">
        <v>3</v>
      </c>
      <c r="I26" s="216">
        <v>6</v>
      </c>
    </row>
    <row r="27" spans="2:10">
      <c r="B27" s="253"/>
      <c r="C27" s="253"/>
      <c r="D27" s="212" t="s">
        <v>432</v>
      </c>
      <c r="E27" s="216">
        <v>186</v>
      </c>
      <c r="F27" s="216">
        <v>195</v>
      </c>
      <c r="G27" s="216">
        <v>171</v>
      </c>
      <c r="H27" s="216">
        <v>198</v>
      </c>
      <c r="I27" s="216">
        <v>194</v>
      </c>
    </row>
    <row r="28" spans="2:10">
      <c r="B28" s="253"/>
      <c r="C28" s="253"/>
      <c r="D28" s="212" t="s">
        <v>433</v>
      </c>
      <c r="E28" s="216">
        <v>380</v>
      </c>
      <c r="F28" s="216">
        <v>304</v>
      </c>
      <c r="G28" s="216">
        <v>371</v>
      </c>
      <c r="H28" s="216">
        <v>162</v>
      </c>
      <c r="I28" s="216">
        <v>141</v>
      </c>
    </row>
    <row r="29" spans="2:10">
      <c r="B29" s="253"/>
      <c r="C29" s="253"/>
      <c r="D29" s="212" t="s">
        <v>434</v>
      </c>
      <c r="E29" s="216">
        <v>6</v>
      </c>
      <c r="F29" s="216">
        <v>6</v>
      </c>
      <c r="G29" s="216">
        <v>8</v>
      </c>
      <c r="H29" s="216">
        <v>7</v>
      </c>
      <c r="I29" s="216">
        <v>8</v>
      </c>
    </row>
    <row r="30" spans="2:10">
      <c r="B30" s="253"/>
      <c r="C30" s="253"/>
      <c r="D30" s="212" t="s">
        <v>435</v>
      </c>
      <c r="E30" s="216">
        <v>23</v>
      </c>
      <c r="F30" s="216">
        <v>38</v>
      </c>
      <c r="G30" s="216">
        <v>43</v>
      </c>
      <c r="H30" s="216">
        <v>183</v>
      </c>
      <c r="I30" s="216">
        <v>161</v>
      </c>
    </row>
    <row r="31" spans="2:10">
      <c r="B31" s="253"/>
      <c r="C31" s="253"/>
      <c r="D31" s="212" t="s">
        <v>436</v>
      </c>
      <c r="E31" s="216">
        <v>47</v>
      </c>
      <c r="F31" s="216">
        <v>32</v>
      </c>
      <c r="G31" s="216">
        <v>56</v>
      </c>
      <c r="H31" s="216">
        <v>54</v>
      </c>
      <c r="I31" s="216">
        <v>51</v>
      </c>
    </row>
    <row r="32" spans="2:10">
      <c r="B32" s="253"/>
      <c r="C32" s="253"/>
      <c r="D32" s="212" t="s">
        <v>437</v>
      </c>
      <c r="E32" s="216">
        <v>79</v>
      </c>
      <c r="F32" s="216">
        <v>78</v>
      </c>
      <c r="G32" s="216">
        <v>166</v>
      </c>
      <c r="H32" s="216">
        <v>90</v>
      </c>
      <c r="I32" s="216">
        <v>82</v>
      </c>
    </row>
    <row r="33" spans="1:10">
      <c r="B33" s="253"/>
      <c r="C33" s="253"/>
      <c r="D33" s="212" t="s">
        <v>438</v>
      </c>
      <c r="E33" s="216">
        <v>2</v>
      </c>
      <c r="F33" s="216">
        <v>1</v>
      </c>
      <c r="G33" s="216">
        <v>6</v>
      </c>
      <c r="H33" s="216">
        <v>12</v>
      </c>
      <c r="I33" s="216">
        <v>12</v>
      </c>
    </row>
    <row r="34" spans="1:10">
      <c r="B34" s="253"/>
      <c r="C34" s="253"/>
      <c r="D34" s="212" t="s">
        <v>439</v>
      </c>
      <c r="E34" s="216">
        <v>6</v>
      </c>
      <c r="F34" s="216">
        <v>8</v>
      </c>
      <c r="G34" s="216">
        <v>13</v>
      </c>
      <c r="H34" s="216">
        <v>5</v>
      </c>
      <c r="I34" s="216">
        <v>13</v>
      </c>
    </row>
    <row r="35" spans="1:10">
      <c r="B35" s="253"/>
      <c r="C35" s="253"/>
      <c r="D35" s="212"/>
      <c r="E35" s="216"/>
      <c r="F35" s="216"/>
      <c r="G35" s="216"/>
      <c r="H35" s="216"/>
      <c r="I35" s="216"/>
    </row>
    <row r="36" spans="1:10">
      <c r="B36" s="253"/>
      <c r="C36" s="212" t="s">
        <v>440</v>
      </c>
      <c r="D36" s="256"/>
      <c r="E36" s="213">
        <v>35</v>
      </c>
      <c r="F36" s="213">
        <v>28</v>
      </c>
      <c r="G36" s="213">
        <v>48</v>
      </c>
      <c r="H36" s="213">
        <v>52</v>
      </c>
      <c r="I36" s="213">
        <v>49</v>
      </c>
      <c r="J36" s="255"/>
    </row>
    <row r="37" spans="1:10">
      <c r="A37" s="257"/>
      <c r="B37" s="242"/>
      <c r="C37" s="242"/>
      <c r="D37" s="243"/>
      <c r="E37" s="179"/>
      <c r="F37" s="258"/>
      <c r="G37" s="179"/>
      <c r="H37" s="179"/>
      <c r="I37" s="179"/>
    </row>
    <row r="38" spans="1:10">
      <c r="A38" s="189" t="s">
        <v>412</v>
      </c>
      <c r="B38" s="190"/>
      <c r="C38" s="190"/>
      <c r="D38" s="190"/>
      <c r="E38" s="190"/>
      <c r="F38" s="190"/>
      <c r="G38" s="190"/>
      <c r="H38" s="190"/>
      <c r="I38" s="190"/>
    </row>
    <row r="41" spans="1:10">
      <c r="E41" s="259"/>
    </row>
  </sheetData>
  <phoneticPr fontId="28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目次</vt:lpstr>
      <vt:lpstr>14-A-01 </vt:lpstr>
      <vt:lpstr>14-A-02</vt:lpstr>
      <vt:lpstr>14-A-03</vt:lpstr>
      <vt:lpstr>14-A-04</vt:lpstr>
      <vt:lpstr>14-A-05</vt:lpstr>
      <vt:lpstr>14-A-06</vt:lpstr>
      <vt:lpstr>14-A-07</vt:lpstr>
      <vt:lpstr>14-A-08</vt:lpstr>
      <vt:lpstr>14-A-09</vt:lpstr>
      <vt:lpstr>14-B-01</vt:lpstr>
      <vt:lpstr>14-B-02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吉木直人</cp:lastModifiedBy>
  <dcterms:created xsi:type="dcterms:W3CDTF">2024-08-30T04:38:20Z</dcterms:created>
  <dcterms:modified xsi:type="dcterms:W3CDTF">2024-08-30T05:13:08Z</dcterms:modified>
</cp:coreProperties>
</file>