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6\"/>
    </mc:Choice>
  </mc:AlternateContent>
  <xr:revisionPtr revIDLastSave="0" documentId="8_{B37D3FC1-7E80-486B-9C06-38A20610CF13}" xr6:coauthVersionLast="45" xr6:coauthVersionMax="45" xr10:uidLastSave="{00000000-0000-0000-0000-000000000000}"/>
  <bookViews>
    <workbookView xWindow="-28920" yWindow="-30" windowWidth="29040" windowHeight="15840" xr2:uid="{A99CAEDC-5078-4B2D-B590-20E2F9FD300D}"/>
  </bookViews>
  <sheets>
    <sheet name="27-9" sheetId="1" r:id="rId1"/>
  </sheets>
  <definedNames>
    <definedName name="_xlnm.Print_Area" localSheetId="0">'27-9'!$A$1:$S$39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1" l="1"/>
  <c r="R37" i="1"/>
  <c r="M37" i="1"/>
  <c r="L37" i="1"/>
  <c r="G37" i="1"/>
  <c r="F37" i="1"/>
  <c r="S36" i="1"/>
  <c r="R36" i="1"/>
  <c r="M36" i="1"/>
  <c r="L36" i="1"/>
  <c r="G36" i="1"/>
  <c r="F36" i="1"/>
  <c r="S35" i="1"/>
  <c r="R35" i="1"/>
  <c r="M35" i="1"/>
  <c r="L35" i="1"/>
  <c r="G35" i="1"/>
  <c r="F35" i="1"/>
  <c r="S34" i="1"/>
  <c r="R34" i="1"/>
  <c r="M34" i="1"/>
  <c r="G34" i="1"/>
  <c r="F34" i="1"/>
  <c r="S33" i="1"/>
  <c r="R33" i="1"/>
  <c r="M33" i="1"/>
  <c r="L33" i="1"/>
  <c r="G33" i="1"/>
  <c r="F33" i="1"/>
  <c r="S32" i="1"/>
  <c r="P32" i="1"/>
  <c r="R32" i="1" s="1"/>
  <c r="N32" i="1"/>
  <c r="I32" i="1"/>
  <c r="M32" i="1" s="1"/>
  <c r="H32" i="1"/>
  <c r="L32" i="1" s="1"/>
  <c r="G32" i="1"/>
  <c r="D32" i="1"/>
  <c r="F32" i="1" s="1"/>
  <c r="B32" i="1"/>
  <c r="S31" i="1"/>
  <c r="R31" i="1"/>
  <c r="M31" i="1"/>
  <c r="G31" i="1"/>
  <c r="F31" i="1"/>
  <c r="S30" i="1"/>
  <c r="R30" i="1"/>
  <c r="M30" i="1"/>
  <c r="G30" i="1"/>
  <c r="F30" i="1"/>
  <c r="S29" i="1"/>
  <c r="R29" i="1"/>
  <c r="M29" i="1"/>
  <c r="G29" i="1"/>
  <c r="F29" i="1"/>
  <c r="S28" i="1"/>
  <c r="R28" i="1"/>
  <c r="M28" i="1"/>
  <c r="G28" i="1"/>
  <c r="F28" i="1"/>
  <c r="S27" i="1"/>
  <c r="R27" i="1"/>
  <c r="M27" i="1"/>
  <c r="L27" i="1"/>
  <c r="G27" i="1"/>
  <c r="F27" i="1"/>
  <c r="S26" i="1"/>
  <c r="R26" i="1"/>
  <c r="L26" i="1"/>
  <c r="G26" i="1"/>
  <c r="F26" i="1"/>
  <c r="S25" i="1"/>
  <c r="R25" i="1"/>
  <c r="M25" i="1"/>
  <c r="G25" i="1"/>
  <c r="F25" i="1"/>
  <c r="R24" i="1"/>
  <c r="Q24" i="1"/>
  <c r="P24" i="1"/>
  <c r="O24" i="1"/>
  <c r="S24" i="1" s="1"/>
  <c r="N24" i="1"/>
  <c r="M24" i="1"/>
  <c r="J24" i="1"/>
  <c r="H24" i="1"/>
  <c r="G24" i="1"/>
  <c r="F24" i="1"/>
  <c r="E24" i="1"/>
  <c r="D24" i="1"/>
  <c r="C24" i="1"/>
  <c r="B24" i="1"/>
  <c r="S23" i="1"/>
  <c r="R23" i="1"/>
  <c r="M23" i="1"/>
  <c r="G23" i="1"/>
  <c r="F23" i="1"/>
  <c r="S22" i="1"/>
  <c r="R22" i="1"/>
  <c r="M22" i="1"/>
  <c r="G22" i="1"/>
  <c r="F22" i="1"/>
  <c r="S21" i="1"/>
  <c r="R21" i="1"/>
  <c r="M21" i="1"/>
  <c r="L21" i="1"/>
  <c r="G21" i="1"/>
  <c r="F21" i="1"/>
  <c r="S20" i="1"/>
  <c r="R20" i="1"/>
  <c r="M20" i="1"/>
  <c r="G20" i="1"/>
  <c r="F20" i="1"/>
  <c r="S19" i="1"/>
  <c r="R19" i="1"/>
  <c r="M19" i="1"/>
  <c r="L19" i="1"/>
  <c r="G19" i="1"/>
  <c r="F19" i="1"/>
  <c r="S18" i="1"/>
  <c r="R18" i="1"/>
  <c r="M18" i="1"/>
  <c r="G18" i="1"/>
  <c r="S17" i="1"/>
  <c r="R17" i="1"/>
  <c r="M17" i="1"/>
  <c r="G17" i="1"/>
  <c r="F17" i="1"/>
  <c r="S16" i="1"/>
  <c r="R16" i="1"/>
  <c r="M16" i="1"/>
  <c r="L16" i="1"/>
  <c r="G16" i="1"/>
  <c r="F16" i="1"/>
  <c r="S15" i="1"/>
  <c r="R15" i="1"/>
  <c r="M15" i="1"/>
  <c r="L15" i="1"/>
  <c r="G15" i="1"/>
  <c r="F15" i="1"/>
  <c r="S14" i="1"/>
  <c r="R14" i="1"/>
  <c r="M14" i="1"/>
  <c r="L14" i="1"/>
  <c r="G14" i="1"/>
  <c r="F14" i="1"/>
  <c r="S13" i="1"/>
  <c r="R13" i="1"/>
  <c r="M13" i="1"/>
  <c r="L13" i="1"/>
  <c r="G13" i="1"/>
  <c r="F13" i="1"/>
  <c r="S12" i="1"/>
  <c r="R12" i="1"/>
  <c r="M12" i="1"/>
  <c r="L12" i="1"/>
  <c r="G12" i="1"/>
  <c r="F12" i="1"/>
  <c r="S11" i="1"/>
  <c r="R11" i="1"/>
  <c r="M11" i="1"/>
  <c r="L11" i="1"/>
  <c r="G11" i="1"/>
  <c r="F11" i="1"/>
  <c r="Q10" i="1"/>
  <c r="P10" i="1"/>
  <c r="O10" i="1"/>
  <c r="S10" i="1" s="1"/>
  <c r="N10" i="1"/>
  <c r="R10" i="1" s="1"/>
  <c r="K10" i="1"/>
  <c r="J10" i="1"/>
  <c r="I10" i="1"/>
  <c r="M10" i="1" s="1"/>
  <c r="H10" i="1"/>
  <c r="L10" i="1" s="1"/>
  <c r="E10" i="1"/>
  <c r="D10" i="1"/>
  <c r="C10" i="1"/>
  <c r="G10" i="1" s="1"/>
  <c r="B10" i="1"/>
  <c r="F10" i="1" s="1"/>
  <c r="Q9" i="1"/>
  <c r="P9" i="1"/>
  <c r="O9" i="1"/>
  <c r="S9" i="1" s="1"/>
  <c r="N9" i="1"/>
  <c r="R9" i="1" s="1"/>
  <c r="K9" i="1"/>
  <c r="J9" i="1"/>
  <c r="J7" i="1" s="1"/>
  <c r="I9" i="1"/>
  <c r="M9" i="1" s="1"/>
  <c r="H9" i="1"/>
  <c r="L9" i="1" s="1"/>
  <c r="E9" i="1"/>
  <c r="D9" i="1"/>
  <c r="C9" i="1"/>
  <c r="G9" i="1" s="1"/>
  <c r="B9" i="1"/>
  <c r="F9" i="1" s="1"/>
  <c r="S8" i="1"/>
  <c r="R8" i="1"/>
  <c r="M8" i="1"/>
  <c r="L8" i="1"/>
  <c r="G8" i="1"/>
  <c r="F8" i="1"/>
  <c r="S7" i="1"/>
  <c r="R7" i="1"/>
  <c r="Q7" i="1"/>
  <c r="P7" i="1"/>
  <c r="O7" i="1"/>
  <c r="N7" i="1"/>
  <c r="K7" i="1"/>
  <c r="I7" i="1"/>
  <c r="M7" i="1" s="1"/>
  <c r="H7" i="1"/>
  <c r="E7" i="1"/>
  <c r="D7" i="1"/>
  <c r="B7" i="1" l="1"/>
  <c r="F7" i="1" s="1"/>
  <c r="C7" i="1"/>
  <c r="G7" i="1" s="1"/>
</calcChain>
</file>

<file path=xl/sharedStrings.xml><?xml version="1.0" encoding="utf-8"?>
<sst xmlns="http://schemas.openxmlformats.org/spreadsheetml/2006/main" count="80" uniqueCount="42">
  <si>
    <r>
      <t>27-9　交通事故発生状況</t>
    </r>
    <r>
      <rPr>
        <sz val="12"/>
        <rFont val="ＭＳ 明朝"/>
        <family val="1"/>
        <charset val="128"/>
      </rPr>
      <t>－市町－（平成28・29年）</t>
    </r>
    <rPh sb="18" eb="20">
      <t>ヘイセイ</t>
    </rPh>
    <rPh sb="25" eb="26">
      <t>ネン</t>
    </rPh>
    <phoneticPr fontId="5"/>
  </si>
  <si>
    <t>（単位：件，人）</t>
  </si>
  <si>
    <t>市町</t>
  </si>
  <si>
    <t>発　　生　　件　　数</t>
  </si>
  <si>
    <t>死　　　　　　　　者</t>
  </si>
  <si>
    <t>負　　　　　傷　　　　　者</t>
    <rPh sb="0" eb="1">
      <t>フ</t>
    </rPh>
    <phoneticPr fontId="5"/>
  </si>
  <si>
    <t>平成29年</t>
    <phoneticPr fontId="9"/>
  </si>
  <si>
    <t>平成28年</t>
    <phoneticPr fontId="9"/>
  </si>
  <si>
    <t>増　　減</t>
  </si>
  <si>
    <t>総数</t>
    <rPh sb="0" eb="2">
      <t>ソウスウ</t>
    </rPh>
    <phoneticPr fontId="5"/>
  </si>
  <si>
    <t>-</t>
  </si>
  <si>
    <t>市部</t>
  </si>
  <si>
    <t>郡部</t>
  </si>
  <si>
    <t>佐賀市</t>
  </si>
  <si>
    <t>唐津市</t>
  </si>
  <si>
    <t>鳥栖市</t>
  </si>
  <si>
    <t>多久市</t>
  </si>
  <si>
    <t>-</t>
    <phoneticPr fontId="9"/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</si>
  <si>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</si>
  <si>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</si>
  <si>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</si>
  <si>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</si>
  <si>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</si>
  <si>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</si>
  <si>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</si>
  <si>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吉野ヶ里町</t>
    <rPh sb="0" eb="4">
      <t>ヨシノガリ</t>
    </rPh>
    <rPh sb="4" eb="5">
      <t>マチ</t>
    </rPh>
    <phoneticPr fontId="5"/>
  </si>
  <si>
    <t>三養基郡</t>
  </si>
  <si>
    <t>基山町</t>
  </si>
  <si>
    <t>上峰町</t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</si>
  <si>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</si>
  <si>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</si>
  <si>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</si>
  <si>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</si>
  <si>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</si>
  <si>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</si>
  <si>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</si>
  <si>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</si>
  <si>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</si>
  <si>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</si>
  <si>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</si>
  <si>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資料：県警察本部交通企画課「交通さが」</t>
  </si>
  <si>
    <t>（注）　（ ）書きは高速道路上の事故で外数。 　　　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</si>
</sst>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#\ ###"/>
    <numFmt numFmtId="177" formatCode="\(#######\)"/>
    <numFmt numFmtId="178" formatCode="\(####\)"/>
    <numFmt numFmtId="179" formatCode="#\ ###;&quot;△&quot;#\ ###"/>
    <numFmt numFmtId="180" formatCode="\(#\ ###\);\(&quot;△&quot;#\ ###\)"/>
    <numFmt numFmtId="181" formatCode="\(###\)"/>
  </numFmts>
  <fonts count="1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.7"/>
      <name val="ＭＳ ゴシック"/>
      <family val="3"/>
      <charset val="128"/>
    </font>
    <font>
      <sz val="7.7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0" xfId="1" applyFont="1" applyFill="1" applyAlignment="1">
      <alignment horizontal="centerContinuous"/>
    </xf>
    <xf numFmtId="0" fontId="1" fillId="2" borderId="0" xfId="1" applyFill="1" applyAlignment="1">
      <alignment horizontal="centerContinuous"/>
    </xf>
    <xf numFmtId="0" fontId="3" fillId="2" borderId="0" xfId="1" applyFont="1" applyFill="1" applyAlignment="1">
      <alignment horizontal="centerContinuous"/>
    </xf>
    <xf numFmtId="0" fontId="1" fillId="2" borderId="0" xfId="1" applyFill="1"/>
    <xf numFmtId="176" fontId="1" fillId="2" borderId="0" xfId="1" applyNumberFormat="1" applyFill="1"/>
    <xf numFmtId="177" fontId="2" fillId="2" borderId="0" xfId="1" applyNumberFormat="1" applyFont="1" applyFill="1"/>
    <xf numFmtId="0" fontId="2" fillId="2" borderId="0" xfId="1" applyFont="1" applyFill="1"/>
    <xf numFmtId="0" fontId="3" fillId="2" borderId="0" xfId="1" applyFont="1" applyFill="1"/>
    <xf numFmtId="0" fontId="1" fillId="2" borderId="1" xfId="1" applyFill="1" applyBorder="1"/>
    <xf numFmtId="0" fontId="6" fillId="2" borderId="1" xfId="1" applyFont="1" applyFill="1" applyBorder="1" applyAlignment="1">
      <alignment horizontal="right"/>
    </xf>
    <xf numFmtId="0" fontId="7" fillId="2" borderId="2" xfId="1" applyFont="1" applyFill="1" applyBorder="1" applyAlignment="1">
      <alignment horizontal="distributed" vertic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4" xfId="1" applyFont="1" applyFill="1" applyBorder="1" applyAlignment="1">
      <alignment horizontal="centerContinuous" vertical="center"/>
    </xf>
    <xf numFmtId="0" fontId="7" fillId="2" borderId="5" xfId="1" applyFont="1" applyFill="1" applyBorder="1" applyAlignment="1">
      <alignment horizontal="distributed" vertical="center"/>
    </xf>
    <xf numFmtId="0" fontId="8" fillId="2" borderId="6" xfId="1" applyFont="1" applyFill="1" applyBorder="1" applyAlignment="1">
      <alignment horizontal="centerContinuous" vertical="center"/>
    </xf>
    <xf numFmtId="0" fontId="8" fillId="2" borderId="7" xfId="1" applyFont="1" applyFill="1" applyBorder="1" applyAlignment="1">
      <alignment horizontal="centerContinuous" vertical="center"/>
    </xf>
    <xf numFmtId="0" fontId="7" fillId="2" borderId="6" xfId="1" applyFont="1" applyFill="1" applyBorder="1" applyAlignment="1">
      <alignment horizontal="centerContinuous" vertical="center"/>
    </xf>
    <xf numFmtId="0" fontId="7" fillId="2" borderId="8" xfId="1" applyFont="1" applyFill="1" applyBorder="1" applyAlignment="1">
      <alignment horizontal="centerContinuous" vertical="center"/>
    </xf>
    <xf numFmtId="0" fontId="7" fillId="2" borderId="7" xfId="1" applyFont="1" applyFill="1" applyBorder="1" applyAlignment="1">
      <alignment horizontal="centerContinuous" vertical="center"/>
    </xf>
    <xf numFmtId="0" fontId="7" fillId="2" borderId="9" xfId="1" applyFont="1" applyFill="1" applyBorder="1" applyAlignment="1">
      <alignment horizontal="centerContinuous" vertical="center"/>
    </xf>
    <xf numFmtId="177" fontId="1" fillId="2" borderId="0" xfId="1" applyNumberFormat="1" applyFill="1"/>
    <xf numFmtId="0" fontId="10" fillId="2" borderId="10" xfId="1" applyFont="1" applyFill="1" applyBorder="1" applyAlignment="1">
      <alignment horizontal="distributed" vertical="center"/>
    </xf>
    <xf numFmtId="0" fontId="10" fillId="2" borderId="0" xfId="1" applyFont="1" applyFill="1" applyAlignment="1">
      <alignment horizontal="centerContinuous" vertical="center"/>
    </xf>
    <xf numFmtId="0" fontId="10" fillId="2" borderId="0" xfId="1" applyFont="1" applyFill="1"/>
    <xf numFmtId="0" fontId="11" fillId="2" borderId="10" xfId="1" applyFont="1" applyFill="1" applyBorder="1" applyAlignment="1">
      <alignment horizontal="distributed"/>
    </xf>
    <xf numFmtId="176" fontId="12" fillId="2" borderId="11" xfId="1" applyNumberFormat="1" applyFont="1" applyFill="1" applyBorder="1" applyAlignment="1">
      <alignment horizontal="right"/>
    </xf>
    <xf numFmtId="178" fontId="12" fillId="2" borderId="0" xfId="1" applyNumberFormat="1" applyFont="1" applyFill="1" applyAlignment="1">
      <alignment horizontal="right"/>
    </xf>
    <xf numFmtId="176" fontId="12" fillId="2" borderId="0" xfId="1" applyNumberFormat="1" applyFont="1" applyFill="1" applyAlignment="1">
      <alignment horizontal="right"/>
    </xf>
    <xf numFmtId="179" fontId="12" fillId="2" borderId="0" xfId="1" applyNumberFormat="1" applyFont="1" applyFill="1" applyAlignment="1">
      <alignment horizontal="right"/>
    </xf>
    <xf numFmtId="180" fontId="12" fillId="2" borderId="0" xfId="1" applyNumberFormat="1" applyFont="1" applyFill="1" applyAlignment="1">
      <alignment horizontal="right" shrinkToFit="1"/>
    </xf>
    <xf numFmtId="0" fontId="11" fillId="2" borderId="0" xfId="1" applyFont="1" applyFill="1"/>
    <xf numFmtId="181" fontId="12" fillId="2" borderId="0" xfId="1" applyNumberFormat="1" applyFont="1" applyFill="1" applyAlignment="1">
      <alignment horizontal="right"/>
    </xf>
    <xf numFmtId="176" fontId="11" fillId="2" borderId="0" xfId="1" applyNumberFormat="1" applyFont="1" applyFill="1"/>
    <xf numFmtId="0" fontId="10" fillId="2" borderId="10" xfId="1" applyFont="1" applyFill="1" applyBorder="1" applyAlignment="1">
      <alignment horizontal="distributed"/>
    </xf>
    <xf numFmtId="176" fontId="13" fillId="2" borderId="11" xfId="1" applyNumberFormat="1" applyFont="1" applyFill="1" applyBorder="1" applyAlignment="1">
      <alignment horizontal="right"/>
    </xf>
    <xf numFmtId="178" fontId="13" fillId="2" borderId="0" xfId="1" applyNumberFormat="1" applyFont="1" applyFill="1" applyAlignment="1">
      <alignment horizontal="right"/>
    </xf>
    <xf numFmtId="176" fontId="13" fillId="2" borderId="0" xfId="1" applyNumberFormat="1" applyFont="1" applyFill="1" applyAlignment="1">
      <alignment horizontal="right"/>
    </xf>
    <xf numFmtId="0" fontId="14" fillId="2" borderId="0" xfId="0" applyFont="1" applyFill="1"/>
    <xf numFmtId="179" fontId="13" fillId="2" borderId="0" xfId="1" applyNumberFormat="1" applyFont="1" applyFill="1" applyAlignment="1">
      <alignment horizontal="right"/>
    </xf>
    <xf numFmtId="180" fontId="13" fillId="2" borderId="0" xfId="1" applyNumberFormat="1" applyFont="1" applyFill="1" applyAlignment="1">
      <alignment horizontal="right" shrinkToFit="1"/>
    </xf>
    <xf numFmtId="0" fontId="13" fillId="2" borderId="0" xfId="1" applyFont="1" applyFill="1" applyAlignment="1">
      <alignment horizontal="right"/>
    </xf>
    <xf numFmtId="179" fontId="12" fillId="2" borderId="0" xfId="1" quotePrefix="1" applyNumberFormat="1" applyFont="1" applyFill="1" applyAlignment="1">
      <alignment horizontal="right"/>
    </xf>
    <xf numFmtId="0" fontId="10" fillId="2" borderId="12" xfId="1" applyFont="1" applyFill="1" applyBorder="1" applyAlignment="1">
      <alignment horizontal="distributed"/>
    </xf>
    <xf numFmtId="176" fontId="13" fillId="2" borderId="13" xfId="1" applyNumberFormat="1" applyFont="1" applyFill="1" applyBorder="1" applyAlignment="1">
      <alignment horizontal="right"/>
    </xf>
    <xf numFmtId="178" fontId="13" fillId="2" borderId="1" xfId="1" applyNumberFormat="1" applyFont="1" applyFill="1" applyBorder="1" applyAlignment="1">
      <alignment horizontal="right"/>
    </xf>
    <xf numFmtId="176" fontId="13" fillId="2" borderId="1" xfId="1" applyNumberFormat="1" applyFont="1" applyFill="1" applyBorder="1" applyAlignment="1">
      <alignment horizontal="right"/>
    </xf>
    <xf numFmtId="179" fontId="13" fillId="2" borderId="1" xfId="1" applyNumberFormat="1" applyFont="1" applyFill="1" applyBorder="1" applyAlignment="1">
      <alignment horizontal="right"/>
    </xf>
    <xf numFmtId="180" fontId="12" fillId="2" borderId="1" xfId="1" applyNumberFormat="1" applyFont="1" applyFill="1" applyBorder="1" applyAlignment="1">
      <alignment horizontal="right" shrinkToFit="1"/>
    </xf>
    <xf numFmtId="0" fontId="6" fillId="2" borderId="0" xfId="1" applyFont="1" applyFill="1"/>
    <xf numFmtId="0" fontId="7" fillId="2" borderId="0" xfId="1" applyFont="1" applyFill="1"/>
    <xf numFmtId="0" fontId="7" fillId="2" borderId="14" xfId="1" applyFont="1" applyFill="1" applyBorder="1"/>
    <xf numFmtId="0" fontId="1" fillId="2" borderId="14" xfId="1" applyFill="1" applyBorder="1"/>
    <xf numFmtId="176" fontId="10" fillId="2" borderId="0" xfId="1" applyNumberFormat="1" applyFont="1" applyFill="1"/>
  </cellXfs>
  <cellStyles count="2">
    <cellStyle name="標準" xfId="0" builtinId="0"/>
    <cellStyle name="標準_0002 275．277_災害事故" xfId="1" xr:uid="{90395A8A-4361-4C34-8051-324FD08E21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5386-5BE7-41F8-9775-4D1E4C5FF304}">
  <sheetPr>
    <tabColor rgb="FFFF0000"/>
  </sheetPr>
  <dimension ref="A1:W43"/>
  <sheetViews>
    <sheetView showGridLines="0" showZeros="0" tabSelected="1" view="pageBreakPreview" zoomScale="115" zoomScaleNormal="100" zoomScaleSheetLayoutView="115" workbookViewId="0"/>
  </sheetViews>
  <sheetFormatPr defaultColWidth="8" defaultRowHeight="9" x14ac:dyDescent="0.15"/>
  <cols>
    <col min="1" max="1" width="9" style="24" customWidth="1"/>
    <col min="2" max="2" width="6.453125" style="24" customWidth="1"/>
    <col min="3" max="3" width="4.08984375" style="24" customWidth="1"/>
    <col min="4" max="4" width="6.453125" style="24" customWidth="1"/>
    <col min="5" max="5" width="4.08984375" style="24" customWidth="1"/>
    <col min="6" max="6" width="6.453125" style="24" customWidth="1"/>
    <col min="7" max="7" width="5.08984375" style="24" customWidth="1"/>
    <col min="8" max="8" width="6.453125" style="24" customWidth="1"/>
    <col min="9" max="9" width="4.08984375" style="24" customWidth="1"/>
    <col min="10" max="10" width="6.453125" style="24" customWidth="1"/>
    <col min="11" max="11" width="4.08984375" style="24" customWidth="1"/>
    <col min="12" max="12" width="6.453125" style="24" customWidth="1"/>
    <col min="13" max="13" width="4.08984375" style="24" customWidth="1"/>
    <col min="14" max="14" width="6.453125" style="24" customWidth="1"/>
    <col min="15" max="15" width="4.08984375" style="24" customWidth="1"/>
    <col min="16" max="16" width="6.453125" style="24" customWidth="1"/>
    <col min="17" max="17" width="4.08984375" style="24" customWidth="1"/>
    <col min="18" max="18" width="5.90625" style="24" customWidth="1"/>
    <col min="19" max="19" width="6" style="24" customWidth="1"/>
    <col min="20" max="16384" width="8" style="24"/>
  </cols>
  <sheetData>
    <row r="1" spans="1:23" s="4" customFormat="1" ht="18.75" customHeight="1" x14ac:dyDescent="0.25">
      <c r="A1" s="1" t="s">
        <v>0</v>
      </c>
      <c r="B1" s="2"/>
      <c r="C1" s="1"/>
      <c r="D1" s="2"/>
      <c r="E1" s="1"/>
      <c r="F1" s="2"/>
      <c r="G1" s="2"/>
      <c r="H1" s="2"/>
      <c r="I1" s="2"/>
      <c r="J1" s="2"/>
      <c r="K1" s="2"/>
      <c r="L1" s="3"/>
      <c r="M1" s="2"/>
      <c r="N1" s="2"/>
      <c r="O1" s="2"/>
      <c r="P1" s="2"/>
      <c r="Q1" s="2"/>
      <c r="R1" s="2"/>
      <c r="S1" s="2"/>
    </row>
    <row r="2" spans="1:23" s="4" customFormat="1" ht="11.25" customHeight="1" x14ac:dyDescent="0.25">
      <c r="B2" s="5"/>
      <c r="C2" s="6"/>
      <c r="E2" s="7"/>
      <c r="L2" s="8"/>
    </row>
    <row r="3" spans="1:23" s="4" customFormat="1" ht="12.75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 t="s">
        <v>1</v>
      </c>
    </row>
    <row r="4" spans="1:23" s="4" customFormat="1" ht="16.5" customHeight="1" x14ac:dyDescent="0.2">
      <c r="A4" s="11" t="s">
        <v>2</v>
      </c>
      <c r="B4" s="12" t="s">
        <v>3</v>
      </c>
      <c r="C4" s="12"/>
      <c r="D4" s="12"/>
      <c r="E4" s="12"/>
      <c r="F4" s="12"/>
      <c r="G4" s="12"/>
      <c r="H4" s="13" t="s">
        <v>4</v>
      </c>
      <c r="I4" s="12"/>
      <c r="J4" s="13"/>
      <c r="K4" s="12"/>
      <c r="L4" s="12"/>
      <c r="M4" s="12"/>
      <c r="N4" s="13" t="s">
        <v>5</v>
      </c>
      <c r="O4" s="12"/>
      <c r="P4" s="13"/>
      <c r="Q4" s="12"/>
      <c r="R4" s="12"/>
      <c r="S4" s="12"/>
    </row>
    <row r="5" spans="1:23" s="4" customFormat="1" ht="16.5" customHeight="1" x14ac:dyDescent="0.2">
      <c r="A5" s="14"/>
      <c r="B5" s="15" t="s">
        <v>6</v>
      </c>
      <c r="C5" s="16"/>
      <c r="D5" s="17" t="s">
        <v>7</v>
      </c>
      <c r="E5" s="16"/>
      <c r="F5" s="18" t="s">
        <v>8</v>
      </c>
      <c r="G5" s="19"/>
      <c r="H5" s="15" t="s">
        <v>6</v>
      </c>
      <c r="I5" s="16"/>
      <c r="J5" s="17" t="s">
        <v>7</v>
      </c>
      <c r="K5" s="16"/>
      <c r="L5" s="18" t="s">
        <v>8</v>
      </c>
      <c r="M5" s="19"/>
      <c r="N5" s="15" t="s">
        <v>6</v>
      </c>
      <c r="O5" s="16"/>
      <c r="P5" s="17" t="s">
        <v>7</v>
      </c>
      <c r="Q5" s="16"/>
      <c r="R5" s="20" t="s">
        <v>8</v>
      </c>
      <c r="S5" s="18"/>
      <c r="T5" s="21"/>
    </row>
    <row r="6" spans="1:23" ht="3.75" customHeight="1" x14ac:dyDescent="0.1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3" s="31" customFormat="1" ht="15" customHeight="1" x14ac:dyDescent="0.15">
      <c r="A7" s="25" t="s">
        <v>9</v>
      </c>
      <c r="B7" s="26">
        <f>SUM(B9:B10)</f>
        <v>6687</v>
      </c>
      <c r="C7" s="27">
        <f>SUM(C9:C10)</f>
        <v>78</v>
      </c>
      <c r="D7" s="28">
        <f>SUM(D9:D10)</f>
        <v>7685</v>
      </c>
      <c r="E7" s="27">
        <f>SUM(E9:E10)</f>
        <v>98</v>
      </c>
      <c r="F7" s="29">
        <f>B7-D7</f>
        <v>-998</v>
      </c>
      <c r="G7" s="30">
        <f>C7-E7</f>
        <v>-20</v>
      </c>
      <c r="H7" s="28">
        <f>SUM(H9:H10)</f>
        <v>34</v>
      </c>
      <c r="I7" s="27">
        <f>SUM(I9:I10)</f>
        <v>2</v>
      </c>
      <c r="J7" s="28">
        <f>SUM(J9:J10)</f>
        <v>34</v>
      </c>
      <c r="K7" s="27">
        <f>SUM(K9:K10)</f>
        <v>1</v>
      </c>
      <c r="L7" s="29" t="s">
        <v>10</v>
      </c>
      <c r="M7" s="30">
        <f>I7-K7</f>
        <v>1</v>
      </c>
      <c r="N7" s="28">
        <f>SUM(N9:N10)</f>
        <v>8790</v>
      </c>
      <c r="O7" s="27">
        <f>SUM(O9:O10)</f>
        <v>142</v>
      </c>
      <c r="P7" s="28">
        <f>SUM(P9:P10)</f>
        <v>10222</v>
      </c>
      <c r="Q7" s="27">
        <f>SUM(Q9:Q10)</f>
        <v>155</v>
      </c>
      <c r="R7" s="29">
        <f>N7-P7</f>
        <v>-1432</v>
      </c>
      <c r="S7" s="30">
        <f>O7-Q7</f>
        <v>-13</v>
      </c>
    </row>
    <row r="8" spans="1:23" s="31" customFormat="1" ht="11.25" customHeight="1" x14ac:dyDescent="0.15">
      <c r="A8" s="25"/>
      <c r="B8" s="26"/>
      <c r="C8" s="27"/>
      <c r="D8" s="28"/>
      <c r="E8" s="27"/>
      <c r="F8" s="29">
        <f t="shared" ref="F8:G37" si="0">B8-D8</f>
        <v>0</v>
      </c>
      <c r="G8" s="30">
        <f t="shared" si="0"/>
        <v>0</v>
      </c>
      <c r="H8" s="28"/>
      <c r="I8" s="27"/>
      <c r="J8" s="28"/>
      <c r="K8" s="27"/>
      <c r="L8" s="29">
        <f t="shared" ref="L8:M37" si="1">H8-J8</f>
        <v>0</v>
      </c>
      <c r="M8" s="30">
        <f t="shared" si="1"/>
        <v>0</v>
      </c>
      <c r="N8" s="28"/>
      <c r="O8" s="27"/>
      <c r="P8" s="28"/>
      <c r="Q8" s="27"/>
      <c r="R8" s="29">
        <f t="shared" ref="R8:S37" si="2">N8-P8</f>
        <v>0</v>
      </c>
      <c r="S8" s="30">
        <f t="shared" si="2"/>
        <v>0</v>
      </c>
    </row>
    <row r="9" spans="1:23" s="31" customFormat="1" ht="15" customHeight="1" x14ac:dyDescent="0.15">
      <c r="A9" s="25" t="s">
        <v>11</v>
      </c>
      <c r="B9" s="26">
        <f>SUM(B12,B13,B14,B15,B16,B17,B18,B19,B20,B21)</f>
        <v>5638</v>
      </c>
      <c r="C9" s="32">
        <f>SUM(C12,C13,C14,C15,C17,C19,C20,C21)</f>
        <v>56</v>
      </c>
      <c r="D9" s="28">
        <f>SUM(D12,D13,D14,D15,D16,D17,D18,D19,D20,D21)</f>
        <v>6525</v>
      </c>
      <c r="E9" s="32">
        <f>SUM(E12,E13,E14,E15,E17,E19,E20,E21)</f>
        <v>78</v>
      </c>
      <c r="F9" s="29">
        <f t="shared" si="0"/>
        <v>-887</v>
      </c>
      <c r="G9" s="30">
        <f t="shared" si="0"/>
        <v>-22</v>
      </c>
      <c r="H9" s="28">
        <f>SUM(H12,H13,H14,H15,H16,H17,H18,H19,H20,H21)</f>
        <v>26</v>
      </c>
      <c r="I9" s="32">
        <f>SUM(I12:I21)</f>
        <v>1</v>
      </c>
      <c r="J9" s="28">
        <f>SUM(J12,J13,J14,J15,J16,J17,J18,J19,J20,J21)</f>
        <v>30</v>
      </c>
      <c r="K9" s="32">
        <f>SUM(K12:K21)</f>
        <v>0</v>
      </c>
      <c r="L9" s="29">
        <f t="shared" si="1"/>
        <v>-4</v>
      </c>
      <c r="M9" s="30">
        <f t="shared" si="1"/>
        <v>1</v>
      </c>
      <c r="N9" s="28">
        <f>SUM(N12,N13,N14,N15,N16,N17,N18,N19,N20,N21)</f>
        <v>7404</v>
      </c>
      <c r="O9" s="32">
        <f>SUM(O12,O13,O14,O15,O17,O19,O20,O21)</f>
        <v>102</v>
      </c>
      <c r="P9" s="28">
        <f>SUM(P12,P13,P14,P15,P16,P17,P18,P19,P20,P21)</f>
        <v>8710</v>
      </c>
      <c r="Q9" s="32">
        <f>SUM(Q12,Q13,Q14,Q15,Q17,Q19,Q20,Q21)</f>
        <v>123</v>
      </c>
      <c r="R9" s="29">
        <f t="shared" si="2"/>
        <v>-1306</v>
      </c>
      <c r="S9" s="30">
        <f t="shared" si="2"/>
        <v>-21</v>
      </c>
      <c r="T9" s="33"/>
      <c r="U9" s="33"/>
      <c r="V9" s="33"/>
    </row>
    <row r="10" spans="1:23" s="31" customFormat="1" ht="15" customHeight="1" x14ac:dyDescent="0.15">
      <c r="A10" s="25" t="s">
        <v>12</v>
      </c>
      <c r="B10" s="26">
        <f>SUM(B22,B24,B28,B30,B32,B36)</f>
        <v>1049</v>
      </c>
      <c r="C10" s="32">
        <f>SUM(C22,C24)</f>
        <v>22</v>
      </c>
      <c r="D10" s="28">
        <f>SUM(D22,D24,D28,D30,D32,D36)</f>
        <v>1160</v>
      </c>
      <c r="E10" s="32">
        <f>SUM(E22,E24)</f>
        <v>20</v>
      </c>
      <c r="F10" s="29">
        <f t="shared" si="0"/>
        <v>-111</v>
      </c>
      <c r="G10" s="30">
        <f t="shared" si="0"/>
        <v>2</v>
      </c>
      <c r="H10" s="28">
        <f>SUM(H22,H24,H28,H30,H32,H36)</f>
        <v>8</v>
      </c>
      <c r="I10" s="32">
        <f>SUM(I23:I24,I28,I32,I36)</f>
        <v>1</v>
      </c>
      <c r="J10" s="28">
        <f>SUM(J22,J24,J28,J30,J32,J36)</f>
        <v>4</v>
      </c>
      <c r="K10" s="32">
        <f>SUM(K22,K24,K28,K30,K32,K36)</f>
        <v>1</v>
      </c>
      <c r="L10" s="29">
        <f t="shared" si="1"/>
        <v>4</v>
      </c>
      <c r="M10" s="30">
        <f t="shared" si="1"/>
        <v>0</v>
      </c>
      <c r="N10" s="28">
        <f>SUM(N22,N24,N28,N30,N32,N36)</f>
        <v>1386</v>
      </c>
      <c r="O10" s="32">
        <f>SUM(O22,O24)</f>
        <v>40</v>
      </c>
      <c r="P10" s="28">
        <f>SUM(P22,P24,P28,P30,P32,P36)</f>
        <v>1512</v>
      </c>
      <c r="Q10" s="32">
        <f>SUM(Q22,Q24)</f>
        <v>32</v>
      </c>
      <c r="R10" s="29">
        <f t="shared" si="2"/>
        <v>-126</v>
      </c>
      <c r="S10" s="30">
        <f t="shared" si="2"/>
        <v>8</v>
      </c>
      <c r="T10" s="33"/>
      <c r="U10" s="33"/>
    </row>
    <row r="11" spans="1:23" ht="11.25" customHeight="1" x14ac:dyDescent="0.2">
      <c r="A11" s="34"/>
      <c r="B11" s="35"/>
      <c r="C11" s="36"/>
      <c r="D11" s="37"/>
      <c r="E11" s="36"/>
      <c r="F11" s="29">
        <f t="shared" si="0"/>
        <v>0</v>
      </c>
      <c r="G11" s="30">
        <f t="shared" si="0"/>
        <v>0</v>
      </c>
      <c r="H11" s="37"/>
      <c r="I11" s="36"/>
      <c r="J11" s="37"/>
      <c r="K11" s="36"/>
      <c r="L11" s="29">
        <f t="shared" si="1"/>
        <v>0</v>
      </c>
      <c r="M11" s="30">
        <f t="shared" si="1"/>
        <v>0</v>
      </c>
      <c r="N11" s="37"/>
      <c r="O11" s="36"/>
      <c r="P11" s="37"/>
      <c r="Q11" s="36"/>
      <c r="R11" s="29">
        <f t="shared" si="2"/>
        <v>0</v>
      </c>
      <c r="S11" s="30">
        <f t="shared" si="2"/>
        <v>0</v>
      </c>
      <c r="T11" s="38"/>
      <c r="U11" s="38"/>
      <c r="V11" s="38"/>
      <c r="W11" s="38"/>
    </row>
    <row r="12" spans="1:23" ht="15" customHeight="1" x14ac:dyDescent="0.2">
      <c r="A12" s="34" t="s">
        <v>13</v>
      </c>
      <c r="B12" s="35">
        <v>2285</v>
      </c>
      <c r="C12" s="36">
        <v>7</v>
      </c>
      <c r="D12" s="37">
        <v>2722</v>
      </c>
      <c r="E12" s="36">
        <v>9</v>
      </c>
      <c r="F12" s="39">
        <f t="shared" si="0"/>
        <v>-437</v>
      </c>
      <c r="G12" s="40">
        <f t="shared" si="0"/>
        <v>-2</v>
      </c>
      <c r="H12" s="37">
        <v>5</v>
      </c>
      <c r="I12" s="36"/>
      <c r="J12" s="37">
        <v>12</v>
      </c>
      <c r="K12" s="36"/>
      <c r="L12" s="29">
        <f t="shared" si="1"/>
        <v>-7</v>
      </c>
      <c r="M12" s="40">
        <f t="shared" si="1"/>
        <v>0</v>
      </c>
      <c r="N12" s="37">
        <v>2960</v>
      </c>
      <c r="O12" s="36">
        <v>11</v>
      </c>
      <c r="P12" s="37">
        <v>3564</v>
      </c>
      <c r="Q12" s="36">
        <v>9</v>
      </c>
      <c r="R12" s="39">
        <f t="shared" si="2"/>
        <v>-604</v>
      </c>
      <c r="S12" s="40">
        <f t="shared" si="2"/>
        <v>2</v>
      </c>
      <c r="T12" s="38"/>
      <c r="U12" s="38"/>
      <c r="V12" s="38"/>
    </row>
    <row r="13" spans="1:23" ht="15" customHeight="1" x14ac:dyDescent="0.2">
      <c r="A13" s="34" t="s">
        <v>14</v>
      </c>
      <c r="B13" s="35">
        <v>718</v>
      </c>
      <c r="C13" s="36">
        <v>3</v>
      </c>
      <c r="D13" s="37">
        <v>880</v>
      </c>
      <c r="E13" s="36">
        <v>2</v>
      </c>
      <c r="F13" s="39">
        <f t="shared" si="0"/>
        <v>-162</v>
      </c>
      <c r="G13" s="40">
        <f t="shared" si="0"/>
        <v>1</v>
      </c>
      <c r="H13" s="37">
        <v>7</v>
      </c>
      <c r="I13" s="36"/>
      <c r="J13" s="37">
        <v>4</v>
      </c>
      <c r="K13" s="36"/>
      <c r="L13" s="29">
        <f t="shared" si="1"/>
        <v>3</v>
      </c>
      <c r="M13" s="40">
        <f t="shared" si="1"/>
        <v>0</v>
      </c>
      <c r="N13" s="37">
        <v>967</v>
      </c>
      <c r="O13" s="36">
        <v>3</v>
      </c>
      <c r="P13" s="37">
        <v>1216</v>
      </c>
      <c r="Q13" s="36">
        <v>2</v>
      </c>
      <c r="R13" s="39">
        <f t="shared" si="2"/>
        <v>-249</v>
      </c>
      <c r="S13" s="40">
        <f t="shared" si="2"/>
        <v>1</v>
      </c>
      <c r="T13" s="38"/>
      <c r="U13" s="38"/>
      <c r="V13" s="38"/>
      <c r="W13" s="38"/>
    </row>
    <row r="14" spans="1:23" ht="15" customHeight="1" x14ac:dyDescent="0.2">
      <c r="A14" s="34" t="s">
        <v>15</v>
      </c>
      <c r="B14" s="35">
        <v>640</v>
      </c>
      <c r="C14" s="36">
        <v>20</v>
      </c>
      <c r="D14" s="37">
        <v>754</v>
      </c>
      <c r="E14" s="36">
        <v>36</v>
      </c>
      <c r="F14" s="39">
        <f t="shared" si="0"/>
        <v>-114</v>
      </c>
      <c r="G14" s="40">
        <f t="shared" si="0"/>
        <v>-16</v>
      </c>
      <c r="H14" s="37">
        <v>4</v>
      </c>
      <c r="I14" s="36">
        <v>1</v>
      </c>
      <c r="J14" s="37">
        <v>2</v>
      </c>
      <c r="K14" s="36"/>
      <c r="L14" s="29">
        <f t="shared" si="1"/>
        <v>2</v>
      </c>
      <c r="M14" s="40">
        <f t="shared" si="1"/>
        <v>1</v>
      </c>
      <c r="N14" s="37">
        <v>847</v>
      </c>
      <c r="O14" s="36">
        <v>33</v>
      </c>
      <c r="P14" s="37">
        <v>1021</v>
      </c>
      <c r="Q14" s="36">
        <v>64</v>
      </c>
      <c r="R14" s="39">
        <f t="shared" si="2"/>
        <v>-174</v>
      </c>
      <c r="S14" s="40">
        <f t="shared" si="2"/>
        <v>-31</v>
      </c>
      <c r="T14" s="38"/>
      <c r="U14" s="38"/>
      <c r="V14" s="38"/>
      <c r="W14" s="38"/>
    </row>
    <row r="15" spans="1:23" ht="15" customHeight="1" x14ac:dyDescent="0.2">
      <c r="A15" s="34" t="s">
        <v>16</v>
      </c>
      <c r="B15" s="35">
        <v>122</v>
      </c>
      <c r="C15" s="36">
        <v>8</v>
      </c>
      <c r="D15" s="37">
        <v>113</v>
      </c>
      <c r="E15" s="36">
        <v>6</v>
      </c>
      <c r="F15" s="39">
        <f t="shared" si="0"/>
        <v>9</v>
      </c>
      <c r="G15" s="40">
        <f t="shared" si="0"/>
        <v>2</v>
      </c>
      <c r="H15" s="37" t="s">
        <v>17</v>
      </c>
      <c r="I15" s="37"/>
      <c r="J15" s="37">
        <v>1</v>
      </c>
      <c r="K15" s="37"/>
      <c r="L15" s="29">
        <f>0-J15</f>
        <v>-1</v>
      </c>
      <c r="M15" s="40">
        <f t="shared" si="1"/>
        <v>0</v>
      </c>
      <c r="N15" s="37">
        <v>159</v>
      </c>
      <c r="O15" s="36">
        <v>14</v>
      </c>
      <c r="P15" s="37">
        <v>153</v>
      </c>
      <c r="Q15" s="36">
        <v>7</v>
      </c>
      <c r="R15" s="39">
        <f t="shared" si="2"/>
        <v>6</v>
      </c>
      <c r="S15" s="40">
        <f t="shared" si="2"/>
        <v>7</v>
      </c>
      <c r="T15" s="38"/>
      <c r="U15" s="38"/>
      <c r="V15" s="38"/>
      <c r="W15" s="38"/>
    </row>
    <row r="16" spans="1:23" ht="15" customHeight="1" x14ac:dyDescent="0.2">
      <c r="A16" s="34" t="s">
        <v>18</v>
      </c>
      <c r="B16" s="35">
        <v>379</v>
      </c>
      <c r="C16" s="36"/>
      <c r="D16" s="37">
        <v>440</v>
      </c>
      <c r="E16" s="36"/>
      <c r="F16" s="39">
        <f t="shared" si="0"/>
        <v>-61</v>
      </c>
      <c r="G16" s="40">
        <f t="shared" si="0"/>
        <v>0</v>
      </c>
      <c r="H16" s="37">
        <v>6</v>
      </c>
      <c r="I16" s="36"/>
      <c r="J16" s="37">
        <v>2</v>
      </c>
      <c r="K16" s="36"/>
      <c r="L16" s="29">
        <f t="shared" si="1"/>
        <v>4</v>
      </c>
      <c r="M16" s="40">
        <f t="shared" si="1"/>
        <v>0</v>
      </c>
      <c r="N16" s="37">
        <v>492</v>
      </c>
      <c r="O16" s="36"/>
      <c r="P16" s="37">
        <v>574</v>
      </c>
      <c r="Q16" s="36"/>
      <c r="R16" s="39">
        <f t="shared" si="2"/>
        <v>-82</v>
      </c>
      <c r="S16" s="40">
        <f t="shared" si="2"/>
        <v>0</v>
      </c>
      <c r="T16" s="38"/>
      <c r="U16" s="38"/>
      <c r="V16" s="38"/>
      <c r="W16" s="38"/>
    </row>
    <row r="17" spans="1:23" ht="15" customHeight="1" x14ac:dyDescent="0.2">
      <c r="A17" s="34" t="s">
        <v>19</v>
      </c>
      <c r="B17" s="35">
        <v>360</v>
      </c>
      <c r="C17" s="36">
        <v>6</v>
      </c>
      <c r="D17" s="37">
        <v>439</v>
      </c>
      <c r="E17" s="36">
        <v>16</v>
      </c>
      <c r="F17" s="39">
        <f t="shared" si="0"/>
        <v>-79</v>
      </c>
      <c r="G17" s="40">
        <f t="shared" si="0"/>
        <v>-10</v>
      </c>
      <c r="H17" s="37">
        <v>1</v>
      </c>
      <c r="I17" s="36"/>
      <c r="J17" s="37">
        <v>1</v>
      </c>
      <c r="K17" s="36"/>
      <c r="L17" s="29" t="s">
        <v>17</v>
      </c>
      <c r="M17" s="40">
        <f t="shared" si="1"/>
        <v>0</v>
      </c>
      <c r="N17" s="37">
        <v>490</v>
      </c>
      <c r="O17" s="36">
        <v>18</v>
      </c>
      <c r="P17" s="37">
        <v>571</v>
      </c>
      <c r="Q17" s="36">
        <v>26</v>
      </c>
      <c r="R17" s="39">
        <f t="shared" si="2"/>
        <v>-81</v>
      </c>
      <c r="S17" s="40">
        <f t="shared" si="2"/>
        <v>-8</v>
      </c>
      <c r="T17" s="38"/>
      <c r="U17" s="38"/>
      <c r="V17" s="38"/>
      <c r="W17" s="38"/>
    </row>
    <row r="18" spans="1:23" ht="15" customHeight="1" x14ac:dyDescent="0.2">
      <c r="A18" s="34" t="s">
        <v>20</v>
      </c>
      <c r="B18" s="35">
        <v>186</v>
      </c>
      <c r="C18" s="36"/>
      <c r="D18" s="37">
        <v>186</v>
      </c>
      <c r="E18" s="36"/>
      <c r="F18" s="41" t="s">
        <v>10</v>
      </c>
      <c r="G18" s="40">
        <f t="shared" si="0"/>
        <v>0</v>
      </c>
      <c r="H18" s="37" t="s">
        <v>17</v>
      </c>
      <c r="I18" s="36"/>
      <c r="J18" s="37" t="s">
        <v>10</v>
      </c>
      <c r="K18" s="36"/>
      <c r="L18" s="29" t="s">
        <v>17</v>
      </c>
      <c r="M18" s="40">
        <f t="shared" si="1"/>
        <v>0</v>
      </c>
      <c r="N18" s="37">
        <v>231</v>
      </c>
      <c r="O18" s="36"/>
      <c r="P18" s="37">
        <v>243</v>
      </c>
      <c r="Q18" s="36"/>
      <c r="R18" s="39">
        <f t="shared" si="2"/>
        <v>-12</v>
      </c>
      <c r="S18" s="40">
        <f t="shared" si="2"/>
        <v>0</v>
      </c>
      <c r="T18" s="38"/>
      <c r="U18" s="38"/>
      <c r="V18" s="38"/>
      <c r="W18" s="38"/>
    </row>
    <row r="19" spans="1:23" ht="15" customHeight="1" x14ac:dyDescent="0.2">
      <c r="A19" s="34" t="s">
        <v>21</v>
      </c>
      <c r="B19" s="35">
        <v>441</v>
      </c>
      <c r="C19" s="36">
        <v>5</v>
      </c>
      <c r="D19" s="37">
        <v>426</v>
      </c>
      <c r="E19" s="36">
        <v>1</v>
      </c>
      <c r="F19" s="39">
        <f t="shared" si="0"/>
        <v>15</v>
      </c>
      <c r="G19" s="40">
        <f t="shared" si="0"/>
        <v>4</v>
      </c>
      <c r="H19" s="37">
        <v>2</v>
      </c>
      <c r="I19" s="36"/>
      <c r="J19" s="37">
        <v>3</v>
      </c>
      <c r="K19" s="36"/>
      <c r="L19" s="29">
        <f>H19-J19</f>
        <v>-1</v>
      </c>
      <c r="M19" s="40">
        <f t="shared" si="1"/>
        <v>0</v>
      </c>
      <c r="N19" s="37">
        <v>572</v>
      </c>
      <c r="O19" s="36">
        <v>8</v>
      </c>
      <c r="P19" s="37">
        <v>569</v>
      </c>
      <c r="Q19" s="36">
        <v>2</v>
      </c>
      <c r="R19" s="39">
        <f t="shared" si="2"/>
        <v>3</v>
      </c>
      <c r="S19" s="40">
        <f t="shared" si="2"/>
        <v>6</v>
      </c>
      <c r="T19" s="38"/>
      <c r="U19" s="38"/>
      <c r="V19" s="38"/>
      <c r="W19" s="38"/>
    </row>
    <row r="20" spans="1:23" ht="15" customHeight="1" x14ac:dyDescent="0.2">
      <c r="A20" s="34" t="s">
        <v>22</v>
      </c>
      <c r="B20" s="35">
        <v>131</v>
      </c>
      <c r="C20" s="36">
        <v>3</v>
      </c>
      <c r="D20" s="37">
        <v>157</v>
      </c>
      <c r="E20" s="36">
        <v>2</v>
      </c>
      <c r="F20" s="39">
        <f t="shared" si="0"/>
        <v>-26</v>
      </c>
      <c r="G20" s="40">
        <f t="shared" si="0"/>
        <v>1</v>
      </c>
      <c r="H20" s="37">
        <v>1</v>
      </c>
      <c r="I20" s="36"/>
      <c r="J20" s="37">
        <v>1</v>
      </c>
      <c r="K20" s="36"/>
      <c r="L20" s="29" t="s">
        <v>17</v>
      </c>
      <c r="M20" s="40">
        <f t="shared" si="1"/>
        <v>0</v>
      </c>
      <c r="N20" s="37">
        <v>155</v>
      </c>
      <c r="O20" s="36">
        <v>5</v>
      </c>
      <c r="P20" s="37">
        <v>195</v>
      </c>
      <c r="Q20" s="36">
        <v>3</v>
      </c>
      <c r="R20" s="39">
        <f t="shared" si="2"/>
        <v>-40</v>
      </c>
      <c r="S20" s="40">
        <f t="shared" si="2"/>
        <v>2</v>
      </c>
      <c r="T20" s="38"/>
      <c r="U20" s="38"/>
      <c r="V20" s="38"/>
      <c r="W20" s="38"/>
    </row>
    <row r="21" spans="1:23" ht="15" customHeight="1" x14ac:dyDescent="0.2">
      <c r="A21" s="34" t="s">
        <v>23</v>
      </c>
      <c r="B21" s="35">
        <v>376</v>
      </c>
      <c r="C21" s="36">
        <v>4</v>
      </c>
      <c r="D21" s="37">
        <v>408</v>
      </c>
      <c r="E21" s="36">
        <v>6</v>
      </c>
      <c r="F21" s="39">
        <f t="shared" si="0"/>
        <v>-32</v>
      </c>
      <c r="G21" s="40">
        <f t="shared" si="0"/>
        <v>-2</v>
      </c>
      <c r="H21" s="37" t="s">
        <v>17</v>
      </c>
      <c r="I21" s="36"/>
      <c r="J21" s="37">
        <v>4</v>
      </c>
      <c r="K21" s="36"/>
      <c r="L21" s="29">
        <f>0-J21</f>
        <v>-4</v>
      </c>
      <c r="M21" s="40">
        <f t="shared" si="1"/>
        <v>0</v>
      </c>
      <c r="N21" s="37">
        <v>531</v>
      </c>
      <c r="O21" s="36">
        <v>10</v>
      </c>
      <c r="P21" s="37">
        <v>604</v>
      </c>
      <c r="Q21" s="36">
        <v>10</v>
      </c>
      <c r="R21" s="39">
        <f t="shared" si="2"/>
        <v>-73</v>
      </c>
      <c r="S21" s="40">
        <f t="shared" si="2"/>
        <v>0</v>
      </c>
      <c r="T21" s="38"/>
      <c r="U21" s="38"/>
      <c r="V21" s="38"/>
      <c r="W21" s="38"/>
    </row>
    <row r="22" spans="1:23" s="31" customFormat="1" ht="15" customHeight="1" x14ac:dyDescent="0.15">
      <c r="A22" s="25" t="s">
        <v>24</v>
      </c>
      <c r="B22" s="26">
        <v>184</v>
      </c>
      <c r="C22" s="27">
        <v>7</v>
      </c>
      <c r="D22" s="28">
        <v>217</v>
      </c>
      <c r="E22" s="27">
        <v>5</v>
      </c>
      <c r="F22" s="29">
        <f t="shared" si="0"/>
        <v>-33</v>
      </c>
      <c r="G22" s="30">
        <f t="shared" si="0"/>
        <v>2</v>
      </c>
      <c r="H22" s="28">
        <v>1</v>
      </c>
      <c r="I22" s="27">
        <v>1</v>
      </c>
      <c r="J22" s="28">
        <v>1</v>
      </c>
      <c r="K22" s="27">
        <v>1</v>
      </c>
      <c r="L22" s="29" t="s">
        <v>17</v>
      </c>
      <c r="M22" s="30">
        <f t="shared" si="1"/>
        <v>0</v>
      </c>
      <c r="N22" s="28">
        <v>239</v>
      </c>
      <c r="O22" s="27">
        <v>10</v>
      </c>
      <c r="P22" s="28">
        <v>304</v>
      </c>
      <c r="Q22" s="27">
        <v>6</v>
      </c>
      <c r="R22" s="29">
        <f t="shared" si="2"/>
        <v>-65</v>
      </c>
      <c r="S22" s="30">
        <f t="shared" si="2"/>
        <v>4</v>
      </c>
    </row>
    <row r="23" spans="1:23" ht="15" customHeight="1" x14ac:dyDescent="0.2">
      <c r="A23" s="34" t="s">
        <v>25</v>
      </c>
      <c r="B23" s="35">
        <v>184</v>
      </c>
      <c r="C23" s="36">
        <v>7</v>
      </c>
      <c r="D23" s="37">
        <v>217</v>
      </c>
      <c r="E23" s="36">
        <v>5</v>
      </c>
      <c r="F23" s="39">
        <f t="shared" si="0"/>
        <v>-33</v>
      </c>
      <c r="G23" s="30">
        <f t="shared" si="0"/>
        <v>2</v>
      </c>
      <c r="H23" s="37">
        <v>1</v>
      </c>
      <c r="I23" s="36">
        <v>1</v>
      </c>
      <c r="J23" s="37">
        <v>1</v>
      </c>
      <c r="K23" s="36">
        <v>1</v>
      </c>
      <c r="L23" s="29" t="s">
        <v>17</v>
      </c>
      <c r="M23" s="30">
        <f t="shared" si="1"/>
        <v>0</v>
      </c>
      <c r="N23" s="37">
        <v>239</v>
      </c>
      <c r="O23" s="36">
        <v>10</v>
      </c>
      <c r="P23" s="37">
        <v>304</v>
      </c>
      <c r="Q23" s="36">
        <v>6</v>
      </c>
      <c r="R23" s="39">
        <f t="shared" si="2"/>
        <v>-65</v>
      </c>
      <c r="S23" s="30">
        <f t="shared" si="2"/>
        <v>4</v>
      </c>
      <c r="T23" s="38"/>
      <c r="U23" s="38"/>
      <c r="V23" s="38"/>
      <c r="W23" s="38"/>
    </row>
    <row r="24" spans="1:23" s="31" customFormat="1" ht="15" customHeight="1" x14ac:dyDescent="0.15">
      <c r="A24" s="25" t="s">
        <v>26</v>
      </c>
      <c r="B24" s="26">
        <f>SUM(B25:B27)</f>
        <v>374</v>
      </c>
      <c r="C24" s="32">
        <f>SUM(C25:C27)</f>
        <v>15</v>
      </c>
      <c r="D24" s="28">
        <f>SUM(D25:D27)</f>
        <v>430</v>
      </c>
      <c r="E24" s="32">
        <f>SUM(E25:E27)</f>
        <v>15</v>
      </c>
      <c r="F24" s="29">
        <f t="shared" si="0"/>
        <v>-56</v>
      </c>
      <c r="G24" s="30">
        <f t="shared" si="0"/>
        <v>0</v>
      </c>
      <c r="H24" s="28">
        <f>SUM(H25:H27)</f>
        <v>3</v>
      </c>
      <c r="I24" s="32"/>
      <c r="J24" s="28">
        <f>SUM(J25:J27)</f>
        <v>3</v>
      </c>
      <c r="K24" s="32"/>
      <c r="L24" s="29" t="s">
        <v>17</v>
      </c>
      <c r="M24" s="30">
        <f t="shared" si="1"/>
        <v>0</v>
      </c>
      <c r="N24" s="28">
        <f>SUM(N25:N27)</f>
        <v>478</v>
      </c>
      <c r="O24" s="32">
        <f>SUM(O25:O27)</f>
        <v>30</v>
      </c>
      <c r="P24" s="28">
        <f>SUM(P25:P27)</f>
        <v>539</v>
      </c>
      <c r="Q24" s="32">
        <f>SUM(Q25:Q27)</f>
        <v>26</v>
      </c>
      <c r="R24" s="29">
        <f t="shared" si="2"/>
        <v>-61</v>
      </c>
      <c r="S24" s="30">
        <f t="shared" si="2"/>
        <v>4</v>
      </c>
    </row>
    <row r="25" spans="1:23" ht="15" customHeight="1" x14ac:dyDescent="0.2">
      <c r="A25" s="34" t="s">
        <v>27</v>
      </c>
      <c r="B25" s="35">
        <v>71</v>
      </c>
      <c r="C25" s="36">
        <v>13</v>
      </c>
      <c r="D25" s="37">
        <v>105</v>
      </c>
      <c r="E25" s="36">
        <v>12</v>
      </c>
      <c r="F25" s="39">
        <f t="shared" si="0"/>
        <v>-34</v>
      </c>
      <c r="G25" s="40">
        <f t="shared" si="0"/>
        <v>1</v>
      </c>
      <c r="H25" s="37">
        <v>1</v>
      </c>
      <c r="I25" s="36"/>
      <c r="J25" s="37">
        <v>1</v>
      </c>
      <c r="K25" s="36"/>
      <c r="L25" s="29" t="s">
        <v>17</v>
      </c>
      <c r="M25" s="30">
        <f t="shared" si="1"/>
        <v>0</v>
      </c>
      <c r="N25" s="37">
        <v>91</v>
      </c>
      <c r="O25" s="36">
        <v>27</v>
      </c>
      <c r="P25" s="37">
        <v>137</v>
      </c>
      <c r="Q25" s="36">
        <v>23</v>
      </c>
      <c r="R25" s="39">
        <f t="shared" si="2"/>
        <v>-46</v>
      </c>
      <c r="S25" s="40">
        <f t="shared" si="2"/>
        <v>4</v>
      </c>
      <c r="T25" s="38"/>
      <c r="U25" s="38"/>
      <c r="V25" s="38"/>
    </row>
    <row r="26" spans="1:23" ht="15" customHeight="1" x14ac:dyDescent="0.2">
      <c r="A26" s="34" t="s">
        <v>28</v>
      </c>
      <c r="B26" s="35">
        <v>80</v>
      </c>
      <c r="C26" s="36"/>
      <c r="D26" s="37">
        <v>100</v>
      </c>
      <c r="E26" s="36">
        <v>1</v>
      </c>
      <c r="F26" s="39">
        <f t="shared" si="0"/>
        <v>-20</v>
      </c>
      <c r="G26" s="40">
        <f t="shared" si="0"/>
        <v>-1</v>
      </c>
      <c r="H26" s="37">
        <v>1</v>
      </c>
      <c r="I26" s="36"/>
      <c r="J26" s="37" t="s">
        <v>10</v>
      </c>
      <c r="K26" s="36"/>
      <c r="L26" s="29">
        <f>H26-0</f>
        <v>1</v>
      </c>
      <c r="M26" s="30"/>
      <c r="N26" s="37">
        <v>95</v>
      </c>
      <c r="O26" s="36"/>
      <c r="P26" s="37">
        <v>125</v>
      </c>
      <c r="Q26" s="36">
        <v>1</v>
      </c>
      <c r="R26" s="39">
        <f t="shared" si="2"/>
        <v>-30</v>
      </c>
      <c r="S26" s="40">
        <f t="shared" si="2"/>
        <v>-1</v>
      </c>
      <c r="T26" s="38"/>
      <c r="U26" s="38"/>
      <c r="V26" s="38"/>
      <c r="W26" s="38"/>
    </row>
    <row r="27" spans="1:23" ht="15" customHeight="1" x14ac:dyDescent="0.2">
      <c r="A27" s="34" t="s">
        <v>29</v>
      </c>
      <c r="B27" s="35">
        <v>223</v>
      </c>
      <c r="C27" s="36">
        <v>2</v>
      </c>
      <c r="D27" s="37">
        <v>225</v>
      </c>
      <c r="E27" s="36">
        <v>2</v>
      </c>
      <c r="F27" s="39">
        <f t="shared" si="0"/>
        <v>-2</v>
      </c>
      <c r="G27" s="40">
        <f t="shared" si="0"/>
        <v>0</v>
      </c>
      <c r="H27" s="37">
        <v>1</v>
      </c>
      <c r="I27" s="36"/>
      <c r="J27" s="37">
        <v>2</v>
      </c>
      <c r="K27" s="36"/>
      <c r="L27" s="29">
        <f>H27-J27</f>
        <v>-1</v>
      </c>
      <c r="M27" s="30">
        <f t="shared" si="1"/>
        <v>0</v>
      </c>
      <c r="N27" s="37">
        <v>292</v>
      </c>
      <c r="O27" s="36">
        <v>3</v>
      </c>
      <c r="P27" s="37">
        <v>277</v>
      </c>
      <c r="Q27" s="36">
        <v>2</v>
      </c>
      <c r="R27" s="39">
        <f t="shared" si="2"/>
        <v>15</v>
      </c>
      <c r="S27" s="40">
        <f t="shared" si="2"/>
        <v>1</v>
      </c>
      <c r="T27" s="38"/>
      <c r="U27" s="38"/>
      <c r="W27" s="38"/>
    </row>
    <row r="28" spans="1:23" s="31" customFormat="1" ht="15" customHeight="1" x14ac:dyDescent="0.15">
      <c r="A28" s="25" t="s">
        <v>30</v>
      </c>
      <c r="B28" s="26">
        <v>12</v>
      </c>
      <c r="C28" s="27"/>
      <c r="D28" s="28">
        <v>13</v>
      </c>
      <c r="E28" s="27"/>
      <c r="F28" s="29">
        <f t="shared" si="0"/>
        <v>-1</v>
      </c>
      <c r="G28" s="30">
        <f t="shared" si="0"/>
        <v>0</v>
      </c>
      <c r="H28" s="28" t="s">
        <v>17</v>
      </c>
      <c r="I28" s="27"/>
      <c r="J28" s="28" t="s">
        <v>10</v>
      </c>
      <c r="K28" s="27"/>
      <c r="L28" s="29" t="s">
        <v>17</v>
      </c>
      <c r="M28" s="30">
        <f t="shared" si="1"/>
        <v>0</v>
      </c>
      <c r="N28" s="28">
        <v>17</v>
      </c>
      <c r="O28" s="27"/>
      <c r="P28" s="28">
        <v>18</v>
      </c>
      <c r="Q28" s="27"/>
      <c r="R28" s="29">
        <f t="shared" si="2"/>
        <v>-1</v>
      </c>
      <c r="S28" s="30">
        <f t="shared" si="2"/>
        <v>0</v>
      </c>
    </row>
    <row r="29" spans="1:23" ht="15" customHeight="1" x14ac:dyDescent="0.2">
      <c r="A29" s="34" t="s">
        <v>31</v>
      </c>
      <c r="B29" s="35">
        <v>12</v>
      </c>
      <c r="C29" s="36"/>
      <c r="D29" s="37">
        <v>13</v>
      </c>
      <c r="E29" s="36"/>
      <c r="F29" s="39">
        <f t="shared" si="0"/>
        <v>-1</v>
      </c>
      <c r="G29" s="30">
        <f t="shared" si="0"/>
        <v>0</v>
      </c>
      <c r="H29" s="37" t="s">
        <v>17</v>
      </c>
      <c r="I29" s="36"/>
      <c r="J29" s="37" t="s">
        <v>10</v>
      </c>
      <c r="K29" s="36"/>
      <c r="L29" s="29" t="s">
        <v>17</v>
      </c>
      <c r="M29" s="30">
        <f t="shared" si="1"/>
        <v>0</v>
      </c>
      <c r="N29" s="37">
        <v>17</v>
      </c>
      <c r="O29" s="36"/>
      <c r="P29" s="37">
        <v>18</v>
      </c>
      <c r="Q29" s="36"/>
      <c r="R29" s="39">
        <f t="shared" si="2"/>
        <v>-1</v>
      </c>
      <c r="S29" s="30">
        <f t="shared" si="2"/>
        <v>0</v>
      </c>
      <c r="T29" s="38"/>
      <c r="U29" s="38"/>
      <c r="V29" s="38"/>
      <c r="W29" s="38"/>
    </row>
    <row r="30" spans="1:23" s="31" customFormat="1" ht="15" customHeight="1" x14ac:dyDescent="0.15">
      <c r="A30" s="25" t="s">
        <v>32</v>
      </c>
      <c r="B30" s="26">
        <v>111</v>
      </c>
      <c r="C30" s="27"/>
      <c r="D30" s="28">
        <v>106</v>
      </c>
      <c r="E30" s="27"/>
      <c r="F30" s="29">
        <f t="shared" si="0"/>
        <v>5</v>
      </c>
      <c r="G30" s="30">
        <f t="shared" si="0"/>
        <v>0</v>
      </c>
      <c r="H30" s="28" t="s">
        <v>17</v>
      </c>
      <c r="I30" s="28"/>
      <c r="J30" s="28" t="s">
        <v>10</v>
      </c>
      <c r="K30" s="28"/>
      <c r="L30" s="29" t="s">
        <v>17</v>
      </c>
      <c r="M30" s="30">
        <f t="shared" si="1"/>
        <v>0</v>
      </c>
      <c r="N30" s="28">
        <v>144</v>
      </c>
      <c r="O30" s="27"/>
      <c r="P30" s="28">
        <v>138</v>
      </c>
      <c r="Q30" s="27"/>
      <c r="R30" s="29">
        <f t="shared" si="2"/>
        <v>6</v>
      </c>
      <c r="S30" s="30">
        <f t="shared" si="2"/>
        <v>0</v>
      </c>
    </row>
    <row r="31" spans="1:23" ht="15" customHeight="1" x14ac:dyDescent="0.2">
      <c r="A31" s="34" t="s">
        <v>33</v>
      </c>
      <c r="B31" s="35">
        <v>111</v>
      </c>
      <c r="C31" s="36"/>
      <c r="D31" s="37">
        <v>106</v>
      </c>
      <c r="E31" s="36"/>
      <c r="F31" s="39">
        <f t="shared" si="0"/>
        <v>5</v>
      </c>
      <c r="G31" s="30">
        <f t="shared" si="0"/>
        <v>0</v>
      </c>
      <c r="H31" s="37" t="s">
        <v>17</v>
      </c>
      <c r="I31" s="36"/>
      <c r="J31" s="37" t="s">
        <v>10</v>
      </c>
      <c r="K31" s="36"/>
      <c r="L31" s="42" t="s">
        <v>17</v>
      </c>
      <c r="M31" s="30">
        <f t="shared" si="1"/>
        <v>0</v>
      </c>
      <c r="N31" s="37">
        <v>144</v>
      </c>
      <c r="O31" s="36"/>
      <c r="P31" s="37">
        <v>138</v>
      </c>
      <c r="Q31" s="36"/>
      <c r="R31" s="39">
        <f t="shared" si="2"/>
        <v>6</v>
      </c>
      <c r="S31" s="30">
        <f t="shared" si="2"/>
        <v>0</v>
      </c>
      <c r="T31" s="38"/>
      <c r="U31" s="38"/>
      <c r="V31" s="38"/>
      <c r="W31" s="38"/>
    </row>
    <row r="32" spans="1:23" s="31" customFormat="1" ht="15" customHeight="1" x14ac:dyDescent="0.15">
      <c r="A32" s="25" t="s">
        <v>34</v>
      </c>
      <c r="B32" s="26">
        <f>SUM(B33:B35)</f>
        <v>332</v>
      </c>
      <c r="C32" s="27"/>
      <c r="D32" s="28">
        <f>SUM(D33:D35)</f>
        <v>367</v>
      </c>
      <c r="E32" s="27"/>
      <c r="F32" s="29">
        <f t="shared" si="0"/>
        <v>-35</v>
      </c>
      <c r="G32" s="30">
        <f t="shared" si="0"/>
        <v>0</v>
      </c>
      <c r="H32" s="28">
        <f>SUM(H33:H35)</f>
        <v>2</v>
      </c>
      <c r="I32" s="28">
        <f>SUM(I33:I35)</f>
        <v>0</v>
      </c>
      <c r="J32" s="28" t="s">
        <v>17</v>
      </c>
      <c r="K32" s="27"/>
      <c r="L32" s="29">
        <f>H32-0</f>
        <v>2</v>
      </c>
      <c r="M32" s="30">
        <f t="shared" si="1"/>
        <v>0</v>
      </c>
      <c r="N32" s="28">
        <f>SUM(N33:N35)</f>
        <v>462</v>
      </c>
      <c r="O32" s="27"/>
      <c r="P32" s="28">
        <f>SUM(P33:P35)</f>
        <v>484</v>
      </c>
      <c r="Q32" s="27"/>
      <c r="R32" s="29">
        <f t="shared" si="2"/>
        <v>-22</v>
      </c>
      <c r="S32" s="30">
        <f t="shared" si="2"/>
        <v>0</v>
      </c>
    </row>
    <row r="33" spans="1:19" ht="15" customHeight="1" x14ac:dyDescent="0.15">
      <c r="A33" s="34" t="s">
        <v>35</v>
      </c>
      <c r="B33" s="35">
        <v>54</v>
      </c>
      <c r="C33" s="36"/>
      <c r="D33" s="37">
        <v>68</v>
      </c>
      <c r="E33" s="36"/>
      <c r="F33" s="39">
        <f t="shared" si="0"/>
        <v>-14</v>
      </c>
      <c r="G33" s="30">
        <f t="shared" si="0"/>
        <v>0</v>
      </c>
      <c r="H33" s="37">
        <v>1</v>
      </c>
      <c r="I33" s="36"/>
      <c r="J33" s="37" t="s">
        <v>10</v>
      </c>
      <c r="K33" s="36"/>
      <c r="L33" s="29">
        <f>H33-0</f>
        <v>1</v>
      </c>
      <c r="M33" s="30">
        <f t="shared" si="1"/>
        <v>0</v>
      </c>
      <c r="N33" s="37">
        <v>76</v>
      </c>
      <c r="O33" s="36"/>
      <c r="P33" s="37">
        <v>86</v>
      </c>
      <c r="Q33" s="36"/>
      <c r="R33" s="39">
        <f t="shared" si="2"/>
        <v>-10</v>
      </c>
      <c r="S33" s="30">
        <f t="shared" si="2"/>
        <v>0</v>
      </c>
    </row>
    <row r="34" spans="1:19" ht="15" customHeight="1" x14ac:dyDescent="0.15">
      <c r="A34" s="34" t="s">
        <v>36</v>
      </c>
      <c r="B34" s="35">
        <v>100</v>
      </c>
      <c r="C34" s="36"/>
      <c r="D34" s="37">
        <v>107</v>
      </c>
      <c r="E34" s="36"/>
      <c r="F34" s="39">
        <f t="shared" si="0"/>
        <v>-7</v>
      </c>
      <c r="G34" s="30">
        <f t="shared" si="0"/>
        <v>0</v>
      </c>
      <c r="H34" s="37" t="s">
        <v>17</v>
      </c>
      <c r="I34" s="36"/>
      <c r="J34" s="37" t="s">
        <v>10</v>
      </c>
      <c r="K34" s="36"/>
      <c r="L34" s="29" t="s">
        <v>17</v>
      </c>
      <c r="M34" s="30">
        <f t="shared" si="1"/>
        <v>0</v>
      </c>
      <c r="N34" s="37">
        <v>131</v>
      </c>
      <c r="O34" s="36"/>
      <c r="P34" s="37">
        <v>141</v>
      </c>
      <c r="Q34" s="36"/>
      <c r="R34" s="39">
        <f t="shared" si="2"/>
        <v>-10</v>
      </c>
      <c r="S34" s="30">
        <f t="shared" si="2"/>
        <v>0</v>
      </c>
    </row>
    <row r="35" spans="1:19" ht="15" customHeight="1" x14ac:dyDescent="0.15">
      <c r="A35" s="34" t="s">
        <v>37</v>
      </c>
      <c r="B35" s="35">
        <v>178</v>
      </c>
      <c r="C35" s="36"/>
      <c r="D35" s="37">
        <v>192</v>
      </c>
      <c r="E35" s="36"/>
      <c r="F35" s="39">
        <f t="shared" si="0"/>
        <v>-14</v>
      </c>
      <c r="G35" s="30">
        <f t="shared" si="0"/>
        <v>0</v>
      </c>
      <c r="H35" s="37">
        <v>1</v>
      </c>
      <c r="I35" s="36"/>
      <c r="J35" s="37" t="s">
        <v>10</v>
      </c>
      <c r="K35" s="36"/>
      <c r="L35" s="29">
        <f>H35-0</f>
        <v>1</v>
      </c>
      <c r="M35" s="30">
        <f t="shared" si="1"/>
        <v>0</v>
      </c>
      <c r="N35" s="37">
        <v>255</v>
      </c>
      <c r="O35" s="36"/>
      <c r="P35" s="37">
        <v>257</v>
      </c>
      <c r="Q35" s="36"/>
      <c r="R35" s="39">
        <f t="shared" si="2"/>
        <v>-2</v>
      </c>
      <c r="S35" s="30">
        <f t="shared" si="2"/>
        <v>0</v>
      </c>
    </row>
    <row r="36" spans="1:19" s="31" customFormat="1" ht="15" customHeight="1" x14ac:dyDescent="0.15">
      <c r="A36" s="25" t="s">
        <v>38</v>
      </c>
      <c r="B36" s="26">
        <v>36</v>
      </c>
      <c r="C36" s="27"/>
      <c r="D36" s="28">
        <v>27</v>
      </c>
      <c r="E36" s="27"/>
      <c r="F36" s="29">
        <f t="shared" si="0"/>
        <v>9</v>
      </c>
      <c r="G36" s="30">
        <f t="shared" si="0"/>
        <v>0</v>
      </c>
      <c r="H36" s="28">
        <v>2</v>
      </c>
      <c r="I36" s="27"/>
      <c r="J36" s="28" t="s">
        <v>10</v>
      </c>
      <c r="K36" s="27"/>
      <c r="L36" s="29">
        <f>H36-0</f>
        <v>2</v>
      </c>
      <c r="M36" s="30">
        <f t="shared" si="1"/>
        <v>0</v>
      </c>
      <c r="N36" s="28">
        <v>46</v>
      </c>
      <c r="O36" s="27"/>
      <c r="P36" s="28">
        <v>29</v>
      </c>
      <c r="Q36" s="27"/>
      <c r="R36" s="29">
        <f t="shared" si="2"/>
        <v>17</v>
      </c>
      <c r="S36" s="30">
        <f t="shared" si="2"/>
        <v>0</v>
      </c>
    </row>
    <row r="37" spans="1:19" ht="15" customHeight="1" thickBot="1" x14ac:dyDescent="0.2">
      <c r="A37" s="43" t="s">
        <v>39</v>
      </c>
      <c r="B37" s="44">
        <v>36</v>
      </c>
      <c r="C37" s="45"/>
      <c r="D37" s="46">
        <v>27</v>
      </c>
      <c r="E37" s="45"/>
      <c r="F37" s="47">
        <f t="shared" si="0"/>
        <v>9</v>
      </c>
      <c r="G37" s="48">
        <f t="shared" si="0"/>
        <v>0</v>
      </c>
      <c r="H37" s="46">
        <v>2</v>
      </c>
      <c r="I37" s="45"/>
      <c r="J37" s="46" t="s">
        <v>10</v>
      </c>
      <c r="K37" s="45"/>
      <c r="L37" s="47">
        <f>H37-0</f>
        <v>2</v>
      </c>
      <c r="M37" s="48">
        <f t="shared" si="1"/>
        <v>0</v>
      </c>
      <c r="N37" s="46">
        <v>46</v>
      </c>
      <c r="O37" s="45"/>
      <c r="P37" s="46">
        <v>29</v>
      </c>
      <c r="Q37" s="45"/>
      <c r="R37" s="47">
        <f t="shared" si="2"/>
        <v>17</v>
      </c>
      <c r="S37" s="48">
        <f t="shared" si="2"/>
        <v>0</v>
      </c>
    </row>
    <row r="38" spans="1:19" s="4" customFormat="1" ht="12.75" customHeight="1" x14ac:dyDescent="0.2">
      <c r="A38" s="49" t="s">
        <v>40</v>
      </c>
      <c r="B38" s="50"/>
      <c r="C38" s="50"/>
      <c r="D38" s="50"/>
      <c r="E38" s="50"/>
      <c r="F38" s="51"/>
      <c r="G38" s="52"/>
      <c r="H38" s="50"/>
      <c r="I38" s="50"/>
      <c r="J38" s="50"/>
      <c r="K38" s="50"/>
      <c r="L38" s="51"/>
      <c r="M38" s="51"/>
      <c r="O38" s="50"/>
      <c r="Q38" s="50"/>
      <c r="R38" s="51"/>
      <c r="S38" s="51"/>
    </row>
    <row r="39" spans="1:19" ht="10.5" customHeight="1" x14ac:dyDescent="0.2">
      <c r="A39" s="50" t="s">
        <v>41</v>
      </c>
      <c r="G39" s="38"/>
      <c r="H39" s="38"/>
      <c r="M39" s="38"/>
      <c r="N39" s="38"/>
      <c r="O39" s="38"/>
      <c r="P39" s="38"/>
      <c r="Q39" s="38"/>
      <c r="R39" s="38"/>
      <c r="S39" s="38"/>
    </row>
    <row r="43" spans="1:19" ht="13" x14ac:dyDescent="0.2">
      <c r="A43" s="38"/>
      <c r="B43" s="53"/>
      <c r="C43" s="38"/>
      <c r="D43" s="38"/>
      <c r="E43" s="38"/>
      <c r="F43" s="53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</sheetData>
  <mergeCells count="1">
    <mergeCell ref="A4:A5"/>
  </mergeCells>
  <phoneticPr fontId="4"/>
  <printOptions gridLinesSet="0"/>
  <pageMargins left="0.25" right="0.25" top="0.75" bottom="0.75" header="0.3" footer="0.3"/>
  <pageSetup paperSize="9" scale="94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27-9</vt:lpstr>
      <vt:lpstr>'27-9'!Print_Area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2020-10-05T05:11:18Z</dcterms:created>
  <dcterms:modified xsi:type="dcterms:W3CDTF">2020-10-05T05:11:27Z</dcterms:modified>
</cp:coreProperties>
</file>