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3060" yWindow="1560" windowWidth="17940" windowHeight="11760" activeTab="11"/>
  </bookViews>
  <sheets>
    <sheet name="Ｈ２１" sheetId="2" r:id="rId1"/>
    <sheet name="Ｈ２２" sheetId="4" r:id="rId2"/>
    <sheet name="Ｈ２３" sheetId="7" r:id="rId3"/>
    <sheet name="Ｈ２４" sheetId="12" r:id="rId4"/>
    <sheet name="Ｈ２５" sheetId="8" r:id="rId5"/>
    <sheet name="Ｈ２６" sheetId="14" r:id="rId6"/>
    <sheet name="Ｈ２７" sheetId="15" r:id="rId7"/>
    <sheet name="Ｈ２８" sheetId="16" r:id="rId8"/>
    <sheet name="Ｈ２９" sheetId="17" r:id="rId9"/>
    <sheet name="Ｈ３０" sheetId="13" r:id="rId10"/>
    <sheet name="H31" sheetId="18" r:id="rId11"/>
    <sheet name="R2" sheetId="20" r:id="rId12"/>
  </sheets>
  <definedNames>
    <definedName name="_xlnm.Print_Area" localSheetId="0">'Ｈ２１'!$A$1:$H$42</definedName>
    <definedName name="_xlnm.Print_Area" localSheetId="1">'Ｈ２２'!$A$1:$H$45</definedName>
    <definedName name="_xlnm.Print_Area" localSheetId="2">'Ｈ２３'!$A$1:$H$41</definedName>
    <definedName name="_xlnm.Print_Area" localSheetId="3">'Ｈ２４'!$A$1:$H$40</definedName>
    <definedName name="_xlnm.Print_Area" localSheetId="4">'Ｈ２５'!$A$1:$H$39</definedName>
    <definedName name="_xlnm.Print_Area" localSheetId="5">'Ｈ２６'!$A$1:$H$40</definedName>
    <definedName name="_xlnm.Print_Area" localSheetId="6">'Ｈ２７'!$A$1:$H$40</definedName>
    <definedName name="_xlnm.Print_Area" localSheetId="7">'Ｈ２８'!$A$1:$H$48</definedName>
    <definedName name="_xlnm.Print_Area" localSheetId="8">'Ｈ２９'!$A$1:$H$49</definedName>
    <definedName name="_xlnm.Print_Area" localSheetId="9">'Ｈ３０'!$A$1:$V$49</definedName>
    <definedName name="_xlnm.Print_Area" localSheetId="10">'H31'!$A$1:$H$49</definedName>
    <definedName name="_xlnm.Print_Area" localSheetId="11">'R2'!$A$1:$H$52</definedName>
  </definedNames>
  <calcPr calcId="191029"/>
</workbook>
</file>

<file path=xl/calcChain.xml><?xml version="1.0" encoding="utf-8"?>
<calcChain xmlns="http://schemas.openxmlformats.org/spreadsheetml/2006/main">
  <c r="H47" i="20" l="1"/>
  <c r="H42" i="20"/>
  <c r="H43" i="20"/>
  <c r="H40" i="20"/>
  <c r="H39" i="20"/>
  <c r="H38" i="20"/>
  <c r="H30" i="20"/>
  <c r="H29" i="20"/>
  <c r="H25" i="20"/>
  <c r="H24" i="20"/>
  <c r="H8" i="20"/>
  <c r="H50" i="20"/>
  <c r="H49" i="20"/>
  <c r="G48" i="20"/>
  <c r="F48" i="20"/>
  <c r="E48" i="20"/>
  <c r="D48" i="20"/>
  <c r="C48" i="20"/>
  <c r="H46" i="20"/>
  <c r="H45" i="20"/>
  <c r="G44" i="20"/>
  <c r="F44" i="20"/>
  <c r="E44" i="20"/>
  <c r="D44" i="20"/>
  <c r="H44" i="20"/>
  <c r="C44" i="20"/>
  <c r="H41" i="20"/>
  <c r="H37" i="20"/>
  <c r="H36" i="20"/>
  <c r="H35" i="20"/>
  <c r="H33" i="20"/>
  <c r="H32" i="20"/>
  <c r="H31" i="20"/>
  <c r="H28" i="20"/>
  <c r="H27" i="20"/>
  <c r="H26" i="20"/>
  <c r="H23" i="20"/>
  <c r="H22" i="20"/>
  <c r="G21" i="20"/>
  <c r="F21" i="20"/>
  <c r="E21" i="20"/>
  <c r="D21" i="20"/>
  <c r="H21" i="20"/>
  <c r="C21" i="20"/>
  <c r="H20" i="20"/>
  <c r="H19" i="20"/>
  <c r="H18" i="20"/>
  <c r="H17" i="20"/>
  <c r="H16" i="20"/>
  <c r="H15" i="20"/>
  <c r="H14" i="20"/>
  <c r="H13" i="20"/>
  <c r="H12" i="20"/>
  <c r="H11" i="20"/>
  <c r="G10" i="20"/>
  <c r="G52" i="20"/>
  <c r="F10" i="20"/>
  <c r="E10" i="20"/>
  <c r="D10" i="20"/>
  <c r="C10" i="20"/>
  <c r="H9" i="20"/>
  <c r="H7" i="20"/>
  <c r="E9" i="18"/>
  <c r="E20" i="18"/>
  <c r="E40" i="18"/>
  <c r="E45" i="18"/>
  <c r="H47" i="18"/>
  <c r="H44" i="18"/>
  <c r="H33" i="18"/>
  <c r="H32" i="18"/>
  <c r="H28" i="18"/>
  <c r="G9" i="18"/>
  <c r="C45" i="18"/>
  <c r="D45" i="18"/>
  <c r="G45" i="18"/>
  <c r="D40" i="18"/>
  <c r="H34" i="18"/>
  <c r="H30" i="18"/>
  <c r="H29" i="18"/>
  <c r="H22" i="18"/>
  <c r="H19" i="18"/>
  <c r="H18" i="18"/>
  <c r="H16" i="18"/>
  <c r="H10" i="18"/>
  <c r="D9" i="18"/>
  <c r="F9" i="18"/>
  <c r="N47" i="13"/>
  <c r="V47" i="13"/>
  <c r="N7" i="13"/>
  <c r="M47" i="13"/>
  <c r="M46" i="13"/>
  <c r="M44" i="13"/>
  <c r="M43" i="13"/>
  <c r="M42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19" i="13"/>
  <c r="M18" i="13"/>
  <c r="M17" i="13"/>
  <c r="M16" i="13"/>
  <c r="M15" i="13"/>
  <c r="M14" i="13"/>
  <c r="M13" i="13"/>
  <c r="M12" i="13"/>
  <c r="M11" i="13"/>
  <c r="M10" i="13"/>
  <c r="M8" i="13"/>
  <c r="M7" i="13"/>
  <c r="L47" i="13"/>
  <c r="I47" i="13"/>
  <c r="N46" i="13"/>
  <c r="V46" i="13"/>
  <c r="L46" i="13"/>
  <c r="I46" i="13"/>
  <c r="T45" i="13"/>
  <c r="S45" i="13"/>
  <c r="R45" i="13"/>
  <c r="Q45" i="13"/>
  <c r="P45" i="13"/>
  <c r="O45" i="13"/>
  <c r="N45" i="13"/>
  <c r="K45" i="13"/>
  <c r="H45" i="13"/>
  <c r="G45" i="13"/>
  <c r="F45" i="13"/>
  <c r="M45" i="13"/>
  <c r="N44" i="13"/>
  <c r="L44" i="13"/>
  <c r="I44" i="13"/>
  <c r="N43" i="13"/>
  <c r="L43" i="13"/>
  <c r="I43" i="13"/>
  <c r="N42" i="13"/>
  <c r="L42" i="13"/>
  <c r="I42" i="13"/>
  <c r="D42" i="13"/>
  <c r="T41" i="13"/>
  <c r="S41" i="13"/>
  <c r="R41" i="13"/>
  <c r="Q41" i="13"/>
  <c r="P41" i="13"/>
  <c r="O41" i="13"/>
  <c r="K41" i="13"/>
  <c r="H41" i="13"/>
  <c r="G41" i="13"/>
  <c r="F41" i="13"/>
  <c r="D41" i="13"/>
  <c r="N40" i="13"/>
  <c r="L40" i="13"/>
  <c r="I40" i="13"/>
  <c r="N39" i="13"/>
  <c r="V39" i="13"/>
  <c r="L39" i="13"/>
  <c r="I39" i="13"/>
  <c r="N38" i="13"/>
  <c r="L38" i="13"/>
  <c r="I38" i="13"/>
  <c r="N37" i="13"/>
  <c r="L37" i="13"/>
  <c r="I37" i="13"/>
  <c r="N36" i="13"/>
  <c r="L36" i="13"/>
  <c r="I36" i="13"/>
  <c r="N35" i="13"/>
  <c r="V35" i="13"/>
  <c r="L35" i="13"/>
  <c r="I35" i="13"/>
  <c r="N34" i="13"/>
  <c r="V34" i="13"/>
  <c r="L34" i="13"/>
  <c r="I34" i="13"/>
  <c r="N33" i="13"/>
  <c r="V33" i="13"/>
  <c r="L33" i="13"/>
  <c r="I33" i="13"/>
  <c r="N32" i="13"/>
  <c r="V32" i="13"/>
  <c r="L32" i="13"/>
  <c r="I32" i="13"/>
  <c r="N31" i="13"/>
  <c r="V31" i="13"/>
  <c r="L31" i="13"/>
  <c r="I31" i="13"/>
  <c r="N30" i="13"/>
  <c r="V30" i="13"/>
  <c r="L30" i="13"/>
  <c r="I30" i="13"/>
  <c r="N29" i="13"/>
  <c r="V29" i="13"/>
  <c r="L29" i="13"/>
  <c r="I29" i="13"/>
  <c r="N28" i="13"/>
  <c r="L28" i="13"/>
  <c r="I28" i="13"/>
  <c r="N27" i="13"/>
  <c r="V27" i="13"/>
  <c r="L27" i="13"/>
  <c r="I27" i="13"/>
  <c r="N26" i="13"/>
  <c r="V26" i="13"/>
  <c r="L26" i="13"/>
  <c r="I26" i="13"/>
  <c r="N25" i="13"/>
  <c r="V25" i="13"/>
  <c r="L25" i="13"/>
  <c r="I25" i="13"/>
  <c r="N24" i="13"/>
  <c r="V24" i="13"/>
  <c r="L24" i="13"/>
  <c r="I24" i="13"/>
  <c r="N23" i="13"/>
  <c r="V23" i="13"/>
  <c r="L23" i="13"/>
  <c r="I23" i="13"/>
  <c r="N22" i="13"/>
  <c r="V22" i="13"/>
  <c r="L22" i="13"/>
  <c r="I22" i="13"/>
  <c r="N21" i="13"/>
  <c r="V21" i="13"/>
  <c r="L21" i="13"/>
  <c r="I21" i="13"/>
  <c r="T20" i="13"/>
  <c r="S20" i="13"/>
  <c r="R20" i="13"/>
  <c r="Q20" i="13"/>
  <c r="P20" i="13"/>
  <c r="O20" i="13"/>
  <c r="K20" i="13"/>
  <c r="H20" i="13"/>
  <c r="G20" i="13"/>
  <c r="F20" i="13"/>
  <c r="M20" i="13"/>
  <c r="N19" i="13"/>
  <c r="V19" i="13"/>
  <c r="L19" i="13"/>
  <c r="I19" i="13"/>
  <c r="N18" i="13"/>
  <c r="L18" i="13"/>
  <c r="I18" i="13"/>
  <c r="V18" i="13"/>
  <c r="N17" i="13"/>
  <c r="L17" i="13"/>
  <c r="I17" i="13"/>
  <c r="V17" i="13"/>
  <c r="N16" i="13"/>
  <c r="V16" i="13"/>
  <c r="L16" i="13"/>
  <c r="I16" i="13"/>
  <c r="N15" i="13"/>
  <c r="L15" i="13"/>
  <c r="I15" i="13"/>
  <c r="N14" i="13"/>
  <c r="L14" i="13"/>
  <c r="I14" i="13"/>
  <c r="V14" i="13"/>
  <c r="N13" i="13"/>
  <c r="L13" i="13"/>
  <c r="I13" i="13"/>
  <c r="N12" i="13"/>
  <c r="V12" i="13"/>
  <c r="L12" i="13"/>
  <c r="I12" i="13"/>
  <c r="N11" i="13"/>
  <c r="V11" i="13"/>
  <c r="L11" i="13"/>
  <c r="I11" i="13"/>
  <c r="N10" i="13"/>
  <c r="V10" i="13"/>
  <c r="L10" i="13"/>
  <c r="I10" i="13"/>
  <c r="T9" i="13"/>
  <c r="S9" i="13"/>
  <c r="R9" i="13"/>
  <c r="Q9" i="13"/>
  <c r="P9" i="13"/>
  <c r="O9" i="13"/>
  <c r="K9" i="13"/>
  <c r="H9" i="13"/>
  <c r="F9" i="13"/>
  <c r="M9" i="13"/>
  <c r="N8" i="13"/>
  <c r="L8" i="13"/>
  <c r="G8" i="13"/>
  <c r="I8" i="13"/>
  <c r="E9" i="13"/>
  <c r="V8" i="13"/>
  <c r="L7" i="13"/>
  <c r="G7" i="13"/>
  <c r="V7" i="13"/>
  <c r="H47" i="17"/>
  <c r="H46" i="17"/>
  <c r="H44" i="17"/>
  <c r="H43" i="17"/>
  <c r="H42" i="17"/>
  <c r="H41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8" i="17"/>
  <c r="H17" i="17"/>
  <c r="H16" i="17"/>
  <c r="H15" i="17"/>
  <c r="H14" i="17"/>
  <c r="H13" i="17"/>
  <c r="H12" i="17"/>
  <c r="H11" i="17"/>
  <c r="H10" i="17"/>
  <c r="H9" i="17"/>
  <c r="H7" i="17"/>
  <c r="H6" i="17"/>
  <c r="D45" i="17"/>
  <c r="E45" i="17"/>
  <c r="F45" i="17"/>
  <c r="G45" i="17"/>
  <c r="D40" i="17"/>
  <c r="E40" i="17"/>
  <c r="F40" i="17"/>
  <c r="G40" i="17"/>
  <c r="H40" i="17"/>
  <c r="D19" i="17"/>
  <c r="E19" i="17"/>
  <c r="F19" i="17"/>
  <c r="G19" i="17"/>
  <c r="H19" i="17"/>
  <c r="E8" i="17"/>
  <c r="F8" i="17"/>
  <c r="G8" i="17"/>
  <c r="D8" i="17"/>
  <c r="H8" i="17"/>
  <c r="C8" i="17"/>
  <c r="C45" i="17"/>
  <c r="C40" i="17"/>
  <c r="C19" i="17"/>
  <c r="F45" i="4"/>
  <c r="C42" i="4"/>
  <c r="C38" i="4"/>
  <c r="C18" i="4"/>
  <c r="C45" i="4"/>
  <c r="F42" i="2"/>
  <c r="C34" i="2"/>
  <c r="C39" i="2"/>
  <c r="C17" i="2"/>
  <c r="C42" i="2"/>
  <c r="V28" i="13"/>
  <c r="V43" i="13"/>
  <c r="H14" i="18"/>
  <c r="C20" i="18"/>
  <c r="H15" i="18"/>
  <c r="C40" i="18"/>
  <c r="C9" i="18"/>
  <c r="H24" i="18"/>
  <c r="H35" i="18"/>
  <c r="D20" i="18"/>
  <c r="H8" i="18"/>
  <c r="H12" i="18"/>
  <c r="H17" i="18"/>
  <c r="H26" i="18"/>
  <c r="H41" i="18"/>
  <c r="H7" i="18"/>
  <c r="H13" i="18"/>
  <c r="H21" i="18"/>
  <c r="H23" i="18"/>
  <c r="H27" i="18"/>
  <c r="H31" i="18"/>
  <c r="H38" i="18"/>
  <c r="H46" i="18"/>
  <c r="F20" i="18"/>
  <c r="G40" i="18"/>
  <c r="H42" i="18"/>
  <c r="H25" i="18"/>
  <c r="F40" i="18"/>
  <c r="F45" i="18"/>
  <c r="G20" i="18"/>
  <c r="H11" i="18"/>
  <c r="E52" i="20"/>
  <c r="H10" i="20"/>
  <c r="F52" i="20"/>
  <c r="D52" i="20"/>
  <c r="H52" i="20"/>
  <c r="H48" i="20"/>
  <c r="C52" i="20"/>
  <c r="H20" i="18"/>
  <c r="H9" i="18"/>
  <c r="E49" i="18"/>
  <c r="C49" i="18"/>
  <c r="D49" i="18"/>
  <c r="F49" i="18"/>
  <c r="G49" i="18"/>
  <c r="H40" i="18"/>
  <c r="H45" i="18"/>
  <c r="L45" i="13"/>
  <c r="V44" i="13"/>
  <c r="P49" i="13"/>
  <c r="T49" i="13"/>
  <c r="L9" i="13"/>
  <c r="I45" i="13"/>
  <c r="N20" i="13"/>
  <c r="S49" i="13"/>
  <c r="Q49" i="13"/>
  <c r="D20" i="13"/>
  <c r="D45" i="13"/>
  <c r="V42" i="13"/>
  <c r="V15" i="13"/>
  <c r="O49" i="13"/>
  <c r="N49" i="13"/>
  <c r="N41" i="13"/>
  <c r="N9" i="13"/>
  <c r="C41" i="13"/>
  <c r="C45" i="13"/>
  <c r="D9" i="13"/>
  <c r="R49" i="13"/>
  <c r="C9" i="13"/>
  <c r="H49" i="13"/>
  <c r="I41" i="13"/>
  <c r="E41" i="13"/>
  <c r="E45" i="13"/>
  <c r="C20" i="13"/>
  <c r="E20" i="13"/>
  <c r="G9" i="13"/>
  <c r="G49" i="13"/>
  <c r="I20" i="13"/>
  <c r="L20" i="13"/>
  <c r="L41" i="13"/>
  <c r="F49" i="13"/>
  <c r="M49" i="13"/>
  <c r="K49" i="13"/>
  <c r="V41" i="13"/>
  <c r="V45" i="13"/>
  <c r="I7" i="13"/>
  <c r="I9" i="13"/>
  <c r="V13" i="13"/>
  <c r="V20" i="13"/>
  <c r="V36" i="13"/>
  <c r="V38" i="13"/>
  <c r="M41" i="13"/>
  <c r="V40" i="13"/>
  <c r="C49" i="17"/>
  <c r="H45" i="17"/>
  <c r="F49" i="17"/>
  <c r="D49" i="17"/>
  <c r="H49" i="17"/>
  <c r="E49" i="17"/>
  <c r="H49" i="18"/>
  <c r="V9" i="13"/>
  <c r="D49" i="13"/>
  <c r="V49" i="13"/>
  <c r="L49" i="13"/>
  <c r="I49" i="13"/>
  <c r="E49" i="13"/>
  <c r="C49" i="13"/>
</calcChain>
</file>

<file path=xl/sharedStrings.xml><?xml version="1.0" encoding="utf-8"?>
<sst xmlns="http://schemas.openxmlformats.org/spreadsheetml/2006/main" count="684" uniqueCount="232">
  <si>
    <t>国語</t>
  </si>
  <si>
    <t>社会</t>
  </si>
  <si>
    <t>数学</t>
  </si>
  <si>
    <t>理科</t>
  </si>
  <si>
    <t>音楽</t>
  </si>
  <si>
    <t>美術</t>
  </si>
  <si>
    <t>英語</t>
  </si>
  <si>
    <t>養護教諭</t>
  </si>
  <si>
    <t>応募者数</t>
  </si>
  <si>
    <t>技・家</t>
  </si>
  <si>
    <t>小計</t>
  </si>
  <si>
    <t>合　　計</t>
  </si>
  <si>
    <t>区分</t>
    <rPh sb="0" eb="2">
      <t>クブン</t>
    </rPh>
    <phoneticPr fontId="6"/>
  </si>
  <si>
    <t>１次合格者数</t>
    <rPh sb="1" eb="2">
      <t>ジ</t>
    </rPh>
    <rPh sb="2" eb="5">
      <t>ゴウカクシャ</t>
    </rPh>
    <rPh sb="5" eb="6">
      <t>スウ</t>
    </rPh>
    <phoneticPr fontId="6"/>
  </si>
  <si>
    <t>保　体</t>
    <rPh sb="0" eb="1">
      <t>ホ</t>
    </rPh>
    <rPh sb="2" eb="3">
      <t>タイ</t>
    </rPh>
    <phoneticPr fontId="6"/>
  </si>
  <si>
    <t>小計</t>
    <rPh sb="0" eb="1">
      <t>ショウ</t>
    </rPh>
    <rPh sb="1" eb="2">
      <t>ケイ</t>
    </rPh>
    <phoneticPr fontId="6"/>
  </si>
  <si>
    <t>高</t>
    <rPh sb="0" eb="1">
      <t>コウ</t>
    </rPh>
    <phoneticPr fontId="6"/>
  </si>
  <si>
    <t>等</t>
    <rPh sb="0" eb="1">
      <t>トウ</t>
    </rPh>
    <phoneticPr fontId="6"/>
  </si>
  <si>
    <t>農業</t>
    <rPh sb="0" eb="2">
      <t>ノウギョウ</t>
    </rPh>
    <phoneticPr fontId="6"/>
  </si>
  <si>
    <t>学</t>
    <rPh sb="0" eb="1">
      <t>ガク</t>
    </rPh>
    <phoneticPr fontId="6"/>
  </si>
  <si>
    <t>校</t>
    <rPh sb="0" eb="1">
      <t>コウ</t>
    </rPh>
    <phoneticPr fontId="6"/>
  </si>
  <si>
    <t>教</t>
    <rPh sb="0" eb="1">
      <t>キョウ</t>
    </rPh>
    <phoneticPr fontId="6"/>
  </si>
  <si>
    <t>諭</t>
    <rPh sb="0" eb="1">
      <t>ユ</t>
    </rPh>
    <phoneticPr fontId="6"/>
  </si>
  <si>
    <t xml:space="preserve">　教 職 員 課  </t>
    <rPh sb="1" eb="2">
      <t>キョウ</t>
    </rPh>
    <rPh sb="3" eb="4">
      <t>ショク</t>
    </rPh>
    <rPh sb="5" eb="6">
      <t>イン</t>
    </rPh>
    <rPh sb="7" eb="8">
      <t>カ</t>
    </rPh>
    <phoneticPr fontId="6"/>
  </si>
  <si>
    <t>生物</t>
    <rPh sb="0" eb="2">
      <t>セイブツ</t>
    </rPh>
    <phoneticPr fontId="6"/>
  </si>
  <si>
    <t>英語</t>
    <rPh sb="0" eb="2">
      <t>エイゴ</t>
    </rPh>
    <phoneticPr fontId="6"/>
  </si>
  <si>
    <t>電気・電子</t>
    <rPh sb="0" eb="2">
      <t>デンキ</t>
    </rPh>
    <rPh sb="3" eb="5">
      <t>デンシ</t>
    </rPh>
    <phoneticPr fontId="6"/>
  </si>
  <si>
    <t>商業</t>
    <rPh sb="0" eb="2">
      <t>ショウギョウ</t>
    </rPh>
    <phoneticPr fontId="6"/>
  </si>
  <si>
    <t>特別</t>
    <rPh sb="0" eb="2">
      <t>トクベツ</t>
    </rPh>
    <phoneticPr fontId="6"/>
  </si>
  <si>
    <t>支援</t>
    <rPh sb="0" eb="2">
      <t>シエン</t>
    </rPh>
    <phoneticPr fontId="6"/>
  </si>
  <si>
    <t>学校</t>
    <rPh sb="0" eb="2">
      <t>ガッコウ</t>
    </rPh>
    <phoneticPr fontId="6"/>
  </si>
  <si>
    <t>教諭</t>
    <rPh sb="0" eb="2">
      <t>キョウユ</t>
    </rPh>
    <phoneticPr fontId="6"/>
  </si>
  <si>
    <t>理療</t>
    <rPh sb="0" eb="2">
      <t>リリョウ</t>
    </rPh>
    <phoneticPr fontId="6"/>
  </si>
  <si>
    <t>視覚</t>
    <rPh sb="0" eb="2">
      <t>シカク</t>
    </rPh>
    <phoneticPr fontId="6"/>
  </si>
  <si>
    <t>聴覚</t>
    <rPh sb="0" eb="2">
      <t>チョウカク</t>
    </rPh>
    <phoneticPr fontId="6"/>
  </si>
  <si>
    <t>知的他</t>
    <rPh sb="0" eb="2">
      <t>チテキ</t>
    </rPh>
    <rPh sb="2" eb="3">
      <t>ホカ</t>
    </rPh>
    <phoneticPr fontId="6"/>
  </si>
  <si>
    <t>採用予定者数</t>
    <rPh sb="0" eb="2">
      <t>サイヨウ</t>
    </rPh>
    <rPh sb="2" eb="5">
      <t>ヨテイシャ</t>
    </rPh>
    <rPh sb="5" eb="6">
      <t>スウ</t>
    </rPh>
    <phoneticPr fontId="6"/>
  </si>
  <si>
    <t>平成２１年度　宮崎県公立学校教員採用選考状況について</t>
    <phoneticPr fontId="6"/>
  </si>
  <si>
    <t>学</t>
  </si>
  <si>
    <t>小学校教諭等</t>
    <rPh sb="0" eb="3">
      <t>ショウガッコウ</t>
    </rPh>
    <rPh sb="3" eb="5">
      <t>キョウユ</t>
    </rPh>
    <rPh sb="5" eb="6">
      <t>トウ</t>
    </rPh>
    <phoneticPr fontId="6"/>
  </si>
  <si>
    <t>日本史</t>
    <rPh sb="0" eb="3">
      <t>ニホンシ</t>
    </rPh>
    <phoneticPr fontId="6"/>
  </si>
  <si>
    <t>数学</t>
    <rPh sb="0" eb="2">
      <t>スウガク</t>
    </rPh>
    <phoneticPr fontId="6"/>
  </si>
  <si>
    <t>国語</t>
    <rPh sb="0" eb="1">
      <t>クニ</t>
    </rPh>
    <rPh sb="1" eb="2">
      <t>ゴ</t>
    </rPh>
    <phoneticPr fontId="6"/>
  </si>
  <si>
    <t>物理</t>
    <rPh sb="0" eb="2">
      <t>ブツリ</t>
    </rPh>
    <phoneticPr fontId="6"/>
  </si>
  <si>
    <t>保体</t>
    <rPh sb="0" eb="2">
      <t>ホタイ</t>
    </rPh>
    <phoneticPr fontId="6"/>
  </si>
  <si>
    <t>書道</t>
    <rPh sb="0" eb="2">
      <t>ショドウ</t>
    </rPh>
    <phoneticPr fontId="6"/>
  </si>
  <si>
    <t>家庭</t>
    <rPh sb="0" eb="2">
      <t>カテイ</t>
    </rPh>
    <phoneticPr fontId="6"/>
  </si>
  <si>
    <t>農業土木</t>
    <rPh sb="0" eb="2">
      <t>ノウギョウ</t>
    </rPh>
    <rPh sb="2" eb="4">
      <t>ドボク</t>
    </rPh>
    <phoneticPr fontId="6"/>
  </si>
  <si>
    <t>機械</t>
    <rPh sb="0" eb="2">
      <t>キカイ</t>
    </rPh>
    <phoneticPr fontId="6"/>
  </si>
  <si>
    <t>機関</t>
    <rPh sb="0" eb="2">
      <t>キカン</t>
    </rPh>
    <phoneticPr fontId="6"/>
  </si>
  <si>
    <t>社会</t>
    <rPh sb="0" eb="1">
      <t>シャ</t>
    </rPh>
    <rPh sb="1" eb="2">
      <t>カイ</t>
    </rPh>
    <phoneticPr fontId="6"/>
  </si>
  <si>
    <t>倍率</t>
    <rPh sb="0" eb="2">
      <t>バイリツ</t>
    </rPh>
    <phoneticPr fontId="6"/>
  </si>
  <si>
    <t>内定者数</t>
    <rPh sb="0" eb="3">
      <t>ナイテイシャ</t>
    </rPh>
    <rPh sb="3" eb="4">
      <t>カズ</t>
    </rPh>
    <phoneticPr fontId="6"/>
  </si>
  <si>
    <t>受験者数</t>
    <phoneticPr fontId="6"/>
  </si>
  <si>
    <t>中</t>
    <phoneticPr fontId="6"/>
  </si>
  <si>
    <t>平成２２年度　宮崎県公立学校教員採用選考状況について</t>
    <phoneticPr fontId="6"/>
  </si>
  <si>
    <t>小学校</t>
    <rPh sb="0" eb="3">
      <t>ショウガッコウ</t>
    </rPh>
    <phoneticPr fontId="6"/>
  </si>
  <si>
    <t>中
学
校</t>
    <rPh sb="2" eb="3">
      <t>ガク</t>
    </rPh>
    <rPh sb="4" eb="5">
      <t>コウ</t>
    </rPh>
    <phoneticPr fontId="6"/>
  </si>
  <si>
    <t>高
等
学
校</t>
    <rPh sb="0" eb="1">
      <t>タカ</t>
    </rPh>
    <rPh sb="2" eb="3">
      <t>トウ</t>
    </rPh>
    <rPh sb="4" eb="5">
      <t>ガク</t>
    </rPh>
    <rPh sb="6" eb="7">
      <t>コウ</t>
    </rPh>
    <phoneticPr fontId="6"/>
  </si>
  <si>
    <t>特
別
支
援
学
校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コウ</t>
    </rPh>
    <phoneticPr fontId="6"/>
  </si>
  <si>
    <t>美術</t>
    <rPh sb="0" eb="2">
      <t>ビジュツ</t>
    </rPh>
    <phoneticPr fontId="10"/>
  </si>
  <si>
    <t>世界史</t>
    <rPh sb="0" eb="3">
      <t>セカイシ</t>
    </rPh>
    <phoneticPr fontId="6"/>
  </si>
  <si>
    <t>地理</t>
    <rPh sb="0" eb="2">
      <t>チリ</t>
    </rPh>
    <phoneticPr fontId="10"/>
  </si>
  <si>
    <t>化学</t>
    <rPh sb="0" eb="2">
      <t>カガク</t>
    </rPh>
    <phoneticPr fontId="6"/>
  </si>
  <si>
    <t>書道</t>
    <rPh sb="0" eb="2">
      <t>ショドウ</t>
    </rPh>
    <phoneticPr fontId="10"/>
  </si>
  <si>
    <t>福祉</t>
    <rPh sb="0" eb="2">
      <t>フクシ</t>
    </rPh>
    <phoneticPr fontId="6"/>
  </si>
  <si>
    <t>畜産</t>
    <rPh sb="0" eb="2">
      <t>チクサン</t>
    </rPh>
    <phoneticPr fontId="6"/>
  </si>
  <si>
    <t>食品製造</t>
    <rPh sb="0" eb="2">
      <t>ショクヒン</t>
    </rPh>
    <rPh sb="2" eb="4">
      <t>セイゾウ</t>
    </rPh>
    <phoneticPr fontId="10"/>
  </si>
  <si>
    <t>建築</t>
    <rPh sb="0" eb="2">
      <t>ケンチク</t>
    </rPh>
    <phoneticPr fontId="10"/>
  </si>
  <si>
    <t>平成２３年度　宮崎県公立学校教員採用選考状況について</t>
    <phoneticPr fontId="6"/>
  </si>
  <si>
    <t>音楽</t>
    <rPh sb="0" eb="2">
      <t>オンガク</t>
    </rPh>
    <phoneticPr fontId="10"/>
  </si>
  <si>
    <t>公民</t>
    <rPh sb="0" eb="2">
      <t>コウミン</t>
    </rPh>
    <phoneticPr fontId="10"/>
  </si>
  <si>
    <t>理療</t>
    <rPh sb="0" eb="2">
      <t>リリョウ</t>
    </rPh>
    <phoneticPr fontId="10"/>
  </si>
  <si>
    <t>情報</t>
    <rPh sb="0" eb="2">
      <t>ジョウホウ</t>
    </rPh>
    <phoneticPr fontId="6"/>
  </si>
  <si>
    <t>家庭</t>
    <rPh sb="0" eb="2">
      <t>カテイ</t>
    </rPh>
    <phoneticPr fontId="10"/>
  </si>
  <si>
    <t>平成２５年度　宮崎県公立学校教員採用選考状況について</t>
    <phoneticPr fontId="6"/>
  </si>
  <si>
    <t>技術</t>
    <rPh sb="0" eb="2">
      <t>ギジュツ</t>
    </rPh>
    <phoneticPr fontId="10"/>
  </si>
  <si>
    <t>音楽</t>
    <rPh sb="0" eb="2">
      <t>オンガク</t>
    </rPh>
    <phoneticPr fontId="6"/>
  </si>
  <si>
    <t>産業デザイン</t>
    <rPh sb="0" eb="2">
      <t>サンギョウ</t>
    </rPh>
    <phoneticPr fontId="6"/>
  </si>
  <si>
    <t>商業</t>
    <rPh sb="0" eb="2">
      <t>ショウギョウ</t>
    </rPh>
    <phoneticPr fontId="10"/>
  </si>
  <si>
    <t>福祉</t>
    <rPh sb="0" eb="2">
      <t>フクシ</t>
    </rPh>
    <phoneticPr fontId="10"/>
  </si>
  <si>
    <t>特別支援学校</t>
    <rPh sb="0" eb="2">
      <t>トクベツ</t>
    </rPh>
    <rPh sb="2" eb="4">
      <t>シエン</t>
    </rPh>
    <rPh sb="4" eb="6">
      <t>ガッコウ</t>
    </rPh>
    <phoneticPr fontId="10"/>
  </si>
  <si>
    <t>養護教諭</t>
    <phoneticPr fontId="10"/>
  </si>
  <si>
    <t>平成２４年度　宮崎県公立学校教員採用選考状況について</t>
    <phoneticPr fontId="6"/>
  </si>
  <si>
    <t>-</t>
    <phoneticPr fontId="10"/>
  </si>
  <si>
    <t>-</t>
    <phoneticPr fontId="10"/>
  </si>
  <si>
    <t>-</t>
    <phoneticPr fontId="10"/>
  </si>
  <si>
    <t>平成２６年度　宮崎県公立学校教員採用選考状況について</t>
    <phoneticPr fontId="6"/>
  </si>
  <si>
    <t>栄養教諭</t>
    <rPh sb="0" eb="2">
      <t>エイヨウ</t>
    </rPh>
    <phoneticPr fontId="10"/>
  </si>
  <si>
    <t>地学</t>
    <rPh sb="0" eb="2">
      <t>チガク</t>
    </rPh>
    <phoneticPr fontId="6"/>
  </si>
  <si>
    <t>保健体育</t>
    <rPh sb="0" eb="2">
      <t>ホケン</t>
    </rPh>
    <rPh sb="2" eb="4">
      <t>タイイク</t>
    </rPh>
    <phoneticPr fontId="6"/>
  </si>
  <si>
    <t>機械</t>
    <rPh sb="0" eb="2">
      <t>キカイ</t>
    </rPh>
    <phoneticPr fontId="10"/>
  </si>
  <si>
    <t>特別支援学校
（知的他）</t>
    <rPh sb="0" eb="2">
      <t>トクベツ</t>
    </rPh>
    <rPh sb="2" eb="4">
      <t>シエン</t>
    </rPh>
    <rPh sb="4" eb="6">
      <t>ガッコウ</t>
    </rPh>
    <rPh sb="8" eb="10">
      <t>チテキ</t>
    </rPh>
    <rPh sb="10" eb="11">
      <t>タ</t>
    </rPh>
    <phoneticPr fontId="6"/>
  </si>
  <si>
    <t>-</t>
    <phoneticPr fontId="10"/>
  </si>
  <si>
    <t>平成２７年度　宮崎県公立学校教員採用選考状況について</t>
    <phoneticPr fontId="6"/>
  </si>
  <si>
    <t>小学校英語</t>
    <rPh sb="0" eb="3">
      <t>ショウガッコウ</t>
    </rPh>
    <rPh sb="3" eb="5">
      <t>エイゴ</t>
    </rPh>
    <phoneticPr fontId="6"/>
  </si>
  <si>
    <t>福　　祉</t>
    <rPh sb="0" eb="1">
      <t>フク</t>
    </rPh>
    <rPh sb="3" eb="4">
      <t>シ</t>
    </rPh>
    <phoneticPr fontId="10"/>
  </si>
  <si>
    <t>国　　語</t>
    <rPh sb="0" eb="1">
      <t>クニ</t>
    </rPh>
    <rPh sb="3" eb="4">
      <t>ゴ</t>
    </rPh>
    <phoneticPr fontId="6"/>
  </si>
  <si>
    <t>日 本 史</t>
    <rPh sb="0" eb="1">
      <t>ヒ</t>
    </rPh>
    <rPh sb="2" eb="3">
      <t>ホン</t>
    </rPh>
    <rPh sb="4" eb="5">
      <t>シ</t>
    </rPh>
    <phoneticPr fontId="6"/>
  </si>
  <si>
    <t>地    理</t>
    <rPh sb="0" eb="1">
      <t>チ</t>
    </rPh>
    <rPh sb="5" eb="6">
      <t>リ</t>
    </rPh>
    <phoneticPr fontId="10"/>
  </si>
  <si>
    <t>数　　学</t>
    <rPh sb="0" eb="1">
      <t>カズ</t>
    </rPh>
    <rPh sb="3" eb="4">
      <t>ガク</t>
    </rPh>
    <phoneticPr fontId="6"/>
  </si>
  <si>
    <t>物　　理</t>
    <rPh sb="0" eb="1">
      <t>モノ</t>
    </rPh>
    <rPh sb="3" eb="4">
      <t>リ</t>
    </rPh>
    <phoneticPr fontId="6"/>
  </si>
  <si>
    <t>化　　学</t>
    <rPh sb="0" eb="1">
      <t>カ</t>
    </rPh>
    <rPh sb="3" eb="4">
      <t>ガク</t>
    </rPh>
    <phoneticPr fontId="6"/>
  </si>
  <si>
    <t>生　　物</t>
    <rPh sb="0" eb="1">
      <t>セイ</t>
    </rPh>
    <rPh sb="3" eb="4">
      <t>モノ</t>
    </rPh>
    <phoneticPr fontId="6"/>
  </si>
  <si>
    <t>英　　語</t>
    <rPh sb="0" eb="1">
      <t>エイ</t>
    </rPh>
    <rPh sb="3" eb="4">
      <t>ゴ</t>
    </rPh>
    <phoneticPr fontId="6"/>
  </si>
  <si>
    <t>家　　庭</t>
    <rPh sb="0" eb="1">
      <t>イエ</t>
    </rPh>
    <rPh sb="3" eb="4">
      <t>ニワ</t>
    </rPh>
    <phoneticPr fontId="10"/>
  </si>
  <si>
    <t>畜　　産</t>
    <rPh sb="0" eb="1">
      <t>チク</t>
    </rPh>
    <rPh sb="3" eb="4">
      <t>サン</t>
    </rPh>
    <phoneticPr fontId="6"/>
  </si>
  <si>
    <t>機　　械</t>
    <rPh sb="0" eb="1">
      <t>キ</t>
    </rPh>
    <rPh sb="3" eb="4">
      <t>カイ</t>
    </rPh>
    <phoneticPr fontId="10"/>
  </si>
  <si>
    <t>建　　築</t>
    <rPh sb="0" eb="1">
      <t>ケン</t>
    </rPh>
    <rPh sb="3" eb="4">
      <t>チク</t>
    </rPh>
    <phoneticPr fontId="10"/>
  </si>
  <si>
    <t>商　　業</t>
    <rPh sb="0" eb="1">
      <t>ショウ</t>
    </rPh>
    <rPh sb="3" eb="4">
      <t>ギョウ</t>
    </rPh>
    <phoneticPr fontId="10"/>
  </si>
  <si>
    <t xml:space="preserve">特別支援学校
</t>
    <rPh sb="0" eb="2">
      <t>トクベツ</t>
    </rPh>
    <rPh sb="2" eb="4">
      <t>シエン</t>
    </rPh>
    <rPh sb="4" eb="6">
      <t>ガッコウ</t>
    </rPh>
    <phoneticPr fontId="6"/>
  </si>
  <si>
    <t>平成２８年度　宮崎県公立学校教員採用選考状況について</t>
    <phoneticPr fontId="6"/>
  </si>
  <si>
    <t>公　　民</t>
    <rPh sb="0" eb="1">
      <t>コウ</t>
    </rPh>
    <rPh sb="3" eb="4">
      <t>タミ</t>
    </rPh>
    <phoneticPr fontId="10"/>
  </si>
  <si>
    <t>情報技術</t>
    <rPh sb="0" eb="2">
      <t>ジョウホウ</t>
    </rPh>
    <rPh sb="2" eb="4">
      <t>ギジュツ</t>
    </rPh>
    <phoneticPr fontId="10"/>
  </si>
  <si>
    <t>電気・電子</t>
    <rPh sb="0" eb="2">
      <t>デンキ</t>
    </rPh>
    <rPh sb="3" eb="5">
      <t>デンシ</t>
    </rPh>
    <phoneticPr fontId="10"/>
  </si>
  <si>
    <t>水産機関</t>
    <rPh sb="0" eb="2">
      <t>スイサン</t>
    </rPh>
    <rPh sb="2" eb="4">
      <t>キカン</t>
    </rPh>
    <phoneticPr fontId="10"/>
  </si>
  <si>
    <t>水産食品</t>
    <rPh sb="0" eb="2">
      <t>スイサン</t>
    </rPh>
    <rPh sb="2" eb="4">
      <t>ショクヒン</t>
    </rPh>
    <phoneticPr fontId="10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</si>
  <si>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</si>
  <si>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知的他</t>
    <rPh sb="0" eb="2">
      <t>チテキ</t>
    </rPh>
    <rPh sb="2" eb="3">
      <t>ホカ</t>
    </rPh>
    <phoneticPr fontId="10"/>
  </si>
  <si>
    <t>-</t>
    <phoneticPr fontId="10"/>
  </si>
  <si>
    <t>-</t>
    <phoneticPr fontId="10"/>
  </si>
  <si>
    <t>平成２９年度　宮崎県公立学校教員採用選考状況について</t>
    <phoneticPr fontId="6"/>
  </si>
  <si>
    <t>生　　物</t>
    <rPh sb="0" eb="1">
      <t>セイ</t>
    </rPh>
    <rPh sb="3" eb="4">
      <t>モノ</t>
    </rPh>
    <phoneticPr fontId="10"/>
  </si>
  <si>
    <t>書　　道</t>
    <rPh sb="0" eb="1">
      <t>ショ</t>
    </rPh>
    <rPh sb="3" eb="4">
      <t>ミチ</t>
    </rPh>
    <phoneticPr fontId="10"/>
  </si>
  <si>
    <t>農　　業</t>
    <rPh sb="0" eb="1">
      <t>ノウ</t>
    </rPh>
    <rPh sb="3" eb="4">
      <t>ギョウ</t>
    </rPh>
    <phoneticPr fontId="6"/>
  </si>
  <si>
    <t>畜　　産</t>
    <rPh sb="0" eb="1">
      <t>チク</t>
    </rPh>
    <rPh sb="3" eb="4">
      <t>サン</t>
    </rPh>
    <phoneticPr fontId="10"/>
  </si>
  <si>
    <t>漁　　業</t>
    <rPh sb="0" eb="1">
      <t>ギョ</t>
    </rPh>
    <rPh sb="3" eb="4">
      <t>ギョウ</t>
    </rPh>
    <phoneticPr fontId="10"/>
  </si>
  <si>
    <t>機　　関</t>
    <rPh sb="0" eb="1">
      <t>キ</t>
    </rPh>
    <rPh sb="3" eb="4">
      <t>セキ</t>
    </rPh>
    <phoneticPr fontId="10"/>
  </si>
  <si>
    <t>世界史</t>
    <rPh sb="0" eb="3">
      <t>セカイシ</t>
    </rPh>
    <phoneticPr fontId="10"/>
  </si>
  <si>
    <t>全教科</t>
    <rPh sb="0" eb="3">
      <t>ゼンキョウカ</t>
    </rPh>
    <phoneticPr fontId="10"/>
  </si>
  <si>
    <t>英語</t>
    <phoneticPr fontId="10"/>
  </si>
  <si>
    <t>欠席者等数</t>
    <rPh sb="0" eb="3">
      <t>ケッセキシャ</t>
    </rPh>
    <rPh sb="3" eb="4">
      <t>トウ</t>
    </rPh>
    <rPh sb="4" eb="5">
      <t>スウ</t>
    </rPh>
    <phoneticPr fontId="24"/>
  </si>
  <si>
    <t>採用
予定者数</t>
    <rPh sb="0" eb="2">
      <t>サイヨウ</t>
    </rPh>
    <rPh sb="3" eb="5">
      <t>ヨテイ</t>
    </rPh>
    <rPh sb="5" eb="6">
      <t>シャ</t>
    </rPh>
    <rPh sb="6" eb="7">
      <t>スウ</t>
    </rPh>
    <phoneticPr fontId="24"/>
  </si>
  <si>
    <t>①　基準からの第一次合格者数</t>
    <rPh sb="2" eb="4">
      <t>キジュン</t>
    </rPh>
    <rPh sb="7" eb="8">
      <t>ダイ</t>
    </rPh>
    <rPh sb="8" eb="10">
      <t>イチジ</t>
    </rPh>
    <rPh sb="10" eb="13">
      <t>ゴウカクシャ</t>
    </rPh>
    <rPh sb="13" eb="14">
      <t>スウ</t>
    </rPh>
    <phoneticPr fontId="19"/>
  </si>
  <si>
    <t>第一次合格者数</t>
    <rPh sb="0" eb="1">
      <t>ダイ</t>
    </rPh>
    <rPh sb="1" eb="3">
      <t>イチジ</t>
    </rPh>
    <rPh sb="3" eb="6">
      <t>ゴウカクシャ</t>
    </rPh>
    <rPh sb="6" eb="7">
      <t>スウ</t>
    </rPh>
    <phoneticPr fontId="19"/>
  </si>
  <si>
    <t>増減
（①ー②）</t>
    <rPh sb="0" eb="2">
      <t>ゾウゲン</t>
    </rPh>
    <phoneticPr fontId="19"/>
  </si>
  <si>
    <t>第一次合格者数増減の理由等</t>
    <rPh sb="0" eb="2">
      <t>ダイイチ</t>
    </rPh>
    <rPh sb="2" eb="3">
      <t>ジ</t>
    </rPh>
    <rPh sb="3" eb="6">
      <t>ゴウカクシャ</t>
    </rPh>
    <rPh sb="6" eb="7">
      <t>スウ</t>
    </rPh>
    <rPh sb="7" eb="9">
      <t>ゾウゲン</t>
    </rPh>
    <rPh sb="10" eb="12">
      <t>リユウ</t>
    </rPh>
    <rPh sb="12" eb="13">
      <t>トウ</t>
    </rPh>
    <phoneticPr fontId="24"/>
  </si>
  <si>
    <t>二次　辞退者数</t>
    <rPh sb="0" eb="1">
      <t>2</t>
    </rPh>
    <rPh sb="1" eb="2">
      <t>ジ</t>
    </rPh>
    <rPh sb="3" eb="6">
      <t>ジタイシャ</t>
    </rPh>
    <rPh sb="6" eb="7">
      <t>スウ</t>
    </rPh>
    <phoneticPr fontId="24"/>
  </si>
  <si>
    <t>第二次
受験者数</t>
    <rPh sb="0" eb="1">
      <t>ダイ</t>
    </rPh>
    <rPh sb="1" eb="3">
      <t>ニジ</t>
    </rPh>
    <rPh sb="4" eb="7">
      <t>ジュケンシャ</t>
    </rPh>
    <rPh sb="7" eb="8">
      <t>スウ</t>
    </rPh>
    <phoneticPr fontId="19"/>
  </si>
  <si>
    <t>第二次合格者内訳</t>
    <rPh sb="0" eb="3">
      <t>ダイニジ</t>
    </rPh>
    <rPh sb="3" eb="6">
      <t>ゴウカクシャ</t>
    </rPh>
    <rPh sb="6" eb="8">
      <t>ウチワケ</t>
    </rPh>
    <phoneticPr fontId="19"/>
  </si>
  <si>
    <t>補欠</t>
    <rPh sb="0" eb="2">
      <t>ホケツ</t>
    </rPh>
    <phoneticPr fontId="25"/>
  </si>
  <si>
    <t>備考</t>
    <rPh sb="0" eb="2">
      <t>ビコウ</t>
    </rPh>
    <phoneticPr fontId="24"/>
  </si>
  <si>
    <t>教職教養無
合格者最低
得点率（％）</t>
    <rPh sb="0" eb="2">
      <t>キョウショク</t>
    </rPh>
    <rPh sb="2" eb="4">
      <t>キョウヨウ</t>
    </rPh>
    <rPh sb="4" eb="5">
      <t>ム</t>
    </rPh>
    <rPh sb="6" eb="9">
      <t>ゴウカクシャ</t>
    </rPh>
    <rPh sb="9" eb="11">
      <t>サイテイ</t>
    </rPh>
    <rPh sb="12" eb="14">
      <t>トクテン</t>
    </rPh>
    <rPh sb="14" eb="15">
      <t>リツ</t>
    </rPh>
    <phoneticPr fontId="19"/>
  </si>
  <si>
    <t>教職教養有
合格者最低
得点率（％）</t>
    <rPh sb="0" eb="2">
      <t>キョウショク</t>
    </rPh>
    <rPh sb="2" eb="4">
      <t>キョウヨウ</t>
    </rPh>
    <rPh sb="4" eb="5">
      <t>ユウ</t>
    </rPh>
    <rPh sb="6" eb="9">
      <t>ゴウカクシャ</t>
    </rPh>
    <rPh sb="9" eb="11">
      <t>サイテイ</t>
    </rPh>
    <rPh sb="12" eb="14">
      <t>トクテン</t>
    </rPh>
    <rPh sb="14" eb="15">
      <t>リツ</t>
    </rPh>
    <phoneticPr fontId="19"/>
  </si>
  <si>
    <t>教職教養無合格者数</t>
    <rPh sb="0" eb="2">
      <t>キョウショク</t>
    </rPh>
    <rPh sb="2" eb="4">
      <t>キョウヨウ</t>
    </rPh>
    <rPh sb="4" eb="5">
      <t>ナシ</t>
    </rPh>
    <rPh sb="5" eb="8">
      <t>ゴウカクシャ</t>
    </rPh>
    <rPh sb="8" eb="9">
      <t>スウ</t>
    </rPh>
    <phoneticPr fontId="19"/>
  </si>
  <si>
    <t>教職教養有合格者数</t>
    <rPh sb="0" eb="2">
      <t>キョウショク</t>
    </rPh>
    <rPh sb="2" eb="4">
      <t>キョウヨウ</t>
    </rPh>
    <rPh sb="4" eb="5">
      <t>アリ</t>
    </rPh>
    <rPh sb="5" eb="8">
      <t>ゴウカクシャ</t>
    </rPh>
    <rPh sb="8" eb="9">
      <t>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</si>
  <si>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</si>
  <si>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</si>
  <si>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特別選考
合格者</t>
    <rPh sb="0" eb="2">
      <t>トクベツ</t>
    </rPh>
    <rPh sb="2" eb="4">
      <t>センコウ</t>
    </rPh>
    <rPh sb="5" eb="8">
      <t>ゴウカクシャ</t>
    </rPh>
    <phoneticPr fontId="19"/>
  </si>
  <si>
    <t>前年度補欠</t>
    <rPh sb="0" eb="3">
      <t>ゼンネンド</t>
    </rPh>
    <rPh sb="3" eb="5">
      <t>ホケツ</t>
    </rPh>
    <phoneticPr fontId="19"/>
  </si>
  <si>
    <t>大学院特例</t>
    <rPh sb="0" eb="3">
      <t>ダイガクイン</t>
    </rPh>
    <rPh sb="3" eb="5">
      <t>トクレイ</t>
    </rPh>
    <phoneticPr fontId="19"/>
  </si>
  <si>
    <t>小学校</t>
    <rPh sb="0" eb="3">
      <t>ショウガッコウ</t>
    </rPh>
    <phoneticPr fontId="24"/>
  </si>
  <si>
    <t>全教科</t>
    <rPh sb="0" eb="3">
      <t>ゼンキョウカ</t>
    </rPh>
    <phoneticPr fontId="19"/>
  </si>
  <si>
    <t>・同点者がいたため</t>
    <rPh sb="1" eb="3">
      <t>ドウテン</t>
    </rPh>
    <rPh sb="3" eb="4">
      <t>シャ</t>
    </rPh>
    <phoneticPr fontId="19"/>
  </si>
  <si>
    <t>・合格予定者に大学院修学特例4名のため4増</t>
    <phoneticPr fontId="19"/>
  </si>
  <si>
    <t>英語</t>
    <rPh sb="0" eb="2">
      <t>エイゴ</t>
    </rPh>
    <phoneticPr fontId="19"/>
  </si>
  <si>
    <t>中学校</t>
    <rPh sb="0" eb="3">
      <t>チュウガッコウ</t>
    </rPh>
    <phoneticPr fontId="24"/>
  </si>
  <si>
    <t>国語</t>
    <rPh sb="0" eb="2">
      <t>コクゴ</t>
    </rPh>
    <phoneticPr fontId="24"/>
  </si>
  <si>
    <t>社会</t>
    <rPh sb="0" eb="2">
      <t>シャカイ</t>
    </rPh>
    <phoneticPr fontId="24"/>
  </si>
  <si>
    <t>数学</t>
    <rPh sb="0" eb="2">
      <t>スウガク</t>
    </rPh>
    <phoneticPr fontId="24"/>
  </si>
  <si>
    <t>理科</t>
    <rPh sb="0" eb="2">
      <t>リカ</t>
    </rPh>
    <phoneticPr fontId="24"/>
  </si>
  <si>
    <t>音楽</t>
    <rPh sb="0" eb="2">
      <t>オンガク</t>
    </rPh>
    <phoneticPr fontId="24"/>
  </si>
  <si>
    <t>美術</t>
    <rPh sb="0" eb="2">
      <t>ビジュツ</t>
    </rPh>
    <phoneticPr fontId="24"/>
  </si>
  <si>
    <t>・点数が低すぎるため</t>
    <rPh sb="1" eb="3">
      <t>テンスウ</t>
    </rPh>
    <rPh sb="4" eb="5">
      <t>ヒク</t>
    </rPh>
    <phoneticPr fontId="19"/>
  </si>
  <si>
    <t>保健体育</t>
    <rPh sb="0" eb="2">
      <t>ホケン</t>
    </rPh>
    <rPh sb="2" eb="4">
      <t>タイイク</t>
    </rPh>
    <phoneticPr fontId="24"/>
  </si>
  <si>
    <t>技術</t>
    <rPh sb="0" eb="2">
      <t>ギジュツ</t>
    </rPh>
    <phoneticPr fontId="24"/>
  </si>
  <si>
    <t>家庭</t>
    <rPh sb="0" eb="2">
      <t>カテイ</t>
    </rPh>
    <phoneticPr fontId="24"/>
  </si>
  <si>
    <t>・受験者３名</t>
    <rPh sb="1" eb="4">
      <t>ジュケンシャ</t>
    </rPh>
    <rPh sb="5" eb="6">
      <t>メイ</t>
    </rPh>
    <phoneticPr fontId="19"/>
  </si>
  <si>
    <t>英語</t>
    <rPh sb="0" eb="2">
      <t>エイゴ</t>
    </rPh>
    <phoneticPr fontId="24"/>
  </si>
  <si>
    <t>高等学校</t>
    <rPh sb="0" eb="2">
      <t>コウトウ</t>
    </rPh>
    <rPh sb="2" eb="4">
      <t>ガッコウ</t>
    </rPh>
    <phoneticPr fontId="24"/>
  </si>
  <si>
    <t>・合格予定者に大学院修学特例1名のため1増</t>
    <phoneticPr fontId="19"/>
  </si>
  <si>
    <t>日本史</t>
    <rPh sb="0" eb="3">
      <t>ニホンシ</t>
    </rPh>
    <phoneticPr fontId="24"/>
  </si>
  <si>
    <t>地理</t>
    <rPh sb="0" eb="2">
      <t>チリ</t>
    </rPh>
    <phoneticPr fontId="24"/>
  </si>
  <si>
    <t>公民</t>
    <rPh sb="0" eb="2">
      <t>コウミン</t>
    </rPh>
    <phoneticPr fontId="19"/>
  </si>
  <si>
    <t>物理</t>
    <rPh sb="0" eb="2">
      <t>ブツリ</t>
    </rPh>
    <phoneticPr fontId="24"/>
  </si>
  <si>
    <t>化学</t>
    <rPh sb="0" eb="2">
      <t>カガク</t>
    </rPh>
    <phoneticPr fontId="24"/>
  </si>
  <si>
    <t>生物</t>
    <rPh sb="0" eb="2">
      <t>セイブツ</t>
    </rPh>
    <phoneticPr fontId="19"/>
  </si>
  <si>
    <t>美術</t>
    <rPh sb="0" eb="2">
      <t>ビジュツ</t>
    </rPh>
    <phoneticPr fontId="19"/>
  </si>
  <si>
    <t>福祉</t>
    <rPh sb="0" eb="2">
      <t>フクシ</t>
    </rPh>
    <phoneticPr fontId="19"/>
  </si>
  <si>
    <t>農業</t>
    <rPh sb="0" eb="2">
      <t>ノウギョウ</t>
    </rPh>
    <phoneticPr fontId="19"/>
  </si>
  <si>
    <t>機械</t>
    <rPh sb="0" eb="2">
      <t>キカイ</t>
    </rPh>
    <phoneticPr fontId="24"/>
  </si>
  <si>
    <t>電気・電子</t>
    <rPh sb="0" eb="2">
      <t>デンキ</t>
    </rPh>
    <rPh sb="3" eb="5">
      <t>デンシ</t>
    </rPh>
    <phoneticPr fontId="19"/>
  </si>
  <si>
    <t>化学工業</t>
    <rPh sb="0" eb="4">
      <t>カガクコウギョウ</t>
    </rPh>
    <phoneticPr fontId="19"/>
  </si>
  <si>
    <t>・辞退</t>
    <rPh sb="1" eb="3">
      <t>ジタイ</t>
    </rPh>
    <phoneticPr fontId="19"/>
  </si>
  <si>
    <t>・辞退</t>
    <phoneticPr fontId="19"/>
  </si>
  <si>
    <t>-</t>
    <phoneticPr fontId="19"/>
  </si>
  <si>
    <t>産業デザイン</t>
    <rPh sb="0" eb="2">
      <t>サンギョウ</t>
    </rPh>
    <phoneticPr fontId="19"/>
  </si>
  <si>
    <t>・受験者１名</t>
    <rPh sb="1" eb="4">
      <t>ジュケンシャ</t>
    </rPh>
    <rPh sb="5" eb="6">
      <t>メイ</t>
    </rPh>
    <phoneticPr fontId="19"/>
  </si>
  <si>
    <t>商業</t>
    <rPh sb="0" eb="2">
      <t>ショウギョウ</t>
    </rPh>
    <phoneticPr fontId="24"/>
  </si>
  <si>
    <t>機関</t>
    <rPh sb="0" eb="2">
      <t>キカン</t>
    </rPh>
    <phoneticPr fontId="24"/>
  </si>
  <si>
    <t>・受験者１名</t>
    <phoneticPr fontId="19"/>
  </si>
  <si>
    <t>特別支援学校</t>
    <rPh sb="0" eb="2">
      <t>トクベツ</t>
    </rPh>
    <rPh sb="2" eb="4">
      <t>シエン</t>
    </rPh>
    <rPh sb="4" eb="6">
      <t>ガッコウ</t>
    </rPh>
    <phoneticPr fontId="24"/>
  </si>
  <si>
    <t>知的他</t>
    <rPh sb="0" eb="2">
      <t>チテキ</t>
    </rPh>
    <rPh sb="2" eb="3">
      <t>ホカ</t>
    </rPh>
    <phoneticPr fontId="24"/>
  </si>
  <si>
    <t>・合格予定者に大学院修学特例1名のため1増</t>
    <rPh sb="1" eb="3">
      <t>ゴウカク</t>
    </rPh>
    <rPh sb="3" eb="6">
      <t>ヨテイシャ</t>
    </rPh>
    <rPh sb="7" eb="10">
      <t>ダイガクイン</t>
    </rPh>
    <rPh sb="10" eb="12">
      <t>シュウガク</t>
    </rPh>
    <rPh sb="12" eb="14">
      <t>トクレイ</t>
    </rPh>
    <rPh sb="15" eb="16">
      <t>メイ</t>
    </rPh>
    <rPh sb="20" eb="21">
      <t>ゾウ</t>
    </rPh>
    <phoneticPr fontId="19"/>
  </si>
  <si>
    <t>・受験者数、点数が低すぎるため</t>
    <rPh sb="1" eb="4">
      <t>ジュケンシャ</t>
    </rPh>
    <rPh sb="4" eb="5">
      <t>スウ</t>
    </rPh>
    <rPh sb="6" eb="8">
      <t>テンスウ</t>
    </rPh>
    <rPh sb="9" eb="10">
      <t>ヒク</t>
    </rPh>
    <phoneticPr fontId="19"/>
  </si>
  <si>
    <t>・受験者２名</t>
    <phoneticPr fontId="19"/>
  </si>
  <si>
    <t>・受験者数、点数が低すぎるため</t>
    <rPh sb="1" eb="4">
      <t>ジュケンシャ</t>
    </rPh>
    <rPh sb="4" eb="5">
      <t>スウ</t>
    </rPh>
    <phoneticPr fontId="19"/>
  </si>
  <si>
    <t>養護教諭</t>
    <rPh sb="0" eb="2">
      <t>ヨウゴ</t>
    </rPh>
    <rPh sb="2" eb="4">
      <t>キョウユ</t>
    </rPh>
    <phoneticPr fontId="24"/>
  </si>
  <si>
    <t>栄養教諭</t>
    <rPh sb="0" eb="2">
      <t>エイヨウ</t>
    </rPh>
    <rPh sb="2" eb="4">
      <t>キョウユ</t>
    </rPh>
    <phoneticPr fontId="24"/>
  </si>
  <si>
    <t>補欠</t>
    <rPh sb="0" eb="2">
      <t>ホケツ</t>
    </rPh>
    <phoneticPr fontId="19"/>
  </si>
  <si>
    <t>平成３０年度　宮崎県公立学校教員採用選考状況について</t>
    <phoneticPr fontId="6"/>
  </si>
  <si>
    <t>応募者数</t>
    <rPh sb="0" eb="2">
      <t>オウボ</t>
    </rPh>
    <rPh sb="2" eb="3">
      <t>シャ</t>
    </rPh>
    <rPh sb="3" eb="4">
      <t>スウ</t>
    </rPh>
    <phoneticPr fontId="24"/>
  </si>
  <si>
    <t>受験者数</t>
    <rPh sb="0" eb="2">
      <t>ジュケン</t>
    </rPh>
    <rPh sb="2" eb="3">
      <t>シャ</t>
    </rPh>
    <rPh sb="3" eb="4">
      <t>スウ</t>
    </rPh>
    <phoneticPr fontId="24"/>
  </si>
  <si>
    <t>畜産</t>
    <rPh sb="0" eb="2">
      <t>チクサン</t>
    </rPh>
    <phoneticPr fontId="10"/>
  </si>
  <si>
    <t>校種・教科等</t>
    <rPh sb="0" eb="2">
      <t>コウシュ</t>
    </rPh>
    <rPh sb="3" eb="5">
      <t>キョウカ</t>
    </rPh>
    <rPh sb="5" eb="6">
      <t>トウ</t>
    </rPh>
    <phoneticPr fontId="6"/>
  </si>
  <si>
    <t>採用予定者数</t>
    <rPh sb="0" eb="2">
      <t>サイヨウ</t>
    </rPh>
    <rPh sb="2" eb="4">
      <t>ヨテイ</t>
    </rPh>
    <rPh sb="4" eb="5">
      <t>シャ</t>
    </rPh>
    <rPh sb="5" eb="6">
      <t>スウ</t>
    </rPh>
    <phoneticPr fontId="24"/>
  </si>
  <si>
    <r>
      <t>　</t>
    </r>
    <r>
      <rPr>
        <u/>
        <sz val="11"/>
        <rFont val="ＭＳ ゴシック"/>
        <family val="3"/>
        <charset val="128"/>
      </rPr>
      <t>教 職 員 課</t>
    </r>
    <r>
      <rPr>
        <sz val="11"/>
        <rFont val="ＭＳ ゴシック"/>
        <family val="3"/>
        <charset val="128"/>
      </rPr>
      <t xml:space="preserve">  </t>
    </r>
    <rPh sb="1" eb="2">
      <t>キョウ</t>
    </rPh>
    <rPh sb="3" eb="4">
      <t>ショク</t>
    </rPh>
    <rPh sb="5" eb="6">
      <t>イン</t>
    </rPh>
    <rPh sb="7" eb="8">
      <t>カ</t>
    </rPh>
    <phoneticPr fontId="6"/>
  </si>
  <si>
    <t>平成３１年度　宮崎県公立学校教員採用選考状況について</t>
    <phoneticPr fontId="6"/>
  </si>
  <si>
    <t>世界史</t>
    <rPh sb="0" eb="3">
      <t>セカイシ</t>
    </rPh>
    <phoneticPr fontId="24"/>
  </si>
  <si>
    <t>食品</t>
    <rPh sb="0" eb="2">
      <t>ショクヒン</t>
    </rPh>
    <phoneticPr fontId="10"/>
  </si>
  <si>
    <t>建築</t>
    <rPh sb="0" eb="2">
      <t>ケンチク</t>
    </rPh>
    <phoneticPr fontId="19"/>
  </si>
  <si>
    <t>水産漁業</t>
    <rPh sb="0" eb="2">
      <t>スイサン</t>
    </rPh>
    <rPh sb="2" eb="4">
      <t>ギョギョウ</t>
    </rPh>
    <phoneticPr fontId="24"/>
  </si>
  <si>
    <t>水産機関</t>
    <rPh sb="0" eb="2">
      <t>スイサン</t>
    </rPh>
    <rPh sb="2" eb="4">
      <t>キカン</t>
    </rPh>
    <phoneticPr fontId="24"/>
  </si>
  <si>
    <t>音楽</t>
    <rPh sb="0" eb="2">
      <t>オンガク</t>
    </rPh>
    <phoneticPr fontId="19"/>
  </si>
  <si>
    <t>特別支援</t>
    <rPh sb="0" eb="2">
      <t>トクベツ</t>
    </rPh>
    <rPh sb="2" eb="4">
      <t>シエン</t>
    </rPh>
    <phoneticPr fontId="19"/>
  </si>
  <si>
    <t>情報</t>
    <rPh sb="0" eb="2">
      <t>ジョウホウ</t>
    </rPh>
    <phoneticPr fontId="19"/>
  </si>
  <si>
    <t>機械</t>
    <phoneticPr fontId="24"/>
  </si>
  <si>
    <t>インテリア</t>
    <phoneticPr fontId="19"/>
  </si>
  <si>
    <t>産業デザイン</t>
    <rPh sb="0" eb="2">
      <t>サンギョウ</t>
    </rPh>
    <phoneticPr fontId="10"/>
  </si>
  <si>
    <t xml:space="preserve">４５
</t>
    <phoneticPr fontId="6"/>
  </si>
  <si>
    <t xml:space="preserve">４１
</t>
    <phoneticPr fontId="6"/>
  </si>
  <si>
    <t xml:space="preserve">３８
</t>
    <phoneticPr fontId="6"/>
  </si>
  <si>
    <t xml:space="preserve">２５
</t>
    <phoneticPr fontId="6"/>
  </si>
  <si>
    <t xml:space="preserve">１０
</t>
    <phoneticPr fontId="6"/>
  </si>
  <si>
    <t>内定者数</t>
    <rPh sb="0" eb="2">
      <t>ナイテイ</t>
    </rPh>
    <rPh sb="2" eb="3">
      <t>シャ</t>
    </rPh>
    <rPh sb="3" eb="4">
      <t>スウ</t>
    </rPh>
    <phoneticPr fontId="19"/>
  </si>
  <si>
    <t>倍率</t>
    <rPh sb="0" eb="2">
      <t>バイリツ</t>
    </rPh>
    <phoneticPr fontId="25"/>
  </si>
  <si>
    <t>小計</t>
    <rPh sb="0" eb="1">
      <t>ショウ</t>
    </rPh>
    <rPh sb="1" eb="2">
      <t>ケイ</t>
    </rPh>
    <phoneticPr fontId="19"/>
  </si>
  <si>
    <t>合　　計</t>
    <rPh sb="0" eb="1">
      <t>ゴウ</t>
    </rPh>
    <rPh sb="3" eb="4">
      <t>ケイ</t>
    </rPh>
    <phoneticPr fontId="24"/>
  </si>
  <si>
    <t>合　計</t>
    <rPh sb="0" eb="1">
      <t>ゴウ</t>
    </rPh>
    <rPh sb="2" eb="3">
      <t>ケイ</t>
    </rPh>
    <phoneticPr fontId="24"/>
  </si>
  <si>
    <t>令和２年度　宮崎県公立学校教員採用選考状況について</t>
    <rPh sb="0" eb="2">
      <t>レイワ</t>
    </rPh>
    <phoneticPr fontId="6"/>
  </si>
  <si>
    <t>小計</t>
    <rPh sb="0" eb="2">
      <t>ショウケイ</t>
    </rPh>
    <phoneticPr fontId="6"/>
  </si>
  <si>
    <t>小計</t>
    <rPh sb="0" eb="2">
      <t>ショウケイ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</si>
</sst>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0.0_ "/>
    <numFmt numFmtId="178" formatCode="#,##0;\-#,##0;&quot;-&quot;"/>
    <numFmt numFmtId="179" formatCode="0.0"/>
    <numFmt numFmtId="180" formatCode="0.0_);[Red]\(0.0\)"/>
  </numFmts>
  <fonts count="40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u/>
      <sz val="11"/>
      <name val="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sz val="24"/>
      <name val="ＭＳ ゴシック"/>
      <family val="3"/>
      <charset val="128"/>
    </font>
    <font>
      <sz val="6"/>
      <name val="明朝"/>
      <family val="1"/>
      <charset val="128"/>
    </font>
    <font>
      <sz val="22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FDD1"/>
        <bgColor indexed="64"/>
      </patternFill>
    </fill>
    <fill>
      <patternFill patternType="solid">
        <fgColor rgb="FFCCFFFF"/>
        <bgColor indexed="64"/>
      </patternFill>
    </fill>
  </fills>
  <borders count="1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178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9" fontId="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5" fillId="0" borderId="0"/>
  </cellStyleXfs>
  <cellXfs count="576">
    <xf numFmtId="0" fontId="0" fillId="0" borderId="0" xfId="0">
      <alignment vertical="center"/>
    </xf>
    <xf numFmtId="0" fontId="5" fillId="0" borderId="0" xfId="8"/>
    <xf numFmtId="0" fontId="5" fillId="0" borderId="0" xfId="8" applyBorder="1" applyAlignment="1">
      <alignment horizontal="left" vertical="center" shrinkToFit="1"/>
    </xf>
    <xf numFmtId="0" fontId="7" fillId="0" borderId="0" xfId="8" applyFont="1" applyBorder="1" applyAlignment="1">
      <alignment horizontal="center" vertical="center" shrinkToFit="1"/>
    </xf>
    <xf numFmtId="0" fontId="8" fillId="0" borderId="0" xfId="8" applyFont="1" applyBorder="1" applyAlignment="1">
      <alignment horizontal="center" vertical="center" shrinkToFit="1"/>
    </xf>
    <xf numFmtId="0" fontId="5" fillId="0" borderId="0" xfId="8" applyFont="1"/>
    <xf numFmtId="0" fontId="9" fillId="0" borderId="0" xfId="8" applyFont="1" applyAlignment="1">
      <alignment horizontal="right"/>
    </xf>
    <xf numFmtId="0" fontId="5" fillId="0" borderId="0" xfId="8" applyBorder="1"/>
    <xf numFmtId="0" fontId="7" fillId="2" borderId="3" xfId="8" applyFont="1" applyFill="1" applyBorder="1" applyAlignment="1">
      <alignment horizontal="centerContinuous" vertical="center"/>
    </xf>
    <xf numFmtId="0" fontId="7" fillId="2" borderId="4" xfId="8" applyFont="1" applyFill="1" applyBorder="1" applyAlignment="1">
      <alignment horizontal="center" vertical="center"/>
    </xf>
    <xf numFmtId="0" fontId="7" fillId="2" borderId="4" xfId="8" applyFont="1" applyFill="1" applyBorder="1" applyAlignment="1">
      <alignment horizontal="center" vertical="center" shrinkToFit="1"/>
    </xf>
    <xf numFmtId="0" fontId="13" fillId="0" borderId="5" xfId="8" applyFont="1" applyBorder="1" applyAlignment="1">
      <alignment horizontal="centerContinuous" vertical="center"/>
    </xf>
    <xf numFmtId="0" fontId="7" fillId="0" borderId="6" xfId="8" applyFont="1" applyBorder="1" applyAlignment="1">
      <alignment horizontal="center" vertical="center"/>
    </xf>
    <xf numFmtId="0" fontId="7" fillId="0" borderId="7" xfId="8" applyFont="1" applyBorder="1" applyAlignment="1">
      <alignment horizontal="distributed" vertical="center"/>
    </xf>
    <xf numFmtId="0" fontId="13" fillId="0" borderId="8" xfId="8" applyFont="1" applyBorder="1" applyAlignment="1">
      <alignment horizontal="distributed" vertical="center"/>
    </xf>
    <xf numFmtId="0" fontId="13" fillId="0" borderId="9" xfId="8" applyFont="1" applyBorder="1" applyAlignment="1">
      <alignment horizontal="center" vertical="center"/>
    </xf>
    <xf numFmtId="0" fontId="7" fillId="0" borderId="10" xfId="8" applyFont="1" applyBorder="1" applyAlignment="1">
      <alignment horizontal="distributed" vertical="center"/>
    </xf>
    <xf numFmtId="0" fontId="13" fillId="0" borderId="11" xfId="8" applyFont="1" applyBorder="1" applyAlignment="1">
      <alignment horizontal="distributed" vertical="center"/>
    </xf>
    <xf numFmtId="0" fontId="13" fillId="0" borderId="12" xfId="8" applyFont="1" applyBorder="1" applyAlignment="1">
      <alignment horizontal="center" vertical="center"/>
    </xf>
    <xf numFmtId="0" fontId="13" fillId="0" borderId="13" xfId="8" applyFont="1" applyBorder="1" applyAlignment="1">
      <alignment horizontal="center" vertical="center"/>
    </xf>
    <xf numFmtId="0" fontId="13" fillId="0" borderId="14" xfId="8" applyFont="1" applyBorder="1" applyAlignment="1">
      <alignment horizontal="distributed" vertical="center"/>
    </xf>
    <xf numFmtId="0" fontId="13" fillId="0" borderId="15" xfId="8" applyFont="1" applyBorder="1" applyAlignment="1">
      <alignment horizontal="center" vertical="center"/>
    </xf>
    <xf numFmtId="0" fontId="13" fillId="0" borderId="16" xfId="8" applyFont="1" applyBorder="1" applyAlignment="1">
      <alignment horizontal="center" vertical="center"/>
    </xf>
    <xf numFmtId="0" fontId="7" fillId="0" borderId="17" xfId="8" applyFont="1" applyBorder="1" applyAlignment="1">
      <alignment horizontal="distributed" vertical="center"/>
    </xf>
    <xf numFmtId="0" fontId="13" fillId="0" borderId="18" xfId="8" applyFont="1" applyBorder="1" applyAlignment="1">
      <alignment horizontal="distributed" vertical="center"/>
    </xf>
    <xf numFmtId="0" fontId="13" fillId="0" borderId="19" xfId="8" applyFont="1" applyBorder="1" applyAlignment="1">
      <alignment horizontal="center" vertical="center"/>
    </xf>
    <xf numFmtId="0" fontId="13" fillId="0" borderId="20" xfId="8" applyFont="1" applyBorder="1" applyAlignment="1">
      <alignment horizontal="center" vertical="center"/>
    </xf>
    <xf numFmtId="0" fontId="7" fillId="0" borderId="21" xfId="8" applyFont="1" applyBorder="1" applyAlignment="1">
      <alignment horizontal="center" vertical="top"/>
    </xf>
    <xf numFmtId="0" fontId="7" fillId="0" borderId="22" xfId="8" applyFont="1" applyBorder="1" applyAlignment="1">
      <alignment horizontal="distributed" vertical="center"/>
    </xf>
    <xf numFmtId="0" fontId="13" fillId="0" borderId="23" xfId="8" applyFont="1" applyBorder="1" applyAlignment="1">
      <alignment horizontal="distributed" vertical="center"/>
    </xf>
    <xf numFmtId="0" fontId="13" fillId="0" borderId="8" xfId="8" applyFont="1" applyBorder="1" applyAlignment="1">
      <alignment horizontal="center" vertical="center"/>
    </xf>
    <xf numFmtId="0" fontId="13" fillId="0" borderId="24" xfId="8" applyFont="1" applyBorder="1" applyAlignment="1">
      <alignment horizontal="center" vertical="center"/>
    </xf>
    <xf numFmtId="0" fontId="13" fillId="0" borderId="14" xfId="8" applyFont="1" applyBorder="1" applyAlignment="1">
      <alignment horizontal="center" vertical="center"/>
    </xf>
    <xf numFmtId="0" fontId="7" fillId="0" borderId="25" xfId="8" applyFont="1" applyBorder="1" applyAlignment="1">
      <alignment horizontal="distributed" vertical="center"/>
    </xf>
    <xf numFmtId="0" fontId="7" fillId="0" borderId="26" xfId="8" applyFont="1" applyBorder="1" applyAlignment="1">
      <alignment horizontal="distributed" vertical="center"/>
    </xf>
    <xf numFmtId="0" fontId="13" fillId="0" borderId="27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6" xfId="8" applyFont="1" applyBorder="1" applyAlignment="1">
      <alignment horizontal="center" vertical="center"/>
    </xf>
    <xf numFmtId="0" fontId="12" fillId="0" borderId="26" xfId="8" applyFont="1" applyBorder="1" applyAlignment="1">
      <alignment horizontal="distributed" vertical="center"/>
    </xf>
    <xf numFmtId="0" fontId="7" fillId="0" borderId="29" xfId="8" applyFont="1" applyBorder="1" applyAlignment="1">
      <alignment horizontal="center" vertical="center"/>
    </xf>
    <xf numFmtId="0" fontId="7" fillId="0" borderId="30" xfId="8" applyFont="1" applyBorder="1" applyAlignment="1">
      <alignment horizontal="distributed" vertical="center"/>
    </xf>
    <xf numFmtId="0" fontId="13" fillId="0" borderId="6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25" xfId="8" applyFont="1" applyBorder="1" applyAlignment="1">
      <alignment horizontal="center" vertical="center"/>
    </xf>
    <xf numFmtId="0" fontId="7" fillId="0" borderId="21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7" fillId="0" borderId="20" xfId="8" applyFont="1" applyBorder="1" applyAlignment="1">
      <alignment horizontal="distributed" vertical="center"/>
    </xf>
    <xf numFmtId="0" fontId="13" fillId="0" borderId="18" xfId="8" applyFont="1" applyBorder="1" applyAlignment="1">
      <alignment horizontal="center" vertical="center"/>
    </xf>
    <xf numFmtId="0" fontId="7" fillId="0" borderId="31" xfId="8" applyFont="1" applyBorder="1" applyAlignment="1">
      <alignment horizontal="centerContinuous" vertical="center"/>
    </xf>
    <xf numFmtId="0" fontId="7" fillId="0" borderId="32" xfId="8" applyFont="1" applyBorder="1" applyAlignment="1">
      <alignment horizontal="centerContinuous" vertical="center"/>
    </xf>
    <xf numFmtId="0" fontId="13" fillId="0" borderId="33" xfId="8" applyFont="1" applyBorder="1" applyAlignment="1">
      <alignment horizontal="distributed" vertical="center"/>
    </xf>
    <xf numFmtId="0" fontId="12" fillId="0" borderId="0" xfId="8" applyFont="1"/>
    <xf numFmtId="0" fontId="13" fillId="0" borderId="34" xfId="8" applyFont="1" applyBorder="1" applyAlignment="1">
      <alignment horizontal="centerContinuous" vertical="center"/>
    </xf>
    <xf numFmtId="0" fontId="13" fillId="0" borderId="35" xfId="8" applyFont="1" applyBorder="1" applyAlignment="1">
      <alignment horizontal="center" vertical="center" wrapText="1"/>
    </xf>
    <xf numFmtId="0" fontId="11" fillId="0" borderId="26" xfId="8" applyFont="1" applyBorder="1" applyAlignment="1">
      <alignment horizontal="distributed" vertical="center"/>
    </xf>
    <xf numFmtId="0" fontId="7" fillId="0" borderId="28" xfId="8" applyFont="1" applyBorder="1" applyAlignment="1">
      <alignment horizontal="distributed" vertical="center"/>
    </xf>
    <xf numFmtId="0" fontId="7" fillId="0" borderId="5" xfId="8" applyFont="1" applyBorder="1" applyAlignment="1">
      <alignment horizontal="centerContinuous" vertical="center" wrapText="1"/>
    </xf>
    <xf numFmtId="0" fontId="13" fillId="0" borderId="5" xfId="8" applyFont="1" applyBorder="1" applyAlignment="1">
      <alignment horizontal="centerContinuous" vertical="center" wrapText="1"/>
    </xf>
    <xf numFmtId="0" fontId="7" fillId="0" borderId="23" xfId="8" applyFont="1" applyBorder="1" applyAlignment="1">
      <alignment horizontal="distributed" vertical="center" wrapText="1"/>
    </xf>
    <xf numFmtId="0" fontId="7" fillId="0" borderId="23" xfId="8" applyFont="1" applyBorder="1" applyAlignment="1">
      <alignment horizontal="center" vertical="center" wrapText="1"/>
    </xf>
    <xf numFmtId="0" fontId="7" fillId="0" borderId="33" xfId="8" applyFont="1" applyBorder="1" applyAlignment="1">
      <alignment horizontal="distributed" vertical="center" wrapText="1"/>
    </xf>
    <xf numFmtId="0" fontId="31" fillId="0" borderId="11" xfId="8" applyFont="1" applyBorder="1" applyAlignment="1">
      <alignment horizontal="distributed" vertical="center"/>
    </xf>
    <xf numFmtId="0" fontId="32" fillId="0" borderId="0" xfId="8" applyFont="1"/>
    <xf numFmtId="0" fontId="33" fillId="0" borderId="18" xfId="8" applyFont="1" applyBorder="1" applyAlignment="1">
      <alignment horizontal="center" vertical="center"/>
    </xf>
    <xf numFmtId="0" fontId="33" fillId="0" borderId="27" xfId="8" applyFont="1" applyBorder="1" applyAlignment="1">
      <alignment horizontal="center" vertical="center"/>
    </xf>
    <xf numFmtId="0" fontId="33" fillId="0" borderId="6" xfId="8" applyFont="1" applyBorder="1" applyAlignment="1">
      <alignment horizontal="center" vertical="center"/>
    </xf>
    <xf numFmtId="0" fontId="33" fillId="0" borderId="14" xfId="8" applyFont="1" applyBorder="1" applyAlignment="1">
      <alignment horizontal="center" vertical="center"/>
    </xf>
    <xf numFmtId="0" fontId="33" fillId="0" borderId="8" xfId="8" applyFont="1" applyBorder="1" applyAlignment="1">
      <alignment horizontal="center" vertical="center"/>
    </xf>
    <xf numFmtId="0" fontId="33" fillId="0" borderId="18" xfId="8" applyFont="1" applyBorder="1" applyAlignment="1">
      <alignment horizontal="distributed" vertical="center"/>
    </xf>
    <xf numFmtId="0" fontId="33" fillId="0" borderId="14" xfId="8" applyFont="1" applyBorder="1" applyAlignment="1">
      <alignment horizontal="distributed" vertical="center"/>
    </xf>
    <xf numFmtId="0" fontId="33" fillId="0" borderId="8" xfId="8" applyFont="1" applyBorder="1" applyAlignment="1">
      <alignment horizontal="distributed" vertical="center"/>
    </xf>
    <xf numFmtId="0" fontId="33" fillId="0" borderId="9" xfId="8" applyFont="1" applyBorder="1" applyAlignment="1">
      <alignment horizontal="center" vertical="center"/>
    </xf>
    <xf numFmtId="0" fontId="33" fillId="0" borderId="12" xfId="8" applyFont="1" applyBorder="1" applyAlignment="1">
      <alignment horizontal="center" vertical="center"/>
    </xf>
    <xf numFmtId="0" fontId="33" fillId="0" borderId="15" xfId="8" applyFont="1" applyBorder="1" applyAlignment="1">
      <alignment horizontal="center" vertical="center"/>
    </xf>
    <xf numFmtId="0" fontId="33" fillId="0" borderId="13" xfId="8" applyFont="1" applyBorder="1" applyAlignment="1">
      <alignment horizontal="center" vertical="center"/>
    </xf>
    <xf numFmtId="0" fontId="33" fillId="0" borderId="19" xfId="8" applyFont="1" applyBorder="1" applyAlignment="1">
      <alignment horizontal="center" vertical="center"/>
    </xf>
    <xf numFmtId="0" fontId="33" fillId="0" borderId="28" xfId="8" applyFont="1" applyBorder="1" applyAlignment="1">
      <alignment horizontal="center" vertical="center"/>
    </xf>
    <xf numFmtId="0" fontId="33" fillId="0" borderId="16" xfId="8" applyFont="1" applyBorder="1" applyAlignment="1">
      <alignment horizontal="center" vertical="center"/>
    </xf>
    <xf numFmtId="0" fontId="33" fillId="0" borderId="30" xfId="8" applyFont="1" applyBorder="1" applyAlignment="1">
      <alignment horizontal="center" vertical="center"/>
    </xf>
    <xf numFmtId="0" fontId="33" fillId="0" borderId="20" xfId="8" applyFont="1" applyBorder="1" applyAlignment="1">
      <alignment horizontal="center" vertical="center"/>
    </xf>
    <xf numFmtId="0" fontId="33" fillId="0" borderId="24" xfId="8" applyFont="1" applyBorder="1" applyAlignment="1">
      <alignment horizontal="center" vertical="center"/>
    </xf>
    <xf numFmtId="0" fontId="33" fillId="0" borderId="26" xfId="8" applyFont="1" applyBorder="1" applyAlignment="1">
      <alignment horizontal="center" vertical="center"/>
    </xf>
    <xf numFmtId="0" fontId="33" fillId="0" borderId="25" xfId="8" applyFont="1" applyBorder="1" applyAlignment="1">
      <alignment horizontal="center" vertical="center"/>
    </xf>
    <xf numFmtId="0" fontId="33" fillId="0" borderId="36" xfId="8" applyFont="1" applyBorder="1" applyAlignment="1">
      <alignment horizontal="center" vertical="center" wrapText="1"/>
    </xf>
    <xf numFmtId="0" fontId="34" fillId="0" borderId="0" xfId="8" applyFont="1"/>
    <xf numFmtId="0" fontId="33" fillId="0" borderId="35" xfId="8" applyFont="1" applyBorder="1" applyAlignment="1">
      <alignment horizontal="center" vertical="center" wrapText="1"/>
    </xf>
    <xf numFmtId="0" fontId="33" fillId="0" borderId="37" xfId="8" applyFont="1" applyBorder="1" applyAlignment="1">
      <alignment horizontal="center" vertical="center" wrapText="1"/>
    </xf>
    <xf numFmtId="0" fontId="33" fillId="0" borderId="38" xfId="8" applyFont="1" applyBorder="1" applyAlignment="1">
      <alignment horizontal="center" vertical="center" wrapText="1"/>
    </xf>
    <xf numFmtId="0" fontId="33" fillId="0" borderId="39" xfId="8" applyFont="1" applyBorder="1" applyAlignment="1">
      <alignment horizontal="center" vertical="center" wrapText="1"/>
    </xf>
    <xf numFmtId="0" fontId="13" fillId="0" borderId="40" xfId="8" applyFont="1" applyBorder="1" applyAlignment="1">
      <alignment horizontal="center" vertical="center" wrapText="1"/>
    </xf>
    <xf numFmtId="0" fontId="13" fillId="0" borderId="41" xfId="8" applyFont="1" applyBorder="1" applyAlignment="1">
      <alignment horizontal="center" vertical="center" wrapText="1"/>
    </xf>
    <xf numFmtId="0" fontId="7" fillId="0" borderId="9" xfId="8" applyFont="1" applyBorder="1" applyAlignment="1">
      <alignment horizontal="distributed" vertical="center"/>
    </xf>
    <xf numFmtId="0" fontId="33" fillId="0" borderId="42" xfId="8" applyFont="1" applyBorder="1" applyAlignment="1">
      <alignment horizontal="center" vertical="center" wrapText="1"/>
    </xf>
    <xf numFmtId="0" fontId="7" fillId="0" borderId="15" xfId="8" applyFont="1" applyBorder="1" applyAlignment="1">
      <alignment horizontal="distributed" vertical="center"/>
    </xf>
    <xf numFmtId="0" fontId="12" fillId="0" borderId="26" xfId="8" applyFont="1" applyBorder="1" applyAlignment="1">
      <alignment horizontal="center" vertical="center" shrinkToFit="1"/>
    </xf>
    <xf numFmtId="0" fontId="7" fillId="0" borderId="10" xfId="8" applyFont="1" applyBorder="1" applyAlignment="1">
      <alignment horizontal="center" vertical="center" shrinkToFit="1"/>
    </xf>
    <xf numFmtId="0" fontId="33" fillId="0" borderId="26" xfId="8" applyFont="1" applyFill="1" applyBorder="1" applyAlignment="1">
      <alignment horizontal="center" vertical="center"/>
    </xf>
    <xf numFmtId="0" fontId="13" fillId="0" borderId="28" xfId="8" applyFont="1" applyFill="1" applyBorder="1" applyAlignment="1">
      <alignment horizontal="center" vertical="center"/>
    </xf>
    <xf numFmtId="0" fontId="11" fillId="0" borderId="7" xfId="8" applyFont="1" applyBorder="1" applyAlignment="1">
      <alignment horizontal="distributed" vertical="center"/>
    </xf>
    <xf numFmtId="0" fontId="13" fillId="0" borderId="16" xfId="6" applyNumberFormat="1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7" fillId="0" borderId="43" xfId="8" applyFont="1" applyBorder="1" applyAlignment="1">
      <alignment horizontal="distributed" vertical="center"/>
    </xf>
    <xf numFmtId="0" fontId="13" fillId="0" borderId="27" xfId="8" applyFont="1" applyBorder="1" applyAlignment="1">
      <alignment horizontal="distributed" vertical="center"/>
    </xf>
    <xf numFmtId="0" fontId="13" fillId="0" borderId="26" xfId="6" applyNumberFormat="1" applyFont="1" applyFill="1" applyBorder="1" applyAlignment="1">
      <alignment horizontal="center" vertical="center"/>
    </xf>
    <xf numFmtId="0" fontId="13" fillId="0" borderId="38" xfId="0" applyNumberFormat="1" applyFont="1" applyFill="1" applyBorder="1" applyAlignment="1">
      <alignment horizontal="center" vertical="center"/>
    </xf>
    <xf numFmtId="0" fontId="13" fillId="0" borderId="44" xfId="0" applyNumberFormat="1" applyFont="1" applyFill="1" applyBorder="1" applyAlignment="1">
      <alignment horizontal="center" vertical="center"/>
    </xf>
    <xf numFmtId="0" fontId="7" fillId="2" borderId="45" xfId="8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8" xfId="8" applyFont="1" applyBorder="1" applyAlignment="1">
      <alignment horizontal="center" vertical="center" wrapText="1"/>
    </xf>
    <xf numFmtId="0" fontId="7" fillId="2" borderId="49" xfId="8" applyFont="1" applyFill="1" applyBorder="1" applyAlignment="1">
      <alignment horizontal="center" vertical="center" shrinkToFit="1"/>
    </xf>
    <xf numFmtId="0" fontId="33" fillId="0" borderId="25" xfId="0" applyFont="1" applyFill="1" applyBorder="1" applyAlignment="1">
      <alignment horizontal="center" vertical="center"/>
    </xf>
    <xf numFmtId="0" fontId="17" fillId="0" borderId="0" xfId="8" applyFont="1" applyAlignment="1">
      <alignment horizontal="center" vertical="center"/>
    </xf>
    <xf numFmtId="0" fontId="9" fillId="0" borderId="0" xfId="8" applyFont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7" fillId="0" borderId="10" xfId="8" applyFont="1" applyBorder="1" applyAlignment="1">
      <alignment horizontal="center" vertical="center"/>
    </xf>
    <xf numFmtId="0" fontId="7" fillId="0" borderId="25" xfId="8" applyFont="1" applyBorder="1" applyAlignment="1">
      <alignment horizontal="center" vertical="center"/>
    </xf>
    <xf numFmtId="0" fontId="7" fillId="0" borderId="9" xfId="8" applyFont="1" applyBorder="1" applyAlignment="1">
      <alignment horizontal="center" vertical="center"/>
    </xf>
    <xf numFmtId="0" fontId="7" fillId="0" borderId="15" xfId="8" applyFont="1" applyBorder="1" applyAlignment="1">
      <alignment horizontal="center" vertical="center"/>
    </xf>
    <xf numFmtId="0" fontId="7" fillId="0" borderId="26" xfId="8" applyFont="1" applyBorder="1" applyAlignment="1">
      <alignment horizontal="center" vertical="center"/>
    </xf>
    <xf numFmtId="0" fontId="13" fillId="0" borderId="16" xfId="7" applyNumberFormat="1" applyFont="1" applyFill="1" applyBorder="1" applyAlignment="1">
      <alignment horizontal="center" vertical="center"/>
    </xf>
    <xf numFmtId="0" fontId="13" fillId="0" borderId="50" xfId="0" applyNumberFormat="1" applyFont="1" applyFill="1" applyBorder="1" applyAlignment="1">
      <alignment horizontal="center" vertical="center"/>
    </xf>
    <xf numFmtId="0" fontId="35" fillId="0" borderId="0" xfId="8" applyFont="1"/>
    <xf numFmtId="0" fontId="36" fillId="0" borderId="0" xfId="8" applyFont="1" applyBorder="1" applyAlignment="1">
      <alignment horizontal="center" vertical="center" shrinkToFit="1"/>
    </xf>
    <xf numFmtId="0" fontId="36" fillId="2" borderId="3" xfId="8" applyFont="1" applyFill="1" applyBorder="1" applyAlignment="1">
      <alignment horizontal="centerContinuous" vertical="center"/>
    </xf>
    <xf numFmtId="0" fontId="33" fillId="0" borderId="27" xfId="8" applyFont="1" applyBorder="1" applyAlignment="1">
      <alignment horizontal="distributed" vertical="center"/>
    </xf>
    <xf numFmtId="0" fontId="7" fillId="0" borderId="26" xfId="8" applyFont="1" applyBorder="1" applyAlignment="1">
      <alignment horizontal="center" vertical="center" shrinkToFit="1"/>
    </xf>
    <xf numFmtId="0" fontId="13" fillId="0" borderId="9" xfId="7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51" xfId="8" applyFont="1" applyBorder="1" applyAlignment="1">
      <alignment horizontal="center" vertical="center" wrapText="1"/>
    </xf>
    <xf numFmtId="0" fontId="7" fillId="0" borderId="52" xfId="8" applyFont="1" applyBorder="1" applyAlignment="1">
      <alignment horizontal="distributed" vertical="center"/>
    </xf>
    <xf numFmtId="0" fontId="33" fillId="0" borderId="5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7" fillId="0" borderId="54" xfId="8" applyFont="1" applyBorder="1" applyAlignment="1">
      <alignment horizontal="distributed" vertical="center"/>
    </xf>
    <xf numFmtId="0" fontId="33" fillId="0" borderId="47" xfId="0" applyFont="1" applyBorder="1" applyAlignment="1">
      <alignment horizontal="center" vertical="center" wrapText="1"/>
    </xf>
    <xf numFmtId="0" fontId="7" fillId="0" borderId="55" xfId="8" applyFont="1" applyBorder="1" applyAlignment="1">
      <alignment horizontal="distributed" vertical="center"/>
    </xf>
    <xf numFmtId="0" fontId="33" fillId="0" borderId="56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 wrapText="1"/>
    </xf>
    <xf numFmtId="0" fontId="33" fillId="0" borderId="58" xfId="8" applyFont="1" applyBorder="1" applyAlignment="1">
      <alignment horizontal="center" vertical="center" wrapText="1"/>
    </xf>
    <xf numFmtId="0" fontId="33" fillId="0" borderId="59" xfId="8" applyFont="1" applyBorder="1" applyAlignment="1">
      <alignment horizontal="center" vertical="center" wrapText="1"/>
    </xf>
    <xf numFmtId="0" fontId="33" fillId="0" borderId="60" xfId="8" applyFont="1" applyBorder="1" applyAlignment="1">
      <alignment horizontal="center" vertical="center" wrapText="1"/>
    </xf>
    <xf numFmtId="0" fontId="33" fillId="0" borderId="8" xfId="8" applyFont="1" applyBorder="1" applyAlignment="1">
      <alignment horizontal="center" vertical="center" wrapText="1"/>
    </xf>
    <xf numFmtId="0" fontId="33" fillId="0" borderId="9" xfId="8" applyFont="1" applyBorder="1" applyAlignment="1">
      <alignment horizontal="center" vertical="center" wrapText="1"/>
    </xf>
    <xf numFmtId="0" fontId="33" fillId="0" borderId="24" xfId="8" applyFont="1" applyBorder="1" applyAlignment="1">
      <alignment horizontal="center" vertical="center" wrapText="1"/>
    </xf>
    <xf numFmtId="0" fontId="33" fillId="0" borderId="14" xfId="8" applyFont="1" applyBorder="1" applyAlignment="1">
      <alignment horizontal="center" vertical="center" wrapText="1"/>
    </xf>
    <xf numFmtId="0" fontId="33" fillId="0" borderId="15" xfId="8" applyFont="1" applyBorder="1" applyAlignment="1">
      <alignment horizontal="center" vertical="center" wrapText="1"/>
    </xf>
    <xf numFmtId="0" fontId="33" fillId="0" borderId="16" xfId="8" applyFont="1" applyBorder="1" applyAlignment="1">
      <alignment horizontal="center" vertical="center" wrapText="1"/>
    </xf>
    <xf numFmtId="0" fontId="33" fillId="0" borderId="18" xfId="8" applyFont="1" applyBorder="1" applyAlignment="1">
      <alignment horizontal="center" vertical="center" wrapText="1"/>
    </xf>
    <xf numFmtId="0" fontId="33" fillId="0" borderId="19" xfId="8" applyFont="1" applyBorder="1" applyAlignment="1">
      <alignment horizontal="center" vertical="center" wrapText="1"/>
    </xf>
    <xf numFmtId="0" fontId="33" fillId="0" borderId="20" xfId="8" applyFont="1" applyBorder="1" applyAlignment="1">
      <alignment horizontal="center" vertical="center" wrapText="1"/>
    </xf>
    <xf numFmtId="0" fontId="7" fillId="0" borderId="30" xfId="8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3" fillId="0" borderId="61" xfId="0" applyNumberFormat="1" applyFont="1" applyFill="1" applyBorder="1" applyAlignment="1">
      <alignment horizontal="center" vertical="center"/>
    </xf>
    <xf numFmtId="0" fontId="33" fillId="0" borderId="3" xfId="8" applyFont="1" applyBorder="1" applyAlignment="1">
      <alignment horizontal="center" vertical="center"/>
    </xf>
    <xf numFmtId="0" fontId="33" fillId="0" borderId="4" xfId="8" applyFont="1" applyBorder="1" applyAlignment="1">
      <alignment horizontal="center" vertical="center"/>
    </xf>
    <xf numFmtId="0" fontId="33" fillId="0" borderId="49" xfId="8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6" xfId="8" applyFont="1" applyBorder="1" applyAlignment="1">
      <alignment horizontal="center" vertical="center" wrapText="1"/>
    </xf>
    <xf numFmtId="0" fontId="33" fillId="0" borderId="30" xfId="8" applyFont="1" applyBorder="1" applyAlignment="1">
      <alignment horizontal="center" vertical="center" wrapText="1"/>
    </xf>
    <xf numFmtId="0" fontId="13" fillId="0" borderId="24" xfId="6" applyNumberFormat="1" applyFont="1" applyFill="1" applyBorder="1" applyAlignment="1">
      <alignment horizontal="center" vertical="center"/>
    </xf>
    <xf numFmtId="0" fontId="33" fillId="0" borderId="58" xfId="8" applyFont="1" applyBorder="1" applyAlignment="1">
      <alignment horizontal="centerContinuous" vertical="center" wrapText="1"/>
    </xf>
    <xf numFmtId="0" fontId="33" fillId="0" borderId="18" xfId="8" applyFont="1" applyBorder="1" applyAlignment="1">
      <alignment horizontal="centerContinuous" vertical="center" wrapText="1"/>
    </xf>
    <xf numFmtId="0" fontId="33" fillId="0" borderId="63" xfId="8" applyFont="1" applyBorder="1" applyAlignment="1">
      <alignment horizontal="center" vertical="center" wrapText="1"/>
    </xf>
    <xf numFmtId="0" fontId="33" fillId="0" borderId="64" xfId="8" applyFont="1" applyBorder="1" applyAlignment="1">
      <alignment horizontal="center" vertical="center" wrapText="1"/>
    </xf>
    <xf numFmtId="0" fontId="33" fillId="0" borderId="65" xfId="8" applyFont="1" applyBorder="1" applyAlignment="1">
      <alignment horizontal="center" vertical="center" wrapText="1"/>
    </xf>
    <xf numFmtId="0" fontId="7" fillId="0" borderId="66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33" fillId="0" borderId="67" xfId="8" applyFont="1" applyBorder="1" applyAlignment="1">
      <alignment horizontal="center" vertical="center" wrapText="1"/>
    </xf>
    <xf numFmtId="0" fontId="33" fillId="0" borderId="68" xfId="8" applyFont="1" applyBorder="1" applyAlignment="1">
      <alignment horizontal="center" vertical="center" wrapText="1"/>
    </xf>
    <xf numFmtId="0" fontId="33" fillId="0" borderId="0" xfId="8" applyFont="1"/>
    <xf numFmtId="0" fontId="31" fillId="0" borderId="0" xfId="8" applyFont="1"/>
    <xf numFmtId="0" fontId="18" fillId="0" borderId="0" xfId="6" applyFont="1" applyAlignment="1">
      <alignment vertical="center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0" fontId="13" fillId="0" borderId="0" xfId="6" applyFont="1" applyAlignment="1">
      <alignment vertical="center"/>
    </xf>
    <xf numFmtId="0" fontId="13" fillId="0" borderId="0" xfId="6" applyFont="1" applyFill="1" applyAlignment="1">
      <alignment vertical="center"/>
    </xf>
    <xf numFmtId="0" fontId="22" fillId="0" borderId="0" xfId="6" applyFont="1" applyAlignment="1">
      <alignment horizontal="right" vertical="center"/>
    </xf>
    <xf numFmtId="0" fontId="23" fillId="0" borderId="0" xfId="6" applyFont="1" applyAlignment="1">
      <alignment horizontal="center" vertical="center"/>
    </xf>
    <xf numFmtId="0" fontId="12" fillId="0" borderId="16" xfId="6" applyFont="1" applyBorder="1" applyAlignment="1">
      <alignment horizontal="center" vertical="center" wrapText="1"/>
    </xf>
    <xf numFmtId="0" fontId="14" fillId="0" borderId="0" xfId="8" applyFont="1"/>
    <xf numFmtId="0" fontId="37" fillId="0" borderId="0" xfId="8" applyFont="1"/>
    <xf numFmtId="0" fontId="14" fillId="0" borderId="0" xfId="8" applyFont="1" applyAlignment="1">
      <alignment horizontal="left"/>
    </xf>
    <xf numFmtId="0" fontId="27" fillId="0" borderId="0" xfId="8" applyFont="1" applyAlignment="1">
      <alignment horizontal="center" vertical="center"/>
    </xf>
    <xf numFmtId="0" fontId="28" fillId="0" borderId="0" xfId="6" applyFont="1"/>
    <xf numFmtId="0" fontId="28" fillId="0" borderId="0" xfId="6" applyFont="1" applyAlignment="1">
      <alignment horizontal="center"/>
    </xf>
    <xf numFmtId="0" fontId="27" fillId="5" borderId="16" xfId="0" applyFont="1" applyFill="1" applyBorder="1" applyAlignment="1">
      <alignment horizontal="center" vertical="center" wrapText="1"/>
    </xf>
    <xf numFmtId="0" fontId="28" fillId="0" borderId="16" xfId="6" applyFont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center" vertical="center" wrapText="1"/>
    </xf>
    <xf numFmtId="0" fontId="29" fillId="0" borderId="69" xfId="0" applyFont="1" applyFill="1" applyBorder="1" applyAlignment="1">
      <alignment vertical="center"/>
    </xf>
    <xf numFmtId="0" fontId="29" fillId="0" borderId="25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 shrinkToFit="1"/>
    </xf>
    <xf numFmtId="0" fontId="29" fillId="6" borderId="16" xfId="0" applyFont="1" applyFill="1" applyBorder="1" applyAlignment="1">
      <alignment horizontal="left" vertical="center" shrinkToFit="1"/>
    </xf>
    <xf numFmtId="0" fontId="22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vertical="center" wrapText="1"/>
    </xf>
    <xf numFmtId="179" fontId="29" fillId="0" borderId="16" xfId="0" applyNumberFormat="1" applyFont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29" fillId="0" borderId="16" xfId="0" applyFont="1" applyFill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vertical="center"/>
    </xf>
    <xf numFmtId="0" fontId="29" fillId="0" borderId="16" xfId="0" applyFont="1" applyFill="1" applyBorder="1" applyAlignment="1">
      <alignment horizontal="left" vertical="center" wrapText="1"/>
    </xf>
    <xf numFmtId="0" fontId="29" fillId="6" borderId="16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 shrinkToFit="1"/>
    </xf>
    <xf numFmtId="0" fontId="29" fillId="0" borderId="16" xfId="0" applyFont="1" applyFill="1" applyBorder="1" applyAlignment="1">
      <alignment horizontal="center" vertical="center" shrinkToFit="1"/>
    </xf>
    <xf numFmtId="179" fontId="29" fillId="0" borderId="16" xfId="0" applyNumberFormat="1" applyFont="1" applyFill="1" applyBorder="1" applyAlignment="1">
      <alignment horizontal="center" vertical="center"/>
    </xf>
    <xf numFmtId="0" fontId="29" fillId="0" borderId="16" xfId="0" applyFont="1" applyBorder="1" applyAlignment="1">
      <alignment vertical="center"/>
    </xf>
    <xf numFmtId="0" fontId="29" fillId="6" borderId="16" xfId="0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Alignment="1">
      <alignment vertical="center"/>
    </xf>
    <xf numFmtId="176" fontId="30" fillId="0" borderId="0" xfId="0" applyNumberFormat="1" applyFont="1" applyAlignment="1">
      <alignment vertical="center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70" xfId="0" applyFont="1" applyFill="1" applyBorder="1" applyAlignment="1">
      <alignment vertical="center"/>
    </xf>
    <xf numFmtId="0" fontId="22" fillId="0" borderId="20" xfId="0" applyFont="1" applyFill="1" applyBorder="1" applyAlignment="1">
      <alignment horizontal="center" vertical="center" shrinkToFit="1"/>
    </xf>
    <xf numFmtId="0" fontId="13" fillId="0" borderId="16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 vertical="center"/>
    </xf>
    <xf numFmtId="0" fontId="13" fillId="0" borderId="60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>
      <alignment horizontal="center" vertical="center"/>
    </xf>
    <xf numFmtId="0" fontId="13" fillId="0" borderId="49" xfId="0" applyNumberFormat="1" applyFont="1" applyFill="1" applyBorder="1" applyAlignment="1">
      <alignment horizontal="center" vertical="center"/>
    </xf>
    <xf numFmtId="0" fontId="13" fillId="0" borderId="71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 shrinkToFit="1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72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horizontal="center" vertical="center"/>
    </xf>
    <xf numFmtId="176" fontId="13" fillId="0" borderId="25" xfId="0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 shrinkToFit="1"/>
    </xf>
    <xf numFmtId="0" fontId="13" fillId="0" borderId="30" xfId="0" applyNumberFormat="1" applyFont="1" applyFill="1" applyBorder="1" applyAlignment="1">
      <alignment horizontal="center" vertical="center"/>
    </xf>
    <xf numFmtId="0" fontId="13" fillId="0" borderId="70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left" vertical="center" shrinkToFi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73" xfId="0" applyNumberFormat="1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176" fontId="13" fillId="0" borderId="60" xfId="0" applyNumberFormat="1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vertical="center" wrapText="1"/>
    </xf>
    <xf numFmtId="0" fontId="13" fillId="0" borderId="59" xfId="0" applyNumberFormat="1" applyFont="1" applyFill="1" applyBorder="1" applyAlignment="1">
      <alignment horizontal="center" vertical="center"/>
    </xf>
    <xf numFmtId="0" fontId="13" fillId="0" borderId="74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vertical="center" wrapText="1"/>
    </xf>
    <xf numFmtId="0" fontId="13" fillId="0" borderId="75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 wrapText="1" shrinkToFit="1"/>
    </xf>
    <xf numFmtId="0" fontId="13" fillId="0" borderId="16" xfId="0" applyFont="1" applyFill="1" applyBorder="1" applyAlignment="1">
      <alignment vertical="center"/>
    </xf>
    <xf numFmtId="0" fontId="13" fillId="0" borderId="16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 vertical="center"/>
    </xf>
    <xf numFmtId="0" fontId="13" fillId="0" borderId="76" xfId="0" applyNumberFormat="1" applyFont="1" applyFill="1" applyBorder="1" applyAlignment="1">
      <alignment horizontal="center" vertical="center"/>
    </xf>
    <xf numFmtId="176" fontId="13" fillId="0" borderId="20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left" vertical="center" shrinkToFit="1"/>
    </xf>
    <xf numFmtId="0" fontId="13" fillId="0" borderId="77" xfId="0" applyNumberFormat="1" applyFont="1" applyFill="1" applyBorder="1" applyAlignment="1">
      <alignment horizontal="center" vertical="center"/>
    </xf>
    <xf numFmtId="0" fontId="13" fillId="0" borderId="78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/>
    </xf>
    <xf numFmtId="0" fontId="13" fillId="0" borderId="69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vertical="center" wrapText="1" shrinkToFit="1"/>
    </xf>
    <xf numFmtId="0" fontId="13" fillId="0" borderId="16" xfId="0" applyFont="1" applyFill="1" applyBorder="1" applyAlignment="1">
      <alignment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left" vertical="center" shrinkToFit="1"/>
    </xf>
    <xf numFmtId="0" fontId="13" fillId="0" borderId="26" xfId="0" applyFont="1" applyFill="1" applyBorder="1" applyAlignment="1">
      <alignment horizontal="center" vertical="center"/>
    </xf>
    <xf numFmtId="176" fontId="13" fillId="0" borderId="26" xfId="0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 wrapText="1"/>
    </xf>
    <xf numFmtId="0" fontId="13" fillId="0" borderId="71" xfId="0" applyFont="1" applyFill="1" applyBorder="1" applyAlignment="1">
      <alignment horizontal="left" vertical="center" shrinkToFit="1"/>
    </xf>
    <xf numFmtId="0" fontId="13" fillId="0" borderId="79" xfId="0" applyNumberFormat="1" applyFont="1" applyFill="1" applyBorder="1" applyAlignment="1">
      <alignment horizontal="center" vertical="center"/>
    </xf>
    <xf numFmtId="0" fontId="13" fillId="0" borderId="80" xfId="0" applyNumberFormat="1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left" vertical="center" wrapText="1"/>
    </xf>
    <xf numFmtId="0" fontId="13" fillId="0" borderId="81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vertical="center" wrapText="1"/>
    </xf>
    <xf numFmtId="0" fontId="14" fillId="0" borderId="0" xfId="8" applyFont="1" applyAlignment="1">
      <alignment vertical="center"/>
    </xf>
    <xf numFmtId="0" fontId="22" fillId="0" borderId="76" xfId="0" applyFont="1" applyFill="1" applyBorder="1" applyAlignment="1">
      <alignment horizontal="center" vertical="center" shrinkToFit="1"/>
    </xf>
    <xf numFmtId="0" fontId="13" fillId="0" borderId="76" xfId="0" applyFont="1" applyFill="1" applyBorder="1" applyAlignment="1">
      <alignment horizontal="center" vertical="center"/>
    </xf>
    <xf numFmtId="0" fontId="13" fillId="0" borderId="82" xfId="8" applyFont="1" applyBorder="1" applyAlignment="1">
      <alignment horizontal="center" vertical="center" wrapText="1"/>
    </xf>
    <xf numFmtId="0" fontId="13" fillId="0" borderId="77" xfId="8" applyFont="1" applyBorder="1" applyAlignment="1">
      <alignment horizontal="center" vertical="center" wrapText="1"/>
    </xf>
    <xf numFmtId="0" fontId="13" fillId="0" borderId="76" xfId="8" applyFont="1" applyBorder="1" applyAlignment="1">
      <alignment horizontal="center" vertical="center" wrapText="1"/>
    </xf>
    <xf numFmtId="0" fontId="13" fillId="0" borderId="34" xfId="8" applyFont="1" applyBorder="1" applyAlignment="1">
      <alignment horizontal="center" vertical="center" wrapText="1"/>
    </xf>
    <xf numFmtId="0" fontId="13" fillId="0" borderId="65" xfId="8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 wrapText="1"/>
    </xf>
    <xf numFmtId="0" fontId="11" fillId="0" borderId="0" xfId="8" applyFont="1" applyBorder="1" applyAlignment="1">
      <alignment horizontal="left" vertical="center"/>
    </xf>
    <xf numFmtId="0" fontId="12" fillId="3" borderId="23" xfId="8" applyFont="1" applyFill="1" applyBorder="1" applyAlignment="1">
      <alignment horizontal="center" vertical="center" shrinkToFit="1"/>
    </xf>
    <xf numFmtId="0" fontId="12" fillId="3" borderId="83" xfId="8" applyFont="1" applyFill="1" applyBorder="1" applyAlignment="1">
      <alignment horizontal="center" vertical="center" shrinkToFit="1"/>
    </xf>
    <xf numFmtId="0" fontId="13" fillId="0" borderId="84" xfId="8" applyFont="1" applyBorder="1" applyAlignment="1">
      <alignment horizontal="center" vertical="center" wrapText="1"/>
    </xf>
    <xf numFmtId="0" fontId="13" fillId="0" borderId="85" xfId="8" applyFont="1" applyBorder="1" applyAlignment="1">
      <alignment horizontal="center" vertical="center" wrapText="1"/>
    </xf>
    <xf numFmtId="0" fontId="13" fillId="0" borderId="58" xfId="8" applyFont="1" applyBorder="1" applyAlignment="1">
      <alignment horizontal="center" vertical="center" wrapText="1"/>
    </xf>
    <xf numFmtId="0" fontId="13" fillId="0" borderId="6" xfId="8" applyFont="1" applyBorder="1" applyAlignment="1">
      <alignment horizontal="center" vertical="center" wrapText="1"/>
    </xf>
    <xf numFmtId="0" fontId="13" fillId="0" borderId="14" xfId="8" applyFont="1" applyBorder="1" applyAlignment="1">
      <alignment horizontal="center" vertical="center" wrapText="1"/>
    </xf>
    <xf numFmtId="0" fontId="13" fillId="0" borderId="86" xfId="8" applyFont="1" applyBorder="1" applyAlignment="1">
      <alignment horizontal="center" vertical="center" wrapText="1"/>
    </xf>
    <xf numFmtId="0" fontId="13" fillId="0" borderId="64" xfId="8" applyFont="1" applyBorder="1" applyAlignment="1">
      <alignment horizontal="center" vertical="center" wrapText="1"/>
    </xf>
    <xf numFmtId="0" fontId="13" fillId="0" borderId="27" xfId="8" applyFont="1" applyBorder="1" applyAlignment="1">
      <alignment horizontal="center" vertical="center" wrapText="1"/>
    </xf>
    <xf numFmtId="0" fontId="13" fillId="0" borderId="23" xfId="8" applyFont="1" applyBorder="1" applyAlignment="1">
      <alignment horizontal="center" vertical="center" wrapText="1"/>
    </xf>
    <xf numFmtId="0" fontId="13" fillId="0" borderId="18" xfId="8" applyFont="1" applyBorder="1" applyAlignment="1">
      <alignment horizontal="center" vertical="center" wrapText="1"/>
    </xf>
    <xf numFmtId="0" fontId="13" fillId="0" borderId="33" xfId="8" applyFont="1" applyBorder="1" applyAlignment="1">
      <alignment horizontal="center" vertical="center" wrapText="1"/>
    </xf>
    <xf numFmtId="0" fontId="13" fillId="0" borderId="87" xfId="8" applyFont="1" applyBorder="1" applyAlignment="1">
      <alignment horizontal="center" vertical="center" wrapText="1"/>
    </xf>
    <xf numFmtId="0" fontId="12" fillId="0" borderId="0" xfId="8" applyFont="1" applyBorder="1"/>
    <xf numFmtId="0" fontId="13" fillId="0" borderId="88" xfId="8" applyFont="1" applyBorder="1" applyAlignment="1">
      <alignment horizontal="center" vertical="center" wrapText="1"/>
    </xf>
    <xf numFmtId="0" fontId="13" fillId="0" borderId="89" xfId="8" applyFont="1" applyBorder="1" applyAlignment="1">
      <alignment horizontal="center" vertical="center" wrapText="1"/>
    </xf>
    <xf numFmtId="0" fontId="13" fillId="0" borderId="90" xfId="8" applyFont="1" applyBorder="1" applyAlignment="1">
      <alignment horizontal="center" vertical="center" wrapText="1"/>
    </xf>
    <xf numFmtId="0" fontId="15" fillId="0" borderId="0" xfId="8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center"/>
    </xf>
    <xf numFmtId="0" fontId="13" fillId="0" borderId="0" xfId="8" applyFont="1"/>
    <xf numFmtId="0" fontId="13" fillId="0" borderId="0" xfId="8" applyFont="1" applyBorder="1"/>
    <xf numFmtId="0" fontId="13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 wrapText="1"/>
    </xf>
    <xf numFmtId="0" fontId="13" fillId="0" borderId="59" xfId="8" applyFont="1" applyBorder="1" applyAlignment="1">
      <alignment horizontal="center" vertical="center" wrapText="1"/>
    </xf>
    <xf numFmtId="0" fontId="13" fillId="0" borderId="28" xfId="8" applyFont="1" applyBorder="1" applyAlignment="1">
      <alignment horizontal="center" vertical="center" wrapText="1"/>
    </xf>
    <xf numFmtId="0" fontId="13" fillId="0" borderId="15" xfId="8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8" xfId="8" applyFont="1" applyBorder="1" applyAlignment="1">
      <alignment horizontal="center" vertical="center" wrapText="1"/>
    </xf>
    <xf numFmtId="0" fontId="33" fillId="0" borderId="40" xfId="8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 wrapText="1"/>
    </xf>
    <xf numFmtId="0" fontId="33" fillId="0" borderId="28" xfId="8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77" xfId="8" applyFont="1" applyBorder="1" applyAlignment="1">
      <alignment horizontal="center" vertical="center" wrapText="1"/>
    </xf>
    <xf numFmtId="0" fontId="33" fillId="0" borderId="86" xfId="8" applyFont="1" applyBorder="1" applyAlignment="1">
      <alignment horizontal="center" vertical="center" wrapText="1"/>
    </xf>
    <xf numFmtId="0" fontId="33" fillId="0" borderId="27" xfId="8" applyFont="1" applyBorder="1" applyAlignment="1">
      <alignment horizontal="center" vertical="center" wrapText="1"/>
    </xf>
    <xf numFmtId="0" fontId="32" fillId="0" borderId="0" xfId="8" applyFont="1" applyBorder="1"/>
    <xf numFmtId="0" fontId="31" fillId="0" borderId="28" xfId="8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33" fillId="0" borderId="27" xfId="8" applyFont="1" applyFill="1" applyBorder="1" applyAlignment="1">
      <alignment horizontal="center" vertical="center" wrapText="1"/>
    </xf>
    <xf numFmtId="0" fontId="33" fillId="0" borderId="5" xfId="8" applyFont="1" applyBorder="1" applyAlignment="1">
      <alignment horizontal="centerContinuous" vertical="center" wrapText="1"/>
    </xf>
    <xf numFmtId="0" fontId="33" fillId="0" borderId="84" xfId="8" applyFont="1" applyBorder="1" applyAlignment="1">
      <alignment horizontal="center" vertical="center" wrapText="1"/>
    </xf>
    <xf numFmtId="0" fontId="33" fillId="0" borderId="23" xfId="8" applyFont="1" applyBorder="1" applyAlignment="1">
      <alignment horizontal="distributed" vertical="center" wrapText="1"/>
    </xf>
    <xf numFmtId="0" fontId="33" fillId="0" borderId="41" xfId="8" applyFont="1" applyBorder="1" applyAlignment="1">
      <alignment horizontal="center" vertical="center" wrapText="1"/>
    </xf>
    <xf numFmtId="0" fontId="33" fillId="0" borderId="82" xfId="8" applyFont="1" applyBorder="1" applyAlignment="1">
      <alignment horizontal="center" vertical="center" wrapText="1"/>
    </xf>
    <xf numFmtId="0" fontId="33" fillId="0" borderId="23" xfId="8" applyFont="1" applyBorder="1" applyAlignment="1">
      <alignment horizontal="center" vertical="center" wrapText="1"/>
    </xf>
    <xf numFmtId="0" fontId="33" fillId="0" borderId="33" xfId="8" applyFont="1" applyBorder="1" applyAlignment="1">
      <alignment horizontal="distributed" vertical="center" wrapText="1"/>
    </xf>
    <xf numFmtId="0" fontId="33" fillId="0" borderId="76" xfId="8" applyFont="1" applyBorder="1" applyAlignment="1">
      <alignment horizontal="center" vertical="center" wrapText="1"/>
    </xf>
    <xf numFmtId="0" fontId="33" fillId="0" borderId="33" xfId="8" applyFont="1" applyBorder="1" applyAlignment="1">
      <alignment horizontal="center" vertical="center" wrapText="1"/>
    </xf>
    <xf numFmtId="0" fontId="33" fillId="0" borderId="34" xfId="8" applyFont="1" applyBorder="1" applyAlignment="1">
      <alignment horizontal="center" vertical="center" wrapText="1"/>
    </xf>
    <xf numFmtId="0" fontId="33" fillId="0" borderId="88" xfId="8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 wrapText="1"/>
    </xf>
    <xf numFmtId="0" fontId="7" fillId="2" borderId="62" xfId="8" applyFont="1" applyFill="1" applyBorder="1" applyAlignment="1">
      <alignment horizontal="center" vertical="center" shrinkToFit="1"/>
    </xf>
    <xf numFmtId="0" fontId="13" fillId="0" borderId="64" xfId="0" applyNumberFormat="1" applyFont="1" applyFill="1" applyBorder="1" applyAlignment="1">
      <alignment horizontal="center" vertical="center"/>
    </xf>
    <xf numFmtId="180" fontId="13" fillId="0" borderId="7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/>
    </xf>
    <xf numFmtId="180" fontId="13" fillId="0" borderId="10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180" fontId="13" fillId="0" borderId="43" xfId="0" applyNumberFormat="1" applyFont="1" applyFill="1" applyBorder="1" applyAlignment="1">
      <alignment horizontal="center" vertical="center"/>
    </xf>
    <xf numFmtId="180" fontId="13" fillId="0" borderId="92" xfId="0" applyNumberFormat="1" applyFont="1" applyFill="1" applyBorder="1" applyAlignment="1">
      <alignment horizontal="center" vertical="center"/>
    </xf>
    <xf numFmtId="180" fontId="13" fillId="0" borderId="66" xfId="0" applyNumberFormat="1" applyFont="1" applyFill="1" applyBorder="1" applyAlignment="1">
      <alignment horizontal="center" vertical="center"/>
    </xf>
    <xf numFmtId="180" fontId="13" fillId="0" borderId="93" xfId="0" applyNumberFormat="1" applyFont="1" applyFill="1" applyBorder="1" applyAlignment="1">
      <alignment horizontal="center" vertical="center"/>
    </xf>
    <xf numFmtId="180" fontId="13" fillId="0" borderId="22" xfId="0" applyNumberFormat="1" applyFont="1" applyFill="1" applyBorder="1" applyAlignment="1">
      <alignment horizontal="center" vertical="center"/>
    </xf>
    <xf numFmtId="0" fontId="13" fillId="0" borderId="85" xfId="0" applyFont="1" applyBorder="1" applyAlignment="1">
      <alignment horizontal="center" vertical="center" wrapText="1"/>
    </xf>
    <xf numFmtId="0" fontId="13" fillId="0" borderId="94" xfId="8" applyFont="1" applyBorder="1" applyAlignment="1">
      <alignment horizontal="center" vertical="center" wrapText="1"/>
    </xf>
    <xf numFmtId="0" fontId="33" fillId="0" borderId="95" xfId="8" applyFont="1" applyBorder="1" applyAlignment="1">
      <alignment horizontal="center" vertical="center" wrapText="1"/>
    </xf>
    <xf numFmtId="0" fontId="33" fillId="0" borderId="23" xfId="8" applyFont="1" applyFill="1" applyBorder="1" applyAlignment="1">
      <alignment horizontal="center" vertical="center" wrapText="1"/>
    </xf>
    <xf numFmtId="0" fontId="7" fillId="0" borderId="92" xfId="8" applyFont="1" applyBorder="1" applyAlignment="1">
      <alignment horizontal="distributed" vertical="center"/>
    </xf>
    <xf numFmtId="0" fontId="7" fillId="0" borderId="92" xfId="8" applyFont="1" applyBorder="1" applyAlignment="1">
      <alignment horizontal="center" vertical="center"/>
    </xf>
    <xf numFmtId="0" fontId="22" fillId="0" borderId="96" xfId="0" applyFont="1" applyFill="1" applyBorder="1" applyAlignment="1">
      <alignment horizontal="center" vertical="center" shrinkToFit="1"/>
    </xf>
    <xf numFmtId="0" fontId="29" fillId="0" borderId="49" xfId="0" applyFont="1" applyFill="1" applyBorder="1" applyAlignment="1">
      <alignment horizontal="left" vertical="center"/>
    </xf>
    <xf numFmtId="0" fontId="22" fillId="0" borderId="49" xfId="0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/>
    </xf>
    <xf numFmtId="0" fontId="31" fillId="0" borderId="0" xfId="8" applyFont="1" applyBorder="1"/>
    <xf numFmtId="0" fontId="33" fillId="0" borderId="86" xfId="8" applyFont="1" applyBorder="1" applyAlignment="1">
      <alignment horizontal="centerContinuous" vertical="center" wrapText="1"/>
    </xf>
    <xf numFmtId="0" fontId="33" fillId="0" borderId="91" xfId="8" applyFont="1" applyBorder="1" applyAlignment="1">
      <alignment horizontal="center" vertical="center" wrapText="1"/>
    </xf>
    <xf numFmtId="0" fontId="33" fillId="0" borderId="96" xfId="8" applyFont="1" applyBorder="1" applyAlignment="1">
      <alignment horizontal="center" vertical="center" wrapText="1"/>
    </xf>
    <xf numFmtId="0" fontId="33" fillId="0" borderId="91" xfId="8" applyFont="1" applyBorder="1" applyAlignment="1">
      <alignment horizontal="center" vertical="center" wrapText="1"/>
    </xf>
    <xf numFmtId="0" fontId="38" fillId="0" borderId="0" xfId="8" applyFont="1" applyBorder="1" applyAlignment="1">
      <alignment horizontal="left" vertical="center"/>
    </xf>
    <xf numFmtId="0" fontId="33" fillId="0" borderId="97" xfId="8" applyFont="1" applyBorder="1" applyAlignment="1">
      <alignment horizontal="center" vertical="center" wrapText="1"/>
    </xf>
    <xf numFmtId="0" fontId="13" fillId="0" borderId="66" xfId="8" applyFont="1" applyBorder="1" applyAlignment="1">
      <alignment horizontal="center" vertical="center" wrapText="1"/>
    </xf>
    <xf numFmtId="0" fontId="33" fillId="0" borderId="21" xfId="8" applyFont="1" applyBorder="1" applyAlignment="1">
      <alignment horizontal="center" vertical="center" wrapText="1"/>
    </xf>
    <xf numFmtId="0" fontId="13" fillId="0" borderId="55" xfId="8" applyFont="1" applyBorder="1" applyAlignment="1">
      <alignment horizontal="center" vertical="center" wrapText="1"/>
    </xf>
    <xf numFmtId="177" fontId="13" fillId="0" borderId="90" xfId="8" applyNumberFormat="1" applyFont="1" applyBorder="1" applyAlignment="1">
      <alignment horizontal="center" vertical="center" wrapText="1"/>
    </xf>
    <xf numFmtId="0" fontId="7" fillId="3" borderId="23" xfId="8" applyFont="1" applyFill="1" applyBorder="1" applyAlignment="1">
      <alignment horizontal="center" vertical="center" shrinkToFit="1"/>
    </xf>
    <xf numFmtId="0" fontId="7" fillId="3" borderId="83" xfId="8" applyFont="1" applyFill="1" applyBorder="1" applyAlignment="1">
      <alignment horizontal="center" vertical="center" shrinkToFit="1"/>
    </xf>
    <xf numFmtId="180" fontId="13" fillId="0" borderId="7" xfId="0" applyNumberFormat="1" applyFont="1" applyFill="1" applyBorder="1" applyAlignment="1">
      <alignment horizontal="center" vertical="center" wrapText="1"/>
    </xf>
    <xf numFmtId="180" fontId="13" fillId="0" borderId="10" xfId="0" applyNumberFormat="1" applyFont="1" applyFill="1" applyBorder="1" applyAlignment="1">
      <alignment horizontal="center" vertical="center" wrapText="1"/>
    </xf>
    <xf numFmtId="180" fontId="13" fillId="0" borderId="92" xfId="0" applyNumberFormat="1" applyFont="1" applyFill="1" applyBorder="1" applyAlignment="1">
      <alignment horizontal="center" vertical="center" wrapText="1"/>
    </xf>
    <xf numFmtId="180" fontId="13" fillId="0" borderId="66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/>
    </xf>
    <xf numFmtId="180" fontId="13" fillId="0" borderId="17" xfId="0" applyNumberFormat="1" applyFont="1" applyFill="1" applyBorder="1" applyAlignment="1">
      <alignment horizontal="center" vertical="center" wrapText="1"/>
    </xf>
    <xf numFmtId="0" fontId="13" fillId="0" borderId="98" xfId="8" applyFont="1" applyBorder="1" applyAlignment="1">
      <alignment horizontal="center" vertical="center" wrapText="1"/>
    </xf>
    <xf numFmtId="177" fontId="13" fillId="0" borderId="99" xfId="8" applyNumberFormat="1" applyFont="1" applyBorder="1" applyAlignment="1">
      <alignment horizontal="center" vertical="center"/>
    </xf>
    <xf numFmtId="0" fontId="33" fillId="0" borderId="5" xfId="8" applyFont="1" applyBorder="1" applyAlignment="1">
      <alignment horizontal="center" vertical="center" wrapText="1"/>
    </xf>
    <xf numFmtId="0" fontId="33" fillId="0" borderId="23" xfId="8" applyFont="1" applyBorder="1" applyAlignment="1">
      <alignment horizontal="centerContinuous" vertical="center" wrapText="1"/>
    </xf>
    <xf numFmtId="0" fontId="33" fillId="0" borderId="46" xfId="8" applyFont="1" applyBorder="1" applyAlignment="1">
      <alignment horizontal="center" vertical="center" wrapText="1"/>
    </xf>
    <xf numFmtId="0" fontId="33" fillId="0" borderId="100" xfId="8" applyFont="1" applyBorder="1" applyAlignment="1">
      <alignment horizontal="center" vertical="center" wrapText="1"/>
    </xf>
    <xf numFmtId="0" fontId="13" fillId="0" borderId="24" xfId="7" applyNumberFormat="1" applyFont="1" applyFill="1" applyBorder="1" applyAlignment="1">
      <alignment horizontal="center" vertical="center"/>
    </xf>
    <xf numFmtId="0" fontId="33" fillId="0" borderId="23" xfId="8" applyFont="1" applyBorder="1" applyAlignment="1">
      <alignment horizontal="center" vertical="center"/>
    </xf>
    <xf numFmtId="0" fontId="33" fillId="0" borderId="41" xfId="8" applyFont="1" applyBorder="1" applyAlignment="1">
      <alignment horizontal="center" vertical="center"/>
    </xf>
    <xf numFmtId="0" fontId="33" fillId="0" borderId="82" xfId="8" applyFont="1" applyBorder="1" applyAlignment="1">
      <alignment horizontal="center" vertical="center"/>
    </xf>
    <xf numFmtId="0" fontId="13" fillId="0" borderId="101" xfId="0" applyNumberFormat="1" applyFont="1" applyFill="1" applyBorder="1" applyAlignment="1">
      <alignment horizontal="center" vertical="center"/>
    </xf>
    <xf numFmtId="0" fontId="5" fillId="0" borderId="56" xfId="8" applyBorder="1"/>
    <xf numFmtId="0" fontId="33" fillId="0" borderId="51" xfId="0" applyFont="1" applyBorder="1" applyAlignment="1">
      <alignment horizontal="center" vertical="center" wrapText="1"/>
    </xf>
    <xf numFmtId="0" fontId="33" fillId="0" borderId="102" xfId="8" applyFont="1" applyBorder="1" applyAlignment="1">
      <alignment horizontal="center" vertical="center" wrapText="1"/>
    </xf>
    <xf numFmtId="0" fontId="7" fillId="3" borderId="101" xfId="8" applyFont="1" applyFill="1" applyBorder="1" applyAlignment="1">
      <alignment horizontal="center" vertical="center" shrinkToFit="1"/>
    </xf>
    <xf numFmtId="179" fontId="13" fillId="0" borderId="66" xfId="5" applyNumberFormat="1" applyFont="1" applyBorder="1" applyAlignment="1">
      <alignment horizontal="center" vertical="center" wrapText="1"/>
    </xf>
    <xf numFmtId="179" fontId="13" fillId="0" borderId="17" xfId="5" applyNumberFormat="1" applyFont="1" applyBorder="1" applyAlignment="1">
      <alignment horizontal="center" vertical="center" wrapText="1"/>
    </xf>
    <xf numFmtId="179" fontId="13" fillId="0" borderId="22" xfId="5" applyNumberFormat="1" applyFont="1" applyBorder="1" applyAlignment="1">
      <alignment horizontal="center" vertical="center" wrapText="1"/>
    </xf>
    <xf numFmtId="179" fontId="13" fillId="0" borderId="7" xfId="5" applyNumberFormat="1" applyFont="1" applyFill="1" applyBorder="1" applyAlignment="1">
      <alignment horizontal="center" vertical="center" wrapText="1"/>
    </xf>
    <xf numFmtId="179" fontId="13" fillId="0" borderId="10" xfId="5" applyNumberFormat="1" applyFont="1" applyFill="1" applyBorder="1" applyAlignment="1">
      <alignment horizontal="center" vertical="center" wrapText="1"/>
    </xf>
    <xf numFmtId="179" fontId="13" fillId="0" borderId="10" xfId="5" applyNumberFormat="1" applyFont="1" applyFill="1" applyBorder="1" applyAlignment="1">
      <alignment horizontal="center" vertical="center"/>
    </xf>
    <xf numFmtId="179" fontId="13" fillId="0" borderId="43" xfId="5" applyNumberFormat="1" applyFont="1" applyFill="1" applyBorder="1" applyAlignment="1">
      <alignment horizontal="center" vertical="center"/>
    </xf>
    <xf numFmtId="179" fontId="13" fillId="0" borderId="22" xfId="5" applyNumberFormat="1" applyFont="1" applyFill="1" applyBorder="1" applyAlignment="1">
      <alignment horizontal="center" vertical="center" wrapText="1"/>
    </xf>
    <xf numFmtId="179" fontId="13" fillId="0" borderId="93" xfId="5" applyNumberFormat="1" applyFont="1" applyFill="1" applyBorder="1" applyAlignment="1">
      <alignment horizontal="center" vertical="center"/>
    </xf>
    <xf numFmtId="179" fontId="13" fillId="0" borderId="43" xfId="5" applyNumberFormat="1" applyFont="1" applyFill="1" applyBorder="1" applyAlignment="1">
      <alignment horizontal="center" vertical="center" wrapText="1"/>
    </xf>
    <xf numFmtId="179" fontId="13" fillId="0" borderId="92" xfId="5" applyNumberFormat="1" applyFont="1" applyFill="1" applyBorder="1" applyAlignment="1">
      <alignment horizontal="center" vertical="center" wrapText="1"/>
    </xf>
    <xf numFmtId="179" fontId="13" fillId="0" borderId="66" xfId="5" applyNumberFormat="1" applyFont="1" applyFill="1" applyBorder="1" applyAlignment="1">
      <alignment horizontal="center" vertical="center" wrapText="1"/>
    </xf>
    <xf numFmtId="179" fontId="13" fillId="0" borderId="17" xfId="5" applyNumberFormat="1" applyFont="1" applyFill="1" applyBorder="1" applyAlignment="1">
      <alignment horizontal="center" vertical="center" wrapText="1"/>
    </xf>
    <xf numFmtId="179" fontId="13" fillId="0" borderId="98" xfId="5" applyNumberFormat="1" applyFont="1" applyFill="1" applyBorder="1" applyAlignment="1">
      <alignment horizontal="center" vertical="center"/>
    </xf>
    <xf numFmtId="0" fontId="33" fillId="0" borderId="103" xfId="8" applyFont="1" applyBorder="1" applyAlignment="1">
      <alignment horizontal="center" vertical="center" wrapText="1"/>
    </xf>
    <xf numFmtId="179" fontId="13" fillId="0" borderId="104" xfId="5" applyNumberFormat="1" applyFont="1" applyBorder="1" applyAlignment="1">
      <alignment horizontal="center" vertical="center" wrapText="1"/>
    </xf>
    <xf numFmtId="177" fontId="13" fillId="0" borderId="10" xfId="0" applyNumberFormat="1" applyFont="1" applyFill="1" applyBorder="1" applyAlignment="1">
      <alignment horizontal="center" vertical="center" wrapText="1"/>
    </xf>
    <xf numFmtId="177" fontId="13" fillId="0" borderId="43" xfId="0" applyNumberFormat="1" applyFont="1" applyFill="1" applyBorder="1" applyAlignment="1">
      <alignment horizontal="center" vertical="center" wrapText="1"/>
    </xf>
    <xf numFmtId="177" fontId="13" fillId="0" borderId="92" xfId="0" applyNumberFormat="1" applyFont="1" applyFill="1" applyBorder="1" applyAlignment="1">
      <alignment horizontal="center" vertical="center" wrapText="1"/>
    </xf>
    <xf numFmtId="177" fontId="13" fillId="0" borderId="66" xfId="0" applyNumberFormat="1" applyFont="1" applyFill="1" applyBorder="1" applyAlignment="1">
      <alignment horizontal="center" vertical="center" wrapText="1"/>
    </xf>
    <xf numFmtId="177" fontId="13" fillId="0" borderId="17" xfId="0" applyNumberFormat="1" applyFont="1" applyFill="1" applyBorder="1" applyAlignment="1">
      <alignment horizontal="center" vertical="center" wrapText="1"/>
    </xf>
    <xf numFmtId="177" fontId="13" fillId="0" borderId="7" xfId="0" applyNumberFormat="1" applyFont="1" applyFill="1" applyBorder="1" applyAlignment="1">
      <alignment horizontal="center" vertical="center" wrapText="1"/>
    </xf>
    <xf numFmtId="177" fontId="13" fillId="0" borderId="105" xfId="0" applyNumberFormat="1" applyFont="1" applyFill="1" applyBorder="1" applyAlignment="1">
      <alignment horizontal="center" vertical="center" wrapText="1"/>
    </xf>
    <xf numFmtId="0" fontId="13" fillId="0" borderId="106" xfId="0" applyFont="1" applyFill="1" applyBorder="1" applyAlignment="1">
      <alignment horizontal="center" vertical="center"/>
    </xf>
    <xf numFmtId="0" fontId="13" fillId="0" borderId="106" xfId="0" applyNumberFormat="1" applyFont="1" applyFill="1" applyBorder="1" applyAlignment="1">
      <alignment horizontal="center" vertical="center"/>
    </xf>
    <xf numFmtId="176" fontId="13" fillId="0" borderId="106" xfId="0" applyNumberFormat="1" applyFont="1" applyFill="1" applyBorder="1" applyAlignment="1">
      <alignment horizontal="center" vertical="center"/>
    </xf>
    <xf numFmtId="0" fontId="13" fillId="0" borderId="106" xfId="0" applyFont="1" applyFill="1" applyBorder="1" applyAlignment="1">
      <alignment vertical="center"/>
    </xf>
    <xf numFmtId="0" fontId="13" fillId="0" borderId="107" xfId="0" applyNumberFormat="1" applyFont="1" applyFill="1" applyBorder="1" applyAlignment="1">
      <alignment horizontal="center" vertical="center"/>
    </xf>
    <xf numFmtId="0" fontId="13" fillId="0" borderId="108" xfId="0" applyNumberFormat="1" applyFont="1" applyFill="1" applyBorder="1" applyAlignment="1">
      <alignment horizontal="center" vertical="center"/>
    </xf>
    <xf numFmtId="177" fontId="13" fillId="0" borderId="109" xfId="0" applyNumberFormat="1" applyFont="1" applyFill="1" applyBorder="1" applyAlignment="1">
      <alignment horizontal="center" vertical="center" wrapText="1"/>
    </xf>
    <xf numFmtId="0" fontId="13" fillId="0" borderId="96" xfId="0" applyNumberFormat="1" applyFont="1" applyFill="1" applyBorder="1" applyAlignment="1">
      <alignment horizontal="center" vertical="center"/>
    </xf>
    <xf numFmtId="0" fontId="13" fillId="0" borderId="96" xfId="0" applyFont="1" applyFill="1" applyBorder="1" applyAlignment="1">
      <alignment horizontal="left" vertical="center" wrapText="1"/>
    </xf>
    <xf numFmtId="0" fontId="13" fillId="0" borderId="91" xfId="0" applyNumberFormat="1" applyFont="1" applyFill="1" applyBorder="1" applyAlignment="1">
      <alignment horizontal="center" vertical="center"/>
    </xf>
    <xf numFmtId="0" fontId="13" fillId="0" borderId="110" xfId="0" applyNumberFormat="1" applyFont="1" applyFill="1" applyBorder="1" applyAlignment="1">
      <alignment horizontal="center" vertical="center"/>
    </xf>
    <xf numFmtId="177" fontId="13" fillId="0" borderId="55" xfId="0" applyNumberFormat="1" applyFont="1" applyFill="1" applyBorder="1" applyAlignment="1">
      <alignment horizontal="center" vertical="center" wrapText="1"/>
    </xf>
    <xf numFmtId="0" fontId="13" fillId="0" borderId="96" xfId="0" applyFont="1" applyFill="1" applyBorder="1" applyAlignment="1">
      <alignment vertical="center"/>
    </xf>
    <xf numFmtId="0" fontId="27" fillId="7" borderId="111" xfId="0" applyNumberFormat="1" applyFont="1" applyFill="1" applyBorder="1" applyAlignment="1">
      <alignment horizontal="center" vertical="center" wrapText="1"/>
    </xf>
    <xf numFmtId="0" fontId="27" fillId="7" borderId="112" xfId="0" applyNumberFormat="1" applyFont="1" applyFill="1" applyBorder="1" applyAlignment="1">
      <alignment horizontal="center" vertical="center" wrapText="1"/>
    </xf>
    <xf numFmtId="0" fontId="29" fillId="0" borderId="69" xfId="0" applyFont="1" applyFill="1" applyBorder="1" applyAlignment="1">
      <alignment horizontal="center" vertical="center"/>
    </xf>
    <xf numFmtId="0" fontId="29" fillId="0" borderId="70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4" xfId="0" applyNumberFormat="1" applyFont="1" applyFill="1" applyBorder="1" applyAlignment="1">
      <alignment horizontal="center" vertical="center"/>
    </xf>
    <xf numFmtId="177" fontId="13" fillId="0" borderId="90" xfId="0" applyNumberFormat="1" applyFont="1" applyFill="1" applyBorder="1" applyAlignment="1">
      <alignment horizontal="center" vertical="center" wrapText="1"/>
    </xf>
    <xf numFmtId="0" fontId="33" fillId="0" borderId="14" xfId="8" applyFont="1" applyBorder="1" applyAlignment="1">
      <alignment horizontal="centerContinuous" vertical="center" wrapText="1"/>
    </xf>
    <xf numFmtId="0" fontId="33" fillId="0" borderId="123" xfId="8" applyFont="1" applyBorder="1" applyAlignment="1">
      <alignment horizontal="center" vertical="center" wrapText="1"/>
    </xf>
    <xf numFmtId="0" fontId="13" fillId="0" borderId="10" xfId="8" applyFont="1" applyBorder="1" applyAlignment="1">
      <alignment horizontal="center" vertical="center" wrapText="1"/>
    </xf>
    <xf numFmtId="180" fontId="13" fillId="0" borderId="125" xfId="0" applyNumberFormat="1" applyFont="1" applyFill="1" applyBorder="1" applyAlignment="1">
      <alignment horizontal="center" vertical="center"/>
    </xf>
    <xf numFmtId="0" fontId="33" fillId="0" borderId="126" xfId="8" applyFont="1" applyBorder="1" applyAlignment="1">
      <alignment horizontal="center" vertical="center" wrapText="1"/>
    </xf>
    <xf numFmtId="0" fontId="13" fillId="0" borderId="17" xfId="8" applyFont="1" applyBorder="1" applyAlignment="1">
      <alignment horizontal="center" vertical="center" wrapText="1"/>
    </xf>
    <xf numFmtId="0" fontId="8" fillId="0" borderId="0" xfId="8" applyFont="1" applyBorder="1" applyAlignment="1">
      <alignment horizontal="center" vertical="center" shrinkToFit="1"/>
    </xf>
    <xf numFmtId="0" fontId="7" fillId="4" borderId="113" xfId="8" quotePrefix="1" applyFont="1" applyFill="1" applyBorder="1" applyAlignment="1">
      <alignment horizontal="center" vertical="center"/>
    </xf>
    <xf numFmtId="0" fontId="7" fillId="4" borderId="1" xfId="8" quotePrefix="1" applyFont="1" applyFill="1" applyBorder="1" applyAlignment="1">
      <alignment horizontal="center" vertical="center"/>
    </xf>
    <xf numFmtId="0" fontId="7" fillId="2" borderId="114" xfId="8" applyFont="1" applyFill="1" applyBorder="1" applyAlignment="1">
      <alignment horizontal="center" vertical="center"/>
    </xf>
    <xf numFmtId="0" fontId="7" fillId="2" borderId="115" xfId="8" applyFont="1" applyFill="1" applyBorder="1" applyAlignment="1">
      <alignment vertical="center"/>
    </xf>
    <xf numFmtId="0" fontId="13" fillId="0" borderId="65" xfId="8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 wrapText="1"/>
    </xf>
    <xf numFmtId="0" fontId="7" fillId="0" borderId="84" xfId="8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3" fillId="0" borderId="116" xfId="8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3" fillId="0" borderId="116" xfId="8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1" fillId="0" borderId="64" xfId="8" applyFont="1" applyBorder="1" applyAlignment="1">
      <alignment horizontal="center" vertical="center" wrapText="1"/>
    </xf>
    <xf numFmtId="0" fontId="11" fillId="0" borderId="6" xfId="8" applyFont="1" applyBorder="1" applyAlignment="1">
      <alignment horizontal="center" vertical="center" wrapText="1"/>
    </xf>
    <xf numFmtId="0" fontId="11" fillId="0" borderId="86" xfId="8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7" fillId="0" borderId="64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/>
    </xf>
    <xf numFmtId="0" fontId="13" fillId="0" borderId="93" xfId="8" applyFont="1" applyBorder="1" applyAlignment="1">
      <alignment horizontal="center" vertical="center" wrapText="1"/>
    </xf>
    <xf numFmtId="0" fontId="13" fillId="0" borderId="0" xfId="8" applyFont="1" applyBorder="1" applyAlignment="1">
      <alignment horizontal="center" vertical="center" shrinkToFit="1"/>
    </xf>
    <xf numFmtId="0" fontId="13" fillId="0" borderId="93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7" fillId="0" borderId="86" xfId="8" applyFont="1" applyBorder="1" applyAlignment="1">
      <alignment horizontal="center" vertical="center" wrapText="1"/>
    </xf>
    <xf numFmtId="0" fontId="39" fillId="0" borderId="0" xfId="8" applyFont="1" applyAlignment="1">
      <alignment horizontal="right" vertical="center"/>
    </xf>
    <xf numFmtId="0" fontId="7" fillId="0" borderId="84" xfId="8" applyFont="1" applyBorder="1" applyAlignment="1">
      <alignment horizontal="center" vertical="center" wrapText="1"/>
    </xf>
    <xf numFmtId="0" fontId="7" fillId="0" borderId="98" xfId="8" applyFont="1" applyBorder="1" applyAlignment="1">
      <alignment horizontal="center" vertical="center"/>
    </xf>
    <xf numFmtId="0" fontId="7" fillId="0" borderId="21" xfId="8" applyFont="1" applyBorder="1" applyAlignment="1">
      <alignment horizontal="center" vertical="center"/>
    </xf>
    <xf numFmtId="0" fontId="12" fillId="0" borderId="117" xfId="0" applyFont="1" applyBorder="1" applyAlignment="1">
      <alignment horizontal="center" vertical="center"/>
    </xf>
    <xf numFmtId="0" fontId="7" fillId="0" borderId="118" xfId="8" applyFont="1" applyBorder="1" applyAlignment="1">
      <alignment horizontal="center" vertical="center"/>
    </xf>
    <xf numFmtId="0" fontId="7" fillId="0" borderId="87" xfId="8" applyFont="1" applyBorder="1" applyAlignment="1">
      <alignment horizontal="center" vertical="center"/>
    </xf>
    <xf numFmtId="0" fontId="7" fillId="0" borderId="113" xfId="8" applyFont="1" applyBorder="1" applyAlignment="1">
      <alignment horizontal="center" vertical="center"/>
    </xf>
    <xf numFmtId="0" fontId="7" fillId="0" borderId="89" xfId="8" applyFont="1" applyBorder="1" applyAlignment="1">
      <alignment horizontal="center" vertical="center"/>
    </xf>
    <xf numFmtId="0" fontId="7" fillId="0" borderId="97" xfId="8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7" fillId="0" borderId="84" xfId="8" applyFont="1" applyBorder="1" applyAlignment="1">
      <alignment horizontal="center" wrapText="1"/>
    </xf>
    <xf numFmtId="0" fontId="7" fillId="0" borderId="98" xfId="8" applyFont="1" applyBorder="1" applyAlignment="1">
      <alignment horizontal="center"/>
    </xf>
    <xf numFmtId="0" fontId="33" fillId="0" borderId="65" xfId="8" applyFont="1" applyBorder="1" applyAlignment="1">
      <alignment horizontal="center" vertical="center" wrapText="1"/>
    </xf>
    <xf numFmtId="0" fontId="33" fillId="0" borderId="30" xfId="8" applyFont="1" applyBorder="1" applyAlignment="1">
      <alignment horizontal="center" vertical="center" wrapText="1"/>
    </xf>
    <xf numFmtId="0" fontId="33" fillId="0" borderId="91" xfId="8" applyFont="1" applyBorder="1" applyAlignment="1">
      <alignment horizontal="center" vertical="center" wrapText="1"/>
    </xf>
    <xf numFmtId="0" fontId="7" fillId="0" borderId="123" xfId="8" applyFont="1" applyBorder="1" applyAlignment="1">
      <alignment horizontal="center" vertical="center"/>
    </xf>
    <xf numFmtId="0" fontId="12" fillId="0" borderId="124" xfId="0" applyFont="1" applyBorder="1" applyAlignment="1">
      <alignment horizontal="center" vertical="center"/>
    </xf>
    <xf numFmtId="0" fontId="7" fillId="0" borderId="64" xfId="8" applyFont="1" applyBorder="1" applyAlignment="1">
      <alignment horizontal="center" vertical="center" textRotation="255" wrapText="1"/>
    </xf>
    <xf numFmtId="0" fontId="7" fillId="0" borderId="6" xfId="8" applyFont="1" applyBorder="1" applyAlignment="1">
      <alignment horizontal="center" vertical="center" textRotation="255" wrapText="1"/>
    </xf>
    <xf numFmtId="0" fontId="7" fillId="0" borderId="86" xfId="8" applyFont="1" applyBorder="1" applyAlignment="1">
      <alignment horizontal="center" vertical="center" textRotation="255" wrapText="1"/>
    </xf>
    <xf numFmtId="0" fontId="7" fillId="0" borderId="31" xfId="8" applyFont="1" applyBorder="1" applyAlignment="1">
      <alignment horizontal="center" vertical="center"/>
    </xf>
    <xf numFmtId="0" fontId="7" fillId="0" borderId="104" xfId="8" applyFont="1" applyBorder="1" applyAlignment="1">
      <alignment horizontal="center" vertical="center"/>
    </xf>
    <xf numFmtId="0" fontId="34" fillId="0" borderId="0" xfId="8" applyFont="1" applyBorder="1" applyAlignment="1">
      <alignment horizontal="right" vertical="center"/>
    </xf>
    <xf numFmtId="0" fontId="7" fillId="0" borderId="126" xfId="8" applyFont="1" applyBorder="1" applyAlignment="1">
      <alignment horizontal="center" vertical="center"/>
    </xf>
    <xf numFmtId="0" fontId="12" fillId="0" borderId="127" xfId="0" applyFont="1" applyBorder="1" applyAlignment="1">
      <alignment horizontal="center" vertical="center"/>
    </xf>
    <xf numFmtId="0" fontId="12" fillId="0" borderId="0" xfId="8" applyFont="1" applyBorder="1" applyAlignment="1">
      <alignment horizontal="right" vertical="center"/>
    </xf>
    <xf numFmtId="0" fontId="7" fillId="0" borderId="120" xfId="8" applyFont="1" applyBorder="1" applyAlignment="1">
      <alignment horizontal="center" vertical="center"/>
    </xf>
    <xf numFmtId="0" fontId="7" fillId="0" borderId="29" xfId="8" applyFont="1" applyBorder="1" applyAlignment="1">
      <alignment horizontal="center" vertical="center"/>
    </xf>
    <xf numFmtId="0" fontId="7" fillId="4" borderId="119" xfId="8" quotePrefix="1" applyFont="1" applyFill="1" applyBorder="1" applyAlignment="1">
      <alignment horizontal="center" vertical="center"/>
    </xf>
    <xf numFmtId="0" fontId="22" fillId="8" borderId="71" xfId="0" applyNumberFormat="1" applyFont="1" applyFill="1" applyBorder="1" applyAlignment="1">
      <alignment horizontal="center" vertical="center" wrapText="1"/>
    </xf>
    <xf numFmtId="0" fontId="22" fillId="8" borderId="112" xfId="0" applyNumberFormat="1" applyFont="1" applyFill="1" applyBorder="1" applyAlignment="1">
      <alignment horizontal="center" vertical="center" wrapText="1"/>
    </xf>
    <xf numFmtId="0" fontId="7" fillId="8" borderId="121" xfId="8" applyFont="1" applyFill="1" applyBorder="1" applyAlignment="1">
      <alignment horizontal="center" vertical="center"/>
    </xf>
    <xf numFmtId="0" fontId="7" fillId="8" borderId="71" xfId="8" applyFont="1" applyFill="1" applyBorder="1" applyAlignment="1">
      <alignment horizontal="center" vertical="center"/>
    </xf>
    <xf numFmtId="0" fontId="7" fillId="8" borderId="122" xfId="8" applyFont="1" applyFill="1" applyBorder="1" applyAlignment="1">
      <alignment horizontal="center" vertical="center"/>
    </xf>
    <xf numFmtId="0" fontId="7" fillId="8" borderId="112" xfId="8" applyFont="1" applyFill="1" applyBorder="1" applyAlignment="1">
      <alignment horizontal="center" vertical="center"/>
    </xf>
    <xf numFmtId="0" fontId="22" fillId="8" borderId="71" xfId="0" applyFont="1" applyFill="1" applyBorder="1" applyAlignment="1">
      <alignment horizontal="center" vertical="center" wrapText="1"/>
    </xf>
    <xf numFmtId="0" fontId="22" fillId="8" borderId="112" xfId="0" applyFont="1" applyFill="1" applyBorder="1" applyAlignment="1">
      <alignment horizontal="center" vertical="center" wrapText="1"/>
    </xf>
    <xf numFmtId="0" fontId="14" fillId="0" borderId="0" xfId="8" applyFont="1" applyAlignment="1">
      <alignment horizontal="right" vertical="center"/>
    </xf>
    <xf numFmtId="0" fontId="29" fillId="0" borderId="0" xfId="6" applyFont="1" applyFill="1" applyBorder="1" applyAlignment="1">
      <alignment horizontal="right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64" xfId="0" applyFont="1" applyFill="1" applyBorder="1" applyAlignment="1">
      <alignment horizontal="center" vertical="center"/>
    </xf>
    <xf numFmtId="0" fontId="29" fillId="0" borderId="86" xfId="0" applyFont="1" applyFill="1" applyBorder="1" applyAlignment="1">
      <alignment horizontal="center" vertical="center"/>
    </xf>
    <xf numFmtId="0" fontId="27" fillId="7" borderId="80" xfId="0" applyNumberFormat="1" applyFont="1" applyFill="1" applyBorder="1" applyAlignment="1">
      <alignment horizontal="center" vertical="center" wrapText="1"/>
    </xf>
    <xf numFmtId="0" fontId="27" fillId="7" borderId="71" xfId="0" applyNumberFormat="1" applyFont="1" applyFill="1" applyBorder="1" applyAlignment="1">
      <alignment horizontal="center" vertical="center" wrapText="1"/>
    </xf>
    <xf numFmtId="0" fontId="22" fillId="7" borderId="71" xfId="0" applyNumberFormat="1" applyFont="1" applyFill="1" applyBorder="1" applyAlignment="1">
      <alignment horizontal="center" vertical="center" wrapText="1"/>
    </xf>
    <xf numFmtId="0" fontId="22" fillId="7" borderId="112" xfId="0" applyNumberFormat="1" applyFont="1" applyFill="1" applyBorder="1" applyAlignment="1">
      <alignment horizontal="center" vertical="center" wrapText="1"/>
    </xf>
    <xf numFmtId="0" fontId="7" fillId="0" borderId="121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27" fillId="7" borderId="49" xfId="0" applyNumberFormat="1" applyFont="1" applyFill="1" applyBorder="1" applyAlignment="1">
      <alignment horizontal="center" vertical="center" wrapText="1"/>
    </xf>
    <xf numFmtId="0" fontId="27" fillId="7" borderId="96" xfId="0" applyNumberFormat="1" applyFont="1" applyFill="1" applyBorder="1" applyAlignment="1">
      <alignment horizontal="center" vertical="center" wrapText="1"/>
    </xf>
    <xf numFmtId="0" fontId="27" fillId="7" borderId="71" xfId="0" applyFont="1" applyFill="1" applyBorder="1" applyAlignment="1">
      <alignment horizontal="center" vertical="center" wrapText="1"/>
    </xf>
    <xf numFmtId="0" fontId="27" fillId="7" borderId="112" xfId="0" applyFont="1" applyFill="1" applyBorder="1" applyAlignment="1">
      <alignment horizontal="center" vertical="center" wrapText="1"/>
    </xf>
    <xf numFmtId="0" fontId="22" fillId="7" borderId="92" xfId="0" applyFont="1" applyFill="1" applyBorder="1" applyAlignment="1">
      <alignment horizontal="center" vertical="center" wrapText="1"/>
    </xf>
    <xf numFmtId="0" fontId="22" fillId="7" borderId="5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center" vertical="center" shrinkToFit="1"/>
    </xf>
    <xf numFmtId="0" fontId="29" fillId="0" borderId="72" xfId="0" applyFont="1" applyFill="1" applyBorder="1" applyAlignment="1">
      <alignment horizontal="center" vertical="center" shrinkToFit="1"/>
    </xf>
    <xf numFmtId="0" fontId="29" fillId="0" borderId="118" xfId="0" applyFont="1" applyFill="1" applyBorder="1" applyAlignment="1">
      <alignment horizontal="center" vertical="center" shrinkToFit="1"/>
    </xf>
    <xf numFmtId="0" fontId="29" fillId="0" borderId="108" xfId="0" applyFont="1" applyFill="1" applyBorder="1" applyAlignment="1">
      <alignment horizontal="center" vertical="center" shrinkToFit="1"/>
    </xf>
    <xf numFmtId="176" fontId="22" fillId="8" borderId="71" xfId="0" applyNumberFormat="1" applyFont="1" applyFill="1" applyBorder="1" applyAlignment="1">
      <alignment horizontal="center" vertical="center" wrapText="1"/>
    </xf>
    <xf numFmtId="176" fontId="22" fillId="8" borderId="112" xfId="0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center" vertical="center" shrinkToFit="1"/>
    </xf>
    <xf numFmtId="0" fontId="29" fillId="0" borderId="86" xfId="0" applyFont="1" applyFill="1" applyBorder="1" applyAlignment="1">
      <alignment horizontal="center" vertical="center" shrinkToFit="1"/>
    </xf>
    <xf numFmtId="0" fontId="29" fillId="0" borderId="27" xfId="0" applyFont="1" applyFill="1" applyBorder="1" applyAlignment="1">
      <alignment horizontal="center" vertical="center"/>
    </xf>
    <xf numFmtId="0" fontId="7" fillId="8" borderId="14" xfId="8" applyFont="1" applyFill="1" applyBorder="1" applyAlignment="1">
      <alignment horizontal="center" vertical="center"/>
    </xf>
    <xf numFmtId="0" fontId="7" fillId="8" borderId="16" xfId="8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 wrapText="1"/>
    </xf>
    <xf numFmtId="0" fontId="22" fillId="8" borderId="16" xfId="0" applyNumberFormat="1" applyFont="1" applyFill="1" applyBorder="1" applyAlignment="1">
      <alignment horizontal="center" vertical="center" wrapText="1"/>
    </xf>
    <xf numFmtId="0" fontId="22" fillId="8" borderId="49" xfId="0" applyNumberFormat="1" applyFont="1" applyFill="1" applyBorder="1" applyAlignment="1">
      <alignment horizontal="center" vertical="center" wrapText="1"/>
    </xf>
    <xf numFmtId="0" fontId="22" fillId="8" borderId="24" xfId="0" applyNumberFormat="1" applyFont="1" applyFill="1" applyBorder="1" applyAlignment="1">
      <alignment horizontal="center" vertical="center" wrapText="1"/>
    </xf>
    <xf numFmtId="0" fontId="22" fillId="7" borderId="16" xfId="0" applyNumberFormat="1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8" borderId="121" xfId="8" applyFont="1" applyFill="1" applyBorder="1" applyAlignment="1">
      <alignment horizontal="center" vertical="center"/>
    </xf>
    <xf numFmtId="0" fontId="22" fillId="8" borderId="71" xfId="8" applyFont="1" applyFill="1" applyBorder="1" applyAlignment="1">
      <alignment horizontal="center" vertical="center"/>
    </xf>
    <xf numFmtId="0" fontId="22" fillId="8" borderId="14" xfId="8" applyFont="1" applyFill="1" applyBorder="1" applyAlignment="1">
      <alignment horizontal="center" vertical="center"/>
    </xf>
    <xf numFmtId="0" fontId="22" fillId="8" borderId="16" xfId="8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</cellXfs>
  <cellStyles count="9">
    <cellStyle name="Calc Currency (0)" xfId="1"/>
    <cellStyle name="Header1" xfId="2"/>
    <cellStyle name="Header2" xfId="3"/>
    <cellStyle name="Normal_#18-Internet" xfId="4"/>
    <cellStyle name="パーセント" xfId="5" builtinId="5"/>
    <cellStyle name="標準" xfId="0" builtinId="0"/>
    <cellStyle name="標準 2" xfId="6"/>
    <cellStyle name="標準 4" xfId="7"/>
    <cellStyle name="標準_受験状況一覧表（応募者から２次合格者まで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topLeftCell="A23" zoomScaleNormal="100" workbookViewId="0">
      <selection activeCell="K39" sqref="K39"/>
    </sheetView>
  </sheetViews>
  <sheetFormatPr defaultColWidth="9" defaultRowHeight="13.2"/>
  <cols>
    <col min="1" max="1" width="9.77734375" style="1" customWidth="1"/>
    <col min="2" max="2" width="11.44140625" style="1" customWidth="1"/>
    <col min="3" max="3" width="18.109375" style="1" customWidth="1"/>
    <col min="4" max="4" width="22" style="1" customWidth="1"/>
    <col min="5" max="5" width="23.109375" style="1" customWidth="1"/>
    <col min="6" max="8" width="16.21875" style="1" customWidth="1"/>
    <col min="9" max="9" width="9.6640625" style="1" customWidth="1"/>
    <col min="10" max="11" width="11.33203125" style="1" bestFit="1" customWidth="1"/>
    <col min="12" max="12" width="15.6640625" style="1" bestFit="1" customWidth="1"/>
    <col min="13" max="13" width="16.44140625" style="1" bestFit="1" customWidth="1"/>
    <col min="14" max="16384" width="9" style="1"/>
  </cols>
  <sheetData>
    <row r="1" spans="1:13" ht="24" customHeight="1">
      <c r="H1" s="6" t="s">
        <v>23</v>
      </c>
    </row>
    <row r="2" spans="1:13" ht="24" customHeight="1"/>
    <row r="3" spans="1:13" ht="27" customHeight="1">
      <c r="A3" s="467" t="s">
        <v>37</v>
      </c>
      <c r="B3" s="467"/>
      <c r="C3" s="467"/>
      <c r="D3" s="467"/>
      <c r="E3" s="467"/>
      <c r="F3" s="467"/>
      <c r="G3" s="467"/>
      <c r="H3" s="467"/>
      <c r="I3" s="4"/>
      <c r="J3" s="4"/>
      <c r="K3" s="4"/>
      <c r="L3" s="4"/>
      <c r="M3" s="4"/>
    </row>
    <row r="4" spans="1:13" ht="30" customHeight="1" thickBot="1">
      <c r="A4" s="3"/>
      <c r="B4" s="3"/>
      <c r="C4" s="3"/>
      <c r="D4" s="3"/>
      <c r="E4" s="3"/>
      <c r="F4" s="3"/>
      <c r="G4" s="297"/>
      <c r="H4" s="297"/>
      <c r="I4" s="3"/>
      <c r="J4" s="3"/>
      <c r="K4" s="3"/>
      <c r="L4" s="3"/>
      <c r="M4" s="3"/>
    </row>
    <row r="5" spans="1:13" ht="34.5" customHeight="1" thickBot="1">
      <c r="A5" s="470" t="s">
        <v>12</v>
      </c>
      <c r="B5" s="471"/>
      <c r="C5" s="8" t="s">
        <v>8</v>
      </c>
      <c r="D5" s="9" t="s">
        <v>53</v>
      </c>
      <c r="E5" s="10" t="s">
        <v>13</v>
      </c>
      <c r="F5" s="10" t="s">
        <v>36</v>
      </c>
      <c r="G5" s="298" t="s">
        <v>52</v>
      </c>
      <c r="H5" s="299" t="s">
        <v>51</v>
      </c>
      <c r="J5" s="5"/>
    </row>
    <row r="6" spans="1:13" ht="68.25" customHeight="1" thickTop="1" thickBot="1">
      <c r="A6" s="476" t="s">
        <v>39</v>
      </c>
      <c r="B6" s="477"/>
      <c r="C6" s="11">
        <v>455</v>
      </c>
      <c r="D6" s="89">
        <v>440</v>
      </c>
      <c r="E6" s="89">
        <v>91</v>
      </c>
      <c r="F6" s="89">
        <v>45</v>
      </c>
      <c r="G6" s="300">
        <v>60</v>
      </c>
      <c r="H6" s="301">
        <v>7.3</v>
      </c>
    </row>
    <row r="7" spans="1:13" ht="27" customHeight="1" thickTop="1">
      <c r="A7" s="12" t="s">
        <v>54</v>
      </c>
      <c r="B7" s="13" t="s">
        <v>0</v>
      </c>
      <c r="C7" s="14">
        <v>59</v>
      </c>
      <c r="D7" s="15">
        <v>56</v>
      </c>
      <c r="E7" s="15">
        <v>14</v>
      </c>
      <c r="F7" s="472">
        <v>40</v>
      </c>
      <c r="G7" s="302">
        <v>8</v>
      </c>
      <c r="H7" s="478">
        <v>9.1</v>
      </c>
    </row>
    <row r="8" spans="1:13" ht="27" hidden="1" customHeight="1">
      <c r="A8" s="12"/>
      <c r="B8" s="16" t="s">
        <v>1</v>
      </c>
      <c r="C8" s="17"/>
      <c r="D8" s="18"/>
      <c r="E8" s="19"/>
      <c r="F8" s="473"/>
      <c r="G8" s="303"/>
      <c r="H8" s="479"/>
    </row>
    <row r="9" spans="1:13" ht="27" customHeight="1">
      <c r="A9" s="12" t="s">
        <v>38</v>
      </c>
      <c r="B9" s="13" t="s">
        <v>50</v>
      </c>
      <c r="C9" s="20">
        <v>83</v>
      </c>
      <c r="D9" s="21">
        <v>78</v>
      </c>
      <c r="E9" s="21">
        <v>8</v>
      </c>
      <c r="F9" s="473"/>
      <c r="G9" s="304">
        <v>5</v>
      </c>
      <c r="H9" s="479"/>
    </row>
    <row r="10" spans="1:13" ht="27" customHeight="1">
      <c r="A10" s="12" t="s">
        <v>20</v>
      </c>
      <c r="B10" s="16" t="s">
        <v>2</v>
      </c>
      <c r="C10" s="20">
        <v>81</v>
      </c>
      <c r="D10" s="21">
        <v>79</v>
      </c>
      <c r="E10" s="21">
        <v>24</v>
      </c>
      <c r="F10" s="473"/>
      <c r="G10" s="304">
        <v>14</v>
      </c>
      <c r="H10" s="479"/>
    </row>
    <row r="11" spans="1:13" ht="27" customHeight="1">
      <c r="A11" s="12" t="s">
        <v>21</v>
      </c>
      <c r="B11" s="16" t="s">
        <v>3</v>
      </c>
      <c r="C11" s="20">
        <v>51</v>
      </c>
      <c r="D11" s="21">
        <v>50</v>
      </c>
      <c r="E11" s="22">
        <v>9</v>
      </c>
      <c r="F11" s="473"/>
      <c r="G11" s="304">
        <v>5</v>
      </c>
      <c r="H11" s="479"/>
    </row>
    <row r="12" spans="1:13" ht="27" hidden="1" customHeight="1">
      <c r="A12" s="12"/>
      <c r="B12" s="16" t="s">
        <v>4</v>
      </c>
      <c r="C12" s="17"/>
      <c r="D12" s="19"/>
      <c r="E12" s="18"/>
      <c r="F12" s="473"/>
      <c r="G12" s="305"/>
      <c r="H12" s="479"/>
    </row>
    <row r="13" spans="1:13" ht="27" hidden="1" customHeight="1">
      <c r="A13" s="12"/>
      <c r="B13" s="16" t="s">
        <v>5</v>
      </c>
      <c r="C13" s="17"/>
      <c r="D13" s="19"/>
      <c r="E13" s="18"/>
      <c r="F13" s="473"/>
      <c r="G13" s="306"/>
      <c r="H13" s="479"/>
    </row>
    <row r="14" spans="1:13" ht="27" customHeight="1">
      <c r="A14" s="12" t="s">
        <v>22</v>
      </c>
      <c r="B14" s="16" t="s">
        <v>14</v>
      </c>
      <c r="C14" s="20">
        <v>68</v>
      </c>
      <c r="D14" s="21">
        <v>66</v>
      </c>
      <c r="E14" s="22">
        <v>8</v>
      </c>
      <c r="F14" s="473"/>
      <c r="G14" s="304">
        <v>4</v>
      </c>
      <c r="H14" s="479"/>
    </row>
    <row r="15" spans="1:13" ht="27" hidden="1" customHeight="1">
      <c r="A15" s="12" t="s">
        <v>22</v>
      </c>
      <c r="B15" s="16" t="s">
        <v>9</v>
      </c>
      <c r="C15" s="17"/>
      <c r="D15" s="19"/>
      <c r="E15" s="18"/>
      <c r="F15" s="473"/>
      <c r="G15" s="303"/>
      <c r="H15" s="479"/>
    </row>
    <row r="16" spans="1:13" ht="27" customHeight="1" thickBot="1">
      <c r="A16" s="12" t="s">
        <v>17</v>
      </c>
      <c r="B16" s="23" t="s">
        <v>6</v>
      </c>
      <c r="C16" s="24">
        <v>139</v>
      </c>
      <c r="D16" s="25">
        <v>128</v>
      </c>
      <c r="E16" s="26">
        <v>26</v>
      </c>
      <c r="F16" s="473"/>
      <c r="G16" s="304">
        <v>14</v>
      </c>
      <c r="H16" s="479"/>
    </row>
    <row r="17" spans="1:13" ht="50.1" customHeight="1" thickBot="1">
      <c r="A17" s="27"/>
      <c r="B17" s="28" t="s">
        <v>10</v>
      </c>
      <c r="C17" s="29">
        <f>SUM(C7:C16)</f>
        <v>481</v>
      </c>
      <c r="D17" s="90">
        <v>457</v>
      </c>
      <c r="E17" s="290">
        <v>89</v>
      </c>
      <c r="F17" s="474"/>
      <c r="G17" s="305">
        <v>50</v>
      </c>
      <c r="H17" s="480"/>
    </row>
    <row r="18" spans="1:13" ht="27" customHeight="1" thickTop="1">
      <c r="A18" s="12"/>
      <c r="B18" s="13" t="s">
        <v>42</v>
      </c>
      <c r="C18" s="30">
        <v>30</v>
      </c>
      <c r="D18" s="15">
        <v>28</v>
      </c>
      <c r="E18" s="31">
        <v>9</v>
      </c>
      <c r="F18" s="472">
        <v>20</v>
      </c>
      <c r="G18" s="306">
        <v>4</v>
      </c>
      <c r="H18" s="481">
        <v>12.2</v>
      </c>
      <c r="M18" s="2"/>
    </row>
    <row r="19" spans="1:13" ht="27" customHeight="1">
      <c r="A19" s="12"/>
      <c r="B19" s="13" t="s">
        <v>40</v>
      </c>
      <c r="C19" s="30">
        <v>30</v>
      </c>
      <c r="D19" s="15">
        <v>28</v>
      </c>
      <c r="E19" s="31">
        <v>4</v>
      </c>
      <c r="F19" s="475"/>
      <c r="G19" s="304">
        <v>2</v>
      </c>
      <c r="H19" s="482"/>
      <c r="M19" s="2"/>
    </row>
    <row r="20" spans="1:13" ht="27" customHeight="1">
      <c r="A20" s="12"/>
      <c r="B20" s="13" t="s">
        <v>41</v>
      </c>
      <c r="C20" s="30">
        <v>43</v>
      </c>
      <c r="D20" s="15">
        <v>40</v>
      </c>
      <c r="E20" s="31">
        <v>8</v>
      </c>
      <c r="F20" s="475"/>
      <c r="G20" s="303">
        <v>4</v>
      </c>
      <c r="H20" s="482"/>
      <c r="M20" s="2"/>
    </row>
    <row r="21" spans="1:13" ht="27" customHeight="1">
      <c r="A21" s="12" t="s">
        <v>16</v>
      </c>
      <c r="B21" s="13" t="s">
        <v>43</v>
      </c>
      <c r="C21" s="30">
        <v>12</v>
      </c>
      <c r="D21" s="15">
        <v>12</v>
      </c>
      <c r="E21" s="31">
        <v>4</v>
      </c>
      <c r="F21" s="475"/>
      <c r="G21" s="307">
        <v>2</v>
      </c>
      <c r="H21" s="482"/>
      <c r="M21" s="2"/>
    </row>
    <row r="22" spans="1:13" ht="27" customHeight="1">
      <c r="A22" s="12" t="s">
        <v>17</v>
      </c>
      <c r="B22" s="13" t="s">
        <v>24</v>
      </c>
      <c r="C22" s="30">
        <v>31</v>
      </c>
      <c r="D22" s="15">
        <v>30</v>
      </c>
      <c r="E22" s="31">
        <v>4</v>
      </c>
      <c r="F22" s="475"/>
      <c r="G22" s="307">
        <v>2</v>
      </c>
      <c r="H22" s="482"/>
      <c r="M22" s="2"/>
    </row>
    <row r="23" spans="1:13" ht="27" customHeight="1">
      <c r="A23" s="12" t="s">
        <v>19</v>
      </c>
      <c r="B23" s="13" t="s">
        <v>44</v>
      </c>
      <c r="C23" s="30">
        <v>70</v>
      </c>
      <c r="D23" s="15">
        <v>66</v>
      </c>
      <c r="E23" s="31">
        <v>7</v>
      </c>
      <c r="F23" s="475"/>
      <c r="G23" s="307">
        <v>3</v>
      </c>
      <c r="H23" s="482"/>
      <c r="M23" s="2"/>
    </row>
    <row r="24" spans="1:13" ht="27" customHeight="1">
      <c r="A24" s="12" t="s">
        <v>20</v>
      </c>
      <c r="B24" s="13" t="s">
        <v>5</v>
      </c>
      <c r="C24" s="30">
        <v>20</v>
      </c>
      <c r="D24" s="15">
        <v>18</v>
      </c>
      <c r="E24" s="31">
        <v>4</v>
      </c>
      <c r="F24" s="475"/>
      <c r="G24" s="307">
        <v>1</v>
      </c>
      <c r="H24" s="482"/>
      <c r="M24" s="2"/>
    </row>
    <row r="25" spans="1:13" ht="27" customHeight="1">
      <c r="A25" s="12" t="s">
        <v>21</v>
      </c>
      <c r="B25" s="16" t="s">
        <v>45</v>
      </c>
      <c r="C25" s="32">
        <v>20</v>
      </c>
      <c r="D25" s="21">
        <v>17</v>
      </c>
      <c r="E25" s="22">
        <v>4</v>
      </c>
      <c r="F25" s="473"/>
      <c r="G25" s="304">
        <v>1</v>
      </c>
      <c r="H25" s="482"/>
      <c r="M25" s="2"/>
    </row>
    <row r="26" spans="1:13" ht="27" customHeight="1">
      <c r="A26" s="12" t="s">
        <v>22</v>
      </c>
      <c r="B26" s="33" t="s">
        <v>46</v>
      </c>
      <c r="C26" s="30">
        <v>21</v>
      </c>
      <c r="D26" s="15">
        <v>20</v>
      </c>
      <c r="E26" s="31">
        <v>4</v>
      </c>
      <c r="F26" s="473"/>
      <c r="G26" s="303">
        <v>1</v>
      </c>
      <c r="H26" s="482"/>
      <c r="M26" s="2"/>
    </row>
    <row r="27" spans="1:13" ht="27" customHeight="1">
      <c r="A27" s="12" t="s">
        <v>17</v>
      </c>
      <c r="B27" s="16" t="s">
        <v>25</v>
      </c>
      <c r="C27" s="32">
        <v>48</v>
      </c>
      <c r="D27" s="21">
        <v>45</v>
      </c>
      <c r="E27" s="22">
        <v>13</v>
      </c>
      <c r="F27" s="473"/>
      <c r="G27" s="307">
        <v>3</v>
      </c>
      <c r="H27" s="482"/>
      <c r="M27" s="2"/>
    </row>
    <row r="28" spans="1:13" ht="27" customHeight="1">
      <c r="A28" s="12"/>
      <c r="B28" s="16" t="s">
        <v>18</v>
      </c>
      <c r="C28" s="32">
        <v>25</v>
      </c>
      <c r="D28" s="21">
        <v>24</v>
      </c>
      <c r="E28" s="22">
        <v>4</v>
      </c>
      <c r="F28" s="473"/>
      <c r="G28" s="304">
        <v>3</v>
      </c>
      <c r="H28" s="482"/>
      <c r="M28" s="2"/>
    </row>
    <row r="29" spans="1:13" ht="26.25" customHeight="1">
      <c r="A29" s="12"/>
      <c r="B29" s="34" t="s">
        <v>47</v>
      </c>
      <c r="C29" s="35">
        <v>4</v>
      </c>
      <c r="D29" s="36">
        <v>3</v>
      </c>
      <c r="E29" s="37">
        <v>2</v>
      </c>
      <c r="F29" s="473"/>
      <c r="G29" s="304">
        <v>1</v>
      </c>
      <c r="H29" s="482"/>
      <c r="M29" s="2"/>
    </row>
    <row r="30" spans="1:13" ht="26.25" customHeight="1">
      <c r="A30" s="12"/>
      <c r="B30" s="38" t="s">
        <v>26</v>
      </c>
      <c r="C30" s="35">
        <v>11</v>
      </c>
      <c r="D30" s="36">
        <v>11</v>
      </c>
      <c r="E30" s="37">
        <v>4</v>
      </c>
      <c r="F30" s="473"/>
      <c r="G30" s="303">
        <v>1</v>
      </c>
      <c r="H30" s="482"/>
      <c r="M30" s="2"/>
    </row>
    <row r="31" spans="1:13" ht="26.25" customHeight="1">
      <c r="A31" s="12"/>
      <c r="B31" s="34" t="s">
        <v>48</v>
      </c>
      <c r="C31" s="35">
        <v>5</v>
      </c>
      <c r="D31" s="36">
        <v>5</v>
      </c>
      <c r="E31" s="37">
        <v>4</v>
      </c>
      <c r="F31" s="473"/>
      <c r="G31" s="307">
        <v>1</v>
      </c>
      <c r="H31" s="482"/>
      <c r="M31" s="2"/>
    </row>
    <row r="32" spans="1:13" ht="27" customHeight="1">
      <c r="A32" s="12"/>
      <c r="B32" s="16" t="s">
        <v>27</v>
      </c>
      <c r="C32" s="32">
        <v>45</v>
      </c>
      <c r="D32" s="22">
        <v>43</v>
      </c>
      <c r="E32" s="22">
        <v>8</v>
      </c>
      <c r="F32" s="473"/>
      <c r="G32" s="307">
        <v>3</v>
      </c>
      <c r="H32" s="482"/>
      <c r="M32" s="2"/>
    </row>
    <row r="33" spans="1:13" ht="27" customHeight="1" thickBot="1">
      <c r="A33" s="39"/>
      <c r="B33" s="40" t="s">
        <v>49</v>
      </c>
      <c r="C33" s="41">
        <v>1</v>
      </c>
      <c r="D33" s="42">
        <v>1</v>
      </c>
      <c r="E33" s="43">
        <v>0</v>
      </c>
      <c r="F33" s="473"/>
      <c r="G33" s="307">
        <v>0</v>
      </c>
      <c r="H33" s="482"/>
      <c r="M33" s="2"/>
    </row>
    <row r="34" spans="1:13" ht="50.1" customHeight="1" thickBot="1">
      <c r="A34" s="44"/>
      <c r="B34" s="28" t="s">
        <v>15</v>
      </c>
      <c r="C34" s="45">
        <f>SUM(C18:C33)</f>
        <v>416</v>
      </c>
      <c r="D34" s="90">
        <v>391</v>
      </c>
      <c r="E34" s="290">
        <v>83</v>
      </c>
      <c r="F34" s="474"/>
      <c r="G34" s="308">
        <v>32</v>
      </c>
      <c r="H34" s="483"/>
      <c r="M34" s="2"/>
    </row>
    <row r="35" spans="1:13" ht="26.25" customHeight="1" thickTop="1">
      <c r="A35" s="12" t="s">
        <v>28</v>
      </c>
      <c r="B35" s="34" t="s">
        <v>32</v>
      </c>
      <c r="C35" s="35">
        <v>1</v>
      </c>
      <c r="D35" s="36">
        <v>1</v>
      </c>
      <c r="E35" s="37">
        <v>1</v>
      </c>
      <c r="F35" s="472">
        <v>30</v>
      </c>
      <c r="G35" s="306">
        <v>1</v>
      </c>
      <c r="H35" s="481">
        <v>5.2</v>
      </c>
      <c r="M35" s="2"/>
    </row>
    <row r="36" spans="1:13" ht="26.25" customHeight="1">
      <c r="A36" s="12" t="s">
        <v>29</v>
      </c>
      <c r="B36" s="34" t="s">
        <v>33</v>
      </c>
      <c r="C36" s="35">
        <v>3</v>
      </c>
      <c r="D36" s="36">
        <v>3</v>
      </c>
      <c r="E36" s="37">
        <v>0</v>
      </c>
      <c r="F36" s="473"/>
      <c r="G36" s="307">
        <v>0</v>
      </c>
      <c r="H36" s="482"/>
      <c r="M36" s="2"/>
    </row>
    <row r="37" spans="1:13" ht="26.25" customHeight="1">
      <c r="A37" s="12" t="s">
        <v>30</v>
      </c>
      <c r="B37" s="34" t="s">
        <v>34</v>
      </c>
      <c r="C37" s="35">
        <v>2</v>
      </c>
      <c r="D37" s="36">
        <v>2</v>
      </c>
      <c r="E37" s="37">
        <v>0</v>
      </c>
      <c r="F37" s="473"/>
      <c r="G37" s="307">
        <v>0</v>
      </c>
      <c r="H37" s="482"/>
      <c r="M37" s="2"/>
    </row>
    <row r="38" spans="1:13" ht="27" customHeight="1" thickBot="1">
      <c r="A38" s="12" t="s">
        <v>31</v>
      </c>
      <c r="B38" s="46" t="s">
        <v>35</v>
      </c>
      <c r="C38" s="47">
        <v>153</v>
      </c>
      <c r="D38" s="25">
        <v>146</v>
      </c>
      <c r="E38" s="26">
        <v>56</v>
      </c>
      <c r="F38" s="473"/>
      <c r="G38" s="309">
        <v>28</v>
      </c>
      <c r="H38" s="482"/>
      <c r="M38" s="2"/>
    </row>
    <row r="39" spans="1:13" ht="50.1" customHeight="1" thickBot="1">
      <c r="A39" s="27" t="s">
        <v>17</v>
      </c>
      <c r="B39" s="28" t="s">
        <v>15</v>
      </c>
      <c r="C39" s="45">
        <f>SUM(C35:C38)</f>
        <v>159</v>
      </c>
      <c r="D39" s="90">
        <v>152</v>
      </c>
      <c r="E39" s="290">
        <v>57</v>
      </c>
      <c r="F39" s="474"/>
      <c r="G39" s="308">
        <v>29</v>
      </c>
      <c r="H39" s="483"/>
      <c r="M39" s="2"/>
    </row>
    <row r="40" spans="1:13" ht="50.1" customHeight="1" thickTop="1" thickBot="1">
      <c r="A40" s="48" t="s">
        <v>7</v>
      </c>
      <c r="B40" s="49"/>
      <c r="C40" s="50">
        <v>114</v>
      </c>
      <c r="D40" s="291">
        <v>109</v>
      </c>
      <c r="E40" s="292">
        <v>22</v>
      </c>
      <c r="F40" s="291">
        <v>10</v>
      </c>
      <c r="G40" s="310">
        <v>11</v>
      </c>
      <c r="H40" s="311">
        <v>9.9</v>
      </c>
    </row>
    <row r="41" spans="1:13" ht="13.5" customHeight="1" thickBot="1">
      <c r="A41" s="51"/>
      <c r="B41" s="51"/>
      <c r="C41" s="51"/>
      <c r="D41" s="51"/>
      <c r="E41" s="51"/>
      <c r="F41" s="51"/>
      <c r="G41" s="312"/>
      <c r="H41" s="312"/>
      <c r="M41" s="2"/>
    </row>
    <row r="42" spans="1:13" ht="50.1" customHeight="1" thickBot="1">
      <c r="A42" s="468" t="s">
        <v>11</v>
      </c>
      <c r="B42" s="469"/>
      <c r="C42" s="52">
        <f>SUM(C6,C17,C39,C40,C34)</f>
        <v>1625</v>
      </c>
      <c r="D42" s="293">
        <v>1549</v>
      </c>
      <c r="E42" s="293">
        <v>342</v>
      </c>
      <c r="F42" s="53">
        <f>SUM(F6:F40)</f>
        <v>145</v>
      </c>
      <c r="G42" s="313">
        <v>182</v>
      </c>
      <c r="H42" s="314">
        <v>8.5</v>
      </c>
      <c r="I42" s="7"/>
      <c r="J42" s="7"/>
      <c r="M42" s="2"/>
    </row>
  </sheetData>
  <mergeCells count="10">
    <mergeCell ref="A3:H3"/>
    <mergeCell ref="A42:B42"/>
    <mergeCell ref="A5:B5"/>
    <mergeCell ref="F7:F17"/>
    <mergeCell ref="F18:F34"/>
    <mergeCell ref="F35:F39"/>
    <mergeCell ref="A6:B6"/>
    <mergeCell ref="H7:H17"/>
    <mergeCell ref="H18:H34"/>
    <mergeCell ref="H35:H39"/>
  </mergeCells>
  <phoneticPr fontId="6"/>
  <printOptions horizontalCentered="1" gridLinesSet="0"/>
  <pageMargins left="0.32" right="0.39" top="0.27559055118110237" bottom="0.35433070866141736" header="0.19685039370078741" footer="0.31496062992125984"/>
  <pageSetup paperSize="9"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49"/>
  <sheetViews>
    <sheetView view="pageBreakPreview" topLeftCell="A43" zoomScale="80" zoomScaleNormal="80" zoomScaleSheetLayoutView="80" workbookViewId="0">
      <selection activeCell="H49" sqref="H49"/>
    </sheetView>
  </sheetViews>
  <sheetFormatPr defaultColWidth="8.33203125" defaultRowHeight="12"/>
  <cols>
    <col min="1" max="1" width="13.44140625" style="194" customWidth="1"/>
    <col min="2" max="2" width="17.77734375" style="215" customWidth="1"/>
    <col min="3" max="3" width="16.77734375" style="194" customWidth="1"/>
    <col min="4" max="4" width="16.77734375" style="215" customWidth="1"/>
    <col min="5" max="5" width="9.109375" style="194" hidden="1" customWidth="1"/>
    <col min="6" max="6" width="14.109375" style="215" hidden="1" customWidth="1"/>
    <col min="7" max="7" width="14.88671875" style="194" hidden="1" customWidth="1"/>
    <col min="8" max="8" width="22.44140625" style="215" bestFit="1" customWidth="1"/>
    <col min="9" max="9" width="14.21875" style="216" hidden="1" customWidth="1"/>
    <col min="10" max="10" width="47.44140625" style="194" hidden="1" customWidth="1"/>
    <col min="11" max="11" width="9.109375" style="194" hidden="1" customWidth="1"/>
    <col min="12" max="12" width="14.109375" style="215" hidden="1" customWidth="1"/>
    <col min="13" max="13" width="19.44140625" style="215" bestFit="1" customWidth="1"/>
    <col min="14" max="14" width="18.44140625" style="215" customWidth="1"/>
    <col min="15" max="20" width="14.109375" style="215" hidden="1" customWidth="1"/>
    <col min="21" max="21" width="47.5546875" style="194" hidden="1" customWidth="1"/>
    <col min="22" max="22" width="15.6640625" style="214" customWidth="1"/>
    <col min="23" max="23" width="13.88671875" style="194" customWidth="1"/>
    <col min="24" max="24" width="35.5546875" style="194" hidden="1" customWidth="1"/>
    <col min="25" max="25" width="15.44140625" style="214" hidden="1" customWidth="1"/>
    <col min="26" max="26" width="17.77734375" style="214" hidden="1" customWidth="1"/>
    <col min="27" max="27" width="10.33203125" style="214" hidden="1" customWidth="1"/>
    <col min="28" max="28" width="10.21875" style="214" hidden="1" customWidth="1"/>
    <col min="29" max="16384" width="8.33203125" style="194"/>
  </cols>
  <sheetData>
    <row r="1" spans="1:28" s="183" customFormat="1" ht="24" customHeight="1">
      <c r="A1" s="287"/>
      <c r="C1" s="184"/>
      <c r="J1" s="185"/>
      <c r="N1" s="535" t="s">
        <v>206</v>
      </c>
      <c r="O1" s="535"/>
      <c r="P1" s="535"/>
      <c r="Q1" s="535"/>
      <c r="R1" s="535"/>
      <c r="S1" s="535"/>
      <c r="T1" s="535"/>
      <c r="U1" s="535"/>
      <c r="V1" s="535"/>
    </row>
    <row r="2" spans="1:28" s="183" customFormat="1" ht="21.75" customHeight="1">
      <c r="C2" s="184"/>
      <c r="J2" s="185"/>
      <c r="V2" s="186"/>
    </row>
    <row r="3" spans="1:28" s="183" customFormat="1" ht="27" customHeight="1">
      <c r="A3" s="492" t="s">
        <v>200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</row>
    <row r="4" spans="1:28" s="187" customFormat="1" ht="21" customHeight="1" thickBot="1">
      <c r="A4" s="178"/>
      <c r="B4" s="179"/>
      <c r="C4" s="178"/>
      <c r="D4" s="179"/>
      <c r="E4" s="178"/>
      <c r="F4" s="179"/>
      <c r="G4" s="178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X4" s="180"/>
      <c r="Y4" s="181"/>
      <c r="Z4" s="188"/>
      <c r="AA4" s="188"/>
      <c r="AB4" s="188"/>
    </row>
    <row r="5" spans="1:28" s="187" customFormat="1" ht="24" customHeight="1">
      <c r="A5" s="529" t="s">
        <v>204</v>
      </c>
      <c r="B5" s="530"/>
      <c r="C5" s="533" t="s">
        <v>201</v>
      </c>
      <c r="D5" s="527" t="s">
        <v>202</v>
      </c>
      <c r="E5" s="527" t="s">
        <v>131</v>
      </c>
      <c r="F5" s="527" t="s">
        <v>132</v>
      </c>
      <c r="G5" s="527" t="s">
        <v>133</v>
      </c>
      <c r="H5" s="527" t="s">
        <v>134</v>
      </c>
      <c r="I5" s="557" t="s">
        <v>135</v>
      </c>
      <c r="J5" s="533" t="s">
        <v>136</v>
      </c>
      <c r="K5" s="527" t="s">
        <v>137</v>
      </c>
      <c r="L5" s="527" t="s">
        <v>138</v>
      </c>
      <c r="M5" s="527" t="s">
        <v>205</v>
      </c>
      <c r="N5" s="542" t="s">
        <v>224</v>
      </c>
      <c r="O5" s="540" t="s">
        <v>139</v>
      </c>
      <c r="P5" s="541"/>
      <c r="Q5" s="541"/>
      <c r="R5" s="541"/>
      <c r="S5" s="541"/>
      <c r="T5" s="546" t="s">
        <v>140</v>
      </c>
      <c r="U5" s="548" t="s">
        <v>141</v>
      </c>
      <c r="V5" s="550" t="s">
        <v>225</v>
      </c>
      <c r="X5" s="189" t="s">
        <v>141</v>
      </c>
      <c r="Y5" s="182" t="s">
        <v>142</v>
      </c>
      <c r="Z5" s="182" t="s">
        <v>143</v>
      </c>
      <c r="AA5" s="190" t="s">
        <v>144</v>
      </c>
      <c r="AB5" s="190" t="s">
        <v>145</v>
      </c>
    </row>
    <row r="6" spans="1:28" s="187" customFormat="1" ht="24" customHeight="1" thickBot="1">
      <c r="A6" s="531"/>
      <c r="B6" s="532"/>
      <c r="C6" s="534"/>
      <c r="D6" s="528"/>
      <c r="E6" s="528"/>
      <c r="F6" s="528"/>
      <c r="G6" s="528"/>
      <c r="H6" s="528"/>
      <c r="I6" s="558"/>
      <c r="J6" s="534"/>
      <c r="K6" s="528"/>
      <c r="L6" s="528"/>
      <c r="M6" s="528"/>
      <c r="N6" s="543"/>
      <c r="O6" s="451" t="s">
        <v>146</v>
      </c>
      <c r="P6" s="452" t="s">
        <v>147</v>
      </c>
      <c r="Q6" s="452" t="s">
        <v>148</v>
      </c>
      <c r="R6" s="452" t="s">
        <v>149</v>
      </c>
      <c r="S6" s="452" t="s">
        <v>150</v>
      </c>
      <c r="T6" s="547"/>
      <c r="U6" s="549"/>
      <c r="V6" s="551"/>
      <c r="X6" s="191"/>
      <c r="Y6" s="182"/>
      <c r="Z6" s="182"/>
      <c r="AA6" s="190"/>
      <c r="AB6" s="190"/>
    </row>
    <row r="7" spans="1:28" ht="27" customHeight="1" thickTop="1">
      <c r="A7" s="537" t="s">
        <v>151</v>
      </c>
      <c r="B7" s="192" t="s">
        <v>152</v>
      </c>
      <c r="C7" s="237">
        <v>434</v>
      </c>
      <c r="D7" s="234">
        <v>413</v>
      </c>
      <c r="E7" s="234">
        <v>21</v>
      </c>
      <c r="F7" s="234">
        <v>143</v>
      </c>
      <c r="G7" s="234">
        <f>ROUNDDOWN(F7*1.6,0)</f>
        <v>228</v>
      </c>
      <c r="H7" s="234">
        <v>230</v>
      </c>
      <c r="I7" s="238">
        <f>H7-G7</f>
        <v>2</v>
      </c>
      <c r="J7" s="239" t="s">
        <v>153</v>
      </c>
      <c r="K7" s="234">
        <v>3</v>
      </c>
      <c r="L7" s="240">
        <f>H7-K7</f>
        <v>227</v>
      </c>
      <c r="M7" s="234">
        <f>F7</f>
        <v>143</v>
      </c>
      <c r="N7" s="234">
        <f t="shared" ref="N7:N49" si="0">O7+P7</f>
        <v>147</v>
      </c>
      <c r="O7" s="241">
        <v>64</v>
      </c>
      <c r="P7" s="242">
        <v>83</v>
      </c>
      <c r="Q7" s="242">
        <v>7</v>
      </c>
      <c r="R7" s="242">
        <v>4</v>
      </c>
      <c r="S7" s="242">
        <v>4</v>
      </c>
      <c r="T7" s="242">
        <v>11</v>
      </c>
      <c r="U7" s="243" t="s">
        <v>154</v>
      </c>
      <c r="V7" s="436">
        <f>D7/N7</f>
        <v>2.8095238095238093</v>
      </c>
      <c r="X7" s="193"/>
      <c r="Y7" s="195">
        <v>57.5</v>
      </c>
      <c r="Z7" s="195">
        <v>60.4</v>
      </c>
      <c r="AA7" s="195">
        <v>96</v>
      </c>
      <c r="AB7" s="195">
        <v>134</v>
      </c>
    </row>
    <row r="8" spans="1:28" ht="27" customHeight="1" thickBot="1">
      <c r="A8" s="537"/>
      <c r="B8" s="228" t="s">
        <v>155</v>
      </c>
      <c r="C8" s="244">
        <v>9</v>
      </c>
      <c r="D8" s="242">
        <v>9</v>
      </c>
      <c r="E8" s="242">
        <v>0</v>
      </c>
      <c r="F8" s="242">
        <v>5</v>
      </c>
      <c r="G8" s="242">
        <f>ROUNDUP(F8*1.6,0)</f>
        <v>8</v>
      </c>
      <c r="H8" s="242">
        <v>8</v>
      </c>
      <c r="I8" s="245">
        <f>H8-G8</f>
        <v>0</v>
      </c>
      <c r="J8" s="246"/>
      <c r="K8" s="242"/>
      <c r="L8" s="247">
        <f>H8-K8</f>
        <v>8</v>
      </c>
      <c r="M8" s="242">
        <f t="shared" ref="M8:M49" si="1">F8</f>
        <v>5</v>
      </c>
      <c r="N8" s="231">
        <f t="shared" si="0"/>
        <v>5</v>
      </c>
      <c r="O8" s="248"/>
      <c r="P8" s="231">
        <v>5</v>
      </c>
      <c r="Q8" s="231"/>
      <c r="R8" s="231"/>
      <c r="S8" s="231"/>
      <c r="T8" s="231"/>
      <c r="U8" s="246"/>
      <c r="V8" s="432">
        <f t="shared" ref="V8:V49" si="2">D8/N8</f>
        <v>1.8</v>
      </c>
      <c r="X8" s="196"/>
      <c r="Y8" s="195">
        <v>63.3</v>
      </c>
      <c r="Z8" s="195">
        <v>64.7</v>
      </c>
      <c r="AA8" s="195">
        <v>1</v>
      </c>
      <c r="AB8" s="195">
        <v>7</v>
      </c>
    </row>
    <row r="9" spans="1:28" ht="50.4" customHeight="1" thickBot="1">
      <c r="A9" s="537"/>
      <c r="B9" s="378" t="s">
        <v>226</v>
      </c>
      <c r="C9" s="235">
        <f t="shared" ref="C9:I9" si="3">SUM(C7:C8)</f>
        <v>443</v>
      </c>
      <c r="D9" s="235">
        <f t="shared" si="3"/>
        <v>422</v>
      </c>
      <c r="E9" s="235">
        <f t="shared" si="3"/>
        <v>21</v>
      </c>
      <c r="F9" s="235">
        <f t="shared" si="3"/>
        <v>148</v>
      </c>
      <c r="G9" s="235">
        <f t="shared" si="3"/>
        <v>236</v>
      </c>
      <c r="H9" s="235">
        <f t="shared" si="3"/>
        <v>238</v>
      </c>
      <c r="I9" s="235">
        <f t="shared" si="3"/>
        <v>2</v>
      </c>
      <c r="J9" s="249"/>
      <c r="K9" s="235">
        <f t="shared" ref="K9:T9" si="4">SUM(K7:K8)</f>
        <v>3</v>
      </c>
      <c r="L9" s="250">
        <f t="shared" si="4"/>
        <v>235</v>
      </c>
      <c r="M9" s="235">
        <f t="shared" si="1"/>
        <v>148</v>
      </c>
      <c r="N9" s="235">
        <f t="shared" si="0"/>
        <v>152</v>
      </c>
      <c r="O9" s="251">
        <f t="shared" si="4"/>
        <v>64</v>
      </c>
      <c r="P9" s="235">
        <f t="shared" si="4"/>
        <v>88</v>
      </c>
      <c r="Q9" s="235">
        <f t="shared" si="4"/>
        <v>7</v>
      </c>
      <c r="R9" s="235">
        <f t="shared" si="4"/>
        <v>4</v>
      </c>
      <c r="S9" s="235">
        <f t="shared" si="4"/>
        <v>4</v>
      </c>
      <c r="T9" s="235">
        <f t="shared" si="4"/>
        <v>11</v>
      </c>
      <c r="U9" s="249"/>
      <c r="V9" s="433">
        <f t="shared" si="2"/>
        <v>2.7763157894736841</v>
      </c>
      <c r="X9" s="197"/>
      <c r="Y9" s="195"/>
      <c r="Z9" s="195"/>
      <c r="AA9" s="195"/>
      <c r="AB9" s="195"/>
    </row>
    <row r="10" spans="1:28" ht="27" customHeight="1" thickTop="1">
      <c r="A10" s="538" t="s">
        <v>156</v>
      </c>
      <c r="B10" s="221" t="s">
        <v>157</v>
      </c>
      <c r="C10" s="252">
        <v>31</v>
      </c>
      <c r="D10" s="232">
        <v>28</v>
      </c>
      <c r="E10" s="232">
        <v>3</v>
      </c>
      <c r="F10" s="232">
        <v>12</v>
      </c>
      <c r="G10" s="232">
        <v>16</v>
      </c>
      <c r="H10" s="232">
        <v>16</v>
      </c>
      <c r="I10" s="253">
        <f t="shared" ref="I10:I19" si="5">H10-G10</f>
        <v>0</v>
      </c>
      <c r="J10" s="254"/>
      <c r="K10" s="232">
        <v>2</v>
      </c>
      <c r="L10" s="255">
        <f>H10-K10</f>
        <v>14</v>
      </c>
      <c r="M10" s="232">
        <f t="shared" si="1"/>
        <v>12</v>
      </c>
      <c r="N10" s="232">
        <f t="shared" si="0"/>
        <v>12</v>
      </c>
      <c r="O10" s="256">
        <v>6</v>
      </c>
      <c r="P10" s="232">
        <v>6</v>
      </c>
      <c r="Q10" s="232">
        <v>1</v>
      </c>
      <c r="R10" s="232"/>
      <c r="S10" s="232"/>
      <c r="T10" s="232"/>
      <c r="U10" s="254"/>
      <c r="V10" s="434">
        <f t="shared" si="2"/>
        <v>2.3333333333333335</v>
      </c>
      <c r="X10" s="200"/>
      <c r="Y10" s="195">
        <v>68.599999999999994</v>
      </c>
      <c r="Z10" s="201">
        <v>66</v>
      </c>
      <c r="AA10" s="195">
        <v>6</v>
      </c>
      <c r="AB10" s="195">
        <v>10</v>
      </c>
    </row>
    <row r="11" spans="1:28" s="203" customFormat="1" ht="27" customHeight="1">
      <c r="A11" s="537"/>
      <c r="B11" s="202" t="s">
        <v>158</v>
      </c>
      <c r="C11" s="257">
        <v>88</v>
      </c>
      <c r="D11" s="230">
        <v>87</v>
      </c>
      <c r="E11" s="230">
        <v>1</v>
      </c>
      <c r="F11" s="230">
        <v>11</v>
      </c>
      <c r="G11" s="234">
        <v>16</v>
      </c>
      <c r="H11" s="230">
        <v>16</v>
      </c>
      <c r="I11" s="258">
        <f t="shared" si="5"/>
        <v>0</v>
      </c>
      <c r="J11" s="259"/>
      <c r="K11" s="230"/>
      <c r="L11" s="240">
        <f t="shared" ref="L11:L49" si="6">H11-K11</f>
        <v>16</v>
      </c>
      <c r="M11" s="234">
        <f t="shared" si="1"/>
        <v>11</v>
      </c>
      <c r="N11" s="230">
        <f t="shared" si="0"/>
        <v>11</v>
      </c>
      <c r="O11" s="260">
        <v>7</v>
      </c>
      <c r="P11" s="230">
        <v>4</v>
      </c>
      <c r="Q11" s="230"/>
      <c r="R11" s="230"/>
      <c r="S11" s="230"/>
      <c r="T11" s="230"/>
      <c r="U11" s="259"/>
      <c r="V11" s="431">
        <f t="shared" si="2"/>
        <v>7.9090909090909092</v>
      </c>
      <c r="X11" s="200"/>
      <c r="Y11" s="199">
        <v>61.9</v>
      </c>
      <c r="Z11" s="201">
        <v>68</v>
      </c>
      <c r="AA11" s="195">
        <v>10</v>
      </c>
      <c r="AB11" s="195">
        <v>6</v>
      </c>
    </row>
    <row r="12" spans="1:28" s="203" customFormat="1" ht="27" customHeight="1">
      <c r="A12" s="537"/>
      <c r="B12" s="202" t="s">
        <v>159</v>
      </c>
      <c r="C12" s="257">
        <v>82</v>
      </c>
      <c r="D12" s="230">
        <v>82</v>
      </c>
      <c r="E12" s="230">
        <v>0</v>
      </c>
      <c r="F12" s="230">
        <v>12</v>
      </c>
      <c r="G12" s="234">
        <v>16</v>
      </c>
      <c r="H12" s="230">
        <v>16</v>
      </c>
      <c r="I12" s="258">
        <f t="shared" si="5"/>
        <v>0</v>
      </c>
      <c r="J12" s="259"/>
      <c r="K12" s="230"/>
      <c r="L12" s="240">
        <f t="shared" si="6"/>
        <v>16</v>
      </c>
      <c r="M12" s="234">
        <f t="shared" si="1"/>
        <v>12</v>
      </c>
      <c r="N12" s="230">
        <f t="shared" si="0"/>
        <v>12</v>
      </c>
      <c r="O12" s="260">
        <v>9</v>
      </c>
      <c r="P12" s="230">
        <v>3</v>
      </c>
      <c r="Q12" s="230">
        <v>2</v>
      </c>
      <c r="R12" s="230">
        <v>1</v>
      </c>
      <c r="S12" s="230"/>
      <c r="T12" s="230">
        <v>1</v>
      </c>
      <c r="U12" s="259"/>
      <c r="V12" s="431">
        <f t="shared" si="2"/>
        <v>6.833333333333333</v>
      </c>
      <c r="X12" s="200"/>
      <c r="Y12" s="199">
        <v>78.8</v>
      </c>
      <c r="Z12" s="201">
        <v>78</v>
      </c>
      <c r="AA12" s="195">
        <v>8</v>
      </c>
      <c r="AB12" s="195">
        <v>8</v>
      </c>
    </row>
    <row r="13" spans="1:28" ht="27" customHeight="1">
      <c r="A13" s="537"/>
      <c r="B13" s="198" t="s">
        <v>160</v>
      </c>
      <c r="C13" s="257">
        <v>51</v>
      </c>
      <c r="D13" s="230">
        <v>50</v>
      </c>
      <c r="E13" s="230">
        <v>1</v>
      </c>
      <c r="F13" s="230">
        <v>9</v>
      </c>
      <c r="G13" s="234">
        <v>16</v>
      </c>
      <c r="H13" s="230">
        <v>16</v>
      </c>
      <c r="I13" s="258">
        <f t="shared" si="5"/>
        <v>0</v>
      </c>
      <c r="J13" s="259"/>
      <c r="K13" s="230"/>
      <c r="L13" s="240">
        <f t="shared" si="6"/>
        <v>16</v>
      </c>
      <c r="M13" s="234">
        <f t="shared" si="1"/>
        <v>9</v>
      </c>
      <c r="N13" s="230">
        <f t="shared" si="0"/>
        <v>9</v>
      </c>
      <c r="O13" s="260">
        <v>6</v>
      </c>
      <c r="P13" s="230">
        <v>3</v>
      </c>
      <c r="Q13" s="230"/>
      <c r="R13" s="230"/>
      <c r="S13" s="230"/>
      <c r="T13" s="230">
        <v>2</v>
      </c>
      <c r="U13" s="243"/>
      <c r="V13" s="431">
        <f t="shared" si="2"/>
        <v>5.5555555555555554</v>
      </c>
      <c r="X13" s="200"/>
      <c r="Y13" s="195">
        <v>78.099999999999994</v>
      </c>
      <c r="Z13" s="195">
        <v>75.2</v>
      </c>
      <c r="AA13" s="195">
        <v>12</v>
      </c>
      <c r="AB13" s="195">
        <v>4</v>
      </c>
    </row>
    <row r="14" spans="1:28" ht="27" customHeight="1">
      <c r="A14" s="537"/>
      <c r="B14" s="198" t="s">
        <v>161</v>
      </c>
      <c r="C14" s="257">
        <v>14</v>
      </c>
      <c r="D14" s="230">
        <v>14</v>
      </c>
      <c r="E14" s="230">
        <v>0</v>
      </c>
      <c r="F14" s="230">
        <v>1</v>
      </c>
      <c r="G14" s="234">
        <v>4</v>
      </c>
      <c r="H14" s="230">
        <v>4</v>
      </c>
      <c r="I14" s="258">
        <f t="shared" si="5"/>
        <v>0</v>
      </c>
      <c r="J14" s="259"/>
      <c r="K14" s="230"/>
      <c r="L14" s="240">
        <f t="shared" si="6"/>
        <v>4</v>
      </c>
      <c r="M14" s="234">
        <f t="shared" si="1"/>
        <v>1</v>
      </c>
      <c r="N14" s="230">
        <f t="shared" si="0"/>
        <v>1</v>
      </c>
      <c r="O14" s="260">
        <v>1</v>
      </c>
      <c r="P14" s="230"/>
      <c r="Q14" s="230"/>
      <c r="R14" s="230"/>
      <c r="S14" s="230"/>
      <c r="T14" s="230"/>
      <c r="U14" s="259"/>
      <c r="V14" s="431">
        <f t="shared" si="2"/>
        <v>14</v>
      </c>
      <c r="X14" s="200"/>
      <c r="Y14" s="195">
        <v>61.6</v>
      </c>
      <c r="Z14" s="195">
        <v>62.4</v>
      </c>
      <c r="AA14" s="195">
        <v>2</v>
      </c>
      <c r="AB14" s="195">
        <v>2</v>
      </c>
    </row>
    <row r="15" spans="1:28" s="203" customFormat="1" ht="27" customHeight="1">
      <c r="A15" s="537"/>
      <c r="B15" s="202" t="s">
        <v>162</v>
      </c>
      <c r="C15" s="257">
        <v>5</v>
      </c>
      <c r="D15" s="230">
        <v>5</v>
      </c>
      <c r="E15" s="230">
        <v>0</v>
      </c>
      <c r="F15" s="230">
        <v>1</v>
      </c>
      <c r="G15" s="234">
        <v>4</v>
      </c>
      <c r="H15" s="230">
        <v>3</v>
      </c>
      <c r="I15" s="258">
        <f t="shared" si="5"/>
        <v>-1</v>
      </c>
      <c r="J15" s="261" t="s">
        <v>163</v>
      </c>
      <c r="K15" s="230"/>
      <c r="L15" s="240">
        <f t="shared" si="6"/>
        <v>3</v>
      </c>
      <c r="M15" s="234">
        <f t="shared" si="1"/>
        <v>1</v>
      </c>
      <c r="N15" s="230">
        <f t="shared" si="0"/>
        <v>1</v>
      </c>
      <c r="O15" s="260"/>
      <c r="P15" s="230">
        <v>1</v>
      </c>
      <c r="Q15" s="230"/>
      <c r="R15" s="230"/>
      <c r="S15" s="230"/>
      <c r="T15" s="230"/>
      <c r="U15" s="262"/>
      <c r="V15" s="431">
        <f t="shared" si="2"/>
        <v>5</v>
      </c>
      <c r="X15" s="205"/>
      <c r="Y15" s="199"/>
      <c r="Z15" s="201">
        <v>48</v>
      </c>
      <c r="AA15" s="195"/>
      <c r="AB15" s="195">
        <v>4</v>
      </c>
    </row>
    <row r="16" spans="1:28" ht="27" customHeight="1">
      <c r="A16" s="537"/>
      <c r="B16" s="202" t="s">
        <v>164</v>
      </c>
      <c r="C16" s="257">
        <v>65</v>
      </c>
      <c r="D16" s="230">
        <v>62</v>
      </c>
      <c r="E16" s="230">
        <v>3</v>
      </c>
      <c r="F16" s="230">
        <v>9</v>
      </c>
      <c r="G16" s="234">
        <v>16</v>
      </c>
      <c r="H16" s="230">
        <v>16</v>
      </c>
      <c r="I16" s="258">
        <f t="shared" si="5"/>
        <v>0</v>
      </c>
      <c r="J16" s="259"/>
      <c r="K16" s="230"/>
      <c r="L16" s="240">
        <f t="shared" si="6"/>
        <v>16</v>
      </c>
      <c r="M16" s="234">
        <f t="shared" si="1"/>
        <v>9</v>
      </c>
      <c r="N16" s="230">
        <f t="shared" si="0"/>
        <v>9</v>
      </c>
      <c r="O16" s="260">
        <v>5</v>
      </c>
      <c r="P16" s="230">
        <v>4</v>
      </c>
      <c r="Q16" s="230"/>
      <c r="R16" s="230">
        <v>1</v>
      </c>
      <c r="S16" s="230"/>
      <c r="T16" s="230">
        <v>3</v>
      </c>
      <c r="U16" s="259"/>
      <c r="V16" s="431">
        <f t="shared" si="2"/>
        <v>6.8888888888888893</v>
      </c>
      <c r="X16" s="200"/>
      <c r="Y16" s="195">
        <v>67.8</v>
      </c>
      <c r="Z16" s="195">
        <v>71.400000000000006</v>
      </c>
      <c r="AA16" s="195">
        <v>11</v>
      </c>
      <c r="AB16" s="195">
        <v>5</v>
      </c>
    </row>
    <row r="17" spans="1:28" ht="27" customHeight="1">
      <c r="A17" s="537"/>
      <c r="B17" s="198" t="s">
        <v>165</v>
      </c>
      <c r="C17" s="257">
        <v>5</v>
      </c>
      <c r="D17" s="230">
        <v>5</v>
      </c>
      <c r="E17" s="230">
        <v>0</v>
      </c>
      <c r="F17" s="230">
        <v>1</v>
      </c>
      <c r="G17" s="234">
        <v>4</v>
      </c>
      <c r="H17" s="230">
        <v>4</v>
      </c>
      <c r="I17" s="258">
        <f t="shared" si="5"/>
        <v>0</v>
      </c>
      <c r="J17" s="259"/>
      <c r="K17" s="230">
        <v>1</v>
      </c>
      <c r="L17" s="240">
        <f t="shared" si="6"/>
        <v>3</v>
      </c>
      <c r="M17" s="234">
        <f t="shared" si="1"/>
        <v>1</v>
      </c>
      <c r="N17" s="230">
        <f t="shared" si="0"/>
        <v>1</v>
      </c>
      <c r="O17" s="260"/>
      <c r="P17" s="230">
        <v>1</v>
      </c>
      <c r="Q17" s="230"/>
      <c r="R17" s="230"/>
      <c r="S17" s="230"/>
      <c r="T17" s="230"/>
      <c r="U17" s="259"/>
      <c r="V17" s="431">
        <f t="shared" si="2"/>
        <v>5</v>
      </c>
      <c r="X17" s="200"/>
      <c r="Y17" s="195">
        <v>60.6</v>
      </c>
      <c r="Z17" s="195">
        <v>64.400000000000006</v>
      </c>
      <c r="AA17" s="195">
        <v>2</v>
      </c>
      <c r="AB17" s="195">
        <v>2</v>
      </c>
    </row>
    <row r="18" spans="1:28" s="203" customFormat="1" ht="27" customHeight="1">
      <c r="A18" s="537"/>
      <c r="B18" s="202" t="s">
        <v>166</v>
      </c>
      <c r="C18" s="257">
        <v>3</v>
      </c>
      <c r="D18" s="230">
        <v>3</v>
      </c>
      <c r="E18" s="230">
        <v>0</v>
      </c>
      <c r="F18" s="230">
        <v>1</v>
      </c>
      <c r="G18" s="234">
        <v>4</v>
      </c>
      <c r="H18" s="230">
        <v>3</v>
      </c>
      <c r="I18" s="258">
        <f t="shared" si="5"/>
        <v>-1</v>
      </c>
      <c r="J18" s="263" t="s">
        <v>167</v>
      </c>
      <c r="K18" s="230"/>
      <c r="L18" s="240">
        <f t="shared" si="6"/>
        <v>3</v>
      </c>
      <c r="M18" s="234">
        <f t="shared" si="1"/>
        <v>1</v>
      </c>
      <c r="N18" s="230">
        <f t="shared" si="0"/>
        <v>1</v>
      </c>
      <c r="O18" s="260"/>
      <c r="P18" s="230">
        <v>1</v>
      </c>
      <c r="Q18" s="230"/>
      <c r="R18" s="230"/>
      <c r="S18" s="230"/>
      <c r="T18" s="230">
        <v>2</v>
      </c>
      <c r="U18" s="259"/>
      <c r="V18" s="431">
        <f t="shared" si="2"/>
        <v>3</v>
      </c>
      <c r="X18" s="200"/>
      <c r="Y18" s="199"/>
      <c r="Z18" s="195">
        <v>60.4</v>
      </c>
      <c r="AA18" s="195"/>
      <c r="AB18" s="195">
        <v>3</v>
      </c>
    </row>
    <row r="19" spans="1:28" s="203" customFormat="1" ht="27" customHeight="1" thickBot="1">
      <c r="A19" s="537"/>
      <c r="B19" s="229" t="s">
        <v>168</v>
      </c>
      <c r="C19" s="264">
        <v>94</v>
      </c>
      <c r="D19" s="233">
        <v>91</v>
      </c>
      <c r="E19" s="233">
        <v>3</v>
      </c>
      <c r="F19" s="233">
        <v>11</v>
      </c>
      <c r="G19" s="265">
        <v>16</v>
      </c>
      <c r="H19" s="233">
        <v>17</v>
      </c>
      <c r="I19" s="266">
        <f t="shared" si="5"/>
        <v>1</v>
      </c>
      <c r="J19" s="267" t="s">
        <v>153</v>
      </c>
      <c r="K19" s="233"/>
      <c r="L19" s="268">
        <f t="shared" si="6"/>
        <v>17</v>
      </c>
      <c r="M19" s="265">
        <f t="shared" si="1"/>
        <v>11</v>
      </c>
      <c r="N19" s="233">
        <f t="shared" si="0"/>
        <v>11</v>
      </c>
      <c r="O19" s="269">
        <v>3</v>
      </c>
      <c r="P19" s="233">
        <v>8</v>
      </c>
      <c r="Q19" s="233">
        <v>1</v>
      </c>
      <c r="R19" s="233">
        <v>1</v>
      </c>
      <c r="S19" s="233"/>
      <c r="T19" s="233">
        <v>1</v>
      </c>
      <c r="U19" s="270"/>
      <c r="V19" s="435">
        <f t="shared" si="2"/>
        <v>8.2727272727272734</v>
      </c>
      <c r="X19" s="205"/>
      <c r="Y19" s="199">
        <v>67.5</v>
      </c>
      <c r="Z19" s="195">
        <v>64.400000000000006</v>
      </c>
      <c r="AA19" s="195">
        <v>7</v>
      </c>
      <c r="AB19" s="195">
        <v>10</v>
      </c>
    </row>
    <row r="20" spans="1:28" s="203" customFormat="1" ht="50.4" customHeight="1" thickBot="1">
      <c r="A20" s="539"/>
      <c r="B20" s="377" t="s">
        <v>226</v>
      </c>
      <c r="C20" s="445">
        <f t="shared" ref="C20:I20" si="7">SUM(C10:C19)</f>
        <v>438</v>
      </c>
      <c r="D20" s="445">
        <f t="shared" si="7"/>
        <v>427</v>
      </c>
      <c r="E20" s="445">
        <f t="shared" si="7"/>
        <v>11</v>
      </c>
      <c r="F20" s="445">
        <f t="shared" si="7"/>
        <v>68</v>
      </c>
      <c r="G20" s="445">
        <f t="shared" si="7"/>
        <v>112</v>
      </c>
      <c r="H20" s="445">
        <f t="shared" si="7"/>
        <v>111</v>
      </c>
      <c r="I20" s="445">
        <f t="shared" si="7"/>
        <v>-1</v>
      </c>
      <c r="J20" s="450"/>
      <c r="K20" s="445">
        <f t="shared" ref="K20:T20" si="8">SUM(K10:K19)</f>
        <v>3</v>
      </c>
      <c r="L20" s="447">
        <f t="shared" si="8"/>
        <v>108</v>
      </c>
      <c r="M20" s="445">
        <f t="shared" si="1"/>
        <v>68</v>
      </c>
      <c r="N20" s="445">
        <f t="shared" si="0"/>
        <v>68</v>
      </c>
      <c r="O20" s="448">
        <f t="shared" si="8"/>
        <v>37</v>
      </c>
      <c r="P20" s="445">
        <f t="shared" si="8"/>
        <v>31</v>
      </c>
      <c r="Q20" s="445">
        <f t="shared" si="8"/>
        <v>4</v>
      </c>
      <c r="R20" s="445">
        <f t="shared" si="8"/>
        <v>3</v>
      </c>
      <c r="S20" s="445">
        <f t="shared" si="8"/>
        <v>0</v>
      </c>
      <c r="T20" s="445">
        <f t="shared" si="8"/>
        <v>9</v>
      </c>
      <c r="U20" s="450"/>
      <c r="V20" s="449">
        <f t="shared" si="2"/>
        <v>6.2794117647058822</v>
      </c>
      <c r="X20" s="207"/>
      <c r="Y20" s="199"/>
      <c r="Z20" s="195"/>
      <c r="AA20" s="195"/>
      <c r="AB20" s="195"/>
    </row>
    <row r="21" spans="1:28" ht="27" customHeight="1" thickTop="1">
      <c r="A21" s="552" t="s">
        <v>169</v>
      </c>
      <c r="B21" s="218" t="s">
        <v>0</v>
      </c>
      <c r="C21" s="237">
        <v>25</v>
      </c>
      <c r="D21" s="234">
        <v>24</v>
      </c>
      <c r="E21" s="234">
        <v>1</v>
      </c>
      <c r="F21" s="234">
        <v>5</v>
      </c>
      <c r="G21" s="234">
        <v>8</v>
      </c>
      <c r="H21" s="234">
        <v>8</v>
      </c>
      <c r="I21" s="238">
        <f t="shared" ref="I21:I40" si="9">H21-G21</f>
        <v>0</v>
      </c>
      <c r="J21" s="272"/>
      <c r="K21" s="234">
        <v>1</v>
      </c>
      <c r="L21" s="240">
        <f t="shared" si="6"/>
        <v>7</v>
      </c>
      <c r="M21" s="234">
        <f t="shared" si="1"/>
        <v>5</v>
      </c>
      <c r="N21" s="234">
        <f t="shared" si="0"/>
        <v>6</v>
      </c>
      <c r="O21" s="271">
        <v>1</v>
      </c>
      <c r="P21" s="234">
        <v>5</v>
      </c>
      <c r="Q21" s="234"/>
      <c r="R21" s="234"/>
      <c r="S21" s="234">
        <v>1</v>
      </c>
      <c r="T21" s="234"/>
      <c r="U21" s="273" t="s">
        <v>170</v>
      </c>
      <c r="V21" s="436">
        <f t="shared" si="2"/>
        <v>4</v>
      </c>
      <c r="X21" s="208"/>
      <c r="Y21" s="199">
        <v>64.400000000000006</v>
      </c>
      <c r="Z21" s="195">
        <v>61.6</v>
      </c>
      <c r="AA21" s="195">
        <v>3</v>
      </c>
      <c r="AB21" s="195">
        <v>5</v>
      </c>
    </row>
    <row r="22" spans="1:28" ht="27" customHeight="1">
      <c r="A22" s="552"/>
      <c r="B22" s="202" t="s">
        <v>171</v>
      </c>
      <c r="C22" s="257">
        <v>21</v>
      </c>
      <c r="D22" s="230">
        <v>20</v>
      </c>
      <c r="E22" s="230">
        <v>1</v>
      </c>
      <c r="F22" s="230">
        <v>1</v>
      </c>
      <c r="G22" s="230">
        <v>4</v>
      </c>
      <c r="H22" s="230">
        <v>4</v>
      </c>
      <c r="I22" s="258">
        <f t="shared" si="9"/>
        <v>0</v>
      </c>
      <c r="J22" s="274"/>
      <c r="K22" s="230"/>
      <c r="L22" s="240">
        <f t="shared" si="6"/>
        <v>4</v>
      </c>
      <c r="M22" s="234">
        <f t="shared" si="1"/>
        <v>1</v>
      </c>
      <c r="N22" s="230">
        <f t="shared" si="0"/>
        <v>1</v>
      </c>
      <c r="O22" s="260"/>
      <c r="P22" s="230">
        <v>1</v>
      </c>
      <c r="Q22" s="230"/>
      <c r="R22" s="230"/>
      <c r="S22" s="230"/>
      <c r="T22" s="230"/>
      <c r="U22" s="274"/>
      <c r="V22" s="431">
        <f t="shared" si="2"/>
        <v>20</v>
      </c>
      <c r="X22" s="208"/>
      <c r="Y22" s="199">
        <v>83.1</v>
      </c>
      <c r="Z22" s="195">
        <v>83.2</v>
      </c>
      <c r="AA22" s="195">
        <v>3</v>
      </c>
      <c r="AB22" s="195">
        <v>1</v>
      </c>
    </row>
    <row r="23" spans="1:28" ht="27" customHeight="1">
      <c r="A23" s="552"/>
      <c r="B23" s="202" t="s">
        <v>172</v>
      </c>
      <c r="C23" s="257">
        <v>11</v>
      </c>
      <c r="D23" s="230">
        <v>11</v>
      </c>
      <c r="E23" s="230">
        <v>0</v>
      </c>
      <c r="F23" s="230">
        <v>1</v>
      </c>
      <c r="G23" s="230">
        <v>4</v>
      </c>
      <c r="H23" s="230">
        <v>4</v>
      </c>
      <c r="I23" s="258">
        <f t="shared" si="9"/>
        <v>0</v>
      </c>
      <c r="J23" s="259"/>
      <c r="K23" s="230"/>
      <c r="L23" s="240">
        <f t="shared" si="6"/>
        <v>4</v>
      </c>
      <c r="M23" s="234">
        <f t="shared" si="1"/>
        <v>1</v>
      </c>
      <c r="N23" s="230">
        <f t="shared" si="0"/>
        <v>1</v>
      </c>
      <c r="O23" s="260">
        <v>1</v>
      </c>
      <c r="P23" s="230"/>
      <c r="Q23" s="230"/>
      <c r="R23" s="230"/>
      <c r="S23" s="230"/>
      <c r="T23" s="230"/>
      <c r="U23" s="259"/>
      <c r="V23" s="431">
        <f t="shared" si="2"/>
        <v>11</v>
      </c>
      <c r="X23" s="200"/>
      <c r="Y23" s="199">
        <v>78.099999999999994</v>
      </c>
      <c r="Z23" s="195"/>
      <c r="AA23" s="195">
        <v>4</v>
      </c>
      <c r="AB23" s="195"/>
    </row>
    <row r="24" spans="1:28" ht="27" customHeight="1">
      <c r="A24" s="552"/>
      <c r="B24" s="202" t="s">
        <v>173</v>
      </c>
      <c r="C24" s="257">
        <v>21</v>
      </c>
      <c r="D24" s="230">
        <v>21</v>
      </c>
      <c r="E24" s="230">
        <v>0</v>
      </c>
      <c r="F24" s="230">
        <v>2</v>
      </c>
      <c r="G24" s="230">
        <v>4</v>
      </c>
      <c r="H24" s="230">
        <v>4</v>
      </c>
      <c r="I24" s="258">
        <f t="shared" si="9"/>
        <v>0</v>
      </c>
      <c r="J24" s="259"/>
      <c r="K24" s="230"/>
      <c r="L24" s="240">
        <f t="shared" si="6"/>
        <v>4</v>
      </c>
      <c r="M24" s="234">
        <f t="shared" si="1"/>
        <v>2</v>
      </c>
      <c r="N24" s="230">
        <f t="shared" si="0"/>
        <v>2</v>
      </c>
      <c r="O24" s="260">
        <v>2</v>
      </c>
      <c r="P24" s="230"/>
      <c r="Q24" s="230"/>
      <c r="R24" s="230"/>
      <c r="S24" s="230"/>
      <c r="T24" s="230"/>
      <c r="U24" s="259"/>
      <c r="V24" s="431">
        <f t="shared" si="2"/>
        <v>10.5</v>
      </c>
      <c r="X24" s="200"/>
      <c r="Y24" s="199">
        <v>69.400000000000006</v>
      </c>
      <c r="Z24" s="195"/>
      <c r="AA24" s="195">
        <v>4</v>
      </c>
      <c r="AB24" s="195"/>
    </row>
    <row r="25" spans="1:28" ht="27" customHeight="1">
      <c r="A25" s="552"/>
      <c r="B25" s="202" t="s">
        <v>159</v>
      </c>
      <c r="C25" s="257">
        <v>66</v>
      </c>
      <c r="D25" s="230">
        <v>62</v>
      </c>
      <c r="E25" s="230">
        <v>4</v>
      </c>
      <c r="F25" s="230">
        <v>7</v>
      </c>
      <c r="G25" s="230">
        <v>12</v>
      </c>
      <c r="H25" s="230">
        <v>12</v>
      </c>
      <c r="I25" s="258">
        <f t="shared" si="9"/>
        <v>0</v>
      </c>
      <c r="J25" s="275"/>
      <c r="K25" s="230"/>
      <c r="L25" s="240">
        <f t="shared" si="6"/>
        <v>12</v>
      </c>
      <c r="M25" s="234">
        <f t="shared" si="1"/>
        <v>7</v>
      </c>
      <c r="N25" s="230">
        <f t="shared" si="0"/>
        <v>7</v>
      </c>
      <c r="O25" s="260">
        <v>6</v>
      </c>
      <c r="P25" s="230">
        <v>1</v>
      </c>
      <c r="Q25" s="230"/>
      <c r="R25" s="230"/>
      <c r="S25" s="230"/>
      <c r="T25" s="230"/>
      <c r="U25" s="275"/>
      <c r="V25" s="431">
        <f t="shared" si="2"/>
        <v>8.8571428571428577</v>
      </c>
      <c r="X25" s="209"/>
      <c r="Y25" s="210">
        <v>65</v>
      </c>
      <c r="Z25" s="195">
        <v>69.599999999999994</v>
      </c>
      <c r="AA25" s="195">
        <v>7</v>
      </c>
      <c r="AB25" s="195">
        <v>5</v>
      </c>
    </row>
    <row r="26" spans="1:28" ht="27" customHeight="1">
      <c r="A26" s="552"/>
      <c r="B26" s="202" t="s">
        <v>174</v>
      </c>
      <c r="C26" s="257">
        <v>13</v>
      </c>
      <c r="D26" s="230">
        <v>13</v>
      </c>
      <c r="E26" s="230">
        <v>0</v>
      </c>
      <c r="F26" s="230">
        <v>3</v>
      </c>
      <c r="G26" s="230">
        <v>8</v>
      </c>
      <c r="H26" s="230">
        <v>8</v>
      </c>
      <c r="I26" s="258">
        <f t="shared" si="9"/>
        <v>0</v>
      </c>
      <c r="J26" s="275"/>
      <c r="K26" s="230"/>
      <c r="L26" s="240">
        <f t="shared" si="6"/>
        <v>8</v>
      </c>
      <c r="M26" s="234">
        <f t="shared" si="1"/>
        <v>3</v>
      </c>
      <c r="N26" s="230">
        <f t="shared" si="0"/>
        <v>3</v>
      </c>
      <c r="O26" s="260">
        <v>2</v>
      </c>
      <c r="P26" s="230">
        <v>1</v>
      </c>
      <c r="Q26" s="230"/>
      <c r="R26" s="230"/>
      <c r="S26" s="230"/>
      <c r="T26" s="230"/>
      <c r="U26" s="275"/>
      <c r="V26" s="431">
        <f t="shared" si="2"/>
        <v>4.333333333333333</v>
      </c>
      <c r="X26" s="209"/>
      <c r="Y26" s="199">
        <v>76.900000000000006</v>
      </c>
      <c r="Z26" s="195">
        <v>53.2</v>
      </c>
      <c r="AA26" s="195">
        <v>1</v>
      </c>
      <c r="AB26" s="195">
        <v>7</v>
      </c>
    </row>
    <row r="27" spans="1:28" ht="27" customHeight="1">
      <c r="A27" s="552"/>
      <c r="B27" s="202" t="s">
        <v>175</v>
      </c>
      <c r="C27" s="257">
        <v>18</v>
      </c>
      <c r="D27" s="230">
        <v>17</v>
      </c>
      <c r="E27" s="230">
        <v>1</v>
      </c>
      <c r="F27" s="230">
        <v>2</v>
      </c>
      <c r="G27" s="230">
        <v>4</v>
      </c>
      <c r="H27" s="230">
        <v>4</v>
      </c>
      <c r="I27" s="258">
        <f t="shared" si="9"/>
        <v>0</v>
      </c>
      <c r="J27" s="275"/>
      <c r="K27" s="230"/>
      <c r="L27" s="240">
        <f t="shared" si="6"/>
        <v>4</v>
      </c>
      <c r="M27" s="234">
        <f t="shared" si="1"/>
        <v>2</v>
      </c>
      <c r="N27" s="230">
        <f t="shared" si="0"/>
        <v>2</v>
      </c>
      <c r="O27" s="260">
        <v>2</v>
      </c>
      <c r="P27" s="230"/>
      <c r="Q27" s="230"/>
      <c r="R27" s="230">
        <v>1</v>
      </c>
      <c r="S27" s="230"/>
      <c r="T27" s="230"/>
      <c r="U27" s="275"/>
      <c r="V27" s="431">
        <f t="shared" si="2"/>
        <v>8.5</v>
      </c>
      <c r="X27" s="209"/>
      <c r="Y27" s="199">
        <v>68.099999999999994</v>
      </c>
      <c r="Z27" s="195">
        <v>75.2</v>
      </c>
      <c r="AA27" s="195">
        <v>2</v>
      </c>
      <c r="AB27" s="195">
        <v>2</v>
      </c>
    </row>
    <row r="28" spans="1:28" ht="27" customHeight="1">
      <c r="A28" s="552"/>
      <c r="B28" s="202" t="s">
        <v>176</v>
      </c>
      <c r="C28" s="257">
        <v>24</v>
      </c>
      <c r="D28" s="230">
        <v>23</v>
      </c>
      <c r="E28" s="230">
        <v>1</v>
      </c>
      <c r="F28" s="230">
        <v>1</v>
      </c>
      <c r="G28" s="230">
        <v>4</v>
      </c>
      <c r="H28" s="230">
        <v>4</v>
      </c>
      <c r="I28" s="258">
        <f t="shared" si="9"/>
        <v>0</v>
      </c>
      <c r="J28" s="275"/>
      <c r="K28" s="230"/>
      <c r="L28" s="240">
        <f t="shared" si="6"/>
        <v>4</v>
      </c>
      <c r="M28" s="234">
        <f t="shared" si="1"/>
        <v>1</v>
      </c>
      <c r="N28" s="230">
        <f t="shared" si="0"/>
        <v>1</v>
      </c>
      <c r="O28" s="260">
        <v>1</v>
      </c>
      <c r="P28" s="230"/>
      <c r="Q28" s="230"/>
      <c r="R28" s="230"/>
      <c r="S28" s="230"/>
      <c r="T28" s="230"/>
      <c r="U28" s="275"/>
      <c r="V28" s="431">
        <f t="shared" si="2"/>
        <v>23</v>
      </c>
      <c r="X28" s="209"/>
      <c r="Y28" s="199">
        <v>68.8</v>
      </c>
      <c r="Z28" s="195"/>
      <c r="AA28" s="195">
        <v>4</v>
      </c>
      <c r="AB28" s="195"/>
    </row>
    <row r="29" spans="1:28" ht="27" customHeight="1">
      <c r="A29" s="552"/>
      <c r="B29" s="202" t="s">
        <v>164</v>
      </c>
      <c r="C29" s="257">
        <v>111</v>
      </c>
      <c r="D29" s="230">
        <v>108</v>
      </c>
      <c r="E29" s="230">
        <v>3</v>
      </c>
      <c r="F29" s="230">
        <v>9</v>
      </c>
      <c r="G29" s="230">
        <v>16</v>
      </c>
      <c r="H29" s="230">
        <v>16</v>
      </c>
      <c r="I29" s="258">
        <f t="shared" si="9"/>
        <v>0</v>
      </c>
      <c r="J29" s="259"/>
      <c r="K29" s="230"/>
      <c r="L29" s="240">
        <f t="shared" si="6"/>
        <v>16</v>
      </c>
      <c r="M29" s="234">
        <f t="shared" si="1"/>
        <v>9</v>
      </c>
      <c r="N29" s="230">
        <f t="shared" si="0"/>
        <v>9</v>
      </c>
      <c r="O29" s="260">
        <v>8</v>
      </c>
      <c r="P29" s="230">
        <v>1</v>
      </c>
      <c r="Q29" s="230"/>
      <c r="R29" s="230"/>
      <c r="S29" s="230"/>
      <c r="T29" s="230"/>
      <c r="U29" s="259"/>
      <c r="V29" s="431">
        <f t="shared" si="2"/>
        <v>12</v>
      </c>
      <c r="X29" s="200"/>
      <c r="Y29" s="199">
        <v>73.8</v>
      </c>
      <c r="Z29" s="195">
        <v>73.8</v>
      </c>
      <c r="AA29" s="195">
        <v>14</v>
      </c>
      <c r="AB29" s="195">
        <v>2</v>
      </c>
    </row>
    <row r="30" spans="1:28" ht="27" customHeight="1">
      <c r="A30" s="552"/>
      <c r="B30" s="202" t="s">
        <v>177</v>
      </c>
      <c r="C30" s="257">
        <v>6</v>
      </c>
      <c r="D30" s="230">
        <v>6</v>
      </c>
      <c r="E30" s="230">
        <v>0</v>
      </c>
      <c r="F30" s="230">
        <v>2</v>
      </c>
      <c r="G30" s="230">
        <v>4</v>
      </c>
      <c r="H30" s="230">
        <v>4</v>
      </c>
      <c r="I30" s="258">
        <f t="shared" si="9"/>
        <v>0</v>
      </c>
      <c r="J30" s="259"/>
      <c r="K30" s="230"/>
      <c r="L30" s="240">
        <f t="shared" si="6"/>
        <v>4</v>
      </c>
      <c r="M30" s="234">
        <f t="shared" si="1"/>
        <v>2</v>
      </c>
      <c r="N30" s="230">
        <f t="shared" si="0"/>
        <v>2</v>
      </c>
      <c r="O30" s="260">
        <v>2</v>
      </c>
      <c r="P30" s="230"/>
      <c r="Q30" s="230"/>
      <c r="R30" s="230"/>
      <c r="S30" s="230"/>
      <c r="T30" s="230"/>
      <c r="U30" s="259"/>
      <c r="V30" s="431">
        <f t="shared" si="2"/>
        <v>3</v>
      </c>
      <c r="X30" s="200"/>
      <c r="Y30" s="199">
        <v>59.4</v>
      </c>
      <c r="Z30" s="195">
        <v>61.2</v>
      </c>
      <c r="AA30" s="195">
        <v>3</v>
      </c>
      <c r="AB30" s="195">
        <v>1</v>
      </c>
    </row>
    <row r="31" spans="1:28" ht="27" customHeight="1">
      <c r="A31" s="552"/>
      <c r="B31" s="202" t="s">
        <v>168</v>
      </c>
      <c r="C31" s="257">
        <v>45</v>
      </c>
      <c r="D31" s="230">
        <v>44</v>
      </c>
      <c r="E31" s="230">
        <v>1</v>
      </c>
      <c r="F31" s="230">
        <v>6</v>
      </c>
      <c r="G31" s="230">
        <v>12</v>
      </c>
      <c r="H31" s="230">
        <v>12</v>
      </c>
      <c r="I31" s="258">
        <f t="shared" si="9"/>
        <v>0</v>
      </c>
      <c r="J31" s="259"/>
      <c r="K31" s="230"/>
      <c r="L31" s="240">
        <f t="shared" si="6"/>
        <v>12</v>
      </c>
      <c r="M31" s="234">
        <f t="shared" si="1"/>
        <v>6</v>
      </c>
      <c r="N31" s="230">
        <f t="shared" si="0"/>
        <v>6</v>
      </c>
      <c r="O31" s="260">
        <v>4</v>
      </c>
      <c r="P31" s="230">
        <v>2</v>
      </c>
      <c r="Q31" s="230"/>
      <c r="R31" s="230">
        <v>1</v>
      </c>
      <c r="S31" s="230"/>
      <c r="T31" s="230">
        <v>1</v>
      </c>
      <c r="U31" s="259"/>
      <c r="V31" s="431">
        <f t="shared" si="2"/>
        <v>7.333333333333333</v>
      </c>
      <c r="X31" s="200"/>
      <c r="Y31" s="199">
        <v>67.5</v>
      </c>
      <c r="Z31" s="201">
        <v>70</v>
      </c>
      <c r="AA31" s="195">
        <v>6</v>
      </c>
      <c r="AB31" s="195">
        <v>6</v>
      </c>
    </row>
    <row r="32" spans="1:28" ht="27" customHeight="1">
      <c r="A32" s="552"/>
      <c r="B32" s="202" t="s">
        <v>166</v>
      </c>
      <c r="C32" s="257">
        <v>4</v>
      </c>
      <c r="D32" s="230">
        <v>4</v>
      </c>
      <c r="E32" s="230">
        <v>0</v>
      </c>
      <c r="F32" s="230">
        <v>1</v>
      </c>
      <c r="G32" s="230">
        <v>4</v>
      </c>
      <c r="H32" s="230">
        <v>2</v>
      </c>
      <c r="I32" s="258">
        <f t="shared" si="9"/>
        <v>-2</v>
      </c>
      <c r="J32" s="261" t="s">
        <v>163</v>
      </c>
      <c r="K32" s="230"/>
      <c r="L32" s="240">
        <f t="shared" si="6"/>
        <v>2</v>
      </c>
      <c r="M32" s="234">
        <f t="shared" si="1"/>
        <v>1</v>
      </c>
      <c r="N32" s="230">
        <f t="shared" si="0"/>
        <v>1</v>
      </c>
      <c r="O32" s="260"/>
      <c r="P32" s="230">
        <v>1</v>
      </c>
      <c r="Q32" s="230"/>
      <c r="R32" s="230"/>
      <c r="S32" s="230"/>
      <c r="T32" s="230"/>
      <c r="U32" s="276"/>
      <c r="V32" s="431">
        <f t="shared" si="2"/>
        <v>4</v>
      </c>
      <c r="X32" s="196"/>
      <c r="Y32" s="199">
        <v>63.1</v>
      </c>
      <c r="Z32" s="201">
        <v>52</v>
      </c>
      <c r="AA32" s="195">
        <v>1</v>
      </c>
      <c r="AB32" s="195">
        <v>1</v>
      </c>
    </row>
    <row r="33" spans="1:28" ht="27" customHeight="1">
      <c r="A33" s="552"/>
      <c r="B33" s="202" t="s">
        <v>178</v>
      </c>
      <c r="C33" s="257">
        <v>5</v>
      </c>
      <c r="D33" s="230">
        <v>5</v>
      </c>
      <c r="E33" s="230">
        <v>0</v>
      </c>
      <c r="F33" s="230">
        <v>1</v>
      </c>
      <c r="G33" s="230">
        <v>4</v>
      </c>
      <c r="H33" s="230">
        <v>2</v>
      </c>
      <c r="I33" s="258">
        <f t="shared" si="9"/>
        <v>-2</v>
      </c>
      <c r="J33" s="261" t="s">
        <v>163</v>
      </c>
      <c r="K33" s="230"/>
      <c r="L33" s="240">
        <f t="shared" si="6"/>
        <v>2</v>
      </c>
      <c r="M33" s="234">
        <f t="shared" si="1"/>
        <v>1</v>
      </c>
      <c r="N33" s="230">
        <f t="shared" si="0"/>
        <v>1</v>
      </c>
      <c r="O33" s="260"/>
      <c r="P33" s="230">
        <v>1</v>
      </c>
      <c r="Q33" s="230"/>
      <c r="R33" s="230"/>
      <c r="S33" s="230"/>
      <c r="T33" s="230">
        <v>1</v>
      </c>
      <c r="U33" s="276"/>
      <c r="V33" s="431">
        <f t="shared" si="2"/>
        <v>5</v>
      </c>
      <c r="X33" s="196"/>
      <c r="Y33" s="199">
        <v>58.1</v>
      </c>
      <c r="Z33" s="195">
        <v>46.8</v>
      </c>
      <c r="AA33" s="195">
        <v>2</v>
      </c>
      <c r="AB33" s="195">
        <v>1</v>
      </c>
    </row>
    <row r="34" spans="1:28" ht="27" customHeight="1">
      <c r="A34" s="552"/>
      <c r="B34" s="202" t="s">
        <v>179</v>
      </c>
      <c r="C34" s="257">
        <v>18</v>
      </c>
      <c r="D34" s="230">
        <v>18</v>
      </c>
      <c r="E34" s="230">
        <v>0</v>
      </c>
      <c r="F34" s="230">
        <v>3</v>
      </c>
      <c r="G34" s="230">
        <v>8</v>
      </c>
      <c r="H34" s="230">
        <v>8</v>
      </c>
      <c r="I34" s="258">
        <f t="shared" si="9"/>
        <v>0</v>
      </c>
      <c r="J34" s="276"/>
      <c r="K34" s="230"/>
      <c r="L34" s="240">
        <f t="shared" si="6"/>
        <v>8</v>
      </c>
      <c r="M34" s="234">
        <f t="shared" si="1"/>
        <v>3</v>
      </c>
      <c r="N34" s="230">
        <f t="shared" si="0"/>
        <v>3</v>
      </c>
      <c r="O34" s="260">
        <v>2</v>
      </c>
      <c r="P34" s="230">
        <v>1</v>
      </c>
      <c r="Q34" s="230"/>
      <c r="R34" s="230"/>
      <c r="S34" s="230"/>
      <c r="T34" s="230"/>
      <c r="U34" s="276"/>
      <c r="V34" s="431">
        <f t="shared" si="2"/>
        <v>6</v>
      </c>
      <c r="X34" s="196"/>
      <c r="Y34" s="199">
        <v>41.3</v>
      </c>
      <c r="Z34" s="195">
        <v>45.6</v>
      </c>
      <c r="AA34" s="195">
        <v>3</v>
      </c>
      <c r="AB34" s="195">
        <v>5</v>
      </c>
    </row>
    <row r="35" spans="1:28" ht="27" customHeight="1">
      <c r="A35" s="552"/>
      <c r="B35" s="202" t="s">
        <v>180</v>
      </c>
      <c r="C35" s="257">
        <v>8</v>
      </c>
      <c r="D35" s="230">
        <v>8</v>
      </c>
      <c r="E35" s="230">
        <v>0</v>
      </c>
      <c r="F35" s="230">
        <v>1</v>
      </c>
      <c r="G35" s="230">
        <v>4</v>
      </c>
      <c r="H35" s="230">
        <v>2</v>
      </c>
      <c r="I35" s="258">
        <f t="shared" si="9"/>
        <v>-2</v>
      </c>
      <c r="J35" s="261" t="s">
        <v>163</v>
      </c>
      <c r="K35" s="230"/>
      <c r="L35" s="240">
        <f t="shared" si="6"/>
        <v>2</v>
      </c>
      <c r="M35" s="234">
        <f t="shared" si="1"/>
        <v>1</v>
      </c>
      <c r="N35" s="230">
        <f t="shared" si="0"/>
        <v>1</v>
      </c>
      <c r="O35" s="260">
        <v>1</v>
      </c>
      <c r="P35" s="230"/>
      <c r="Q35" s="230"/>
      <c r="R35" s="230"/>
      <c r="S35" s="230"/>
      <c r="T35" s="230">
        <v>1</v>
      </c>
      <c r="U35" s="261"/>
      <c r="V35" s="431">
        <f t="shared" si="2"/>
        <v>8</v>
      </c>
      <c r="X35" s="204"/>
      <c r="Y35" s="199">
        <v>41.9</v>
      </c>
      <c r="Z35" s="195">
        <v>48.8</v>
      </c>
      <c r="AA35" s="195">
        <v>1</v>
      </c>
      <c r="AB35" s="195">
        <v>2</v>
      </c>
    </row>
    <row r="36" spans="1:28" ht="27" customHeight="1">
      <c r="A36" s="552"/>
      <c r="B36" s="202" t="s">
        <v>181</v>
      </c>
      <c r="C36" s="257">
        <v>6</v>
      </c>
      <c r="D36" s="230">
        <v>6</v>
      </c>
      <c r="E36" s="230">
        <v>0</v>
      </c>
      <c r="F36" s="230">
        <v>3</v>
      </c>
      <c r="G36" s="230">
        <v>8</v>
      </c>
      <c r="H36" s="230">
        <v>4</v>
      </c>
      <c r="I36" s="258">
        <f t="shared" si="9"/>
        <v>-4</v>
      </c>
      <c r="J36" s="276" t="s">
        <v>163</v>
      </c>
      <c r="K36" s="230"/>
      <c r="L36" s="240">
        <f t="shared" si="6"/>
        <v>4</v>
      </c>
      <c r="M36" s="234">
        <f t="shared" si="1"/>
        <v>3</v>
      </c>
      <c r="N36" s="230">
        <f t="shared" si="0"/>
        <v>3</v>
      </c>
      <c r="O36" s="260">
        <v>3</v>
      </c>
      <c r="P36" s="230"/>
      <c r="Q36" s="230"/>
      <c r="R36" s="230">
        <v>1</v>
      </c>
      <c r="S36" s="230"/>
      <c r="T36" s="230"/>
      <c r="U36" s="276"/>
      <c r="V36" s="431">
        <f t="shared" si="2"/>
        <v>2</v>
      </c>
      <c r="X36" s="196"/>
      <c r="Y36" s="199">
        <v>39.4</v>
      </c>
      <c r="Z36" s="195">
        <v>54.8</v>
      </c>
      <c r="AA36" s="195">
        <v>2</v>
      </c>
      <c r="AB36" s="195">
        <v>2</v>
      </c>
    </row>
    <row r="37" spans="1:28" ht="27" customHeight="1">
      <c r="A37" s="552"/>
      <c r="B37" s="202" t="s">
        <v>182</v>
      </c>
      <c r="C37" s="257">
        <v>1</v>
      </c>
      <c r="D37" s="230">
        <v>0</v>
      </c>
      <c r="E37" s="230">
        <v>1</v>
      </c>
      <c r="F37" s="230">
        <v>1</v>
      </c>
      <c r="G37" s="230">
        <v>0</v>
      </c>
      <c r="H37" s="230">
        <v>0</v>
      </c>
      <c r="I37" s="258">
        <f t="shared" si="9"/>
        <v>0</v>
      </c>
      <c r="J37" s="263" t="s">
        <v>183</v>
      </c>
      <c r="K37" s="230"/>
      <c r="L37" s="240">
        <f t="shared" si="6"/>
        <v>0</v>
      </c>
      <c r="M37" s="234">
        <f t="shared" si="1"/>
        <v>1</v>
      </c>
      <c r="N37" s="230">
        <f t="shared" si="0"/>
        <v>0</v>
      </c>
      <c r="O37" s="260"/>
      <c r="P37" s="230"/>
      <c r="Q37" s="230"/>
      <c r="R37" s="230"/>
      <c r="S37" s="230"/>
      <c r="T37" s="230"/>
      <c r="U37" s="263" t="s">
        <v>184</v>
      </c>
      <c r="V37" s="431" t="s">
        <v>185</v>
      </c>
      <c r="X37" s="211"/>
      <c r="Y37" s="199"/>
      <c r="Z37" s="195"/>
      <c r="AA37" s="195"/>
      <c r="AB37" s="195"/>
    </row>
    <row r="38" spans="1:28" ht="27" customHeight="1">
      <c r="A38" s="552"/>
      <c r="B38" s="202" t="s">
        <v>186</v>
      </c>
      <c r="C38" s="257">
        <v>1</v>
      </c>
      <c r="D38" s="230">
        <v>1</v>
      </c>
      <c r="E38" s="230">
        <v>0</v>
      </c>
      <c r="F38" s="230">
        <v>1</v>
      </c>
      <c r="G38" s="230">
        <v>4</v>
      </c>
      <c r="H38" s="230">
        <v>1</v>
      </c>
      <c r="I38" s="258">
        <f t="shared" si="9"/>
        <v>-3</v>
      </c>
      <c r="J38" s="263" t="s">
        <v>187</v>
      </c>
      <c r="K38" s="230"/>
      <c r="L38" s="240">
        <f t="shared" si="6"/>
        <v>1</v>
      </c>
      <c r="M38" s="234">
        <f t="shared" si="1"/>
        <v>1</v>
      </c>
      <c r="N38" s="230">
        <f t="shared" si="0"/>
        <v>1</v>
      </c>
      <c r="O38" s="260">
        <v>1</v>
      </c>
      <c r="P38" s="230"/>
      <c r="Q38" s="230"/>
      <c r="R38" s="230"/>
      <c r="S38" s="230"/>
      <c r="T38" s="230"/>
      <c r="U38" s="276"/>
      <c r="V38" s="431">
        <f t="shared" si="2"/>
        <v>1</v>
      </c>
      <c r="X38" s="211"/>
      <c r="Y38" s="199">
        <v>77.5</v>
      </c>
      <c r="Z38" s="195"/>
      <c r="AA38" s="195">
        <v>1</v>
      </c>
      <c r="AB38" s="195"/>
    </row>
    <row r="39" spans="1:28" ht="27" customHeight="1">
      <c r="A39" s="552"/>
      <c r="B39" s="202" t="s">
        <v>188</v>
      </c>
      <c r="C39" s="257">
        <v>43</v>
      </c>
      <c r="D39" s="230">
        <v>40</v>
      </c>
      <c r="E39" s="230">
        <v>3</v>
      </c>
      <c r="F39" s="230">
        <v>2</v>
      </c>
      <c r="G39" s="230">
        <v>4</v>
      </c>
      <c r="H39" s="230">
        <v>5</v>
      </c>
      <c r="I39" s="258">
        <f t="shared" si="9"/>
        <v>1</v>
      </c>
      <c r="J39" s="276" t="s">
        <v>153</v>
      </c>
      <c r="K39" s="230"/>
      <c r="L39" s="240">
        <f t="shared" si="6"/>
        <v>5</v>
      </c>
      <c r="M39" s="234">
        <f t="shared" si="1"/>
        <v>2</v>
      </c>
      <c r="N39" s="230">
        <f t="shared" si="0"/>
        <v>2</v>
      </c>
      <c r="O39" s="260">
        <v>1</v>
      </c>
      <c r="P39" s="230">
        <v>1</v>
      </c>
      <c r="Q39" s="230"/>
      <c r="R39" s="230"/>
      <c r="S39" s="230"/>
      <c r="T39" s="230"/>
      <c r="U39" s="276"/>
      <c r="V39" s="431">
        <f t="shared" si="2"/>
        <v>20</v>
      </c>
      <c r="X39" s="200"/>
      <c r="Y39" s="199">
        <v>58.1</v>
      </c>
      <c r="Z39" s="195"/>
      <c r="AA39" s="195">
        <v>5</v>
      </c>
      <c r="AB39" s="195"/>
    </row>
    <row r="40" spans="1:28" ht="27" customHeight="1" thickBot="1">
      <c r="A40" s="552"/>
      <c r="B40" s="217" t="s">
        <v>189</v>
      </c>
      <c r="C40" s="277">
        <v>1</v>
      </c>
      <c r="D40" s="231">
        <v>1</v>
      </c>
      <c r="E40" s="231">
        <v>0</v>
      </c>
      <c r="F40" s="231">
        <v>2</v>
      </c>
      <c r="G40" s="231">
        <v>4</v>
      </c>
      <c r="H40" s="231">
        <v>1</v>
      </c>
      <c r="I40" s="278">
        <f t="shared" si="9"/>
        <v>-3</v>
      </c>
      <c r="J40" s="279" t="s">
        <v>187</v>
      </c>
      <c r="K40" s="231"/>
      <c r="L40" s="247">
        <f t="shared" si="6"/>
        <v>1</v>
      </c>
      <c r="M40" s="242">
        <f t="shared" si="1"/>
        <v>2</v>
      </c>
      <c r="N40" s="231">
        <f t="shared" si="0"/>
        <v>1</v>
      </c>
      <c r="O40" s="248">
        <v>1</v>
      </c>
      <c r="P40" s="231"/>
      <c r="Q40" s="231"/>
      <c r="R40" s="231"/>
      <c r="S40" s="231"/>
      <c r="T40" s="231"/>
      <c r="U40" s="246" t="s">
        <v>190</v>
      </c>
      <c r="V40" s="432">
        <f t="shared" si="2"/>
        <v>1</v>
      </c>
      <c r="X40" s="196"/>
      <c r="Y40" s="199"/>
      <c r="Z40" s="195">
        <v>48.4</v>
      </c>
      <c r="AA40" s="195"/>
      <c r="AB40" s="195">
        <v>1</v>
      </c>
    </row>
    <row r="41" spans="1:28" ht="49.8" customHeight="1" thickBot="1">
      <c r="A41" s="552"/>
      <c r="B41" s="379" t="s">
        <v>226</v>
      </c>
      <c r="C41" s="236">
        <f t="shared" ref="C41:I41" si="10">SUM(C21:C40)</f>
        <v>448</v>
      </c>
      <c r="D41" s="236">
        <f t="shared" si="10"/>
        <v>432</v>
      </c>
      <c r="E41" s="236">
        <f t="shared" si="10"/>
        <v>16</v>
      </c>
      <c r="F41" s="236">
        <f t="shared" si="10"/>
        <v>54</v>
      </c>
      <c r="G41" s="236">
        <f t="shared" si="10"/>
        <v>120</v>
      </c>
      <c r="H41" s="236">
        <f t="shared" si="10"/>
        <v>105</v>
      </c>
      <c r="I41" s="236">
        <f t="shared" si="10"/>
        <v>-15</v>
      </c>
      <c r="J41" s="280"/>
      <c r="K41" s="236">
        <f>SUM(K21:K40)</f>
        <v>1</v>
      </c>
      <c r="L41" s="281">
        <f>SUM(L21:L40)</f>
        <v>104</v>
      </c>
      <c r="M41" s="236">
        <f t="shared" si="1"/>
        <v>54</v>
      </c>
      <c r="N41" s="236">
        <f t="shared" si="0"/>
        <v>53</v>
      </c>
      <c r="O41" s="282">
        <f t="shared" ref="O41:T41" si="11">SUM(O21:O40)</f>
        <v>38</v>
      </c>
      <c r="P41" s="236">
        <f t="shared" si="11"/>
        <v>15</v>
      </c>
      <c r="Q41" s="236">
        <f t="shared" si="11"/>
        <v>0</v>
      </c>
      <c r="R41" s="236">
        <f t="shared" si="11"/>
        <v>3</v>
      </c>
      <c r="S41" s="236">
        <f t="shared" si="11"/>
        <v>1</v>
      </c>
      <c r="T41" s="236">
        <f t="shared" si="11"/>
        <v>3</v>
      </c>
      <c r="U41" s="280"/>
      <c r="V41" s="437">
        <f t="shared" si="2"/>
        <v>8.1509433962264151</v>
      </c>
      <c r="X41" s="197"/>
      <c r="Y41" s="199"/>
      <c r="Z41" s="195"/>
      <c r="AA41" s="195"/>
      <c r="AB41" s="195"/>
    </row>
    <row r="42" spans="1:28" ht="27" customHeight="1" thickTop="1">
      <c r="A42" s="559" t="s">
        <v>191</v>
      </c>
      <c r="B42" s="222" t="s">
        <v>192</v>
      </c>
      <c r="C42" s="252">
        <v>109</v>
      </c>
      <c r="D42" s="232">
        <f>C42-E42</f>
        <v>103</v>
      </c>
      <c r="E42" s="232">
        <v>6</v>
      </c>
      <c r="F42" s="232">
        <v>23</v>
      </c>
      <c r="G42" s="232">
        <v>40</v>
      </c>
      <c r="H42" s="232">
        <v>40</v>
      </c>
      <c r="I42" s="253">
        <f>H42-G42</f>
        <v>0</v>
      </c>
      <c r="J42" s="283"/>
      <c r="K42" s="232">
        <v>1</v>
      </c>
      <c r="L42" s="255">
        <f t="shared" si="6"/>
        <v>39</v>
      </c>
      <c r="M42" s="232">
        <f t="shared" si="1"/>
        <v>23</v>
      </c>
      <c r="N42" s="232">
        <f t="shared" si="0"/>
        <v>24</v>
      </c>
      <c r="O42" s="256">
        <v>8</v>
      </c>
      <c r="P42" s="232">
        <v>16</v>
      </c>
      <c r="Q42" s="232">
        <v>3</v>
      </c>
      <c r="R42" s="232">
        <v>1</v>
      </c>
      <c r="S42" s="232">
        <v>1</v>
      </c>
      <c r="T42" s="232"/>
      <c r="U42" s="284" t="s">
        <v>193</v>
      </c>
      <c r="V42" s="434">
        <f t="shared" si="2"/>
        <v>4.291666666666667</v>
      </c>
      <c r="X42" s="206"/>
      <c r="Y42" s="195">
        <v>61.3</v>
      </c>
      <c r="Z42" s="195">
        <v>63.2</v>
      </c>
      <c r="AA42" s="195">
        <v>25</v>
      </c>
      <c r="AB42" s="195">
        <v>15</v>
      </c>
    </row>
    <row r="43" spans="1:28" ht="27" customHeight="1">
      <c r="A43" s="552"/>
      <c r="B43" s="202" t="s">
        <v>161</v>
      </c>
      <c r="C43" s="257">
        <v>3</v>
      </c>
      <c r="D43" s="230">
        <v>3</v>
      </c>
      <c r="E43" s="230">
        <v>0</v>
      </c>
      <c r="F43" s="230">
        <v>3</v>
      </c>
      <c r="G43" s="230">
        <v>8</v>
      </c>
      <c r="H43" s="230">
        <v>2</v>
      </c>
      <c r="I43" s="258">
        <f>H43-G43</f>
        <v>-6</v>
      </c>
      <c r="J43" s="263" t="s">
        <v>194</v>
      </c>
      <c r="K43" s="230"/>
      <c r="L43" s="240">
        <f t="shared" si="6"/>
        <v>2</v>
      </c>
      <c r="M43" s="234">
        <f t="shared" si="1"/>
        <v>3</v>
      </c>
      <c r="N43" s="230">
        <f t="shared" si="0"/>
        <v>2</v>
      </c>
      <c r="O43" s="260"/>
      <c r="P43" s="230">
        <v>2</v>
      </c>
      <c r="Q43" s="230"/>
      <c r="R43" s="230"/>
      <c r="S43" s="230"/>
      <c r="T43" s="230"/>
      <c r="U43" s="276" t="s">
        <v>195</v>
      </c>
      <c r="V43" s="431">
        <f t="shared" si="2"/>
        <v>1.5</v>
      </c>
      <c r="X43" s="196"/>
      <c r="Y43" s="201">
        <v>44</v>
      </c>
      <c r="Z43" s="195">
        <v>42.2</v>
      </c>
      <c r="AA43" s="195">
        <v>1</v>
      </c>
      <c r="AB43" s="195">
        <v>2</v>
      </c>
    </row>
    <row r="44" spans="1:28" ht="27" customHeight="1" thickBot="1">
      <c r="A44" s="552"/>
      <c r="B44" s="229" t="s">
        <v>162</v>
      </c>
      <c r="C44" s="264">
        <v>5</v>
      </c>
      <c r="D44" s="233">
        <v>5</v>
      </c>
      <c r="E44" s="233">
        <v>0</v>
      </c>
      <c r="F44" s="233">
        <v>3</v>
      </c>
      <c r="G44" s="233">
        <v>8</v>
      </c>
      <c r="H44" s="233">
        <v>4</v>
      </c>
      <c r="I44" s="266">
        <f>H44-G44</f>
        <v>-4</v>
      </c>
      <c r="J44" s="285" t="s">
        <v>196</v>
      </c>
      <c r="K44" s="233"/>
      <c r="L44" s="268">
        <f t="shared" si="6"/>
        <v>4</v>
      </c>
      <c r="M44" s="265">
        <f t="shared" si="1"/>
        <v>3</v>
      </c>
      <c r="N44" s="233">
        <f t="shared" si="0"/>
        <v>3</v>
      </c>
      <c r="O44" s="269"/>
      <c r="P44" s="233">
        <v>3</v>
      </c>
      <c r="Q44" s="233"/>
      <c r="R44" s="233"/>
      <c r="S44" s="233"/>
      <c r="T44" s="233"/>
      <c r="U44" s="285"/>
      <c r="V44" s="435">
        <f t="shared" si="2"/>
        <v>1.6666666666666667</v>
      </c>
      <c r="X44" s="206"/>
      <c r="Y44" s="195">
        <v>43.6</v>
      </c>
      <c r="Z44" s="195">
        <v>43.5</v>
      </c>
      <c r="AA44" s="195">
        <v>2</v>
      </c>
      <c r="AB44" s="195">
        <v>3</v>
      </c>
    </row>
    <row r="45" spans="1:28" ht="49.8" customHeight="1" thickBot="1">
      <c r="A45" s="560"/>
      <c r="B45" s="377" t="s">
        <v>226</v>
      </c>
      <c r="C45" s="445">
        <f>SUM(C42:C44)</f>
        <v>117</v>
      </c>
      <c r="D45" s="445">
        <f t="shared" ref="D45:I45" si="12">SUM(D42:D44)</f>
        <v>111</v>
      </c>
      <c r="E45" s="445">
        <f t="shared" si="12"/>
        <v>6</v>
      </c>
      <c r="F45" s="445">
        <f t="shared" si="12"/>
        <v>29</v>
      </c>
      <c r="G45" s="445">
        <f t="shared" si="12"/>
        <v>56</v>
      </c>
      <c r="H45" s="445">
        <f t="shared" si="12"/>
        <v>46</v>
      </c>
      <c r="I45" s="445">
        <f t="shared" si="12"/>
        <v>-10</v>
      </c>
      <c r="J45" s="446"/>
      <c r="K45" s="445">
        <f>SUM(K42:K44)</f>
        <v>1</v>
      </c>
      <c r="L45" s="447">
        <f>SUM(L42:L44)</f>
        <v>45</v>
      </c>
      <c r="M45" s="445">
        <f t="shared" si="1"/>
        <v>29</v>
      </c>
      <c r="N45" s="445">
        <f t="shared" si="0"/>
        <v>29</v>
      </c>
      <c r="O45" s="448">
        <f t="shared" ref="O45:T45" si="13">SUM(O42:O44)</f>
        <v>8</v>
      </c>
      <c r="P45" s="445">
        <f t="shared" si="13"/>
        <v>21</v>
      </c>
      <c r="Q45" s="445">
        <f t="shared" si="13"/>
        <v>3</v>
      </c>
      <c r="R45" s="445">
        <f t="shared" si="13"/>
        <v>1</v>
      </c>
      <c r="S45" s="445">
        <f t="shared" si="13"/>
        <v>1</v>
      </c>
      <c r="T45" s="445">
        <f t="shared" si="13"/>
        <v>0</v>
      </c>
      <c r="U45" s="446"/>
      <c r="V45" s="449">
        <f t="shared" si="2"/>
        <v>3.8275862068965516</v>
      </c>
      <c r="X45" s="212"/>
      <c r="Y45" s="195"/>
      <c r="Z45" s="195"/>
      <c r="AA45" s="195"/>
      <c r="AB45" s="195"/>
    </row>
    <row r="46" spans="1:28" ht="49.8" customHeight="1" thickTop="1" thickBot="1">
      <c r="A46" s="553" t="s">
        <v>197</v>
      </c>
      <c r="B46" s="554"/>
      <c r="C46" s="237">
        <v>115</v>
      </c>
      <c r="D46" s="234">
        <v>110</v>
      </c>
      <c r="E46" s="234">
        <v>5</v>
      </c>
      <c r="F46" s="234">
        <v>20</v>
      </c>
      <c r="G46" s="234">
        <v>32</v>
      </c>
      <c r="H46" s="234">
        <v>32</v>
      </c>
      <c r="I46" s="238">
        <f>H46-G46</f>
        <v>0</v>
      </c>
      <c r="J46" s="286"/>
      <c r="K46" s="234"/>
      <c r="L46" s="240">
        <f t="shared" si="6"/>
        <v>32</v>
      </c>
      <c r="M46" s="234">
        <f t="shared" si="1"/>
        <v>20</v>
      </c>
      <c r="N46" s="234">
        <f t="shared" si="0"/>
        <v>20</v>
      </c>
      <c r="O46" s="271"/>
      <c r="P46" s="234">
        <v>20</v>
      </c>
      <c r="Q46" s="234">
        <v>2</v>
      </c>
      <c r="R46" s="234">
        <v>3</v>
      </c>
      <c r="S46" s="234"/>
      <c r="T46" s="234">
        <v>2</v>
      </c>
      <c r="U46" s="286"/>
      <c r="V46" s="436">
        <f t="shared" si="2"/>
        <v>5.5</v>
      </c>
      <c r="X46" s="200"/>
      <c r="Y46" s="201">
        <v>80</v>
      </c>
      <c r="Z46" s="195">
        <v>76.400000000000006</v>
      </c>
      <c r="AA46" s="195">
        <v>6</v>
      </c>
      <c r="AB46" s="195">
        <v>26</v>
      </c>
    </row>
    <row r="47" spans="1:28" ht="49.8" customHeight="1" thickTop="1" thickBot="1">
      <c r="A47" s="555" t="s">
        <v>198</v>
      </c>
      <c r="B47" s="556"/>
      <c r="C47" s="438">
        <v>33</v>
      </c>
      <c r="D47" s="439">
        <v>33</v>
      </c>
      <c r="E47" s="439">
        <v>0</v>
      </c>
      <c r="F47" s="439">
        <v>4</v>
      </c>
      <c r="G47" s="439">
        <v>8</v>
      </c>
      <c r="H47" s="439">
        <v>8</v>
      </c>
      <c r="I47" s="440">
        <f>H47-G47</f>
        <v>0</v>
      </c>
      <c r="J47" s="441"/>
      <c r="K47" s="439"/>
      <c r="L47" s="442">
        <f t="shared" si="6"/>
        <v>8</v>
      </c>
      <c r="M47" s="439">
        <f t="shared" si="1"/>
        <v>4</v>
      </c>
      <c r="N47" s="439">
        <f t="shared" si="0"/>
        <v>5</v>
      </c>
      <c r="O47" s="443"/>
      <c r="P47" s="439">
        <v>5</v>
      </c>
      <c r="Q47" s="439"/>
      <c r="R47" s="439">
        <v>1</v>
      </c>
      <c r="S47" s="439"/>
      <c r="T47" s="439"/>
      <c r="U47" s="441"/>
      <c r="V47" s="444">
        <f t="shared" si="2"/>
        <v>6.6</v>
      </c>
      <c r="X47" s="211"/>
      <c r="Y47" s="195" t="s">
        <v>199</v>
      </c>
      <c r="Z47" s="195">
        <v>52.8</v>
      </c>
      <c r="AA47" s="195">
        <v>1</v>
      </c>
      <c r="AB47" s="195">
        <v>7</v>
      </c>
    </row>
    <row r="48" spans="1:28" ht="16.2" customHeight="1" thickBot="1">
      <c r="A48" s="223"/>
      <c r="B48" s="223"/>
      <c r="C48" s="224"/>
      <c r="D48" s="225"/>
      <c r="E48" s="225"/>
      <c r="F48" s="225"/>
      <c r="G48" s="225"/>
      <c r="H48" s="225"/>
      <c r="I48" s="226"/>
      <c r="J48" s="227"/>
      <c r="K48" s="225"/>
      <c r="L48" s="225"/>
      <c r="M48" s="225"/>
      <c r="N48" s="219"/>
      <c r="O48" s="225"/>
      <c r="P48" s="225"/>
      <c r="Q48" s="225"/>
      <c r="R48" s="225"/>
      <c r="S48" s="225"/>
      <c r="T48" s="225"/>
      <c r="U48" s="227"/>
      <c r="V48" s="220"/>
      <c r="X48" s="211"/>
      <c r="Y48" s="195"/>
      <c r="Z48" s="195"/>
      <c r="AA48" s="195"/>
      <c r="AB48" s="195"/>
    </row>
    <row r="49" spans="1:28" ht="49.8" customHeight="1">
      <c r="A49" s="544" t="s">
        <v>227</v>
      </c>
      <c r="B49" s="545"/>
      <c r="C49" s="456">
        <f>SUM(C45:C47,C41,C20,C9)</f>
        <v>1594</v>
      </c>
      <c r="D49" s="456">
        <f>SUM(D45:D47,D41,D20,D9)</f>
        <v>1535</v>
      </c>
      <c r="E49" s="456">
        <f>SUM(E45:E47,E41,E20,E9)</f>
        <v>59</v>
      </c>
      <c r="F49" s="456">
        <f>SUM(F45:F47,F41,F20,F9)</f>
        <v>323</v>
      </c>
      <c r="G49" s="456">
        <f>SUM(G45:G47,G41,G20,G9)</f>
        <v>564</v>
      </c>
      <c r="H49" s="456">
        <f>SUM(H9,H20,H41,H45:H47)</f>
        <v>540</v>
      </c>
      <c r="I49" s="456">
        <f>SUM(I9,I20,I41,I45:I47)</f>
        <v>-24</v>
      </c>
      <c r="J49" s="457"/>
      <c r="K49" s="456">
        <f>SUM(K45:K47,K41,K20,K9)</f>
        <v>8</v>
      </c>
      <c r="L49" s="236">
        <f t="shared" si="6"/>
        <v>532</v>
      </c>
      <c r="M49" s="236">
        <f t="shared" si="1"/>
        <v>323</v>
      </c>
      <c r="N49" s="236">
        <f t="shared" si="0"/>
        <v>327</v>
      </c>
      <c r="O49" s="456">
        <f t="shared" ref="O49:T49" si="14">SUM(O9,O20,O41,O45:O47)</f>
        <v>147</v>
      </c>
      <c r="P49" s="456">
        <f t="shared" si="14"/>
        <v>180</v>
      </c>
      <c r="Q49" s="456">
        <f t="shared" si="14"/>
        <v>16</v>
      </c>
      <c r="R49" s="456">
        <f t="shared" si="14"/>
        <v>15</v>
      </c>
      <c r="S49" s="456">
        <f t="shared" si="14"/>
        <v>6</v>
      </c>
      <c r="T49" s="456">
        <f t="shared" si="14"/>
        <v>25</v>
      </c>
      <c r="U49" s="457"/>
      <c r="V49" s="437">
        <f t="shared" si="2"/>
        <v>4.6941896024464835</v>
      </c>
      <c r="X49" s="213"/>
      <c r="Y49" s="201"/>
      <c r="Z49" s="201"/>
      <c r="AA49" s="195"/>
      <c r="AB49" s="195"/>
    </row>
  </sheetData>
  <mergeCells count="27">
    <mergeCell ref="A49:B49"/>
    <mergeCell ref="T5:T6"/>
    <mergeCell ref="U5:U6"/>
    <mergeCell ref="V5:V6"/>
    <mergeCell ref="A21:A41"/>
    <mergeCell ref="A46:B46"/>
    <mergeCell ref="A47:B47"/>
    <mergeCell ref="I5:I6"/>
    <mergeCell ref="J5:J6"/>
    <mergeCell ref="A42:A45"/>
    <mergeCell ref="K5:K6"/>
    <mergeCell ref="N1:V1"/>
    <mergeCell ref="H4:V4"/>
    <mergeCell ref="A7:A9"/>
    <mergeCell ref="A10:A20"/>
    <mergeCell ref="M5:M6"/>
    <mergeCell ref="O5:S5"/>
    <mergeCell ref="A3:V3"/>
    <mergeCell ref="L5:L6"/>
    <mergeCell ref="N5:N6"/>
    <mergeCell ref="H5:H6"/>
    <mergeCell ref="A5:B6"/>
    <mergeCell ref="C5:C6"/>
    <mergeCell ref="D5:D6"/>
    <mergeCell ref="E5:E6"/>
    <mergeCell ref="F5:F6"/>
    <mergeCell ref="G5:G6"/>
  </mergeCells>
  <phoneticPr fontId="6"/>
  <printOptions horizontalCentered="1"/>
  <pageMargins left="0.70866141732283472" right="0.70866141732283472" top="0.62" bottom="0.74803149606299213" header="0.31496062992125984" footer="0.31496062992125984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9"/>
  <sheetViews>
    <sheetView view="pageBreakPreview" zoomScale="80" zoomScaleNormal="80" zoomScaleSheetLayoutView="80" workbookViewId="0">
      <selection activeCell="L11" sqref="L11"/>
    </sheetView>
  </sheetViews>
  <sheetFormatPr defaultColWidth="8.33203125" defaultRowHeight="12"/>
  <cols>
    <col min="1" max="1" width="13.44140625" style="194" customWidth="1"/>
    <col min="2" max="2" width="17.77734375" style="215" customWidth="1"/>
    <col min="3" max="3" width="16.77734375" style="194" customWidth="1"/>
    <col min="4" max="4" width="16.77734375" style="215" customWidth="1"/>
    <col min="5" max="5" width="22.44140625" style="215" bestFit="1" customWidth="1"/>
    <col min="6" max="6" width="19.44140625" style="215" bestFit="1" customWidth="1"/>
    <col min="7" max="7" width="18.44140625" style="215" customWidth="1"/>
    <col min="8" max="8" width="15.6640625" style="214" customWidth="1"/>
    <col min="9" max="16384" width="8.33203125" style="194"/>
  </cols>
  <sheetData>
    <row r="1" spans="1:8" s="183" customFormat="1" ht="24" customHeight="1">
      <c r="A1" s="287"/>
      <c r="C1" s="184"/>
      <c r="G1" s="535" t="s">
        <v>206</v>
      </c>
      <c r="H1" s="535"/>
    </row>
    <row r="2" spans="1:8" s="183" customFormat="1" ht="21.75" customHeight="1">
      <c r="C2" s="184"/>
      <c r="H2" s="186"/>
    </row>
    <row r="3" spans="1:8" s="183" customFormat="1" ht="27" customHeight="1">
      <c r="A3" s="492" t="s">
        <v>207</v>
      </c>
      <c r="B3" s="492"/>
      <c r="C3" s="492"/>
      <c r="D3" s="492"/>
      <c r="E3" s="492"/>
      <c r="F3" s="492"/>
      <c r="G3" s="492"/>
      <c r="H3" s="492"/>
    </row>
    <row r="4" spans="1:8" s="187" customFormat="1" ht="28.2" customHeight="1" thickBot="1">
      <c r="A4" s="175"/>
      <c r="B4" s="176"/>
      <c r="C4" s="176"/>
      <c r="D4" s="176"/>
      <c r="E4" s="176"/>
      <c r="F4" s="176"/>
      <c r="G4" s="176"/>
      <c r="H4" s="177"/>
    </row>
    <row r="5" spans="1:8" s="187" customFormat="1" ht="24" customHeight="1">
      <c r="A5" s="529" t="s">
        <v>204</v>
      </c>
      <c r="B5" s="530"/>
      <c r="C5" s="533" t="s">
        <v>201</v>
      </c>
      <c r="D5" s="527" t="s">
        <v>202</v>
      </c>
      <c r="E5" s="566" t="s">
        <v>134</v>
      </c>
      <c r="F5" s="527" t="s">
        <v>205</v>
      </c>
      <c r="G5" s="542" t="s">
        <v>224</v>
      </c>
      <c r="H5" s="550" t="s">
        <v>225</v>
      </c>
    </row>
    <row r="6" spans="1:8" s="187" customFormat="1" ht="24" customHeight="1">
      <c r="A6" s="562"/>
      <c r="B6" s="563"/>
      <c r="C6" s="564"/>
      <c r="D6" s="565"/>
      <c r="E6" s="567"/>
      <c r="F6" s="565"/>
      <c r="G6" s="568"/>
      <c r="H6" s="569"/>
    </row>
    <row r="7" spans="1:8" ht="27" customHeight="1">
      <c r="A7" s="561" t="s">
        <v>151</v>
      </c>
      <c r="B7" s="453" t="s">
        <v>152</v>
      </c>
      <c r="C7" s="237">
        <v>427</v>
      </c>
      <c r="D7" s="234">
        <v>412</v>
      </c>
      <c r="E7" s="234">
        <v>317</v>
      </c>
      <c r="F7" s="234">
        <v>223</v>
      </c>
      <c r="G7" s="230">
        <v>229</v>
      </c>
      <c r="H7" s="431">
        <f>D7/G7</f>
        <v>1.7991266375545851</v>
      </c>
    </row>
    <row r="8" spans="1:8" ht="27" customHeight="1" thickBot="1">
      <c r="A8" s="537"/>
      <c r="B8" s="454" t="s">
        <v>155</v>
      </c>
      <c r="C8" s="244">
        <v>7</v>
      </c>
      <c r="D8" s="242">
        <v>6</v>
      </c>
      <c r="E8" s="242">
        <v>7</v>
      </c>
      <c r="F8" s="242">
        <v>5</v>
      </c>
      <c r="G8" s="231">
        <v>5</v>
      </c>
      <c r="H8" s="432">
        <f>D8/G8</f>
        <v>1.2</v>
      </c>
    </row>
    <row r="9" spans="1:8" ht="49.8" customHeight="1" thickBot="1">
      <c r="A9" s="537"/>
      <c r="B9" s="455" t="s">
        <v>226</v>
      </c>
      <c r="C9" s="235">
        <f>SUM(C7:C8)</f>
        <v>434</v>
      </c>
      <c r="D9" s="235">
        <f>SUM(D7:D8)</f>
        <v>418</v>
      </c>
      <c r="E9" s="235">
        <f>SUM(E7:E8)</f>
        <v>324</v>
      </c>
      <c r="F9" s="235">
        <f>SUM(F7:F8)</f>
        <v>228</v>
      </c>
      <c r="G9" s="235">
        <f>SUM(G7:G8)</f>
        <v>234</v>
      </c>
      <c r="H9" s="433">
        <f>D9/G9</f>
        <v>1.7863247863247864</v>
      </c>
    </row>
    <row r="10" spans="1:8" ht="27" customHeight="1" thickTop="1">
      <c r="A10" s="538" t="s">
        <v>156</v>
      </c>
      <c r="B10" s="221" t="s">
        <v>157</v>
      </c>
      <c r="C10" s="252">
        <v>30</v>
      </c>
      <c r="D10" s="232">
        <v>28</v>
      </c>
      <c r="E10" s="232">
        <v>24</v>
      </c>
      <c r="F10" s="232">
        <v>15</v>
      </c>
      <c r="G10" s="232">
        <v>15</v>
      </c>
      <c r="H10" s="434">
        <f t="shared" ref="H10:H20" si="0">D10/G10</f>
        <v>1.8666666666666667</v>
      </c>
    </row>
    <row r="11" spans="1:8" s="203" customFormat="1" ht="27" customHeight="1">
      <c r="A11" s="537"/>
      <c r="B11" s="202" t="s">
        <v>158</v>
      </c>
      <c r="C11" s="257">
        <v>73</v>
      </c>
      <c r="D11" s="230">
        <v>70</v>
      </c>
      <c r="E11" s="230">
        <v>16</v>
      </c>
      <c r="F11" s="234">
        <v>10</v>
      </c>
      <c r="G11" s="230">
        <v>11</v>
      </c>
      <c r="H11" s="431">
        <f t="shared" si="0"/>
        <v>6.3636363636363633</v>
      </c>
    </row>
    <row r="12" spans="1:8" s="203" customFormat="1" ht="27" customHeight="1">
      <c r="A12" s="537"/>
      <c r="B12" s="202" t="s">
        <v>159</v>
      </c>
      <c r="C12" s="257">
        <v>80</v>
      </c>
      <c r="D12" s="230">
        <v>79</v>
      </c>
      <c r="E12" s="230">
        <v>17</v>
      </c>
      <c r="F12" s="234">
        <v>10</v>
      </c>
      <c r="G12" s="230">
        <v>10</v>
      </c>
      <c r="H12" s="431">
        <f t="shared" si="0"/>
        <v>7.9</v>
      </c>
    </row>
    <row r="13" spans="1:8" ht="27" customHeight="1">
      <c r="A13" s="537"/>
      <c r="B13" s="198" t="s">
        <v>160</v>
      </c>
      <c r="C13" s="257">
        <v>53</v>
      </c>
      <c r="D13" s="230">
        <v>53</v>
      </c>
      <c r="E13" s="230">
        <v>24</v>
      </c>
      <c r="F13" s="234">
        <v>14</v>
      </c>
      <c r="G13" s="230">
        <v>14</v>
      </c>
      <c r="H13" s="431">
        <f t="shared" si="0"/>
        <v>3.7857142857142856</v>
      </c>
    </row>
    <row r="14" spans="1:8" ht="27" customHeight="1">
      <c r="A14" s="537"/>
      <c r="B14" s="198" t="s">
        <v>161</v>
      </c>
      <c r="C14" s="257">
        <v>18</v>
      </c>
      <c r="D14" s="230">
        <v>17</v>
      </c>
      <c r="E14" s="230">
        <v>8</v>
      </c>
      <c r="F14" s="234">
        <v>4</v>
      </c>
      <c r="G14" s="230">
        <v>4</v>
      </c>
      <c r="H14" s="431">
        <f t="shared" si="0"/>
        <v>4.25</v>
      </c>
    </row>
    <row r="15" spans="1:8" s="203" customFormat="1" ht="27" customHeight="1">
      <c r="A15" s="537"/>
      <c r="B15" s="202" t="s">
        <v>162</v>
      </c>
      <c r="C15" s="257">
        <v>10</v>
      </c>
      <c r="D15" s="230">
        <v>10</v>
      </c>
      <c r="E15" s="230">
        <v>4</v>
      </c>
      <c r="F15" s="234">
        <v>1</v>
      </c>
      <c r="G15" s="230">
        <v>1</v>
      </c>
      <c r="H15" s="431">
        <f t="shared" si="0"/>
        <v>10</v>
      </c>
    </row>
    <row r="16" spans="1:8" ht="27" customHeight="1">
      <c r="A16" s="537"/>
      <c r="B16" s="202" t="s">
        <v>164</v>
      </c>
      <c r="C16" s="257">
        <v>70</v>
      </c>
      <c r="D16" s="230">
        <v>66</v>
      </c>
      <c r="E16" s="230">
        <v>16</v>
      </c>
      <c r="F16" s="234">
        <v>9</v>
      </c>
      <c r="G16" s="230">
        <v>9</v>
      </c>
      <c r="H16" s="431">
        <f t="shared" si="0"/>
        <v>7.333333333333333</v>
      </c>
    </row>
    <row r="17" spans="1:8" ht="27" customHeight="1">
      <c r="A17" s="537"/>
      <c r="B17" s="198" t="s">
        <v>165</v>
      </c>
      <c r="C17" s="257">
        <v>5</v>
      </c>
      <c r="D17" s="230">
        <v>4</v>
      </c>
      <c r="E17" s="230">
        <v>4</v>
      </c>
      <c r="F17" s="234">
        <v>1</v>
      </c>
      <c r="G17" s="230">
        <v>1</v>
      </c>
      <c r="H17" s="431">
        <f t="shared" si="0"/>
        <v>4</v>
      </c>
    </row>
    <row r="18" spans="1:8" s="203" customFormat="1" ht="27" customHeight="1">
      <c r="A18" s="537"/>
      <c r="B18" s="202" t="s">
        <v>166</v>
      </c>
      <c r="C18" s="257">
        <v>4</v>
      </c>
      <c r="D18" s="230">
        <v>4</v>
      </c>
      <c r="E18" s="230">
        <v>3</v>
      </c>
      <c r="F18" s="234">
        <v>1</v>
      </c>
      <c r="G18" s="230">
        <v>1</v>
      </c>
      <c r="H18" s="431">
        <f t="shared" si="0"/>
        <v>4</v>
      </c>
    </row>
    <row r="19" spans="1:8" s="203" customFormat="1" ht="27" customHeight="1" thickBot="1">
      <c r="A19" s="537"/>
      <c r="B19" s="229" t="s">
        <v>168</v>
      </c>
      <c r="C19" s="264">
        <v>79</v>
      </c>
      <c r="D19" s="233">
        <v>76</v>
      </c>
      <c r="E19" s="233">
        <v>16</v>
      </c>
      <c r="F19" s="265">
        <v>10</v>
      </c>
      <c r="G19" s="233">
        <v>11</v>
      </c>
      <c r="H19" s="435">
        <f t="shared" si="0"/>
        <v>6.9090909090909092</v>
      </c>
    </row>
    <row r="20" spans="1:8" s="203" customFormat="1" ht="49.8" customHeight="1" thickBot="1">
      <c r="A20" s="539"/>
      <c r="B20" s="377" t="s">
        <v>226</v>
      </c>
      <c r="C20" s="445">
        <f>SUM(C10:C19)</f>
        <v>422</v>
      </c>
      <c r="D20" s="445">
        <f>SUM(D10:D19)</f>
        <v>407</v>
      </c>
      <c r="E20" s="445">
        <f>SUM(E10:E19)</f>
        <v>132</v>
      </c>
      <c r="F20" s="445">
        <f>SUM(F10:F19)</f>
        <v>75</v>
      </c>
      <c r="G20" s="445">
        <f>SUM(G10:G19)</f>
        <v>77</v>
      </c>
      <c r="H20" s="449">
        <f t="shared" si="0"/>
        <v>5.2857142857142856</v>
      </c>
    </row>
    <row r="21" spans="1:8" ht="27" customHeight="1" thickTop="1">
      <c r="A21" s="552" t="s">
        <v>169</v>
      </c>
      <c r="B21" s="218" t="s">
        <v>0</v>
      </c>
      <c r="C21" s="237">
        <v>24</v>
      </c>
      <c r="D21" s="234">
        <v>23</v>
      </c>
      <c r="E21" s="234">
        <v>12</v>
      </c>
      <c r="F21" s="234">
        <v>6</v>
      </c>
      <c r="G21" s="234">
        <v>6</v>
      </c>
      <c r="H21" s="436">
        <f t="shared" ref="H21:H35" si="1">D21/G21</f>
        <v>3.8333333333333335</v>
      </c>
    </row>
    <row r="22" spans="1:8" ht="27" customHeight="1">
      <c r="A22" s="552"/>
      <c r="B22" s="202" t="s">
        <v>208</v>
      </c>
      <c r="C22" s="257">
        <v>20</v>
      </c>
      <c r="D22" s="230">
        <v>19</v>
      </c>
      <c r="E22" s="230">
        <v>4</v>
      </c>
      <c r="F22" s="234">
        <v>1</v>
      </c>
      <c r="G22" s="230">
        <v>1</v>
      </c>
      <c r="H22" s="431">
        <f t="shared" si="1"/>
        <v>19</v>
      </c>
    </row>
    <row r="23" spans="1:8" ht="27" customHeight="1">
      <c r="A23" s="552"/>
      <c r="B23" s="202" t="s">
        <v>159</v>
      </c>
      <c r="C23" s="257">
        <v>65</v>
      </c>
      <c r="D23" s="230">
        <v>65</v>
      </c>
      <c r="E23" s="230">
        <v>8</v>
      </c>
      <c r="F23" s="234">
        <v>3</v>
      </c>
      <c r="G23" s="230">
        <v>3</v>
      </c>
      <c r="H23" s="431">
        <f t="shared" si="1"/>
        <v>21.666666666666668</v>
      </c>
    </row>
    <row r="24" spans="1:8" ht="27" customHeight="1">
      <c r="A24" s="552"/>
      <c r="B24" s="202" t="s">
        <v>175</v>
      </c>
      <c r="C24" s="257">
        <v>25</v>
      </c>
      <c r="D24" s="230">
        <v>24</v>
      </c>
      <c r="E24" s="230">
        <v>4</v>
      </c>
      <c r="F24" s="234">
        <v>1</v>
      </c>
      <c r="G24" s="230">
        <v>1</v>
      </c>
      <c r="H24" s="431">
        <f t="shared" si="1"/>
        <v>24</v>
      </c>
    </row>
    <row r="25" spans="1:8" ht="27" customHeight="1">
      <c r="A25" s="552"/>
      <c r="B25" s="202" t="s">
        <v>176</v>
      </c>
      <c r="C25" s="257">
        <v>22</v>
      </c>
      <c r="D25" s="230">
        <v>20</v>
      </c>
      <c r="E25" s="230">
        <v>4</v>
      </c>
      <c r="F25" s="234">
        <v>1</v>
      </c>
      <c r="G25" s="230">
        <v>1</v>
      </c>
      <c r="H25" s="431">
        <f t="shared" si="1"/>
        <v>20</v>
      </c>
    </row>
    <row r="26" spans="1:8" ht="27" customHeight="1">
      <c r="A26" s="552"/>
      <c r="B26" s="202" t="s">
        <v>164</v>
      </c>
      <c r="C26" s="257">
        <v>95</v>
      </c>
      <c r="D26" s="230">
        <v>93</v>
      </c>
      <c r="E26" s="230">
        <v>8</v>
      </c>
      <c r="F26" s="234">
        <v>5</v>
      </c>
      <c r="G26" s="230">
        <v>5</v>
      </c>
      <c r="H26" s="431">
        <f t="shared" si="1"/>
        <v>18.600000000000001</v>
      </c>
    </row>
    <row r="27" spans="1:8" ht="27" customHeight="1">
      <c r="A27" s="552"/>
      <c r="B27" s="202" t="s">
        <v>213</v>
      </c>
      <c r="C27" s="257">
        <v>3</v>
      </c>
      <c r="D27" s="230">
        <v>3</v>
      </c>
      <c r="E27" s="230">
        <v>3</v>
      </c>
      <c r="F27" s="234">
        <v>1</v>
      </c>
      <c r="G27" s="230">
        <v>1</v>
      </c>
      <c r="H27" s="431">
        <f t="shared" si="1"/>
        <v>3</v>
      </c>
    </row>
    <row r="28" spans="1:8" ht="27" customHeight="1">
      <c r="A28" s="552"/>
      <c r="B28" s="202" t="s">
        <v>64</v>
      </c>
      <c r="C28" s="257">
        <v>16</v>
      </c>
      <c r="D28" s="230">
        <v>16</v>
      </c>
      <c r="E28" s="230">
        <v>4</v>
      </c>
      <c r="F28" s="234">
        <v>1</v>
      </c>
      <c r="G28" s="230">
        <v>1</v>
      </c>
      <c r="H28" s="431">
        <f t="shared" si="1"/>
        <v>16</v>
      </c>
    </row>
    <row r="29" spans="1:8" ht="27" customHeight="1">
      <c r="A29" s="552"/>
      <c r="B29" s="202" t="s">
        <v>168</v>
      </c>
      <c r="C29" s="257">
        <v>40</v>
      </c>
      <c r="D29" s="230">
        <v>39</v>
      </c>
      <c r="E29" s="230">
        <v>9</v>
      </c>
      <c r="F29" s="234">
        <v>3</v>
      </c>
      <c r="G29" s="230">
        <v>3</v>
      </c>
      <c r="H29" s="431">
        <f t="shared" si="1"/>
        <v>13</v>
      </c>
    </row>
    <row r="30" spans="1:8" ht="27" customHeight="1">
      <c r="A30" s="552"/>
      <c r="B30" s="202" t="s">
        <v>178</v>
      </c>
      <c r="C30" s="257">
        <v>6</v>
      </c>
      <c r="D30" s="230">
        <v>6</v>
      </c>
      <c r="E30" s="230">
        <v>4</v>
      </c>
      <c r="F30" s="234">
        <v>1</v>
      </c>
      <c r="G30" s="230">
        <v>1</v>
      </c>
      <c r="H30" s="431">
        <f t="shared" si="1"/>
        <v>6</v>
      </c>
    </row>
    <row r="31" spans="1:8" ht="27" customHeight="1">
      <c r="A31" s="552"/>
      <c r="B31" s="202" t="s">
        <v>179</v>
      </c>
      <c r="C31" s="257">
        <v>23</v>
      </c>
      <c r="D31" s="230">
        <v>23</v>
      </c>
      <c r="E31" s="230">
        <v>9</v>
      </c>
      <c r="F31" s="234">
        <v>4</v>
      </c>
      <c r="G31" s="230">
        <v>4</v>
      </c>
      <c r="H31" s="431">
        <f t="shared" si="1"/>
        <v>5.75</v>
      </c>
    </row>
    <row r="32" spans="1:8" ht="27" customHeight="1">
      <c r="A32" s="552"/>
      <c r="B32" s="202" t="s">
        <v>203</v>
      </c>
      <c r="C32" s="257">
        <v>2</v>
      </c>
      <c r="D32" s="230">
        <v>2</v>
      </c>
      <c r="E32" s="230">
        <v>2</v>
      </c>
      <c r="F32" s="234">
        <v>1</v>
      </c>
      <c r="G32" s="230">
        <v>1</v>
      </c>
      <c r="H32" s="431">
        <f t="shared" si="1"/>
        <v>2</v>
      </c>
    </row>
    <row r="33" spans="1:8" ht="27" customHeight="1">
      <c r="A33" s="552"/>
      <c r="B33" s="202" t="s">
        <v>209</v>
      </c>
      <c r="C33" s="257">
        <v>6</v>
      </c>
      <c r="D33" s="230">
        <v>6</v>
      </c>
      <c r="E33" s="230">
        <v>4</v>
      </c>
      <c r="F33" s="234">
        <v>1</v>
      </c>
      <c r="G33" s="230">
        <v>1</v>
      </c>
      <c r="H33" s="431">
        <f t="shared" si="1"/>
        <v>6</v>
      </c>
    </row>
    <row r="34" spans="1:8" ht="27" customHeight="1">
      <c r="A34" s="552"/>
      <c r="B34" s="202" t="s">
        <v>180</v>
      </c>
      <c r="C34" s="257">
        <v>5</v>
      </c>
      <c r="D34" s="230">
        <v>5</v>
      </c>
      <c r="E34" s="230">
        <v>3</v>
      </c>
      <c r="F34" s="234">
        <v>2</v>
      </c>
      <c r="G34" s="230">
        <v>1</v>
      </c>
      <c r="H34" s="431">
        <f t="shared" si="1"/>
        <v>5</v>
      </c>
    </row>
    <row r="35" spans="1:8" ht="27" customHeight="1">
      <c r="A35" s="552"/>
      <c r="B35" s="202" t="s">
        <v>181</v>
      </c>
      <c r="C35" s="257">
        <v>9</v>
      </c>
      <c r="D35" s="230">
        <v>9</v>
      </c>
      <c r="E35" s="230">
        <v>4</v>
      </c>
      <c r="F35" s="234">
        <v>1</v>
      </c>
      <c r="G35" s="230">
        <v>1</v>
      </c>
      <c r="H35" s="431">
        <f t="shared" si="1"/>
        <v>9</v>
      </c>
    </row>
    <row r="36" spans="1:8" ht="27" customHeight="1">
      <c r="A36" s="552"/>
      <c r="B36" s="202" t="s">
        <v>182</v>
      </c>
      <c r="C36" s="257">
        <v>2</v>
      </c>
      <c r="D36" s="230">
        <v>2</v>
      </c>
      <c r="E36" s="230">
        <v>0</v>
      </c>
      <c r="F36" s="234">
        <v>1</v>
      </c>
      <c r="G36" s="230">
        <v>0</v>
      </c>
      <c r="H36" s="431" t="s">
        <v>185</v>
      </c>
    </row>
    <row r="37" spans="1:8" ht="27" customHeight="1">
      <c r="A37" s="552"/>
      <c r="B37" s="202" t="s">
        <v>210</v>
      </c>
      <c r="C37" s="257">
        <v>4</v>
      </c>
      <c r="D37" s="230">
        <v>4</v>
      </c>
      <c r="E37" s="230">
        <v>0</v>
      </c>
      <c r="F37" s="234">
        <v>2</v>
      </c>
      <c r="G37" s="230">
        <v>0</v>
      </c>
      <c r="H37" s="431" t="s">
        <v>185</v>
      </c>
    </row>
    <row r="38" spans="1:8" ht="27" customHeight="1">
      <c r="A38" s="552"/>
      <c r="B38" s="202" t="s">
        <v>211</v>
      </c>
      <c r="C38" s="257">
        <v>1</v>
      </c>
      <c r="D38" s="230">
        <v>1</v>
      </c>
      <c r="E38" s="230">
        <v>1</v>
      </c>
      <c r="F38" s="234">
        <v>1</v>
      </c>
      <c r="G38" s="230">
        <v>1</v>
      </c>
      <c r="H38" s="431">
        <f>D38/G38</f>
        <v>1</v>
      </c>
    </row>
    <row r="39" spans="1:8" ht="27" customHeight="1" thickBot="1">
      <c r="A39" s="552"/>
      <c r="B39" s="217" t="s">
        <v>212</v>
      </c>
      <c r="C39" s="277">
        <v>0</v>
      </c>
      <c r="D39" s="231">
        <v>0</v>
      </c>
      <c r="E39" s="231">
        <v>0</v>
      </c>
      <c r="F39" s="242">
        <v>1</v>
      </c>
      <c r="G39" s="231">
        <v>0</v>
      </c>
      <c r="H39" s="431" t="s">
        <v>185</v>
      </c>
    </row>
    <row r="40" spans="1:8" ht="49.8" customHeight="1" thickBot="1">
      <c r="A40" s="552"/>
      <c r="B40" s="379" t="s">
        <v>226</v>
      </c>
      <c r="C40" s="236">
        <f>SUM(C21:C39)</f>
        <v>368</v>
      </c>
      <c r="D40" s="236">
        <f>SUM(D21:D39)</f>
        <v>360</v>
      </c>
      <c r="E40" s="236">
        <f>SUM(E21:E39)</f>
        <v>83</v>
      </c>
      <c r="F40" s="236">
        <f>SUM(F21:F39)</f>
        <v>37</v>
      </c>
      <c r="G40" s="236">
        <f>SUM(G21:G39)</f>
        <v>32</v>
      </c>
      <c r="H40" s="437">
        <f>D40/G40</f>
        <v>11.25</v>
      </c>
    </row>
    <row r="41" spans="1:8" ht="27" customHeight="1" thickTop="1">
      <c r="A41" s="559" t="s">
        <v>191</v>
      </c>
      <c r="B41" s="222" t="s">
        <v>192</v>
      </c>
      <c r="C41" s="252">
        <v>136</v>
      </c>
      <c r="D41" s="232">
        <v>130</v>
      </c>
      <c r="E41" s="232">
        <v>36</v>
      </c>
      <c r="F41" s="232">
        <v>22</v>
      </c>
      <c r="G41" s="232">
        <v>22</v>
      </c>
      <c r="H41" s="434">
        <f>D41/G41</f>
        <v>5.9090909090909092</v>
      </c>
    </row>
    <row r="42" spans="1:8" ht="27" customHeight="1">
      <c r="A42" s="552"/>
      <c r="B42" s="202" t="s">
        <v>161</v>
      </c>
      <c r="C42" s="257">
        <v>6</v>
      </c>
      <c r="D42" s="230">
        <v>6</v>
      </c>
      <c r="E42" s="230">
        <v>3</v>
      </c>
      <c r="F42" s="234">
        <v>3</v>
      </c>
      <c r="G42" s="230">
        <v>2</v>
      </c>
      <c r="H42" s="431">
        <f>D42/G42</f>
        <v>3</v>
      </c>
    </row>
    <row r="43" spans="1:8" ht="27" customHeight="1">
      <c r="A43" s="552"/>
      <c r="B43" s="202" t="s">
        <v>162</v>
      </c>
      <c r="C43" s="257">
        <v>3</v>
      </c>
      <c r="D43" s="230">
        <v>3</v>
      </c>
      <c r="E43" s="230">
        <v>0</v>
      </c>
      <c r="F43" s="230">
        <v>3</v>
      </c>
      <c r="G43" s="230">
        <v>0</v>
      </c>
      <c r="H43" s="431" t="s">
        <v>185</v>
      </c>
    </row>
    <row r="44" spans="1:8" ht="27" customHeight="1" thickBot="1">
      <c r="A44" s="552"/>
      <c r="B44" s="288" t="s">
        <v>72</v>
      </c>
      <c r="C44" s="289">
        <v>2</v>
      </c>
      <c r="D44" s="265">
        <v>2</v>
      </c>
      <c r="E44" s="265">
        <v>2</v>
      </c>
      <c r="F44" s="265">
        <v>1</v>
      </c>
      <c r="G44" s="265">
        <v>1</v>
      </c>
      <c r="H44" s="435">
        <f>D44/G44</f>
        <v>2</v>
      </c>
    </row>
    <row r="45" spans="1:8" ht="49.8" customHeight="1" thickBot="1">
      <c r="A45" s="560"/>
      <c r="B45" s="377" t="s">
        <v>226</v>
      </c>
      <c r="C45" s="445">
        <f>SUM(C41:C44)</f>
        <v>147</v>
      </c>
      <c r="D45" s="445">
        <f>SUM(D41:D44)</f>
        <v>141</v>
      </c>
      <c r="E45" s="445">
        <f>SUM(E41:E44)</f>
        <v>41</v>
      </c>
      <c r="F45" s="445">
        <f>SUM(F41:F44)</f>
        <v>29</v>
      </c>
      <c r="G45" s="445">
        <f>SUM(G41:G44)</f>
        <v>25</v>
      </c>
      <c r="H45" s="449">
        <f>D45/G45</f>
        <v>5.64</v>
      </c>
    </row>
    <row r="46" spans="1:8" ht="49.8" customHeight="1" thickTop="1" thickBot="1">
      <c r="A46" s="553" t="s">
        <v>197</v>
      </c>
      <c r="B46" s="554"/>
      <c r="C46" s="237">
        <v>118</v>
      </c>
      <c r="D46" s="234">
        <v>116</v>
      </c>
      <c r="E46" s="234">
        <v>32</v>
      </c>
      <c r="F46" s="234">
        <v>20</v>
      </c>
      <c r="G46" s="234">
        <v>20</v>
      </c>
      <c r="H46" s="436">
        <f>D46/G46</f>
        <v>5.8</v>
      </c>
    </row>
    <row r="47" spans="1:8" ht="49.8" customHeight="1" thickTop="1" thickBot="1">
      <c r="A47" s="555" t="s">
        <v>198</v>
      </c>
      <c r="B47" s="556"/>
      <c r="C47" s="438">
        <v>35</v>
      </c>
      <c r="D47" s="439">
        <v>35</v>
      </c>
      <c r="E47" s="439">
        <v>8</v>
      </c>
      <c r="F47" s="439">
        <v>3</v>
      </c>
      <c r="G47" s="439">
        <v>3</v>
      </c>
      <c r="H47" s="444">
        <f>D47/G47</f>
        <v>11.666666666666666</v>
      </c>
    </row>
    <row r="48" spans="1:8" ht="20.399999999999999" customHeight="1" thickBot="1">
      <c r="A48" s="223"/>
      <c r="B48" s="223"/>
      <c r="C48" s="224"/>
      <c r="D48" s="225"/>
      <c r="E48" s="225"/>
      <c r="F48" s="225"/>
      <c r="G48" s="219"/>
      <c r="H48" s="220"/>
    </row>
    <row r="49" spans="1:8" ht="42" customHeight="1">
      <c r="A49" s="544" t="s">
        <v>228</v>
      </c>
      <c r="B49" s="545"/>
      <c r="C49" s="456">
        <f>SUM(C45:C47,C40,C20,C9)</f>
        <v>1524</v>
      </c>
      <c r="D49" s="456">
        <f>SUM(D45:D47,D40,D20,D9)</f>
        <v>1477</v>
      </c>
      <c r="E49" s="456">
        <f>SUM(E9,E20,E40,E45:E47)</f>
        <v>620</v>
      </c>
      <c r="F49" s="236">
        <f>SUM(F9,F20,F40,F45,F46,F47)</f>
        <v>392</v>
      </c>
      <c r="G49" s="236">
        <f>SUM(G9,G20,G40,G45,G46,G47)</f>
        <v>391</v>
      </c>
      <c r="H49" s="437">
        <f>D49/G49</f>
        <v>3.7774936061381075</v>
      </c>
    </row>
  </sheetData>
  <mergeCells count="16">
    <mergeCell ref="A7:A9"/>
    <mergeCell ref="A10:A20"/>
    <mergeCell ref="G1:H1"/>
    <mergeCell ref="A5:B6"/>
    <mergeCell ref="C5:C6"/>
    <mergeCell ref="D5:D6"/>
    <mergeCell ref="E5:E6"/>
    <mergeCell ref="F5:F6"/>
    <mergeCell ref="G5:G6"/>
    <mergeCell ref="H5:H6"/>
    <mergeCell ref="A3:H3"/>
    <mergeCell ref="A49:B49"/>
    <mergeCell ref="A21:A40"/>
    <mergeCell ref="A41:A45"/>
    <mergeCell ref="A46:B46"/>
    <mergeCell ref="A47:B47"/>
  </mergeCells>
  <phoneticPr fontId="10"/>
  <printOptions horizontalCentered="1"/>
  <pageMargins left="0.70866141732283472" right="0.70866141732283472" top="0.62" bottom="0.74803149606299213" header="0.31496062992125984" footer="0.31496062992125984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2"/>
  <sheetViews>
    <sheetView tabSelected="1" view="pageBreakPreview" zoomScale="80" zoomScaleNormal="80" zoomScaleSheetLayoutView="80" workbookViewId="0">
      <selection activeCell="D2" sqref="D2"/>
    </sheetView>
  </sheetViews>
  <sheetFormatPr defaultColWidth="8.33203125" defaultRowHeight="12"/>
  <cols>
    <col min="1" max="1" width="13.44140625" style="194" customWidth="1"/>
    <col min="2" max="2" width="17.77734375" style="215" customWidth="1"/>
    <col min="3" max="3" width="16.77734375" style="194" customWidth="1"/>
    <col min="4" max="4" width="16.77734375" style="215" customWidth="1"/>
    <col min="5" max="5" width="22.44140625" style="215" bestFit="1" customWidth="1"/>
    <col min="6" max="6" width="19.44140625" style="215" bestFit="1" customWidth="1"/>
    <col min="7" max="7" width="18.44140625" style="215" customWidth="1"/>
    <col min="8" max="8" width="15.6640625" style="214" customWidth="1"/>
    <col min="9" max="16384" width="8.33203125" style="194"/>
  </cols>
  <sheetData>
    <row r="1" spans="1:8" s="183" customFormat="1" ht="24" customHeight="1">
      <c r="A1" s="287"/>
      <c r="C1" s="184"/>
      <c r="G1" s="535" t="s">
        <v>206</v>
      </c>
      <c r="H1" s="535"/>
    </row>
    <row r="2" spans="1:8" s="183" customFormat="1" ht="21.75" customHeight="1">
      <c r="C2" s="184"/>
      <c r="H2" s="186"/>
    </row>
    <row r="3" spans="1:8" s="183" customFormat="1" ht="27" customHeight="1">
      <c r="A3" s="492" t="s">
        <v>229</v>
      </c>
      <c r="B3" s="492"/>
      <c r="C3" s="492"/>
      <c r="D3" s="492"/>
      <c r="E3" s="492"/>
      <c r="F3" s="492"/>
      <c r="G3" s="492"/>
      <c r="H3" s="492"/>
    </row>
    <row r="4" spans="1:8" s="187" customFormat="1" ht="28.2" customHeight="1" thickBot="1">
      <c r="A4" s="175"/>
      <c r="B4" s="176"/>
      <c r="C4" s="176"/>
      <c r="D4" s="176"/>
      <c r="E4" s="176"/>
      <c r="F4" s="176"/>
      <c r="G4" s="176"/>
      <c r="H4" s="177"/>
    </row>
    <row r="5" spans="1:8" s="187" customFormat="1" ht="24" customHeight="1">
      <c r="A5" s="570" t="s">
        <v>204</v>
      </c>
      <c r="B5" s="571"/>
      <c r="C5" s="533" t="s">
        <v>201</v>
      </c>
      <c r="D5" s="527" t="s">
        <v>202</v>
      </c>
      <c r="E5" s="566" t="s">
        <v>134</v>
      </c>
      <c r="F5" s="527" t="s">
        <v>205</v>
      </c>
      <c r="G5" s="542" t="s">
        <v>224</v>
      </c>
      <c r="H5" s="550" t="s">
        <v>225</v>
      </c>
    </row>
    <row r="6" spans="1:8" s="187" customFormat="1" ht="24" customHeight="1">
      <c r="A6" s="572"/>
      <c r="B6" s="573"/>
      <c r="C6" s="564"/>
      <c r="D6" s="565"/>
      <c r="E6" s="567"/>
      <c r="F6" s="565"/>
      <c r="G6" s="568"/>
      <c r="H6" s="569"/>
    </row>
    <row r="7" spans="1:8" ht="27" customHeight="1">
      <c r="A7" s="561" t="s">
        <v>151</v>
      </c>
      <c r="B7" s="453" t="s">
        <v>152</v>
      </c>
      <c r="C7" s="237">
        <v>339</v>
      </c>
      <c r="D7" s="234">
        <v>322</v>
      </c>
      <c r="E7" s="234">
        <v>282</v>
      </c>
      <c r="F7" s="234">
        <v>210</v>
      </c>
      <c r="G7" s="230">
        <v>188</v>
      </c>
      <c r="H7" s="431">
        <f>D7/G7</f>
        <v>1.7127659574468086</v>
      </c>
    </row>
    <row r="8" spans="1:8" ht="27" customHeight="1">
      <c r="A8" s="537"/>
      <c r="B8" s="453" t="s">
        <v>155</v>
      </c>
      <c r="C8" s="237">
        <v>7</v>
      </c>
      <c r="D8" s="234">
        <v>7</v>
      </c>
      <c r="E8" s="234">
        <v>7</v>
      </c>
      <c r="F8" s="234">
        <v>5</v>
      </c>
      <c r="G8" s="230">
        <v>5</v>
      </c>
      <c r="H8" s="431">
        <f>D8/G8</f>
        <v>1.4</v>
      </c>
    </row>
    <row r="9" spans="1:8" ht="27" customHeight="1" thickBot="1">
      <c r="A9" s="537"/>
      <c r="B9" s="454" t="s">
        <v>214</v>
      </c>
      <c r="C9" s="244">
        <v>8</v>
      </c>
      <c r="D9" s="242">
        <v>8</v>
      </c>
      <c r="E9" s="242">
        <v>7</v>
      </c>
      <c r="F9" s="242">
        <v>5</v>
      </c>
      <c r="G9" s="231">
        <v>3</v>
      </c>
      <c r="H9" s="432">
        <f>D9/G9</f>
        <v>2.6666666666666665</v>
      </c>
    </row>
    <row r="10" spans="1:8" ht="50.4" customHeight="1" thickBot="1">
      <c r="A10" s="537"/>
      <c r="B10" s="455" t="s">
        <v>226</v>
      </c>
      <c r="C10" s="235">
        <f>SUM(C7:C9)</f>
        <v>354</v>
      </c>
      <c r="D10" s="235">
        <f>SUM(D7:D9)</f>
        <v>337</v>
      </c>
      <c r="E10" s="235">
        <f>SUM(E7:E9)</f>
        <v>296</v>
      </c>
      <c r="F10" s="235">
        <f>SUM(F7:F9)</f>
        <v>220</v>
      </c>
      <c r="G10" s="235">
        <f>SUM(G7:G9)</f>
        <v>196</v>
      </c>
      <c r="H10" s="433">
        <f>D10/G10</f>
        <v>1.7193877551020409</v>
      </c>
    </row>
    <row r="11" spans="1:8" ht="27" customHeight="1" thickTop="1">
      <c r="A11" s="538" t="s">
        <v>156</v>
      </c>
      <c r="B11" s="221" t="s">
        <v>157</v>
      </c>
      <c r="C11" s="252">
        <v>20</v>
      </c>
      <c r="D11" s="232">
        <v>18</v>
      </c>
      <c r="E11" s="232">
        <v>12</v>
      </c>
      <c r="F11" s="232">
        <v>10</v>
      </c>
      <c r="G11" s="232">
        <v>7</v>
      </c>
      <c r="H11" s="434">
        <f t="shared" ref="H11:H21" si="0">D11/G11</f>
        <v>2.5714285714285716</v>
      </c>
    </row>
    <row r="12" spans="1:8" s="203" customFormat="1" ht="27" customHeight="1">
      <c r="A12" s="537"/>
      <c r="B12" s="202" t="s">
        <v>158</v>
      </c>
      <c r="C12" s="257">
        <v>61</v>
      </c>
      <c r="D12" s="230">
        <v>61</v>
      </c>
      <c r="E12" s="230">
        <v>19</v>
      </c>
      <c r="F12" s="234">
        <v>12</v>
      </c>
      <c r="G12" s="230">
        <v>12</v>
      </c>
      <c r="H12" s="431">
        <f t="shared" si="0"/>
        <v>5.083333333333333</v>
      </c>
    </row>
    <row r="13" spans="1:8" s="203" customFormat="1" ht="27" customHeight="1">
      <c r="A13" s="537"/>
      <c r="B13" s="202" t="s">
        <v>159</v>
      </c>
      <c r="C13" s="257">
        <v>73</v>
      </c>
      <c r="D13" s="230">
        <v>71</v>
      </c>
      <c r="E13" s="230">
        <v>16</v>
      </c>
      <c r="F13" s="234">
        <v>8</v>
      </c>
      <c r="G13" s="230">
        <v>8</v>
      </c>
      <c r="H13" s="431">
        <f t="shared" si="0"/>
        <v>8.875</v>
      </c>
    </row>
    <row r="14" spans="1:8" ht="27" customHeight="1">
      <c r="A14" s="537"/>
      <c r="B14" s="198" t="s">
        <v>160</v>
      </c>
      <c r="C14" s="257">
        <v>41</v>
      </c>
      <c r="D14" s="230">
        <v>41</v>
      </c>
      <c r="E14" s="230">
        <v>25</v>
      </c>
      <c r="F14" s="234">
        <v>14</v>
      </c>
      <c r="G14" s="230">
        <v>14</v>
      </c>
      <c r="H14" s="431">
        <f t="shared" si="0"/>
        <v>2.9285714285714284</v>
      </c>
    </row>
    <row r="15" spans="1:8" ht="27" customHeight="1">
      <c r="A15" s="537"/>
      <c r="B15" s="198" t="s">
        <v>161</v>
      </c>
      <c r="C15" s="257">
        <v>11</v>
      </c>
      <c r="D15" s="230">
        <v>11</v>
      </c>
      <c r="E15" s="230">
        <v>4</v>
      </c>
      <c r="F15" s="234">
        <v>2</v>
      </c>
      <c r="G15" s="230">
        <v>2</v>
      </c>
      <c r="H15" s="431">
        <f t="shared" si="0"/>
        <v>5.5</v>
      </c>
    </row>
    <row r="16" spans="1:8" s="203" customFormat="1" ht="27" customHeight="1">
      <c r="A16" s="537"/>
      <c r="B16" s="202" t="s">
        <v>162</v>
      </c>
      <c r="C16" s="257">
        <v>11</v>
      </c>
      <c r="D16" s="230">
        <v>10</v>
      </c>
      <c r="E16" s="230">
        <v>4</v>
      </c>
      <c r="F16" s="234">
        <v>1</v>
      </c>
      <c r="G16" s="230">
        <v>1</v>
      </c>
      <c r="H16" s="431">
        <f t="shared" si="0"/>
        <v>10</v>
      </c>
    </row>
    <row r="17" spans="1:8" ht="27" customHeight="1">
      <c r="A17" s="537"/>
      <c r="B17" s="202" t="s">
        <v>164</v>
      </c>
      <c r="C17" s="257">
        <v>66</v>
      </c>
      <c r="D17" s="230">
        <v>65</v>
      </c>
      <c r="E17" s="230">
        <v>13</v>
      </c>
      <c r="F17" s="234">
        <v>9</v>
      </c>
      <c r="G17" s="230">
        <v>9</v>
      </c>
      <c r="H17" s="431">
        <f t="shared" si="0"/>
        <v>7.2222222222222223</v>
      </c>
    </row>
    <row r="18" spans="1:8" ht="27" customHeight="1">
      <c r="A18" s="537"/>
      <c r="B18" s="198" t="s">
        <v>165</v>
      </c>
      <c r="C18" s="257">
        <v>5</v>
      </c>
      <c r="D18" s="230">
        <v>5</v>
      </c>
      <c r="E18" s="230">
        <v>4</v>
      </c>
      <c r="F18" s="234">
        <v>1</v>
      </c>
      <c r="G18" s="230">
        <v>1</v>
      </c>
      <c r="H18" s="431">
        <f t="shared" si="0"/>
        <v>5</v>
      </c>
    </row>
    <row r="19" spans="1:8" s="203" customFormat="1" ht="27" customHeight="1">
      <c r="A19" s="537"/>
      <c r="B19" s="202" t="s">
        <v>166</v>
      </c>
      <c r="C19" s="257">
        <v>3</v>
      </c>
      <c r="D19" s="230">
        <v>3</v>
      </c>
      <c r="E19" s="230">
        <v>2</v>
      </c>
      <c r="F19" s="234">
        <v>1</v>
      </c>
      <c r="G19" s="230">
        <v>1</v>
      </c>
      <c r="H19" s="431">
        <f t="shared" si="0"/>
        <v>3</v>
      </c>
    </row>
    <row r="20" spans="1:8" s="203" customFormat="1" ht="27" customHeight="1" thickBot="1">
      <c r="A20" s="537"/>
      <c r="B20" s="229" t="s">
        <v>168</v>
      </c>
      <c r="C20" s="264">
        <v>77</v>
      </c>
      <c r="D20" s="233">
        <v>74</v>
      </c>
      <c r="E20" s="233">
        <v>21</v>
      </c>
      <c r="F20" s="265">
        <v>15</v>
      </c>
      <c r="G20" s="233">
        <v>15</v>
      </c>
      <c r="H20" s="435">
        <f t="shared" si="0"/>
        <v>4.9333333333333336</v>
      </c>
    </row>
    <row r="21" spans="1:8" s="203" customFormat="1" ht="49.8" customHeight="1" thickBot="1">
      <c r="A21" s="539"/>
      <c r="B21" s="377" t="s">
        <v>226</v>
      </c>
      <c r="C21" s="445">
        <f>SUM(C11:C20)</f>
        <v>368</v>
      </c>
      <c r="D21" s="445">
        <f>SUM(D11:D20)</f>
        <v>359</v>
      </c>
      <c r="E21" s="445">
        <f>SUM(E11:E20)</f>
        <v>120</v>
      </c>
      <c r="F21" s="445">
        <f>SUM(F11:F20)</f>
        <v>73</v>
      </c>
      <c r="G21" s="445">
        <f>SUM(G11:G20)</f>
        <v>70</v>
      </c>
      <c r="H21" s="449">
        <f t="shared" si="0"/>
        <v>5.128571428571429</v>
      </c>
    </row>
    <row r="22" spans="1:8" ht="27" customHeight="1" thickTop="1">
      <c r="A22" s="552" t="s">
        <v>169</v>
      </c>
      <c r="B22" s="218" t="s">
        <v>0</v>
      </c>
      <c r="C22" s="237">
        <v>29</v>
      </c>
      <c r="D22" s="234">
        <v>27</v>
      </c>
      <c r="E22" s="234">
        <v>12</v>
      </c>
      <c r="F22" s="234">
        <v>6</v>
      </c>
      <c r="G22" s="234">
        <v>6</v>
      </c>
      <c r="H22" s="436">
        <f t="shared" ref="H22:H37" si="1">D22/G22</f>
        <v>4.5</v>
      </c>
    </row>
    <row r="23" spans="1:8" ht="27" customHeight="1">
      <c r="A23" s="552"/>
      <c r="B23" s="202" t="s">
        <v>208</v>
      </c>
      <c r="C23" s="257">
        <v>8</v>
      </c>
      <c r="D23" s="230">
        <v>8</v>
      </c>
      <c r="E23" s="230">
        <v>4</v>
      </c>
      <c r="F23" s="234">
        <v>1</v>
      </c>
      <c r="G23" s="230">
        <v>1</v>
      </c>
      <c r="H23" s="431">
        <f t="shared" si="1"/>
        <v>8</v>
      </c>
    </row>
    <row r="24" spans="1:8" ht="27" customHeight="1">
      <c r="A24" s="552"/>
      <c r="B24" s="202" t="s">
        <v>171</v>
      </c>
      <c r="C24" s="257">
        <v>22</v>
      </c>
      <c r="D24" s="230">
        <v>22</v>
      </c>
      <c r="E24" s="230">
        <v>4</v>
      </c>
      <c r="F24" s="234">
        <v>2</v>
      </c>
      <c r="G24" s="230">
        <v>2</v>
      </c>
      <c r="H24" s="431">
        <f>D24/G24</f>
        <v>11</v>
      </c>
    </row>
    <row r="25" spans="1:8" ht="27" customHeight="1">
      <c r="A25" s="552"/>
      <c r="B25" s="202" t="s">
        <v>62</v>
      </c>
      <c r="C25" s="257">
        <v>6</v>
      </c>
      <c r="D25" s="230">
        <v>5</v>
      </c>
      <c r="E25" s="230">
        <v>4</v>
      </c>
      <c r="F25" s="234">
        <v>1</v>
      </c>
      <c r="G25" s="230">
        <v>1</v>
      </c>
      <c r="H25" s="431">
        <f>D25/G25</f>
        <v>5</v>
      </c>
    </row>
    <row r="26" spans="1:8" ht="27" customHeight="1">
      <c r="A26" s="552"/>
      <c r="B26" s="202" t="s">
        <v>159</v>
      </c>
      <c r="C26" s="257">
        <v>52</v>
      </c>
      <c r="D26" s="230">
        <v>49</v>
      </c>
      <c r="E26" s="230">
        <v>11</v>
      </c>
      <c r="F26" s="234">
        <v>6</v>
      </c>
      <c r="G26" s="230">
        <v>6</v>
      </c>
      <c r="H26" s="431">
        <f t="shared" si="1"/>
        <v>8.1666666666666661</v>
      </c>
    </row>
    <row r="27" spans="1:8" ht="27" customHeight="1">
      <c r="A27" s="552"/>
      <c r="B27" s="202" t="s">
        <v>175</v>
      </c>
      <c r="C27" s="257">
        <v>19</v>
      </c>
      <c r="D27" s="230">
        <v>19</v>
      </c>
      <c r="E27" s="230">
        <v>4</v>
      </c>
      <c r="F27" s="234">
        <v>1</v>
      </c>
      <c r="G27" s="230">
        <v>1</v>
      </c>
      <c r="H27" s="431">
        <f t="shared" si="1"/>
        <v>19</v>
      </c>
    </row>
    <row r="28" spans="1:8" ht="27" customHeight="1">
      <c r="A28" s="552"/>
      <c r="B28" s="202" t="s">
        <v>176</v>
      </c>
      <c r="C28" s="257">
        <v>28</v>
      </c>
      <c r="D28" s="230">
        <v>25</v>
      </c>
      <c r="E28" s="230">
        <v>4</v>
      </c>
      <c r="F28" s="234">
        <v>1</v>
      </c>
      <c r="G28" s="230">
        <v>1</v>
      </c>
      <c r="H28" s="431">
        <f t="shared" si="1"/>
        <v>25</v>
      </c>
    </row>
    <row r="29" spans="1:8" ht="27" customHeight="1">
      <c r="A29" s="552"/>
      <c r="B29" s="202" t="s">
        <v>213</v>
      </c>
      <c r="C29" s="257">
        <v>6</v>
      </c>
      <c r="D29" s="230">
        <v>5</v>
      </c>
      <c r="E29" s="230">
        <v>4</v>
      </c>
      <c r="F29" s="234">
        <v>1</v>
      </c>
      <c r="G29" s="230">
        <v>1</v>
      </c>
      <c r="H29" s="431">
        <f>D29/G29</f>
        <v>5</v>
      </c>
    </row>
    <row r="30" spans="1:8" ht="27" customHeight="1">
      <c r="A30" s="552"/>
      <c r="B30" s="202" t="s">
        <v>60</v>
      </c>
      <c r="C30" s="257">
        <v>6</v>
      </c>
      <c r="D30" s="230">
        <v>6</v>
      </c>
      <c r="E30" s="230">
        <v>3</v>
      </c>
      <c r="F30" s="234">
        <v>2</v>
      </c>
      <c r="G30" s="230">
        <v>2</v>
      </c>
      <c r="H30" s="431">
        <f>D30/G30</f>
        <v>3</v>
      </c>
    </row>
    <row r="31" spans="1:8" ht="27" customHeight="1">
      <c r="A31" s="552"/>
      <c r="B31" s="202" t="s">
        <v>164</v>
      </c>
      <c r="C31" s="257">
        <v>91</v>
      </c>
      <c r="D31" s="230">
        <v>90</v>
      </c>
      <c r="E31" s="230">
        <v>10</v>
      </c>
      <c r="F31" s="234">
        <v>5</v>
      </c>
      <c r="G31" s="230">
        <v>5</v>
      </c>
      <c r="H31" s="431">
        <f t="shared" si="1"/>
        <v>18</v>
      </c>
    </row>
    <row r="32" spans="1:8" ht="27" customHeight="1">
      <c r="A32" s="552"/>
      <c r="B32" s="202" t="s">
        <v>168</v>
      </c>
      <c r="C32" s="257">
        <v>39</v>
      </c>
      <c r="D32" s="230">
        <v>38</v>
      </c>
      <c r="E32" s="230">
        <v>12</v>
      </c>
      <c r="F32" s="234">
        <v>6</v>
      </c>
      <c r="G32" s="230">
        <v>6</v>
      </c>
      <c r="H32" s="431">
        <f t="shared" si="1"/>
        <v>6.333333333333333</v>
      </c>
    </row>
    <row r="33" spans="1:8" ht="27" customHeight="1">
      <c r="A33" s="552"/>
      <c r="B33" s="202" t="s">
        <v>215</v>
      </c>
      <c r="C33" s="257">
        <v>7</v>
      </c>
      <c r="D33" s="230">
        <v>7</v>
      </c>
      <c r="E33" s="230">
        <v>4</v>
      </c>
      <c r="F33" s="234">
        <v>2</v>
      </c>
      <c r="G33" s="230">
        <v>2</v>
      </c>
      <c r="H33" s="431">
        <f t="shared" si="1"/>
        <v>3.5</v>
      </c>
    </row>
    <row r="34" spans="1:8" ht="27" customHeight="1">
      <c r="A34" s="552"/>
      <c r="B34" s="202" t="s">
        <v>203</v>
      </c>
      <c r="C34" s="257">
        <v>0</v>
      </c>
      <c r="D34" s="230">
        <v>0</v>
      </c>
      <c r="E34" s="230">
        <v>0</v>
      </c>
      <c r="F34" s="234">
        <v>0</v>
      </c>
      <c r="G34" s="230">
        <v>0</v>
      </c>
      <c r="H34" s="431" t="s">
        <v>84</v>
      </c>
    </row>
    <row r="35" spans="1:8" ht="27" customHeight="1">
      <c r="A35" s="552"/>
      <c r="B35" s="202" t="s">
        <v>209</v>
      </c>
      <c r="C35" s="257">
        <v>7</v>
      </c>
      <c r="D35" s="230">
        <v>7</v>
      </c>
      <c r="E35" s="230">
        <v>2</v>
      </c>
      <c r="F35" s="234">
        <v>1</v>
      </c>
      <c r="G35" s="230">
        <v>1</v>
      </c>
      <c r="H35" s="431">
        <f t="shared" si="1"/>
        <v>7</v>
      </c>
    </row>
    <row r="36" spans="1:8" ht="27" customHeight="1">
      <c r="A36" s="552"/>
      <c r="B36" s="202" t="s">
        <v>216</v>
      </c>
      <c r="C36" s="257">
        <v>7</v>
      </c>
      <c r="D36" s="230">
        <v>7</v>
      </c>
      <c r="E36" s="230">
        <v>3</v>
      </c>
      <c r="F36" s="234">
        <v>1</v>
      </c>
      <c r="G36" s="230">
        <v>1</v>
      </c>
      <c r="H36" s="431">
        <f t="shared" si="1"/>
        <v>7</v>
      </c>
    </row>
    <row r="37" spans="1:8" ht="27" customHeight="1">
      <c r="A37" s="552"/>
      <c r="B37" s="202" t="s">
        <v>181</v>
      </c>
      <c r="C37" s="257">
        <v>7</v>
      </c>
      <c r="D37" s="230">
        <v>6</v>
      </c>
      <c r="E37" s="230">
        <v>2</v>
      </c>
      <c r="F37" s="234">
        <v>1</v>
      </c>
      <c r="G37" s="230">
        <v>1</v>
      </c>
      <c r="H37" s="431">
        <f t="shared" si="1"/>
        <v>6</v>
      </c>
    </row>
    <row r="38" spans="1:8" ht="27" customHeight="1">
      <c r="A38" s="552"/>
      <c r="B38" s="202" t="s">
        <v>217</v>
      </c>
      <c r="C38" s="257">
        <v>3</v>
      </c>
      <c r="D38" s="230">
        <v>2</v>
      </c>
      <c r="E38" s="230">
        <v>1</v>
      </c>
      <c r="F38" s="234">
        <v>1</v>
      </c>
      <c r="G38" s="230">
        <v>1</v>
      </c>
      <c r="H38" s="431">
        <f t="shared" ref="H38:H43" si="2">D38/G38</f>
        <v>2</v>
      </c>
    </row>
    <row r="39" spans="1:8" ht="27" customHeight="1">
      <c r="A39" s="552"/>
      <c r="B39" s="202" t="s">
        <v>182</v>
      </c>
      <c r="C39" s="257">
        <v>1</v>
      </c>
      <c r="D39" s="230">
        <v>1</v>
      </c>
      <c r="E39" s="230">
        <v>1</v>
      </c>
      <c r="F39" s="234">
        <v>2</v>
      </c>
      <c r="G39" s="230">
        <v>1</v>
      </c>
      <c r="H39" s="431">
        <f t="shared" si="2"/>
        <v>1</v>
      </c>
    </row>
    <row r="40" spans="1:8" ht="27" customHeight="1">
      <c r="A40" s="552"/>
      <c r="B40" s="202" t="s">
        <v>210</v>
      </c>
      <c r="C40" s="257">
        <v>6</v>
      </c>
      <c r="D40" s="230">
        <v>5</v>
      </c>
      <c r="E40" s="230">
        <v>1</v>
      </c>
      <c r="F40" s="234">
        <v>1</v>
      </c>
      <c r="G40" s="230">
        <v>1</v>
      </c>
      <c r="H40" s="431">
        <f t="shared" si="2"/>
        <v>5</v>
      </c>
    </row>
    <row r="41" spans="1:8" ht="27" customHeight="1">
      <c r="A41" s="552"/>
      <c r="B41" s="202" t="s">
        <v>218</v>
      </c>
      <c r="C41" s="257">
        <v>1</v>
      </c>
      <c r="D41" s="230">
        <v>1</v>
      </c>
      <c r="E41" s="230">
        <v>1</v>
      </c>
      <c r="F41" s="234">
        <v>1</v>
      </c>
      <c r="G41" s="230">
        <v>1</v>
      </c>
      <c r="H41" s="431">
        <f>D41/G41</f>
        <v>1</v>
      </c>
    </row>
    <row r="42" spans="1:8" ht="27" customHeight="1">
      <c r="A42" s="552"/>
      <c r="B42" s="202" t="s">
        <v>79</v>
      </c>
      <c r="C42" s="257">
        <v>28</v>
      </c>
      <c r="D42" s="230">
        <v>25</v>
      </c>
      <c r="E42" s="230">
        <v>4</v>
      </c>
      <c r="F42" s="234">
        <v>1</v>
      </c>
      <c r="G42" s="230">
        <v>1</v>
      </c>
      <c r="H42" s="431">
        <f>D42/G42</f>
        <v>25</v>
      </c>
    </row>
    <row r="43" spans="1:8" ht="27" customHeight="1" thickBot="1">
      <c r="A43" s="552"/>
      <c r="B43" s="217" t="s">
        <v>212</v>
      </c>
      <c r="C43" s="277">
        <v>1</v>
      </c>
      <c r="D43" s="231">
        <v>1</v>
      </c>
      <c r="E43" s="231">
        <v>1</v>
      </c>
      <c r="F43" s="242">
        <v>2</v>
      </c>
      <c r="G43" s="231">
        <v>1</v>
      </c>
      <c r="H43" s="431">
        <f t="shared" si="2"/>
        <v>1</v>
      </c>
    </row>
    <row r="44" spans="1:8" ht="49.8" customHeight="1" thickBot="1">
      <c r="A44" s="552"/>
      <c r="B44" s="379" t="s">
        <v>226</v>
      </c>
      <c r="C44" s="236">
        <f>SUM(C22:C43)</f>
        <v>374</v>
      </c>
      <c r="D44" s="236">
        <f>SUM(D22:D43)</f>
        <v>356</v>
      </c>
      <c r="E44" s="236">
        <f>SUM(E22:E43)</f>
        <v>92</v>
      </c>
      <c r="F44" s="236">
        <f>SUM(F22:F43)</f>
        <v>45</v>
      </c>
      <c r="G44" s="236">
        <f>SUM(G22:G43)</f>
        <v>43</v>
      </c>
      <c r="H44" s="437">
        <f t="shared" ref="H44:H50" si="3">D44/G44</f>
        <v>8.279069767441861</v>
      </c>
    </row>
    <row r="45" spans="1:8" ht="27" customHeight="1" thickTop="1">
      <c r="A45" s="559" t="s">
        <v>191</v>
      </c>
      <c r="B45" s="222" t="s">
        <v>192</v>
      </c>
      <c r="C45" s="252">
        <v>132</v>
      </c>
      <c r="D45" s="232">
        <v>128</v>
      </c>
      <c r="E45" s="232">
        <v>39</v>
      </c>
      <c r="F45" s="232">
        <v>24</v>
      </c>
      <c r="G45" s="232">
        <v>27</v>
      </c>
      <c r="H45" s="434">
        <f t="shared" si="3"/>
        <v>4.7407407407407405</v>
      </c>
    </row>
    <row r="46" spans="1:8" ht="27" customHeight="1">
      <c r="A46" s="552"/>
      <c r="B46" s="202" t="s">
        <v>161</v>
      </c>
      <c r="C46" s="257">
        <v>7</v>
      </c>
      <c r="D46" s="230">
        <v>7</v>
      </c>
      <c r="E46" s="230">
        <v>4</v>
      </c>
      <c r="F46" s="234">
        <v>3</v>
      </c>
      <c r="G46" s="230">
        <v>2</v>
      </c>
      <c r="H46" s="431">
        <f t="shared" si="3"/>
        <v>3.5</v>
      </c>
    </row>
    <row r="47" spans="1:8" ht="27" customHeight="1" thickBot="1">
      <c r="A47" s="552"/>
      <c r="B47" s="229" t="s">
        <v>162</v>
      </c>
      <c r="C47" s="264">
        <v>4</v>
      </c>
      <c r="D47" s="233">
        <v>4</v>
      </c>
      <c r="E47" s="233">
        <v>2</v>
      </c>
      <c r="F47" s="233">
        <v>3</v>
      </c>
      <c r="G47" s="233">
        <v>1</v>
      </c>
      <c r="H47" s="435">
        <f t="shared" si="3"/>
        <v>4</v>
      </c>
    </row>
    <row r="48" spans="1:8" ht="49.8" customHeight="1" thickBot="1">
      <c r="A48" s="560"/>
      <c r="B48" s="377" t="s">
        <v>226</v>
      </c>
      <c r="C48" s="445">
        <f>SUM(C45:C47)</f>
        <v>143</v>
      </c>
      <c r="D48" s="445">
        <f>SUM(D45:D47)</f>
        <v>139</v>
      </c>
      <c r="E48" s="445">
        <f>SUM(E45:E47)</f>
        <v>45</v>
      </c>
      <c r="F48" s="445">
        <f>SUM(F45:F47)</f>
        <v>30</v>
      </c>
      <c r="G48" s="445">
        <f>SUM(G45:G47)</f>
        <v>30</v>
      </c>
      <c r="H48" s="449">
        <f t="shared" si="3"/>
        <v>4.6333333333333337</v>
      </c>
    </row>
    <row r="49" spans="1:8" ht="49.8" customHeight="1" thickTop="1" thickBot="1">
      <c r="A49" s="553" t="s">
        <v>197</v>
      </c>
      <c r="B49" s="554"/>
      <c r="C49" s="237">
        <v>117</v>
      </c>
      <c r="D49" s="234">
        <v>109</v>
      </c>
      <c r="E49" s="234">
        <v>25</v>
      </c>
      <c r="F49" s="234">
        <v>13</v>
      </c>
      <c r="G49" s="234">
        <v>14</v>
      </c>
      <c r="H49" s="436">
        <f t="shared" si="3"/>
        <v>7.7857142857142856</v>
      </c>
    </row>
    <row r="50" spans="1:8" ht="49.8" customHeight="1" thickTop="1" thickBot="1">
      <c r="A50" s="555" t="s">
        <v>198</v>
      </c>
      <c r="B50" s="556"/>
      <c r="C50" s="438">
        <v>36</v>
      </c>
      <c r="D50" s="439">
        <v>34</v>
      </c>
      <c r="E50" s="439">
        <v>9</v>
      </c>
      <c r="F50" s="439">
        <v>5</v>
      </c>
      <c r="G50" s="439">
        <v>5</v>
      </c>
      <c r="H50" s="444">
        <f t="shared" si="3"/>
        <v>6.8</v>
      </c>
    </row>
    <row r="51" spans="1:8" ht="23.4" customHeight="1" thickBot="1">
      <c r="A51" s="223"/>
      <c r="B51" s="223"/>
      <c r="C51" s="224"/>
      <c r="D51" s="225"/>
      <c r="E51" s="225"/>
      <c r="F51" s="225"/>
      <c r="G51" s="219"/>
      <c r="H51" s="220"/>
    </row>
    <row r="52" spans="1:8" ht="42" customHeight="1" thickBot="1">
      <c r="A52" s="574" t="s">
        <v>228</v>
      </c>
      <c r="B52" s="575"/>
      <c r="C52" s="458">
        <f>SUM(C48:C50,C44,C21,C10)</f>
        <v>1392</v>
      </c>
      <c r="D52" s="458">
        <f>SUM(D48:D50,D44,D21,D10)</f>
        <v>1334</v>
      </c>
      <c r="E52" s="458">
        <f>SUM(E10,E21,E44,E48:E50)</f>
        <v>587</v>
      </c>
      <c r="F52" s="459">
        <f>SUM(F10,F21,F44,F48,F49,F50)</f>
        <v>386</v>
      </c>
      <c r="G52" s="459">
        <f>SUM(G10,G21,G44,G48,G49,G50)</f>
        <v>358</v>
      </c>
      <c r="H52" s="460">
        <f>D52/G52</f>
        <v>3.7262569832402233</v>
      </c>
    </row>
  </sheetData>
  <mergeCells count="16">
    <mergeCell ref="A52:B52"/>
    <mergeCell ref="A7:A10"/>
    <mergeCell ref="A11:A21"/>
    <mergeCell ref="A22:A44"/>
    <mergeCell ref="A45:A48"/>
    <mergeCell ref="A49:B49"/>
    <mergeCell ref="A50:B50"/>
    <mergeCell ref="A3:H3"/>
    <mergeCell ref="G1:H1"/>
    <mergeCell ref="A5:B6"/>
    <mergeCell ref="C5:C6"/>
    <mergeCell ref="D5:D6"/>
    <mergeCell ref="E5:E6"/>
    <mergeCell ref="F5:F6"/>
    <mergeCell ref="G5:G6"/>
    <mergeCell ref="H5:H6"/>
  </mergeCells>
  <phoneticPr fontId="10"/>
  <printOptions horizontalCentered="1"/>
  <pageMargins left="0.70866141732283472" right="0.70866141732283472" top="0.62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Normal="100" workbookViewId="0">
      <selection activeCell="H55" sqref="H55"/>
    </sheetView>
  </sheetViews>
  <sheetFormatPr defaultColWidth="9" defaultRowHeight="13.2"/>
  <cols>
    <col min="1" max="1" width="9.77734375" style="1" customWidth="1"/>
    <col min="2" max="2" width="11.44140625" style="1" customWidth="1"/>
    <col min="3" max="3" width="18.109375" style="1" customWidth="1"/>
    <col min="4" max="4" width="22" style="1" customWidth="1"/>
    <col min="5" max="5" width="23.109375" style="1" customWidth="1"/>
    <col min="6" max="8" width="16.21875" style="1" customWidth="1"/>
    <col min="9" max="9" width="9.6640625" style="1" customWidth="1"/>
    <col min="10" max="11" width="11.33203125" style="1" bestFit="1" customWidth="1"/>
    <col min="12" max="12" width="15.6640625" style="1" bestFit="1" customWidth="1"/>
    <col min="13" max="13" width="16.44140625" style="1" bestFit="1" customWidth="1"/>
    <col min="14" max="16384" width="9" style="1"/>
  </cols>
  <sheetData>
    <row r="1" spans="1:13" ht="24" customHeight="1">
      <c r="H1" s="6" t="s">
        <v>23</v>
      </c>
    </row>
    <row r="2" spans="1:13" ht="11.25" customHeight="1"/>
    <row r="3" spans="1:13" ht="27" customHeight="1">
      <c r="A3" s="467" t="s">
        <v>55</v>
      </c>
      <c r="B3" s="467"/>
      <c r="C3" s="467"/>
      <c r="D3" s="467"/>
      <c r="E3" s="467"/>
      <c r="F3" s="467"/>
      <c r="G3" s="467"/>
      <c r="H3" s="467"/>
      <c r="I3" s="4"/>
      <c r="J3" s="4"/>
      <c r="K3" s="4"/>
      <c r="L3" s="4"/>
      <c r="M3" s="4"/>
    </row>
    <row r="4" spans="1:13" ht="30" customHeight="1" thickBot="1">
      <c r="A4" s="3"/>
      <c r="B4" s="3"/>
      <c r="C4" s="3"/>
      <c r="D4" s="3"/>
      <c r="E4" s="3"/>
      <c r="F4" s="3"/>
      <c r="G4" s="316"/>
      <c r="H4" s="297"/>
      <c r="I4" s="3"/>
      <c r="J4" s="3"/>
      <c r="K4" s="3"/>
      <c r="L4" s="3"/>
      <c r="M4" s="3"/>
    </row>
    <row r="5" spans="1:13" ht="34.5" customHeight="1" thickBot="1">
      <c r="A5" s="470" t="s">
        <v>12</v>
      </c>
      <c r="B5" s="471"/>
      <c r="C5" s="8" t="s">
        <v>8</v>
      </c>
      <c r="D5" s="9" t="s">
        <v>53</v>
      </c>
      <c r="E5" s="10" t="s">
        <v>13</v>
      </c>
      <c r="F5" s="10" t="s">
        <v>36</v>
      </c>
      <c r="G5" s="298" t="s">
        <v>52</v>
      </c>
      <c r="H5" s="299" t="s">
        <v>51</v>
      </c>
      <c r="J5" s="5"/>
    </row>
    <row r="6" spans="1:13" ht="68.25" customHeight="1" thickTop="1" thickBot="1">
      <c r="A6" s="476" t="s">
        <v>56</v>
      </c>
      <c r="B6" s="477"/>
      <c r="C6" s="57">
        <v>474</v>
      </c>
      <c r="D6" s="89">
        <v>453</v>
      </c>
      <c r="E6" s="89">
        <v>93</v>
      </c>
      <c r="F6" s="89">
        <v>45</v>
      </c>
      <c r="G6" s="300" t="s">
        <v>219</v>
      </c>
      <c r="H6" s="301">
        <v>10.1</v>
      </c>
    </row>
    <row r="7" spans="1:13" ht="27" customHeight="1" thickTop="1">
      <c r="A7" s="489" t="s">
        <v>57</v>
      </c>
      <c r="B7" s="13" t="s">
        <v>0</v>
      </c>
      <c r="C7" s="14">
        <v>42</v>
      </c>
      <c r="D7" s="15">
        <v>39</v>
      </c>
      <c r="E7" s="15">
        <v>9</v>
      </c>
      <c r="F7" s="472">
        <v>40</v>
      </c>
      <c r="G7" s="302">
        <v>4</v>
      </c>
      <c r="H7" s="478">
        <v>10.7</v>
      </c>
    </row>
    <row r="8" spans="1:13" ht="27" hidden="1" customHeight="1">
      <c r="A8" s="490"/>
      <c r="B8" s="16" t="s">
        <v>1</v>
      </c>
      <c r="C8" s="17"/>
      <c r="D8" s="18"/>
      <c r="E8" s="19"/>
      <c r="F8" s="487"/>
      <c r="G8" s="303"/>
      <c r="H8" s="479"/>
    </row>
    <row r="9" spans="1:13" ht="27" customHeight="1">
      <c r="A9" s="490"/>
      <c r="B9" s="13" t="s">
        <v>50</v>
      </c>
      <c r="C9" s="20">
        <v>75</v>
      </c>
      <c r="D9" s="21">
        <v>70</v>
      </c>
      <c r="E9" s="21">
        <v>8</v>
      </c>
      <c r="F9" s="487"/>
      <c r="G9" s="304">
        <v>2</v>
      </c>
      <c r="H9" s="479"/>
    </row>
    <row r="10" spans="1:13" ht="27" customHeight="1">
      <c r="A10" s="490"/>
      <c r="B10" s="16" t="s">
        <v>2</v>
      </c>
      <c r="C10" s="20">
        <v>73</v>
      </c>
      <c r="D10" s="21">
        <v>71</v>
      </c>
      <c r="E10" s="21">
        <v>24</v>
      </c>
      <c r="F10" s="487"/>
      <c r="G10" s="304">
        <v>13</v>
      </c>
      <c r="H10" s="479"/>
    </row>
    <row r="11" spans="1:13" ht="27" customHeight="1">
      <c r="A11" s="490"/>
      <c r="B11" s="16" t="s">
        <v>3</v>
      </c>
      <c r="C11" s="20">
        <v>43</v>
      </c>
      <c r="D11" s="21">
        <v>42</v>
      </c>
      <c r="E11" s="22">
        <v>8</v>
      </c>
      <c r="F11" s="487"/>
      <c r="G11" s="304">
        <v>4</v>
      </c>
      <c r="H11" s="479"/>
    </row>
    <row r="12" spans="1:13" ht="27" hidden="1" customHeight="1">
      <c r="A12" s="490"/>
      <c r="B12" s="16" t="s">
        <v>4</v>
      </c>
      <c r="C12" s="17"/>
      <c r="D12" s="19"/>
      <c r="E12" s="18"/>
      <c r="F12" s="487"/>
      <c r="G12" s="305"/>
      <c r="H12" s="479"/>
    </row>
    <row r="13" spans="1:13" ht="27" hidden="1" customHeight="1">
      <c r="A13" s="490"/>
      <c r="B13" s="16" t="s">
        <v>5</v>
      </c>
      <c r="C13" s="17"/>
      <c r="D13" s="19"/>
      <c r="E13" s="18"/>
      <c r="F13" s="487"/>
      <c r="G13" s="306"/>
      <c r="H13" s="479"/>
    </row>
    <row r="14" spans="1:13" ht="27" customHeight="1">
      <c r="A14" s="490"/>
      <c r="B14" s="16" t="s">
        <v>60</v>
      </c>
      <c r="C14" s="20">
        <v>19</v>
      </c>
      <c r="D14" s="21">
        <v>17</v>
      </c>
      <c r="E14" s="22">
        <v>4</v>
      </c>
      <c r="F14" s="487"/>
      <c r="G14" s="303">
        <v>1</v>
      </c>
      <c r="H14" s="479"/>
    </row>
    <row r="15" spans="1:13" ht="27" customHeight="1">
      <c r="A15" s="490"/>
      <c r="B15" s="16" t="s">
        <v>14</v>
      </c>
      <c r="C15" s="20">
        <v>69</v>
      </c>
      <c r="D15" s="21">
        <v>65</v>
      </c>
      <c r="E15" s="22">
        <v>8</v>
      </c>
      <c r="F15" s="487"/>
      <c r="G15" s="304">
        <v>4</v>
      </c>
      <c r="H15" s="479"/>
    </row>
    <row r="16" spans="1:13" ht="27" hidden="1" customHeight="1">
      <c r="A16" s="490"/>
      <c r="B16" s="16" t="s">
        <v>9</v>
      </c>
      <c r="C16" s="17"/>
      <c r="D16" s="19"/>
      <c r="E16" s="18"/>
      <c r="F16" s="487"/>
      <c r="G16" s="303"/>
      <c r="H16" s="479"/>
    </row>
    <row r="17" spans="1:13" ht="27" customHeight="1" thickBot="1">
      <c r="A17" s="490"/>
      <c r="B17" s="23" t="s">
        <v>6</v>
      </c>
      <c r="C17" s="24">
        <v>143</v>
      </c>
      <c r="D17" s="25">
        <v>136</v>
      </c>
      <c r="E17" s="26">
        <v>26</v>
      </c>
      <c r="F17" s="487"/>
      <c r="G17" s="304">
        <v>13</v>
      </c>
      <c r="H17" s="479"/>
    </row>
    <row r="18" spans="1:13" ht="50.1" customHeight="1" thickBot="1">
      <c r="A18" s="27"/>
      <c r="B18" s="28" t="s">
        <v>10</v>
      </c>
      <c r="C18" s="29">
        <f>SUM(C7:C17)</f>
        <v>464</v>
      </c>
      <c r="D18" s="90">
        <v>440</v>
      </c>
      <c r="E18" s="290">
        <v>87</v>
      </c>
      <c r="F18" s="488"/>
      <c r="G18" s="305" t="s">
        <v>220</v>
      </c>
      <c r="H18" s="480"/>
    </row>
    <row r="19" spans="1:13" ht="27" customHeight="1" thickTop="1">
      <c r="A19" s="489" t="s">
        <v>58</v>
      </c>
      <c r="B19" s="13" t="s">
        <v>42</v>
      </c>
      <c r="C19" s="30">
        <v>36</v>
      </c>
      <c r="D19" s="15">
        <v>35</v>
      </c>
      <c r="E19" s="31">
        <v>8</v>
      </c>
      <c r="F19" s="472">
        <v>26</v>
      </c>
      <c r="G19" s="306">
        <v>4</v>
      </c>
      <c r="H19" s="481">
        <v>11</v>
      </c>
      <c r="M19" s="2"/>
    </row>
    <row r="20" spans="1:13" ht="27" customHeight="1">
      <c r="A20" s="490"/>
      <c r="B20" s="13" t="s">
        <v>61</v>
      </c>
      <c r="C20" s="30">
        <v>30</v>
      </c>
      <c r="D20" s="15">
        <v>29</v>
      </c>
      <c r="E20" s="31">
        <v>4</v>
      </c>
      <c r="F20" s="475"/>
      <c r="G20" s="304">
        <v>1</v>
      </c>
      <c r="H20" s="482"/>
      <c r="M20" s="2"/>
    </row>
    <row r="21" spans="1:13" ht="27" customHeight="1">
      <c r="A21" s="490"/>
      <c r="B21" s="13" t="s">
        <v>62</v>
      </c>
      <c r="C21" s="30">
        <v>21</v>
      </c>
      <c r="D21" s="15">
        <v>19</v>
      </c>
      <c r="E21" s="31">
        <v>4</v>
      </c>
      <c r="F21" s="475"/>
      <c r="G21" s="304">
        <v>2</v>
      </c>
      <c r="H21" s="482"/>
      <c r="M21" s="2"/>
    </row>
    <row r="22" spans="1:13" ht="27" customHeight="1">
      <c r="A22" s="490"/>
      <c r="B22" s="13" t="s">
        <v>41</v>
      </c>
      <c r="C22" s="30">
        <v>48</v>
      </c>
      <c r="D22" s="15">
        <v>44</v>
      </c>
      <c r="E22" s="31">
        <v>8</v>
      </c>
      <c r="F22" s="475"/>
      <c r="G22" s="303">
        <v>4</v>
      </c>
      <c r="H22" s="482"/>
      <c r="M22" s="2"/>
    </row>
    <row r="23" spans="1:13" ht="27" customHeight="1">
      <c r="A23" s="490"/>
      <c r="B23" s="13" t="s">
        <v>63</v>
      </c>
      <c r="C23" s="30">
        <v>28</v>
      </c>
      <c r="D23" s="15">
        <v>24</v>
      </c>
      <c r="E23" s="31">
        <v>4</v>
      </c>
      <c r="F23" s="475"/>
      <c r="G23" s="307">
        <v>2</v>
      </c>
      <c r="H23" s="482"/>
      <c r="M23" s="2"/>
    </row>
    <row r="24" spans="1:13" ht="27" customHeight="1">
      <c r="A24" s="490"/>
      <c r="B24" s="13" t="s">
        <v>24</v>
      </c>
      <c r="C24" s="30">
        <v>26</v>
      </c>
      <c r="D24" s="15">
        <v>23</v>
      </c>
      <c r="E24" s="31">
        <v>4</v>
      </c>
      <c r="F24" s="475"/>
      <c r="G24" s="307">
        <v>1</v>
      </c>
      <c r="H24" s="482"/>
      <c r="M24" s="2"/>
    </row>
    <row r="25" spans="1:13" ht="27" customHeight="1">
      <c r="A25" s="490"/>
      <c r="B25" s="13" t="s">
        <v>44</v>
      </c>
      <c r="C25" s="30">
        <v>69</v>
      </c>
      <c r="D25" s="15">
        <v>61</v>
      </c>
      <c r="E25" s="31">
        <v>9</v>
      </c>
      <c r="F25" s="475"/>
      <c r="G25" s="307">
        <v>3</v>
      </c>
      <c r="H25" s="482"/>
      <c r="M25" s="2"/>
    </row>
    <row r="26" spans="1:13" ht="27" customHeight="1">
      <c r="A26" s="490"/>
      <c r="B26" s="13" t="s">
        <v>64</v>
      </c>
      <c r="C26" s="30">
        <v>17</v>
      </c>
      <c r="D26" s="15">
        <v>15</v>
      </c>
      <c r="E26" s="31">
        <v>4</v>
      </c>
      <c r="F26" s="475"/>
      <c r="G26" s="307">
        <v>1</v>
      </c>
      <c r="H26" s="482"/>
      <c r="M26" s="2"/>
    </row>
    <row r="27" spans="1:13" ht="27" customHeight="1">
      <c r="A27" s="490"/>
      <c r="B27" s="16" t="s">
        <v>25</v>
      </c>
      <c r="C27" s="32">
        <v>48</v>
      </c>
      <c r="D27" s="21">
        <v>47</v>
      </c>
      <c r="E27" s="22">
        <v>14</v>
      </c>
      <c r="F27" s="487"/>
      <c r="G27" s="304">
        <v>5</v>
      </c>
      <c r="H27" s="482"/>
      <c r="M27" s="2"/>
    </row>
    <row r="28" spans="1:13" ht="27" customHeight="1">
      <c r="A28" s="490"/>
      <c r="B28" s="33" t="s">
        <v>46</v>
      </c>
      <c r="C28" s="30">
        <v>22</v>
      </c>
      <c r="D28" s="15">
        <v>22</v>
      </c>
      <c r="E28" s="31">
        <v>8</v>
      </c>
      <c r="F28" s="487"/>
      <c r="G28" s="303">
        <v>2</v>
      </c>
      <c r="H28" s="482"/>
      <c r="M28" s="2"/>
    </row>
    <row r="29" spans="1:13" ht="27" customHeight="1">
      <c r="A29" s="490"/>
      <c r="B29" s="16" t="s">
        <v>65</v>
      </c>
      <c r="C29" s="32">
        <v>11</v>
      </c>
      <c r="D29" s="21">
        <v>10</v>
      </c>
      <c r="E29" s="22">
        <v>4</v>
      </c>
      <c r="F29" s="487"/>
      <c r="G29" s="307">
        <v>2</v>
      </c>
      <c r="H29" s="482"/>
      <c r="M29" s="2"/>
    </row>
    <row r="30" spans="1:13" ht="27" customHeight="1">
      <c r="A30" s="490"/>
      <c r="B30" s="16" t="s">
        <v>18</v>
      </c>
      <c r="C30" s="32">
        <v>12</v>
      </c>
      <c r="D30" s="21">
        <v>12</v>
      </c>
      <c r="E30" s="22">
        <v>4</v>
      </c>
      <c r="F30" s="487"/>
      <c r="G30" s="304">
        <v>3</v>
      </c>
      <c r="H30" s="482"/>
      <c r="M30" s="2"/>
    </row>
    <row r="31" spans="1:13" ht="26.25" customHeight="1">
      <c r="A31" s="490"/>
      <c r="B31" s="34" t="s">
        <v>66</v>
      </c>
      <c r="C31" s="35">
        <v>4</v>
      </c>
      <c r="D31" s="36">
        <v>4</v>
      </c>
      <c r="E31" s="37">
        <v>2</v>
      </c>
      <c r="F31" s="487"/>
      <c r="G31" s="304">
        <v>1</v>
      </c>
      <c r="H31" s="482"/>
      <c r="M31" s="2"/>
    </row>
    <row r="32" spans="1:13" ht="26.25" customHeight="1">
      <c r="A32" s="490"/>
      <c r="B32" s="54" t="s">
        <v>67</v>
      </c>
      <c r="C32" s="35">
        <v>7</v>
      </c>
      <c r="D32" s="36">
        <v>7</v>
      </c>
      <c r="E32" s="37">
        <v>2</v>
      </c>
      <c r="F32" s="487"/>
      <c r="G32" s="304">
        <v>1</v>
      </c>
      <c r="H32" s="482"/>
      <c r="M32" s="2"/>
    </row>
    <row r="33" spans="1:13" ht="26.25" customHeight="1">
      <c r="A33" s="490"/>
      <c r="B33" s="38" t="s">
        <v>26</v>
      </c>
      <c r="C33" s="35">
        <v>10</v>
      </c>
      <c r="D33" s="36">
        <v>10</v>
      </c>
      <c r="E33" s="37">
        <v>4</v>
      </c>
      <c r="F33" s="487"/>
      <c r="G33" s="303">
        <v>1</v>
      </c>
      <c r="H33" s="482"/>
      <c r="M33" s="2"/>
    </row>
    <row r="34" spans="1:13" ht="26.25" customHeight="1">
      <c r="A34" s="490"/>
      <c r="B34" s="34" t="s">
        <v>48</v>
      </c>
      <c r="C34" s="35">
        <v>6</v>
      </c>
      <c r="D34" s="36">
        <v>6</v>
      </c>
      <c r="E34" s="37">
        <v>2</v>
      </c>
      <c r="F34" s="487"/>
      <c r="G34" s="307">
        <v>1</v>
      </c>
      <c r="H34" s="482"/>
      <c r="M34" s="2"/>
    </row>
    <row r="35" spans="1:13" ht="26.25" customHeight="1">
      <c r="A35" s="490"/>
      <c r="B35" s="55" t="s">
        <v>68</v>
      </c>
      <c r="C35" s="35">
        <v>11</v>
      </c>
      <c r="D35" s="36">
        <v>10</v>
      </c>
      <c r="E35" s="37">
        <v>4</v>
      </c>
      <c r="F35" s="487"/>
      <c r="G35" s="307">
        <v>1</v>
      </c>
      <c r="H35" s="482"/>
      <c r="M35" s="2"/>
    </row>
    <row r="36" spans="1:13" ht="27" customHeight="1">
      <c r="A36" s="490"/>
      <c r="B36" s="16" t="s">
        <v>27</v>
      </c>
      <c r="C36" s="32">
        <v>43</v>
      </c>
      <c r="D36" s="22">
        <v>39</v>
      </c>
      <c r="E36" s="22">
        <v>8</v>
      </c>
      <c r="F36" s="487"/>
      <c r="G36" s="307">
        <v>3</v>
      </c>
      <c r="H36" s="482"/>
      <c r="M36" s="2"/>
    </row>
    <row r="37" spans="1:13" ht="27" customHeight="1" thickBot="1">
      <c r="A37" s="490"/>
      <c r="B37" s="40" t="s">
        <v>49</v>
      </c>
      <c r="C37" s="41">
        <v>1</v>
      </c>
      <c r="D37" s="42">
        <v>1</v>
      </c>
      <c r="E37" s="43">
        <v>0</v>
      </c>
      <c r="F37" s="487"/>
      <c r="G37" s="307">
        <v>0</v>
      </c>
      <c r="H37" s="482"/>
      <c r="M37" s="2"/>
    </row>
    <row r="38" spans="1:13" ht="50.1" customHeight="1" thickBot="1">
      <c r="A38" s="44"/>
      <c r="B38" s="28" t="s">
        <v>15</v>
      </c>
      <c r="C38" s="45">
        <f>SUM(C19:C37)</f>
        <v>450</v>
      </c>
      <c r="D38" s="90">
        <v>418</v>
      </c>
      <c r="E38" s="290">
        <v>97</v>
      </c>
      <c r="F38" s="488"/>
      <c r="G38" s="308" t="s">
        <v>221</v>
      </c>
      <c r="H38" s="483"/>
      <c r="M38" s="2"/>
    </row>
    <row r="39" spans="1:13" ht="26.25" customHeight="1" thickTop="1">
      <c r="A39" s="484" t="s">
        <v>59</v>
      </c>
      <c r="B39" s="34" t="s">
        <v>33</v>
      </c>
      <c r="C39" s="35">
        <v>5</v>
      </c>
      <c r="D39" s="36">
        <v>5</v>
      </c>
      <c r="E39" s="37">
        <v>0</v>
      </c>
      <c r="F39" s="472">
        <v>25</v>
      </c>
      <c r="G39" s="306">
        <v>0</v>
      </c>
      <c r="H39" s="481">
        <v>5.8</v>
      </c>
      <c r="M39" s="2"/>
    </row>
    <row r="40" spans="1:13" ht="26.25" customHeight="1">
      <c r="A40" s="485"/>
      <c r="B40" s="34" t="s">
        <v>34</v>
      </c>
      <c r="C40" s="35">
        <v>1</v>
      </c>
      <c r="D40" s="36">
        <v>1</v>
      </c>
      <c r="E40" s="37">
        <v>1</v>
      </c>
      <c r="F40" s="487"/>
      <c r="G40" s="307">
        <v>1</v>
      </c>
      <c r="H40" s="482"/>
      <c r="M40" s="2"/>
    </row>
    <row r="41" spans="1:13" ht="27" customHeight="1" thickBot="1">
      <c r="A41" s="485"/>
      <c r="B41" s="46" t="s">
        <v>35</v>
      </c>
      <c r="C41" s="47">
        <v>142</v>
      </c>
      <c r="D41" s="25">
        <v>138</v>
      </c>
      <c r="E41" s="26">
        <v>46</v>
      </c>
      <c r="F41" s="487"/>
      <c r="G41" s="309">
        <v>24</v>
      </c>
      <c r="H41" s="482"/>
      <c r="M41" s="2"/>
    </row>
    <row r="42" spans="1:13" ht="50.1" customHeight="1" thickBot="1">
      <c r="A42" s="486"/>
      <c r="B42" s="28" t="s">
        <v>15</v>
      </c>
      <c r="C42" s="45">
        <f>SUM(C39:C41)</f>
        <v>148</v>
      </c>
      <c r="D42" s="90">
        <v>144</v>
      </c>
      <c r="E42" s="290">
        <v>47</v>
      </c>
      <c r="F42" s="488"/>
      <c r="G42" s="308" t="s">
        <v>222</v>
      </c>
      <c r="H42" s="483"/>
      <c r="M42" s="2"/>
    </row>
    <row r="43" spans="1:13" ht="50.1" customHeight="1" thickTop="1" thickBot="1">
      <c r="A43" s="48" t="s">
        <v>7</v>
      </c>
      <c r="B43" s="49"/>
      <c r="C43" s="50">
        <v>121</v>
      </c>
      <c r="D43" s="291">
        <v>116</v>
      </c>
      <c r="E43" s="292">
        <v>21</v>
      </c>
      <c r="F43" s="291">
        <v>10</v>
      </c>
      <c r="G43" s="310" t="s">
        <v>223</v>
      </c>
      <c r="H43" s="311">
        <v>11.6</v>
      </c>
    </row>
    <row r="44" spans="1:13" ht="13.5" customHeight="1" thickBot="1">
      <c r="A44" s="51"/>
      <c r="B44" s="51"/>
      <c r="C44" s="318"/>
      <c r="D44" s="318"/>
      <c r="E44" s="318"/>
      <c r="F44" s="318"/>
      <c r="G44" s="319"/>
      <c r="H44" s="312"/>
      <c r="M44" s="2"/>
    </row>
    <row r="45" spans="1:13" ht="50.1" customHeight="1" thickBot="1">
      <c r="A45" s="468" t="s">
        <v>11</v>
      </c>
      <c r="B45" s="469"/>
      <c r="C45" s="52">
        <f>SUM(C6,C18,C42,C43,C38)</f>
        <v>1657</v>
      </c>
      <c r="D45" s="293">
        <v>1571</v>
      </c>
      <c r="E45" s="293">
        <v>345</v>
      </c>
      <c r="F45" s="53">
        <f>SUM(F6:F43)</f>
        <v>146</v>
      </c>
      <c r="G45" s="313">
        <v>159</v>
      </c>
      <c r="H45" s="315">
        <v>9.9</v>
      </c>
      <c r="I45" s="7"/>
      <c r="J45" s="7"/>
      <c r="M45" s="2"/>
    </row>
  </sheetData>
  <mergeCells count="13">
    <mergeCell ref="A39:A42"/>
    <mergeCell ref="F39:F42"/>
    <mergeCell ref="H39:H42"/>
    <mergeCell ref="A45:B45"/>
    <mergeCell ref="A3:H3"/>
    <mergeCell ref="A5:B5"/>
    <mergeCell ref="A6:B6"/>
    <mergeCell ref="F7:F18"/>
    <mergeCell ref="H7:H18"/>
    <mergeCell ref="F19:F38"/>
    <mergeCell ref="H19:H38"/>
    <mergeCell ref="A7:A17"/>
    <mergeCell ref="A19:A37"/>
  </mergeCells>
  <phoneticPr fontId="10"/>
  <printOptions horizontalCentered="1" gridLinesSet="0"/>
  <pageMargins left="0.32" right="0.39" top="0.27559055118110237" bottom="0.35433070866141736" header="0.19685039370078741" footer="0.31496062992125984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topLeftCell="A33" zoomScaleNormal="100" workbookViewId="0">
      <selection activeCell="C39" sqref="C39"/>
    </sheetView>
  </sheetViews>
  <sheetFormatPr defaultColWidth="9" defaultRowHeight="13.2"/>
  <cols>
    <col min="1" max="1" width="9.77734375" style="1" customWidth="1"/>
    <col min="2" max="2" width="11.44140625" style="1" customWidth="1"/>
    <col min="3" max="3" width="18.109375" style="1" customWidth="1"/>
    <col min="4" max="4" width="22" style="1" customWidth="1"/>
    <col min="5" max="5" width="23.109375" style="1" customWidth="1"/>
    <col min="6" max="8" width="16.21875" style="1" customWidth="1"/>
    <col min="9" max="9" width="9.6640625" style="1" customWidth="1"/>
    <col min="10" max="10" width="11.33203125" style="1" bestFit="1" customWidth="1"/>
    <col min="11" max="11" width="15.6640625" style="1" bestFit="1" customWidth="1"/>
    <col min="12" max="12" width="16.44140625" style="1" bestFit="1" customWidth="1"/>
    <col min="13" max="16384" width="9" style="1"/>
  </cols>
  <sheetData>
    <row r="1" spans="1:12" ht="24" customHeight="1">
      <c r="H1" s="6" t="s">
        <v>23</v>
      </c>
    </row>
    <row r="2" spans="1:12" ht="11.25" customHeight="1"/>
    <row r="3" spans="1:12" ht="27" customHeight="1">
      <c r="A3" s="467" t="s">
        <v>69</v>
      </c>
      <c r="B3" s="467"/>
      <c r="C3" s="467"/>
      <c r="D3" s="467"/>
      <c r="E3" s="467"/>
      <c r="F3" s="467"/>
      <c r="G3" s="467"/>
      <c r="H3" s="467"/>
      <c r="I3" s="4"/>
      <c r="J3" s="4"/>
      <c r="K3" s="4"/>
      <c r="L3" s="4"/>
    </row>
    <row r="4" spans="1:12" ht="30" customHeight="1" thickBot="1">
      <c r="A4" s="3"/>
      <c r="B4" s="3"/>
      <c r="C4" s="3"/>
      <c r="D4" s="3"/>
      <c r="E4" s="3"/>
      <c r="F4" s="3"/>
      <c r="G4" s="316"/>
      <c r="H4" s="297"/>
      <c r="I4" s="3"/>
      <c r="J4" s="3"/>
      <c r="K4" s="3"/>
      <c r="L4" s="3"/>
    </row>
    <row r="5" spans="1:12" ht="34.5" customHeight="1" thickBot="1">
      <c r="A5" s="470" t="s">
        <v>12</v>
      </c>
      <c r="B5" s="471"/>
      <c r="C5" s="8" t="s">
        <v>8</v>
      </c>
      <c r="D5" s="9" t="s">
        <v>53</v>
      </c>
      <c r="E5" s="10" t="s">
        <v>13</v>
      </c>
      <c r="F5" s="10" t="s">
        <v>36</v>
      </c>
      <c r="G5" s="298" t="s">
        <v>52</v>
      </c>
      <c r="H5" s="299" t="s">
        <v>51</v>
      </c>
    </row>
    <row r="6" spans="1:12" ht="68.25" customHeight="1" thickTop="1" thickBot="1">
      <c r="A6" s="476" t="s">
        <v>56</v>
      </c>
      <c r="B6" s="477"/>
      <c r="C6" s="56">
        <v>492</v>
      </c>
      <c r="D6" s="89">
        <v>473</v>
      </c>
      <c r="E6" s="89">
        <v>85</v>
      </c>
      <c r="F6" s="89">
        <v>40</v>
      </c>
      <c r="G6" s="300">
        <v>40</v>
      </c>
      <c r="H6" s="301">
        <v>11.8</v>
      </c>
    </row>
    <row r="7" spans="1:12" ht="27" customHeight="1" thickTop="1">
      <c r="A7" s="489" t="s">
        <v>57</v>
      </c>
      <c r="B7" s="13" t="s">
        <v>0</v>
      </c>
      <c r="C7" s="14">
        <v>53</v>
      </c>
      <c r="D7" s="15">
        <v>50</v>
      </c>
      <c r="E7" s="15">
        <v>9</v>
      </c>
      <c r="F7" s="294">
        <v>2</v>
      </c>
      <c r="G7" s="302">
        <v>2</v>
      </c>
      <c r="H7" s="478">
        <v>15.2</v>
      </c>
    </row>
    <row r="8" spans="1:12" ht="27" hidden="1" customHeight="1">
      <c r="A8" s="490"/>
      <c r="B8" s="16" t="s">
        <v>1</v>
      </c>
      <c r="C8" s="17"/>
      <c r="D8" s="18"/>
      <c r="E8" s="19"/>
      <c r="F8" s="295"/>
      <c r="G8" s="303"/>
      <c r="H8" s="479"/>
    </row>
    <row r="9" spans="1:12" ht="27" customHeight="1">
      <c r="A9" s="490"/>
      <c r="B9" s="13" t="s">
        <v>50</v>
      </c>
      <c r="C9" s="20">
        <v>72</v>
      </c>
      <c r="D9" s="21">
        <v>67</v>
      </c>
      <c r="E9" s="21">
        <v>9</v>
      </c>
      <c r="F9" s="320">
        <v>2</v>
      </c>
      <c r="G9" s="304">
        <v>2</v>
      </c>
      <c r="H9" s="479"/>
    </row>
    <row r="10" spans="1:12" ht="27" customHeight="1">
      <c r="A10" s="490"/>
      <c r="B10" s="16" t="s">
        <v>2</v>
      </c>
      <c r="C10" s="20">
        <v>86</v>
      </c>
      <c r="D10" s="21">
        <v>85</v>
      </c>
      <c r="E10" s="21">
        <v>26</v>
      </c>
      <c r="F10" s="317">
        <v>13</v>
      </c>
      <c r="G10" s="304">
        <v>13</v>
      </c>
      <c r="H10" s="479"/>
    </row>
    <row r="11" spans="1:12" ht="27" customHeight="1">
      <c r="A11" s="490"/>
      <c r="B11" s="16" t="s">
        <v>3</v>
      </c>
      <c r="C11" s="20">
        <v>51</v>
      </c>
      <c r="D11" s="21">
        <v>51</v>
      </c>
      <c r="E11" s="22">
        <v>12</v>
      </c>
      <c r="F11" s="321">
        <v>6</v>
      </c>
      <c r="G11" s="304">
        <v>6</v>
      </c>
      <c r="H11" s="479"/>
    </row>
    <row r="12" spans="1:12" ht="27" hidden="1" customHeight="1">
      <c r="A12" s="490"/>
      <c r="B12" s="16" t="s">
        <v>4</v>
      </c>
      <c r="C12" s="17"/>
      <c r="D12" s="19"/>
      <c r="E12" s="18"/>
      <c r="F12" s="317"/>
      <c r="G12" s="305"/>
      <c r="H12" s="479"/>
    </row>
    <row r="13" spans="1:12" ht="27" hidden="1" customHeight="1">
      <c r="A13" s="490"/>
      <c r="B13" s="16" t="s">
        <v>5</v>
      </c>
      <c r="C13" s="17"/>
      <c r="D13" s="19"/>
      <c r="E13" s="18"/>
      <c r="F13" s="317"/>
      <c r="G13" s="306"/>
      <c r="H13" s="479"/>
    </row>
    <row r="14" spans="1:12" ht="27" customHeight="1">
      <c r="A14" s="490"/>
      <c r="B14" s="16" t="s">
        <v>70</v>
      </c>
      <c r="C14" s="20">
        <v>37</v>
      </c>
      <c r="D14" s="21">
        <v>36</v>
      </c>
      <c r="E14" s="22">
        <v>4</v>
      </c>
      <c r="F14" s="321">
        <v>1</v>
      </c>
      <c r="G14" s="329">
        <v>1</v>
      </c>
      <c r="H14" s="479"/>
    </row>
    <row r="15" spans="1:12" ht="27" customHeight="1">
      <c r="A15" s="490"/>
      <c r="B15" s="16" t="s">
        <v>60</v>
      </c>
      <c r="C15" s="20">
        <v>14</v>
      </c>
      <c r="D15" s="21">
        <v>14</v>
      </c>
      <c r="E15" s="22">
        <v>4</v>
      </c>
      <c r="F15" s="321">
        <v>1</v>
      </c>
      <c r="G15" s="303">
        <v>1</v>
      </c>
      <c r="H15" s="479"/>
    </row>
    <row r="16" spans="1:12" ht="27" customHeight="1">
      <c r="A16" s="490"/>
      <c r="B16" s="16" t="s">
        <v>14</v>
      </c>
      <c r="C16" s="20">
        <v>77</v>
      </c>
      <c r="D16" s="21">
        <v>72</v>
      </c>
      <c r="E16" s="22">
        <v>8</v>
      </c>
      <c r="F16" s="321">
        <v>2</v>
      </c>
      <c r="G16" s="304">
        <v>2</v>
      </c>
      <c r="H16" s="479"/>
    </row>
    <row r="17" spans="1:12" ht="27" hidden="1" customHeight="1">
      <c r="A17" s="490"/>
      <c r="B17" s="16" t="s">
        <v>9</v>
      </c>
      <c r="C17" s="17"/>
      <c r="D17" s="19"/>
      <c r="E17" s="18"/>
      <c r="F17" s="317"/>
      <c r="G17" s="303"/>
      <c r="H17" s="479"/>
    </row>
    <row r="18" spans="1:12" ht="27" customHeight="1" thickBot="1">
      <c r="A18" s="490"/>
      <c r="B18" s="23" t="s">
        <v>6</v>
      </c>
      <c r="C18" s="24">
        <v>161</v>
      </c>
      <c r="D18" s="25">
        <v>158</v>
      </c>
      <c r="E18" s="26">
        <v>18</v>
      </c>
      <c r="F18" s="322">
        <v>8</v>
      </c>
      <c r="G18" s="304">
        <v>8</v>
      </c>
      <c r="H18" s="479"/>
    </row>
    <row r="19" spans="1:12" ht="50.1" customHeight="1" thickBot="1">
      <c r="A19" s="27"/>
      <c r="B19" s="28" t="s">
        <v>10</v>
      </c>
      <c r="C19" s="58">
        <v>551</v>
      </c>
      <c r="D19" s="90">
        <v>533</v>
      </c>
      <c r="E19" s="290">
        <v>90</v>
      </c>
      <c r="F19" s="323">
        <v>35</v>
      </c>
      <c r="G19" s="305">
        <v>35</v>
      </c>
      <c r="H19" s="480"/>
    </row>
    <row r="20" spans="1:12" ht="27" customHeight="1" thickTop="1">
      <c r="A20" s="489" t="s">
        <v>58</v>
      </c>
      <c r="B20" s="13" t="s">
        <v>42</v>
      </c>
      <c r="C20" s="30">
        <v>37</v>
      </c>
      <c r="D20" s="15">
        <v>34</v>
      </c>
      <c r="E20" s="31">
        <v>8</v>
      </c>
      <c r="F20" s="324">
        <v>3</v>
      </c>
      <c r="G20" s="306">
        <v>3</v>
      </c>
      <c r="H20" s="481">
        <v>15.6</v>
      </c>
      <c r="L20" s="2"/>
    </row>
    <row r="21" spans="1:12" ht="27" customHeight="1">
      <c r="A21" s="490"/>
      <c r="B21" s="13" t="s">
        <v>40</v>
      </c>
      <c r="C21" s="30">
        <v>31</v>
      </c>
      <c r="D21" s="15">
        <v>27</v>
      </c>
      <c r="E21" s="31">
        <v>5</v>
      </c>
      <c r="F21" s="296">
        <v>1</v>
      </c>
      <c r="G21" s="304">
        <v>1</v>
      </c>
      <c r="H21" s="482"/>
      <c r="L21" s="2"/>
    </row>
    <row r="22" spans="1:12" ht="27" customHeight="1">
      <c r="A22" s="490"/>
      <c r="B22" s="13" t="s">
        <v>71</v>
      </c>
      <c r="C22" s="30">
        <v>37</v>
      </c>
      <c r="D22" s="15">
        <v>32</v>
      </c>
      <c r="E22" s="31">
        <v>4</v>
      </c>
      <c r="F22" s="325">
        <v>1</v>
      </c>
      <c r="G22" s="304">
        <v>1</v>
      </c>
      <c r="H22" s="482"/>
      <c r="L22" s="2"/>
    </row>
    <row r="23" spans="1:12" ht="27" customHeight="1">
      <c r="A23" s="490"/>
      <c r="B23" s="13" t="s">
        <v>41</v>
      </c>
      <c r="C23" s="30">
        <v>48</v>
      </c>
      <c r="D23" s="15">
        <v>43</v>
      </c>
      <c r="E23" s="31">
        <v>8</v>
      </c>
      <c r="F23" s="326">
        <v>3</v>
      </c>
      <c r="G23" s="303">
        <v>3</v>
      </c>
      <c r="H23" s="482"/>
      <c r="L23" s="2"/>
    </row>
    <row r="24" spans="1:12" ht="27" customHeight="1">
      <c r="A24" s="490"/>
      <c r="B24" s="13" t="s">
        <v>43</v>
      </c>
      <c r="C24" s="30">
        <v>14</v>
      </c>
      <c r="D24" s="15">
        <v>14</v>
      </c>
      <c r="E24" s="31">
        <v>4</v>
      </c>
      <c r="F24" s="296">
        <v>1</v>
      </c>
      <c r="G24" s="307">
        <v>1</v>
      </c>
      <c r="H24" s="482"/>
      <c r="L24" s="2"/>
    </row>
    <row r="25" spans="1:12" ht="27" customHeight="1">
      <c r="A25" s="490"/>
      <c r="B25" s="13" t="s">
        <v>24</v>
      </c>
      <c r="C25" s="30">
        <v>35</v>
      </c>
      <c r="D25" s="15">
        <v>31</v>
      </c>
      <c r="E25" s="31">
        <v>4</v>
      </c>
      <c r="F25" s="325">
        <v>1</v>
      </c>
      <c r="G25" s="307">
        <v>1</v>
      </c>
      <c r="H25" s="482"/>
      <c r="L25" s="2"/>
    </row>
    <row r="26" spans="1:12" ht="27" customHeight="1">
      <c r="A26" s="490"/>
      <c r="B26" s="13" t="s">
        <v>44</v>
      </c>
      <c r="C26" s="30">
        <v>71</v>
      </c>
      <c r="D26" s="15">
        <v>68</v>
      </c>
      <c r="E26" s="31">
        <v>8</v>
      </c>
      <c r="F26" s="325">
        <v>3</v>
      </c>
      <c r="G26" s="307">
        <v>3</v>
      </c>
      <c r="H26" s="482"/>
      <c r="L26" s="2"/>
    </row>
    <row r="27" spans="1:12" ht="27" customHeight="1">
      <c r="A27" s="490"/>
      <c r="B27" s="16" t="s">
        <v>25</v>
      </c>
      <c r="C27" s="32">
        <v>48</v>
      </c>
      <c r="D27" s="21">
        <v>48</v>
      </c>
      <c r="E27" s="22">
        <v>8</v>
      </c>
      <c r="F27" s="320">
        <v>4</v>
      </c>
      <c r="G27" s="304">
        <v>4</v>
      </c>
      <c r="H27" s="482"/>
      <c r="L27" s="2"/>
    </row>
    <row r="28" spans="1:12" ht="27" customHeight="1">
      <c r="A28" s="490"/>
      <c r="B28" s="33" t="s">
        <v>46</v>
      </c>
      <c r="C28" s="30">
        <v>19</v>
      </c>
      <c r="D28" s="15">
        <v>19</v>
      </c>
      <c r="E28" s="31">
        <v>4</v>
      </c>
      <c r="F28" s="320">
        <v>1</v>
      </c>
      <c r="G28" s="303">
        <v>1</v>
      </c>
      <c r="H28" s="482"/>
      <c r="L28" s="2"/>
    </row>
    <row r="29" spans="1:12" ht="26.25" customHeight="1">
      <c r="A29" s="490"/>
      <c r="B29" s="54" t="s">
        <v>67</v>
      </c>
      <c r="C29" s="35">
        <v>20</v>
      </c>
      <c r="D29" s="36">
        <v>18</v>
      </c>
      <c r="E29" s="37">
        <v>4</v>
      </c>
      <c r="F29" s="317">
        <v>1</v>
      </c>
      <c r="G29" s="304">
        <v>1</v>
      </c>
      <c r="H29" s="482"/>
      <c r="L29" s="2"/>
    </row>
    <row r="30" spans="1:12" ht="26.25" customHeight="1">
      <c r="A30" s="490"/>
      <c r="B30" s="38" t="s">
        <v>26</v>
      </c>
      <c r="C30" s="35">
        <v>14</v>
      </c>
      <c r="D30" s="36">
        <v>14</v>
      </c>
      <c r="E30" s="37">
        <v>4</v>
      </c>
      <c r="F30" s="320">
        <v>1</v>
      </c>
      <c r="G30" s="303">
        <v>1</v>
      </c>
      <c r="H30" s="482"/>
      <c r="L30" s="2"/>
    </row>
    <row r="31" spans="1:12" ht="27" customHeight="1">
      <c r="A31" s="490"/>
      <c r="B31" s="16" t="s">
        <v>27</v>
      </c>
      <c r="C31" s="32">
        <v>44</v>
      </c>
      <c r="D31" s="22">
        <v>42</v>
      </c>
      <c r="E31" s="22">
        <v>8</v>
      </c>
      <c r="F31" s="320">
        <v>4</v>
      </c>
      <c r="G31" s="307">
        <v>4</v>
      </c>
      <c r="H31" s="482"/>
      <c r="L31" s="2"/>
    </row>
    <row r="32" spans="1:12" ht="27" customHeight="1" thickBot="1">
      <c r="A32" s="490"/>
      <c r="B32" s="40" t="s">
        <v>49</v>
      </c>
      <c r="C32" s="41">
        <v>1</v>
      </c>
      <c r="D32" s="42">
        <v>1</v>
      </c>
      <c r="E32" s="43">
        <v>1</v>
      </c>
      <c r="F32" s="317">
        <v>1</v>
      </c>
      <c r="G32" s="307">
        <v>1</v>
      </c>
      <c r="H32" s="482"/>
      <c r="L32" s="2"/>
    </row>
    <row r="33" spans="1:12" ht="50.1" customHeight="1" thickBot="1">
      <c r="A33" s="44"/>
      <c r="B33" s="28" t="s">
        <v>15</v>
      </c>
      <c r="C33" s="59">
        <v>419</v>
      </c>
      <c r="D33" s="90">
        <v>391</v>
      </c>
      <c r="E33" s="290">
        <v>70</v>
      </c>
      <c r="F33" s="327">
        <v>25</v>
      </c>
      <c r="G33" s="308">
        <v>25</v>
      </c>
      <c r="H33" s="483"/>
      <c r="L33" s="2"/>
    </row>
    <row r="34" spans="1:12" ht="26.25" customHeight="1" thickTop="1">
      <c r="A34" s="484" t="s">
        <v>59</v>
      </c>
      <c r="B34" s="34" t="s">
        <v>33</v>
      </c>
      <c r="C34" s="35">
        <v>4</v>
      </c>
      <c r="D34" s="36">
        <v>2</v>
      </c>
      <c r="E34" s="37">
        <v>2</v>
      </c>
      <c r="F34" s="294">
        <v>1</v>
      </c>
      <c r="G34" s="306">
        <v>1</v>
      </c>
      <c r="H34" s="481">
        <v>9.1</v>
      </c>
      <c r="L34" s="2"/>
    </row>
    <row r="35" spans="1:12" ht="26.25" customHeight="1">
      <c r="A35" s="485"/>
      <c r="B35" s="34" t="s">
        <v>72</v>
      </c>
      <c r="C35" s="35">
        <v>1</v>
      </c>
      <c r="D35" s="36">
        <v>1</v>
      </c>
      <c r="E35" s="37">
        <v>1</v>
      </c>
      <c r="F35" s="326">
        <v>1</v>
      </c>
      <c r="G35" s="304">
        <v>1</v>
      </c>
      <c r="H35" s="491"/>
      <c r="L35" s="2"/>
    </row>
    <row r="36" spans="1:12" ht="26.25" customHeight="1">
      <c r="A36" s="485"/>
      <c r="B36" s="34" t="s">
        <v>34</v>
      </c>
      <c r="C36" s="35">
        <v>1</v>
      </c>
      <c r="D36" s="36">
        <v>1</v>
      </c>
      <c r="E36" s="37">
        <v>1</v>
      </c>
      <c r="F36" s="321">
        <v>1</v>
      </c>
      <c r="G36" s="307">
        <v>1</v>
      </c>
      <c r="H36" s="482"/>
      <c r="L36" s="2"/>
    </row>
    <row r="37" spans="1:12" ht="27" customHeight="1" thickBot="1">
      <c r="A37" s="485"/>
      <c r="B37" s="46" t="s">
        <v>35</v>
      </c>
      <c r="C37" s="47">
        <v>133</v>
      </c>
      <c r="D37" s="25">
        <v>133</v>
      </c>
      <c r="E37" s="26">
        <v>24</v>
      </c>
      <c r="F37" s="322">
        <v>12</v>
      </c>
      <c r="G37" s="309">
        <v>12</v>
      </c>
      <c r="H37" s="482"/>
      <c r="L37" s="2"/>
    </row>
    <row r="38" spans="1:12" ht="50.1" customHeight="1" thickBot="1">
      <c r="A38" s="486"/>
      <c r="B38" s="28" t="s">
        <v>15</v>
      </c>
      <c r="C38" s="59">
        <v>139</v>
      </c>
      <c r="D38" s="90">
        <v>137</v>
      </c>
      <c r="E38" s="290">
        <v>28</v>
      </c>
      <c r="F38" s="328">
        <v>15</v>
      </c>
      <c r="G38" s="308">
        <v>15</v>
      </c>
      <c r="H38" s="483"/>
      <c r="L38" s="2"/>
    </row>
    <row r="39" spans="1:12" ht="50.1" customHeight="1" thickTop="1" thickBot="1">
      <c r="A39" s="48" t="s">
        <v>7</v>
      </c>
      <c r="B39" s="49"/>
      <c r="C39" s="60">
        <v>123</v>
      </c>
      <c r="D39" s="291">
        <v>115</v>
      </c>
      <c r="E39" s="292">
        <v>11</v>
      </c>
      <c r="F39" s="291">
        <v>5</v>
      </c>
      <c r="G39" s="310">
        <v>5</v>
      </c>
      <c r="H39" s="311">
        <v>23</v>
      </c>
    </row>
    <row r="40" spans="1:12" ht="13.5" customHeight="1" thickBot="1">
      <c r="A40" s="51"/>
      <c r="B40" s="51"/>
      <c r="C40" s="51"/>
      <c r="D40" s="51"/>
      <c r="E40" s="51"/>
      <c r="F40" s="51"/>
      <c r="G40" s="312"/>
      <c r="H40" s="312"/>
      <c r="L40" s="2"/>
    </row>
    <row r="41" spans="1:12" ht="50.1" customHeight="1" thickBot="1">
      <c r="A41" s="468" t="s">
        <v>11</v>
      </c>
      <c r="B41" s="469"/>
      <c r="C41" s="52">
        <v>1724</v>
      </c>
      <c r="D41" s="293">
        <v>1649</v>
      </c>
      <c r="E41" s="293">
        <v>284</v>
      </c>
      <c r="F41" s="53">
        <v>120</v>
      </c>
      <c r="G41" s="313">
        <v>120</v>
      </c>
      <c r="H41" s="315">
        <v>13.7</v>
      </c>
      <c r="I41" s="7"/>
      <c r="L41" s="2"/>
    </row>
  </sheetData>
  <mergeCells count="10">
    <mergeCell ref="A3:H3"/>
    <mergeCell ref="A5:B5"/>
    <mergeCell ref="A6:B6"/>
    <mergeCell ref="A7:A18"/>
    <mergeCell ref="H7:H19"/>
    <mergeCell ref="A41:B41"/>
    <mergeCell ref="A34:A38"/>
    <mergeCell ref="A20:A32"/>
    <mergeCell ref="H20:H33"/>
    <mergeCell ref="H34:H38"/>
  </mergeCells>
  <phoneticPr fontId="10"/>
  <printOptions horizontalCentered="1" gridLinesSet="0"/>
  <pageMargins left="0.32" right="0.39" top="0.27559055118110237" bottom="0.35433070866141736" header="0.19685039370078741" footer="0.31496062992125984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topLeftCell="A32" zoomScale="80" zoomScaleNormal="100" zoomScaleSheetLayoutView="80" workbookViewId="0">
      <selection activeCell="K38" sqref="K38"/>
    </sheetView>
  </sheetViews>
  <sheetFormatPr defaultColWidth="9" defaultRowHeight="13.2"/>
  <cols>
    <col min="1" max="1" width="9.77734375" style="1" customWidth="1"/>
    <col min="2" max="2" width="11.44140625" style="1" customWidth="1"/>
    <col min="3" max="3" width="19.44140625" style="1" customWidth="1"/>
    <col min="4" max="4" width="22" style="1" customWidth="1"/>
    <col min="5" max="5" width="23.109375" style="1" customWidth="1"/>
    <col min="6" max="8" width="16.21875" style="1" customWidth="1"/>
    <col min="9" max="9" width="9.6640625" style="1" customWidth="1"/>
    <col min="10" max="10" width="11.33203125" style="1" bestFit="1" customWidth="1"/>
    <col min="11" max="11" width="15.6640625" style="1" bestFit="1" customWidth="1"/>
    <col min="12" max="12" width="16.44140625" style="1" bestFit="1" customWidth="1"/>
    <col min="13" max="16384" width="9" style="1"/>
  </cols>
  <sheetData>
    <row r="1" spans="1:12" ht="24" customHeight="1">
      <c r="H1" s="6" t="s">
        <v>23</v>
      </c>
    </row>
    <row r="2" spans="1:12" ht="11.25" customHeight="1"/>
    <row r="3" spans="1:12" ht="27" customHeight="1">
      <c r="A3" s="492" t="s">
        <v>83</v>
      </c>
      <c r="B3" s="492"/>
      <c r="C3" s="492"/>
      <c r="D3" s="492"/>
      <c r="E3" s="492"/>
      <c r="F3" s="492"/>
      <c r="G3" s="492"/>
      <c r="H3" s="492"/>
      <c r="I3" s="4"/>
      <c r="J3" s="4"/>
      <c r="K3" s="4"/>
      <c r="L3" s="4"/>
    </row>
    <row r="4" spans="1:12" ht="30" customHeight="1" thickBot="1">
      <c r="A4" s="3"/>
      <c r="B4" s="3"/>
      <c r="C4" s="3"/>
      <c r="D4" s="3"/>
      <c r="E4" s="3"/>
      <c r="F4" s="3"/>
      <c r="G4" s="316"/>
      <c r="H4" s="297"/>
      <c r="I4" s="3"/>
      <c r="J4" s="3"/>
      <c r="K4" s="3"/>
      <c r="L4" s="3"/>
    </row>
    <row r="5" spans="1:12" ht="34.5" customHeight="1" thickBot="1">
      <c r="A5" s="470" t="s">
        <v>12</v>
      </c>
      <c r="B5" s="471"/>
      <c r="C5" s="8" t="s">
        <v>8</v>
      </c>
      <c r="D5" s="9" t="s">
        <v>53</v>
      </c>
      <c r="E5" s="10" t="s">
        <v>13</v>
      </c>
      <c r="F5" s="10" t="s">
        <v>36</v>
      </c>
      <c r="G5" s="298" t="s">
        <v>52</v>
      </c>
      <c r="H5" s="299" t="s">
        <v>51</v>
      </c>
    </row>
    <row r="6" spans="1:12" ht="68.25" customHeight="1" thickTop="1" thickBot="1">
      <c r="A6" s="476" t="s">
        <v>56</v>
      </c>
      <c r="B6" s="477"/>
      <c r="C6" s="347">
        <v>492</v>
      </c>
      <c r="D6" s="330">
        <v>475</v>
      </c>
      <c r="E6" s="330">
        <v>72</v>
      </c>
      <c r="F6" s="330">
        <v>35</v>
      </c>
      <c r="G6" s="348">
        <v>35</v>
      </c>
      <c r="H6" s="301">
        <v>13.6</v>
      </c>
    </row>
    <row r="7" spans="1:12" ht="27" customHeight="1" thickTop="1">
      <c r="A7" s="489" t="s">
        <v>57</v>
      </c>
      <c r="B7" s="13" t="s">
        <v>0</v>
      </c>
      <c r="C7" s="70">
        <v>39</v>
      </c>
      <c r="D7" s="71">
        <v>39</v>
      </c>
      <c r="E7" s="71">
        <v>4</v>
      </c>
      <c r="F7" s="168">
        <v>1</v>
      </c>
      <c r="G7" s="142">
        <v>1</v>
      </c>
      <c r="H7" s="478">
        <v>19.7</v>
      </c>
    </row>
    <row r="8" spans="1:12" ht="27" hidden="1" customHeight="1">
      <c r="A8" s="490"/>
      <c r="B8" s="16" t="s">
        <v>1</v>
      </c>
      <c r="C8" s="61"/>
      <c r="D8" s="72"/>
      <c r="E8" s="74"/>
      <c r="F8" s="331"/>
      <c r="G8" s="161"/>
      <c r="H8" s="479"/>
    </row>
    <row r="9" spans="1:12" ht="27" customHeight="1">
      <c r="A9" s="490"/>
      <c r="B9" s="13" t="s">
        <v>50</v>
      </c>
      <c r="C9" s="69">
        <v>86</v>
      </c>
      <c r="D9" s="73">
        <v>81</v>
      </c>
      <c r="E9" s="73">
        <v>8</v>
      </c>
      <c r="F9" s="332">
        <v>3</v>
      </c>
      <c r="G9" s="148">
        <v>3</v>
      </c>
      <c r="H9" s="479"/>
    </row>
    <row r="10" spans="1:12" ht="27" customHeight="1">
      <c r="A10" s="490"/>
      <c r="B10" s="16" t="s">
        <v>2</v>
      </c>
      <c r="C10" s="69">
        <v>79</v>
      </c>
      <c r="D10" s="73">
        <v>79</v>
      </c>
      <c r="E10" s="73">
        <v>8</v>
      </c>
      <c r="F10" s="333">
        <v>3</v>
      </c>
      <c r="G10" s="148">
        <v>3</v>
      </c>
      <c r="H10" s="479"/>
    </row>
    <row r="11" spans="1:12" ht="27" customHeight="1">
      <c r="A11" s="490"/>
      <c r="B11" s="16" t="s">
        <v>3</v>
      </c>
      <c r="C11" s="69">
        <v>58</v>
      </c>
      <c r="D11" s="73">
        <v>56</v>
      </c>
      <c r="E11" s="77">
        <v>16</v>
      </c>
      <c r="F11" s="334">
        <v>8</v>
      </c>
      <c r="G11" s="148">
        <v>8</v>
      </c>
      <c r="H11" s="479"/>
    </row>
    <row r="12" spans="1:12" ht="27" hidden="1" customHeight="1">
      <c r="A12" s="490"/>
      <c r="B12" s="16" t="s">
        <v>4</v>
      </c>
      <c r="C12" s="61"/>
      <c r="D12" s="74"/>
      <c r="E12" s="72"/>
      <c r="F12" s="333"/>
      <c r="G12" s="341"/>
      <c r="H12" s="479"/>
    </row>
    <row r="13" spans="1:12" ht="27" hidden="1" customHeight="1">
      <c r="A13" s="490"/>
      <c r="B13" s="16" t="s">
        <v>5</v>
      </c>
      <c r="C13" s="61"/>
      <c r="D13" s="74"/>
      <c r="E13" s="72"/>
      <c r="F13" s="333"/>
      <c r="G13" s="167"/>
      <c r="H13" s="479"/>
    </row>
    <row r="14" spans="1:12" ht="27" customHeight="1">
      <c r="A14" s="490"/>
      <c r="B14" s="16" t="s">
        <v>60</v>
      </c>
      <c r="C14" s="69">
        <v>18</v>
      </c>
      <c r="D14" s="73">
        <v>17</v>
      </c>
      <c r="E14" s="77">
        <v>5</v>
      </c>
      <c r="F14" s="334">
        <v>1</v>
      </c>
      <c r="G14" s="161">
        <v>1</v>
      </c>
      <c r="H14" s="479"/>
    </row>
    <row r="15" spans="1:12" ht="27" customHeight="1">
      <c r="A15" s="490"/>
      <c r="B15" s="16" t="s">
        <v>14</v>
      </c>
      <c r="C15" s="69">
        <v>65</v>
      </c>
      <c r="D15" s="73">
        <v>62</v>
      </c>
      <c r="E15" s="77">
        <v>8</v>
      </c>
      <c r="F15" s="334">
        <v>3</v>
      </c>
      <c r="G15" s="148">
        <v>3</v>
      </c>
      <c r="H15" s="479"/>
    </row>
    <row r="16" spans="1:12" ht="27" hidden="1" customHeight="1">
      <c r="A16" s="490"/>
      <c r="B16" s="16" t="s">
        <v>9</v>
      </c>
      <c r="C16" s="61"/>
      <c r="D16" s="74"/>
      <c r="E16" s="72"/>
      <c r="F16" s="333"/>
      <c r="G16" s="161"/>
      <c r="H16" s="479"/>
    </row>
    <row r="17" spans="1:12" ht="27" customHeight="1" thickBot="1">
      <c r="A17" s="490"/>
      <c r="B17" s="23" t="s">
        <v>6</v>
      </c>
      <c r="C17" s="68">
        <v>144</v>
      </c>
      <c r="D17" s="75">
        <v>139</v>
      </c>
      <c r="E17" s="79">
        <v>11</v>
      </c>
      <c r="F17" s="335">
        <v>5</v>
      </c>
      <c r="G17" s="151">
        <v>5</v>
      </c>
      <c r="H17" s="479"/>
    </row>
    <row r="18" spans="1:12" ht="50.1" customHeight="1" thickBot="1">
      <c r="A18" s="27"/>
      <c r="B18" s="28" t="s">
        <v>10</v>
      </c>
      <c r="C18" s="349">
        <v>489</v>
      </c>
      <c r="D18" s="350">
        <v>473</v>
      </c>
      <c r="E18" s="351">
        <v>60</v>
      </c>
      <c r="F18" s="336">
        <v>24</v>
      </c>
      <c r="G18" s="341">
        <v>24</v>
      </c>
      <c r="H18" s="480"/>
    </row>
    <row r="19" spans="1:12" ht="27" customHeight="1" thickTop="1">
      <c r="A19" s="489" t="s">
        <v>58</v>
      </c>
      <c r="B19" s="13" t="s">
        <v>42</v>
      </c>
      <c r="C19" s="67">
        <v>43</v>
      </c>
      <c r="D19" s="71">
        <v>42</v>
      </c>
      <c r="E19" s="80">
        <v>8</v>
      </c>
      <c r="F19" s="143">
        <v>4</v>
      </c>
      <c r="G19" s="167">
        <v>4</v>
      </c>
      <c r="H19" s="481">
        <v>13.2</v>
      </c>
      <c r="L19" s="2"/>
    </row>
    <row r="20" spans="1:12" ht="27" customHeight="1">
      <c r="A20" s="490"/>
      <c r="B20" s="13" t="s">
        <v>40</v>
      </c>
      <c r="C20" s="67">
        <v>35</v>
      </c>
      <c r="D20" s="71">
        <v>35</v>
      </c>
      <c r="E20" s="80">
        <v>4</v>
      </c>
      <c r="F20" s="162">
        <v>1</v>
      </c>
      <c r="G20" s="148">
        <v>1</v>
      </c>
      <c r="H20" s="482"/>
      <c r="L20" s="2"/>
    </row>
    <row r="21" spans="1:12" ht="27" customHeight="1">
      <c r="A21" s="490"/>
      <c r="B21" s="13" t="s">
        <v>62</v>
      </c>
      <c r="C21" s="67">
        <v>14</v>
      </c>
      <c r="D21" s="71">
        <v>13</v>
      </c>
      <c r="E21" s="80">
        <v>4</v>
      </c>
      <c r="F21" s="337">
        <v>1</v>
      </c>
      <c r="G21" s="148">
        <v>1</v>
      </c>
      <c r="H21" s="482"/>
      <c r="L21" s="2"/>
    </row>
    <row r="22" spans="1:12" ht="27" customHeight="1">
      <c r="A22" s="490"/>
      <c r="B22" s="13" t="s">
        <v>41</v>
      </c>
      <c r="C22" s="67">
        <v>53</v>
      </c>
      <c r="D22" s="71">
        <v>48</v>
      </c>
      <c r="E22" s="80">
        <v>8</v>
      </c>
      <c r="F22" s="149">
        <v>3</v>
      </c>
      <c r="G22" s="161">
        <v>3</v>
      </c>
      <c r="H22" s="482"/>
      <c r="L22" s="2"/>
    </row>
    <row r="23" spans="1:12" ht="27" customHeight="1">
      <c r="A23" s="490"/>
      <c r="B23" s="13" t="s">
        <v>43</v>
      </c>
      <c r="C23" s="67">
        <v>15</v>
      </c>
      <c r="D23" s="71">
        <v>15</v>
      </c>
      <c r="E23" s="80">
        <v>6</v>
      </c>
      <c r="F23" s="149">
        <v>4</v>
      </c>
      <c r="G23" s="342">
        <v>4</v>
      </c>
      <c r="H23" s="482"/>
      <c r="L23" s="2"/>
    </row>
    <row r="24" spans="1:12" ht="27" customHeight="1">
      <c r="A24" s="490"/>
      <c r="B24" s="13" t="s">
        <v>63</v>
      </c>
      <c r="C24" s="67">
        <v>22</v>
      </c>
      <c r="D24" s="71">
        <v>22</v>
      </c>
      <c r="E24" s="80">
        <v>8</v>
      </c>
      <c r="F24" s="149">
        <v>2</v>
      </c>
      <c r="G24" s="342">
        <v>2</v>
      </c>
      <c r="H24" s="482"/>
      <c r="L24" s="2"/>
    </row>
    <row r="25" spans="1:12" ht="27" customHeight="1">
      <c r="A25" s="490"/>
      <c r="B25" s="13" t="s">
        <v>24</v>
      </c>
      <c r="C25" s="67">
        <v>30</v>
      </c>
      <c r="D25" s="71">
        <v>30</v>
      </c>
      <c r="E25" s="80">
        <v>8</v>
      </c>
      <c r="F25" s="337">
        <v>3</v>
      </c>
      <c r="G25" s="342">
        <v>3</v>
      </c>
      <c r="H25" s="482"/>
      <c r="L25" s="2"/>
    </row>
    <row r="26" spans="1:12" ht="27" customHeight="1">
      <c r="A26" s="490"/>
      <c r="B26" s="13" t="s">
        <v>44</v>
      </c>
      <c r="C26" s="67">
        <v>86</v>
      </c>
      <c r="D26" s="71">
        <v>79</v>
      </c>
      <c r="E26" s="80">
        <v>8</v>
      </c>
      <c r="F26" s="337">
        <v>4</v>
      </c>
      <c r="G26" s="342">
        <v>4</v>
      </c>
      <c r="H26" s="482"/>
      <c r="L26" s="2"/>
    </row>
    <row r="27" spans="1:12" ht="27" customHeight="1">
      <c r="A27" s="490"/>
      <c r="B27" s="16" t="s">
        <v>45</v>
      </c>
      <c r="C27" s="66">
        <v>14</v>
      </c>
      <c r="D27" s="73">
        <v>13</v>
      </c>
      <c r="E27" s="77">
        <v>4</v>
      </c>
      <c r="F27" s="332">
        <v>1</v>
      </c>
      <c r="G27" s="148">
        <v>1</v>
      </c>
      <c r="H27" s="482"/>
      <c r="L27" s="2"/>
    </row>
    <row r="28" spans="1:12" ht="27" customHeight="1">
      <c r="A28" s="490"/>
      <c r="B28" s="33" t="s">
        <v>25</v>
      </c>
      <c r="C28" s="67">
        <v>76</v>
      </c>
      <c r="D28" s="71">
        <v>70</v>
      </c>
      <c r="E28" s="80">
        <v>11</v>
      </c>
      <c r="F28" s="332">
        <v>5</v>
      </c>
      <c r="G28" s="161">
        <v>5</v>
      </c>
      <c r="H28" s="482"/>
      <c r="L28" s="2"/>
    </row>
    <row r="29" spans="1:12" ht="26.25" customHeight="1">
      <c r="A29" s="490"/>
      <c r="B29" s="54" t="s">
        <v>74</v>
      </c>
      <c r="C29" s="64">
        <v>22</v>
      </c>
      <c r="D29" s="76">
        <v>19</v>
      </c>
      <c r="E29" s="81">
        <v>4</v>
      </c>
      <c r="F29" s="333">
        <v>1</v>
      </c>
      <c r="G29" s="148">
        <v>1</v>
      </c>
      <c r="H29" s="482"/>
      <c r="L29" s="2"/>
    </row>
    <row r="30" spans="1:12" ht="26.25" customHeight="1">
      <c r="A30" s="490"/>
      <c r="B30" s="38" t="s">
        <v>73</v>
      </c>
      <c r="C30" s="64">
        <v>11</v>
      </c>
      <c r="D30" s="76">
        <v>11</v>
      </c>
      <c r="E30" s="81">
        <v>4</v>
      </c>
      <c r="F30" s="332">
        <v>1</v>
      </c>
      <c r="G30" s="161">
        <v>1</v>
      </c>
      <c r="H30" s="482"/>
      <c r="L30" s="2"/>
    </row>
    <row r="31" spans="1:12" ht="27" customHeight="1">
      <c r="A31" s="490"/>
      <c r="B31" s="16" t="s">
        <v>48</v>
      </c>
      <c r="C31" s="66">
        <v>23</v>
      </c>
      <c r="D31" s="77">
        <v>22</v>
      </c>
      <c r="E31" s="77">
        <v>8</v>
      </c>
      <c r="F31" s="332">
        <v>2</v>
      </c>
      <c r="G31" s="342">
        <v>2</v>
      </c>
      <c r="H31" s="482"/>
      <c r="L31" s="2"/>
    </row>
    <row r="32" spans="1:12" ht="27" customHeight="1" thickBot="1">
      <c r="A32" s="490"/>
      <c r="B32" s="40" t="s">
        <v>27</v>
      </c>
      <c r="C32" s="65">
        <v>44</v>
      </c>
      <c r="D32" s="78">
        <v>44</v>
      </c>
      <c r="E32" s="82">
        <v>8</v>
      </c>
      <c r="F32" s="333">
        <v>3</v>
      </c>
      <c r="G32" s="342">
        <v>3</v>
      </c>
      <c r="H32" s="482"/>
      <c r="L32" s="2"/>
    </row>
    <row r="33" spans="1:12" ht="50.1" customHeight="1" thickBot="1">
      <c r="A33" s="44"/>
      <c r="B33" s="28" t="s">
        <v>15</v>
      </c>
      <c r="C33" s="352">
        <v>488</v>
      </c>
      <c r="D33" s="350">
        <v>463</v>
      </c>
      <c r="E33" s="351">
        <v>93</v>
      </c>
      <c r="F33" s="338">
        <v>35</v>
      </c>
      <c r="G33" s="352">
        <v>35</v>
      </c>
      <c r="H33" s="483"/>
      <c r="L33" s="2"/>
    </row>
    <row r="34" spans="1:12" ht="26.25" customHeight="1" thickTop="1">
      <c r="A34" s="484" t="s">
        <v>59</v>
      </c>
      <c r="B34" s="34" t="s">
        <v>33</v>
      </c>
      <c r="C34" s="64">
        <v>2</v>
      </c>
      <c r="D34" s="76">
        <v>2</v>
      </c>
      <c r="E34" s="81">
        <v>2</v>
      </c>
      <c r="F34" s="168">
        <v>1</v>
      </c>
      <c r="G34" s="167">
        <v>1</v>
      </c>
      <c r="H34" s="481">
        <v>15.1</v>
      </c>
      <c r="L34" s="2"/>
    </row>
    <row r="35" spans="1:12" ht="26.25" customHeight="1">
      <c r="A35" s="485"/>
      <c r="B35" s="34" t="s">
        <v>34</v>
      </c>
      <c r="C35" s="64">
        <v>0</v>
      </c>
      <c r="D35" s="344"/>
      <c r="E35" s="96"/>
      <c r="F35" s="345"/>
      <c r="G35" s="346"/>
      <c r="H35" s="482"/>
      <c r="L35" s="2"/>
    </row>
    <row r="36" spans="1:12" ht="27" customHeight="1" thickBot="1">
      <c r="A36" s="485"/>
      <c r="B36" s="46" t="s">
        <v>35</v>
      </c>
      <c r="C36" s="63">
        <v>156</v>
      </c>
      <c r="D36" s="75">
        <v>149</v>
      </c>
      <c r="E36" s="79">
        <v>18</v>
      </c>
      <c r="F36" s="335">
        <v>9</v>
      </c>
      <c r="G36" s="151">
        <v>9</v>
      </c>
      <c r="H36" s="482"/>
      <c r="L36" s="2"/>
    </row>
    <row r="37" spans="1:12" ht="50.1" customHeight="1" thickBot="1">
      <c r="A37" s="486"/>
      <c r="B37" s="28" t="s">
        <v>15</v>
      </c>
      <c r="C37" s="352">
        <v>158</v>
      </c>
      <c r="D37" s="350">
        <v>151</v>
      </c>
      <c r="E37" s="351">
        <v>20</v>
      </c>
      <c r="F37" s="339">
        <v>10</v>
      </c>
      <c r="G37" s="352">
        <v>10</v>
      </c>
      <c r="H37" s="483"/>
      <c r="L37" s="2"/>
    </row>
    <row r="38" spans="1:12" ht="50.1" customHeight="1" thickTop="1" thickBot="1">
      <c r="A38" s="48" t="s">
        <v>7</v>
      </c>
      <c r="B38" s="49"/>
      <c r="C38" s="353">
        <v>147</v>
      </c>
      <c r="D38" s="340">
        <v>139</v>
      </c>
      <c r="E38" s="354">
        <v>33</v>
      </c>
      <c r="F38" s="340">
        <v>16</v>
      </c>
      <c r="G38" s="355">
        <v>16</v>
      </c>
      <c r="H38" s="311">
        <v>8.6999999999999993</v>
      </c>
    </row>
    <row r="39" spans="1:12" ht="13.5" customHeight="1" thickBot="1">
      <c r="A39" s="51"/>
      <c r="B39" s="51"/>
      <c r="C39" s="62"/>
      <c r="D39" s="62"/>
      <c r="E39" s="62"/>
      <c r="F39" s="84"/>
      <c r="G39" s="343"/>
      <c r="H39" s="312"/>
      <c r="L39" s="2"/>
    </row>
    <row r="40" spans="1:12" ht="50.1" customHeight="1" thickBot="1">
      <c r="A40" s="468" t="s">
        <v>11</v>
      </c>
      <c r="B40" s="469"/>
      <c r="C40" s="356">
        <v>1774</v>
      </c>
      <c r="D40" s="356">
        <v>1701</v>
      </c>
      <c r="E40" s="356">
        <v>278</v>
      </c>
      <c r="F40" s="85">
        <v>120</v>
      </c>
      <c r="G40" s="357">
        <v>120</v>
      </c>
      <c r="H40" s="315">
        <v>14.2</v>
      </c>
      <c r="I40" s="7"/>
      <c r="L40" s="2"/>
    </row>
  </sheetData>
  <mergeCells count="10">
    <mergeCell ref="A34:A37"/>
    <mergeCell ref="H34:H37"/>
    <mergeCell ref="A40:B40"/>
    <mergeCell ref="A3:H3"/>
    <mergeCell ref="A5:B5"/>
    <mergeCell ref="A6:B6"/>
    <mergeCell ref="A7:A17"/>
    <mergeCell ref="H7:H18"/>
    <mergeCell ref="A19:A32"/>
    <mergeCell ref="H19:H33"/>
  </mergeCells>
  <phoneticPr fontId="10"/>
  <printOptions horizontalCentered="1" gridLinesSet="0"/>
  <pageMargins left="0.32" right="0.39" top="0.27559055118110237" bottom="0.35433070866141736" header="0.19685039370078741" footer="0.31496062992125984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="80" zoomScaleNormal="100" zoomScaleSheetLayoutView="80" workbookViewId="0">
      <selection activeCell="J33" sqref="J33"/>
    </sheetView>
  </sheetViews>
  <sheetFormatPr defaultColWidth="9" defaultRowHeight="13.2"/>
  <cols>
    <col min="1" max="1" width="9.77734375" style="1" customWidth="1"/>
    <col min="2" max="2" width="11.44140625" style="1" customWidth="1"/>
    <col min="3" max="3" width="19.44140625" style="1" customWidth="1"/>
    <col min="4" max="4" width="22" style="1" customWidth="1"/>
    <col min="5" max="5" width="23.109375" style="1" customWidth="1"/>
    <col min="6" max="8" width="16.21875" style="1" customWidth="1"/>
    <col min="9" max="9" width="9.6640625" style="1" customWidth="1"/>
    <col min="10" max="10" width="11.33203125" style="1" bestFit="1" customWidth="1"/>
    <col min="11" max="11" width="15.6640625" style="1" bestFit="1" customWidth="1"/>
    <col min="12" max="12" width="16.44140625" style="1" bestFit="1" customWidth="1"/>
    <col min="13" max="16384" width="9" style="1"/>
  </cols>
  <sheetData>
    <row r="1" spans="1:12" ht="24" customHeight="1">
      <c r="H1" s="6" t="s">
        <v>23</v>
      </c>
    </row>
    <row r="2" spans="1:12" ht="11.25" customHeight="1"/>
    <row r="3" spans="1:12" ht="27" customHeight="1">
      <c r="A3" s="492" t="s">
        <v>75</v>
      </c>
      <c r="B3" s="492"/>
      <c r="C3" s="492"/>
      <c r="D3" s="492"/>
      <c r="E3" s="492"/>
      <c r="F3" s="492"/>
      <c r="G3" s="492"/>
      <c r="H3" s="492"/>
      <c r="I3" s="4"/>
      <c r="J3" s="4"/>
      <c r="K3" s="4"/>
      <c r="L3" s="4"/>
    </row>
    <row r="4" spans="1:12" ht="30" customHeight="1" thickBot="1">
      <c r="A4" s="3"/>
      <c r="B4" s="3"/>
      <c r="C4" s="3"/>
      <c r="D4" s="3"/>
      <c r="E4" s="3"/>
      <c r="F4" s="3"/>
      <c r="G4" s="316"/>
      <c r="H4" s="297"/>
      <c r="I4" s="3"/>
      <c r="J4" s="3"/>
      <c r="K4" s="3"/>
      <c r="L4" s="3"/>
    </row>
    <row r="5" spans="1:12" ht="34.5" customHeight="1" thickBot="1">
      <c r="A5" s="470" t="s">
        <v>12</v>
      </c>
      <c r="B5" s="471"/>
      <c r="C5" s="8" t="s">
        <v>8</v>
      </c>
      <c r="D5" s="9" t="s">
        <v>53</v>
      </c>
      <c r="E5" s="10" t="s">
        <v>13</v>
      </c>
      <c r="F5" s="10" t="s">
        <v>36</v>
      </c>
      <c r="G5" s="298" t="s">
        <v>52</v>
      </c>
      <c r="H5" s="299" t="s">
        <v>51</v>
      </c>
    </row>
    <row r="6" spans="1:12" ht="68.25" customHeight="1" thickTop="1" thickBot="1">
      <c r="A6" s="476" t="s">
        <v>56</v>
      </c>
      <c r="B6" s="477"/>
      <c r="C6" s="347">
        <v>464</v>
      </c>
      <c r="D6" s="330">
        <v>454</v>
      </c>
      <c r="E6" s="330">
        <v>80</v>
      </c>
      <c r="F6" s="330">
        <v>40</v>
      </c>
      <c r="G6" s="348">
        <v>40</v>
      </c>
      <c r="H6" s="301">
        <v>11.4</v>
      </c>
    </row>
    <row r="7" spans="1:12" ht="27" customHeight="1" thickTop="1">
      <c r="A7" s="489" t="s">
        <v>57</v>
      </c>
      <c r="B7" s="13" t="s">
        <v>0</v>
      </c>
      <c r="C7" s="14">
        <v>31</v>
      </c>
      <c r="D7" s="71">
        <v>29</v>
      </c>
      <c r="E7" s="71">
        <v>11</v>
      </c>
      <c r="F7" s="168">
        <v>2</v>
      </c>
      <c r="G7" s="142">
        <v>2</v>
      </c>
      <c r="H7" s="478">
        <v>15.6</v>
      </c>
    </row>
    <row r="8" spans="1:12" ht="27" customHeight="1">
      <c r="A8" s="495"/>
      <c r="B8" s="13" t="s">
        <v>50</v>
      </c>
      <c r="C8" s="20">
        <v>68</v>
      </c>
      <c r="D8" s="73">
        <v>63</v>
      </c>
      <c r="E8" s="73">
        <v>8</v>
      </c>
      <c r="F8" s="332">
        <v>2</v>
      </c>
      <c r="G8" s="148">
        <v>2</v>
      </c>
      <c r="H8" s="479"/>
    </row>
    <row r="9" spans="1:12" ht="27" customHeight="1">
      <c r="A9" s="495"/>
      <c r="B9" s="16" t="s">
        <v>2</v>
      </c>
      <c r="C9" s="20">
        <v>89</v>
      </c>
      <c r="D9" s="73">
        <v>87</v>
      </c>
      <c r="E9" s="73">
        <v>8</v>
      </c>
      <c r="F9" s="333">
        <v>3</v>
      </c>
      <c r="G9" s="148">
        <v>3</v>
      </c>
      <c r="H9" s="479"/>
    </row>
    <row r="10" spans="1:12" ht="27" customHeight="1">
      <c r="A10" s="495"/>
      <c r="B10" s="16" t="s">
        <v>3</v>
      </c>
      <c r="C10" s="20">
        <v>53</v>
      </c>
      <c r="D10" s="73">
        <v>51</v>
      </c>
      <c r="E10" s="77">
        <v>16</v>
      </c>
      <c r="F10" s="334">
        <v>8</v>
      </c>
      <c r="G10" s="148">
        <v>8</v>
      </c>
      <c r="H10" s="479"/>
    </row>
    <row r="11" spans="1:12" ht="27" customHeight="1">
      <c r="A11" s="495"/>
      <c r="B11" s="16" t="s">
        <v>70</v>
      </c>
      <c r="C11" s="20">
        <v>19</v>
      </c>
      <c r="D11" s="73">
        <v>19</v>
      </c>
      <c r="E11" s="77">
        <v>4</v>
      </c>
      <c r="F11" s="332">
        <v>1</v>
      </c>
      <c r="G11" s="161">
        <v>1</v>
      </c>
      <c r="H11" s="479"/>
    </row>
    <row r="12" spans="1:12" ht="27" customHeight="1">
      <c r="A12" s="495"/>
      <c r="B12" s="16" t="s">
        <v>60</v>
      </c>
      <c r="C12" s="20">
        <v>16</v>
      </c>
      <c r="D12" s="73">
        <v>16</v>
      </c>
      <c r="E12" s="77">
        <v>5</v>
      </c>
      <c r="F12" s="334">
        <v>1</v>
      </c>
      <c r="G12" s="342">
        <v>1</v>
      </c>
      <c r="H12" s="479"/>
    </row>
    <row r="13" spans="1:12" ht="27" customHeight="1">
      <c r="A13" s="495"/>
      <c r="B13" s="16" t="s">
        <v>76</v>
      </c>
      <c r="C13" s="20">
        <v>8</v>
      </c>
      <c r="D13" s="73">
        <v>7</v>
      </c>
      <c r="E13" s="77">
        <v>3</v>
      </c>
      <c r="F13" s="334">
        <v>1</v>
      </c>
      <c r="G13" s="148">
        <v>1</v>
      </c>
      <c r="H13" s="479"/>
    </row>
    <row r="14" spans="1:12" ht="27" customHeight="1">
      <c r="A14" s="495"/>
      <c r="B14" s="16" t="s">
        <v>74</v>
      </c>
      <c r="C14" s="20">
        <v>18</v>
      </c>
      <c r="D14" s="73">
        <v>18</v>
      </c>
      <c r="E14" s="77">
        <v>4</v>
      </c>
      <c r="F14" s="334">
        <v>1</v>
      </c>
      <c r="G14" s="161">
        <v>1</v>
      </c>
      <c r="H14" s="479"/>
    </row>
    <row r="15" spans="1:12" ht="27" customHeight="1">
      <c r="A15" s="495"/>
      <c r="B15" s="16" t="s">
        <v>14</v>
      </c>
      <c r="C15" s="20">
        <v>55</v>
      </c>
      <c r="D15" s="73">
        <v>49</v>
      </c>
      <c r="E15" s="77">
        <v>8</v>
      </c>
      <c r="F15" s="334">
        <v>2</v>
      </c>
      <c r="G15" s="148">
        <v>2</v>
      </c>
      <c r="H15" s="479"/>
    </row>
    <row r="16" spans="1:12" ht="27" customHeight="1" thickBot="1">
      <c r="A16" s="495"/>
      <c r="B16" s="23" t="s">
        <v>6</v>
      </c>
      <c r="C16" s="24">
        <v>133</v>
      </c>
      <c r="D16" s="75">
        <v>130</v>
      </c>
      <c r="E16" s="79">
        <v>18</v>
      </c>
      <c r="F16" s="335">
        <v>9</v>
      </c>
      <c r="G16" s="151">
        <v>9</v>
      </c>
      <c r="H16" s="479"/>
    </row>
    <row r="17" spans="1:12" ht="50.1" customHeight="1" thickBot="1">
      <c r="A17" s="496"/>
      <c r="B17" s="28" t="s">
        <v>10</v>
      </c>
      <c r="C17" s="352">
        <v>490</v>
      </c>
      <c r="D17" s="350">
        <v>469</v>
      </c>
      <c r="E17" s="351">
        <v>85</v>
      </c>
      <c r="F17" s="336">
        <v>30</v>
      </c>
      <c r="G17" s="341">
        <v>30</v>
      </c>
      <c r="H17" s="480"/>
    </row>
    <row r="18" spans="1:12" ht="27" customHeight="1" thickTop="1">
      <c r="A18" s="489" t="s">
        <v>58</v>
      </c>
      <c r="B18" s="13" t="s">
        <v>42</v>
      </c>
      <c r="C18" s="67">
        <v>40</v>
      </c>
      <c r="D18" s="71">
        <v>37</v>
      </c>
      <c r="E18" s="80">
        <v>10</v>
      </c>
      <c r="F18" s="143">
        <v>5</v>
      </c>
      <c r="G18" s="167">
        <v>5</v>
      </c>
      <c r="H18" s="481">
        <v>11.6</v>
      </c>
      <c r="L18" s="2"/>
    </row>
    <row r="19" spans="1:12" ht="27" customHeight="1">
      <c r="A19" s="495"/>
      <c r="B19" s="13" t="s">
        <v>40</v>
      </c>
      <c r="C19" s="67">
        <v>35</v>
      </c>
      <c r="D19" s="71">
        <v>29</v>
      </c>
      <c r="E19" s="80">
        <v>4</v>
      </c>
      <c r="F19" s="162">
        <v>1</v>
      </c>
      <c r="G19" s="148">
        <v>1</v>
      </c>
      <c r="H19" s="482"/>
      <c r="L19" s="2"/>
    </row>
    <row r="20" spans="1:12" ht="27" customHeight="1">
      <c r="A20" s="495"/>
      <c r="B20" s="13" t="s">
        <v>71</v>
      </c>
      <c r="C20" s="67">
        <v>32</v>
      </c>
      <c r="D20" s="71">
        <v>31</v>
      </c>
      <c r="E20" s="80">
        <v>4</v>
      </c>
      <c r="F20" s="337">
        <v>1</v>
      </c>
      <c r="G20" s="148">
        <v>1</v>
      </c>
      <c r="H20" s="482"/>
      <c r="L20" s="2"/>
    </row>
    <row r="21" spans="1:12" ht="27" customHeight="1">
      <c r="A21" s="495"/>
      <c r="B21" s="13" t="s">
        <v>41</v>
      </c>
      <c r="C21" s="67">
        <v>55</v>
      </c>
      <c r="D21" s="71">
        <v>51</v>
      </c>
      <c r="E21" s="80">
        <v>10</v>
      </c>
      <c r="F21" s="149">
        <v>5</v>
      </c>
      <c r="G21" s="161">
        <v>5</v>
      </c>
      <c r="H21" s="482"/>
      <c r="L21" s="2"/>
    </row>
    <row r="22" spans="1:12" ht="27" customHeight="1">
      <c r="A22" s="495"/>
      <c r="B22" s="13" t="s">
        <v>43</v>
      </c>
      <c r="C22" s="67">
        <v>16</v>
      </c>
      <c r="D22" s="71">
        <v>16</v>
      </c>
      <c r="E22" s="80">
        <v>8</v>
      </c>
      <c r="F22" s="149">
        <v>4</v>
      </c>
      <c r="G22" s="342">
        <v>4</v>
      </c>
      <c r="H22" s="482"/>
      <c r="L22" s="2"/>
    </row>
    <row r="23" spans="1:12" ht="27" customHeight="1">
      <c r="A23" s="495"/>
      <c r="B23" s="13" t="s">
        <v>63</v>
      </c>
      <c r="C23" s="67">
        <v>22</v>
      </c>
      <c r="D23" s="71">
        <v>20</v>
      </c>
      <c r="E23" s="80">
        <v>8</v>
      </c>
      <c r="F23" s="149">
        <v>3</v>
      </c>
      <c r="G23" s="342">
        <v>3</v>
      </c>
      <c r="H23" s="482"/>
      <c r="L23" s="2"/>
    </row>
    <row r="24" spans="1:12" ht="27" customHeight="1">
      <c r="A24" s="495"/>
      <c r="B24" s="13" t="s">
        <v>24</v>
      </c>
      <c r="C24" s="67">
        <v>27</v>
      </c>
      <c r="D24" s="71">
        <v>26</v>
      </c>
      <c r="E24" s="80">
        <v>8</v>
      </c>
      <c r="F24" s="337">
        <v>3</v>
      </c>
      <c r="G24" s="342">
        <v>3</v>
      </c>
      <c r="H24" s="482"/>
      <c r="L24" s="2"/>
    </row>
    <row r="25" spans="1:12" ht="27" customHeight="1">
      <c r="A25" s="495"/>
      <c r="B25" s="13" t="s">
        <v>44</v>
      </c>
      <c r="C25" s="67">
        <v>101</v>
      </c>
      <c r="D25" s="71">
        <v>92</v>
      </c>
      <c r="E25" s="80">
        <v>10</v>
      </c>
      <c r="F25" s="337">
        <v>5</v>
      </c>
      <c r="G25" s="342">
        <v>5</v>
      </c>
      <c r="H25" s="482"/>
      <c r="L25" s="2"/>
    </row>
    <row r="26" spans="1:12" ht="27" customHeight="1">
      <c r="A26" s="495"/>
      <c r="B26" s="16" t="s">
        <v>25</v>
      </c>
      <c r="C26" s="66">
        <v>74</v>
      </c>
      <c r="D26" s="73">
        <v>70</v>
      </c>
      <c r="E26" s="77">
        <v>10</v>
      </c>
      <c r="F26" s="332">
        <v>5</v>
      </c>
      <c r="G26" s="148">
        <v>5</v>
      </c>
      <c r="H26" s="482"/>
      <c r="L26" s="2"/>
    </row>
    <row r="27" spans="1:12" ht="27" customHeight="1">
      <c r="A27" s="495"/>
      <c r="B27" s="33" t="s">
        <v>77</v>
      </c>
      <c r="C27" s="67">
        <v>15</v>
      </c>
      <c r="D27" s="71">
        <v>11</v>
      </c>
      <c r="E27" s="80">
        <v>4</v>
      </c>
      <c r="F27" s="332">
        <v>1</v>
      </c>
      <c r="G27" s="161">
        <v>1</v>
      </c>
      <c r="H27" s="482"/>
      <c r="L27" s="2"/>
    </row>
    <row r="28" spans="1:12" ht="26.25" customHeight="1">
      <c r="A28" s="495"/>
      <c r="B28" s="54" t="s">
        <v>64</v>
      </c>
      <c r="C28" s="64">
        <v>11</v>
      </c>
      <c r="D28" s="76">
        <v>11</v>
      </c>
      <c r="E28" s="81">
        <v>4</v>
      </c>
      <c r="F28" s="333">
        <v>1</v>
      </c>
      <c r="G28" s="148">
        <v>1</v>
      </c>
      <c r="H28" s="482"/>
      <c r="L28" s="2"/>
    </row>
    <row r="29" spans="1:12" ht="26.25" customHeight="1">
      <c r="A29" s="495"/>
      <c r="B29" s="94" t="s">
        <v>26</v>
      </c>
      <c r="C29" s="64">
        <v>16</v>
      </c>
      <c r="D29" s="76">
        <v>15</v>
      </c>
      <c r="E29" s="81">
        <v>8</v>
      </c>
      <c r="F29" s="332">
        <v>2</v>
      </c>
      <c r="G29" s="161">
        <v>2</v>
      </c>
      <c r="H29" s="482"/>
      <c r="L29" s="2"/>
    </row>
    <row r="30" spans="1:12" ht="27" customHeight="1">
      <c r="A30" s="495"/>
      <c r="B30" s="95" t="s">
        <v>78</v>
      </c>
      <c r="C30" s="66">
        <v>0</v>
      </c>
      <c r="D30" s="77">
        <v>0</v>
      </c>
      <c r="E30" s="77" t="s">
        <v>84</v>
      </c>
      <c r="F30" s="332" t="s">
        <v>85</v>
      </c>
      <c r="G30" s="342" t="s">
        <v>85</v>
      </c>
      <c r="H30" s="482"/>
      <c r="L30" s="2"/>
    </row>
    <row r="31" spans="1:12" ht="27" customHeight="1">
      <c r="A31" s="495"/>
      <c r="B31" s="93" t="s">
        <v>79</v>
      </c>
      <c r="C31" s="66">
        <v>56</v>
      </c>
      <c r="D31" s="73">
        <v>56</v>
      </c>
      <c r="E31" s="77">
        <v>15</v>
      </c>
      <c r="F31" s="332">
        <v>4</v>
      </c>
      <c r="G31" s="148">
        <v>4</v>
      </c>
      <c r="H31" s="482"/>
      <c r="L31" s="2"/>
    </row>
    <row r="32" spans="1:12" ht="27" customHeight="1" thickBot="1">
      <c r="A32" s="495"/>
      <c r="B32" s="91" t="s">
        <v>80</v>
      </c>
      <c r="C32" s="67">
        <v>0</v>
      </c>
      <c r="D32" s="71">
        <v>0</v>
      </c>
      <c r="E32" s="80" t="s">
        <v>84</v>
      </c>
      <c r="F32" s="358" t="s">
        <v>86</v>
      </c>
      <c r="G32" s="145" t="s">
        <v>86</v>
      </c>
      <c r="H32" s="482"/>
      <c r="L32" s="2"/>
    </row>
    <row r="33" spans="1:12" ht="50.1" customHeight="1" thickBot="1">
      <c r="A33" s="496"/>
      <c r="B33" s="28" t="s">
        <v>15</v>
      </c>
      <c r="C33" s="352">
        <v>500</v>
      </c>
      <c r="D33" s="350">
        <v>465</v>
      </c>
      <c r="E33" s="351">
        <v>103</v>
      </c>
      <c r="F33" s="338">
        <v>40</v>
      </c>
      <c r="G33" s="352">
        <v>40</v>
      </c>
      <c r="H33" s="483"/>
      <c r="L33" s="2"/>
    </row>
    <row r="34" spans="1:12" ht="26.25" customHeight="1" thickTop="1">
      <c r="A34" s="485" t="s">
        <v>81</v>
      </c>
      <c r="B34" s="34" t="s">
        <v>34</v>
      </c>
      <c r="C34" s="64">
        <v>5</v>
      </c>
      <c r="D34" s="97">
        <v>4</v>
      </c>
      <c r="E34" s="96">
        <v>3</v>
      </c>
      <c r="F34" s="345">
        <v>1</v>
      </c>
      <c r="G34" s="346">
        <v>1</v>
      </c>
      <c r="H34" s="493">
        <v>13.5</v>
      </c>
      <c r="L34" s="2"/>
    </row>
    <row r="35" spans="1:12" ht="27" customHeight="1" thickBot="1">
      <c r="A35" s="485"/>
      <c r="B35" s="46" t="s">
        <v>35</v>
      </c>
      <c r="C35" s="63">
        <v>137</v>
      </c>
      <c r="D35" s="75">
        <v>131</v>
      </c>
      <c r="E35" s="79">
        <v>18</v>
      </c>
      <c r="F35" s="335">
        <v>9</v>
      </c>
      <c r="G35" s="151">
        <v>9</v>
      </c>
      <c r="H35" s="493"/>
      <c r="L35" s="2"/>
    </row>
    <row r="36" spans="1:12" ht="50.1" customHeight="1" thickBot="1">
      <c r="A36" s="486"/>
      <c r="B36" s="28" t="s">
        <v>15</v>
      </c>
      <c r="C36" s="352">
        <v>142</v>
      </c>
      <c r="D36" s="350">
        <v>135</v>
      </c>
      <c r="E36" s="351">
        <v>21</v>
      </c>
      <c r="F36" s="339">
        <v>10</v>
      </c>
      <c r="G36" s="352">
        <v>10</v>
      </c>
      <c r="H36" s="494"/>
      <c r="L36" s="2"/>
    </row>
    <row r="37" spans="1:12" ht="50.1" customHeight="1" thickTop="1" thickBot="1">
      <c r="A37" s="48" t="s">
        <v>82</v>
      </c>
      <c r="B37" s="49"/>
      <c r="C37" s="353">
        <v>134</v>
      </c>
      <c r="D37" s="340">
        <v>129</v>
      </c>
      <c r="E37" s="354">
        <v>50</v>
      </c>
      <c r="F37" s="340">
        <v>25</v>
      </c>
      <c r="G37" s="355">
        <v>25</v>
      </c>
      <c r="H37" s="311">
        <v>5.2</v>
      </c>
    </row>
    <row r="38" spans="1:12" ht="13.5" customHeight="1" thickBot="1">
      <c r="A38" s="51"/>
      <c r="B38" s="51"/>
      <c r="C38" s="62"/>
      <c r="D38" s="62"/>
      <c r="E38" s="62"/>
      <c r="F38" s="84"/>
      <c r="G38" s="343"/>
      <c r="H38" s="312"/>
      <c r="L38" s="2"/>
    </row>
    <row r="39" spans="1:12" ht="50.1" customHeight="1" thickBot="1">
      <c r="A39" s="468" t="s">
        <v>11</v>
      </c>
      <c r="B39" s="469"/>
      <c r="C39" s="356">
        <v>1730</v>
      </c>
      <c r="D39" s="356">
        <v>1652</v>
      </c>
      <c r="E39" s="356">
        <v>339</v>
      </c>
      <c r="F39" s="85">
        <v>145</v>
      </c>
      <c r="G39" s="357">
        <v>145</v>
      </c>
      <c r="H39" s="315">
        <v>11.4</v>
      </c>
      <c r="I39" s="7"/>
      <c r="L39" s="2"/>
    </row>
  </sheetData>
  <mergeCells count="10">
    <mergeCell ref="A34:A36"/>
    <mergeCell ref="H34:H36"/>
    <mergeCell ref="A39:B39"/>
    <mergeCell ref="A3:H3"/>
    <mergeCell ref="A5:B5"/>
    <mergeCell ref="A6:B6"/>
    <mergeCell ref="H7:H17"/>
    <mergeCell ref="H18:H33"/>
    <mergeCell ref="A7:A17"/>
    <mergeCell ref="A18:A33"/>
  </mergeCells>
  <phoneticPr fontId="10"/>
  <printOptions horizontalCentered="1" gridLinesSet="0"/>
  <pageMargins left="0.32" right="0.39" top="0.27559055118110237" bottom="0.35433070866141736" header="0.19685039370078741" footer="0.31496062992125984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="80" zoomScaleNormal="100" zoomScaleSheetLayoutView="80" workbookViewId="0">
      <selection activeCell="H2" sqref="H2"/>
    </sheetView>
  </sheetViews>
  <sheetFormatPr defaultColWidth="9" defaultRowHeight="13.2"/>
  <cols>
    <col min="1" max="1" width="9.77734375" style="1" customWidth="1"/>
    <col min="2" max="2" width="11.44140625" style="1" customWidth="1"/>
    <col min="3" max="3" width="19.44140625" style="1" customWidth="1"/>
    <col min="4" max="4" width="22" style="1" customWidth="1"/>
    <col min="5" max="5" width="23.109375" style="1" customWidth="1"/>
    <col min="6" max="8" width="16.21875" style="1" customWidth="1"/>
    <col min="9" max="9" width="9.6640625" style="1" customWidth="1"/>
    <col min="10" max="10" width="11.33203125" style="1" bestFit="1" customWidth="1"/>
    <col min="11" max="11" width="15.6640625" style="1" bestFit="1" customWidth="1"/>
    <col min="12" max="12" width="16.44140625" style="1" bestFit="1" customWidth="1"/>
    <col min="13" max="16384" width="9" style="1"/>
  </cols>
  <sheetData>
    <row r="1" spans="1:12" ht="24" customHeight="1">
      <c r="H1" s="116" t="s">
        <v>23</v>
      </c>
    </row>
    <row r="2" spans="1:12" ht="21.75" customHeight="1">
      <c r="H2" s="115"/>
    </row>
    <row r="3" spans="1:12" ht="27" customHeight="1">
      <c r="A3" s="492" t="s">
        <v>87</v>
      </c>
      <c r="B3" s="492"/>
      <c r="C3" s="492"/>
      <c r="D3" s="492"/>
      <c r="E3" s="492"/>
      <c r="F3" s="492"/>
      <c r="G3" s="492"/>
      <c r="H3" s="492"/>
      <c r="I3" s="4"/>
      <c r="J3" s="4"/>
      <c r="K3" s="4"/>
      <c r="L3" s="4"/>
    </row>
    <row r="4" spans="1:12" ht="30" customHeight="1" thickBot="1">
      <c r="A4" s="3"/>
      <c r="B4" s="3"/>
      <c r="C4" s="3"/>
      <c r="D4" s="3"/>
      <c r="E4" s="3"/>
      <c r="F4" s="3"/>
      <c r="G4" s="316"/>
      <c r="H4" s="297"/>
      <c r="I4" s="3"/>
      <c r="J4" s="3"/>
      <c r="K4" s="3"/>
      <c r="L4" s="3"/>
    </row>
    <row r="5" spans="1:12" ht="34.5" customHeight="1" thickBot="1">
      <c r="A5" s="470" t="s">
        <v>12</v>
      </c>
      <c r="B5" s="471"/>
      <c r="C5" s="8" t="s">
        <v>8</v>
      </c>
      <c r="D5" s="9" t="s">
        <v>53</v>
      </c>
      <c r="E5" s="113" t="s">
        <v>13</v>
      </c>
      <c r="F5" s="360" t="s">
        <v>36</v>
      </c>
      <c r="G5" s="298" t="s">
        <v>52</v>
      </c>
      <c r="H5" s="299" t="s">
        <v>51</v>
      </c>
    </row>
    <row r="6" spans="1:12" ht="68.25" customHeight="1" thickTop="1" thickBot="1">
      <c r="A6" s="476" t="s">
        <v>56</v>
      </c>
      <c r="B6" s="477"/>
      <c r="C6" s="347">
        <v>473</v>
      </c>
      <c r="D6" s="330">
        <v>459</v>
      </c>
      <c r="E6" s="373">
        <v>83</v>
      </c>
      <c r="F6" s="133">
        <v>40</v>
      </c>
      <c r="G6" s="348">
        <v>42</v>
      </c>
      <c r="H6" s="301">
        <v>10.9</v>
      </c>
    </row>
    <row r="7" spans="1:12" ht="27" customHeight="1" thickTop="1">
      <c r="A7" s="489" t="s">
        <v>57</v>
      </c>
      <c r="B7" s="13" t="s">
        <v>0</v>
      </c>
      <c r="C7" s="14">
        <v>36</v>
      </c>
      <c r="D7" s="99">
        <v>36</v>
      </c>
      <c r="E7" s="114">
        <v>9</v>
      </c>
      <c r="F7" s="107">
        <v>3</v>
      </c>
      <c r="G7" s="361">
        <v>3</v>
      </c>
      <c r="H7" s="362">
        <v>12</v>
      </c>
    </row>
    <row r="8" spans="1:12" ht="27" customHeight="1">
      <c r="A8" s="495"/>
      <c r="B8" s="13" t="s">
        <v>50</v>
      </c>
      <c r="C8" s="20">
        <v>69</v>
      </c>
      <c r="D8" s="99">
        <v>66</v>
      </c>
      <c r="E8" s="100">
        <v>9</v>
      </c>
      <c r="F8" s="108">
        <v>4</v>
      </c>
      <c r="G8" s="363">
        <v>4</v>
      </c>
      <c r="H8" s="364">
        <v>16.5</v>
      </c>
    </row>
    <row r="9" spans="1:12" ht="27" customHeight="1">
      <c r="A9" s="495"/>
      <c r="B9" s="16" t="s">
        <v>2</v>
      </c>
      <c r="C9" s="20">
        <v>79</v>
      </c>
      <c r="D9" s="99">
        <v>78</v>
      </c>
      <c r="E9" s="100">
        <v>15</v>
      </c>
      <c r="F9" s="108">
        <v>7</v>
      </c>
      <c r="G9" s="363">
        <v>8</v>
      </c>
      <c r="H9" s="364">
        <v>9.75</v>
      </c>
    </row>
    <row r="10" spans="1:12" ht="27" customHeight="1">
      <c r="A10" s="495"/>
      <c r="B10" s="16" t="s">
        <v>3</v>
      </c>
      <c r="C10" s="20">
        <v>55</v>
      </c>
      <c r="D10" s="99">
        <v>54</v>
      </c>
      <c r="E10" s="100">
        <v>13</v>
      </c>
      <c r="F10" s="108">
        <v>6</v>
      </c>
      <c r="G10" s="363">
        <v>7</v>
      </c>
      <c r="H10" s="364">
        <v>7.7142857142857144</v>
      </c>
    </row>
    <row r="11" spans="1:12" ht="27" customHeight="1">
      <c r="A11" s="495"/>
      <c r="B11" s="16" t="s">
        <v>70</v>
      </c>
      <c r="C11" s="20">
        <v>25</v>
      </c>
      <c r="D11" s="99">
        <v>25</v>
      </c>
      <c r="E11" s="100">
        <v>4</v>
      </c>
      <c r="F11" s="108">
        <v>1</v>
      </c>
      <c r="G11" s="363">
        <v>1</v>
      </c>
      <c r="H11" s="364">
        <v>25</v>
      </c>
    </row>
    <row r="12" spans="1:12" ht="27" customHeight="1">
      <c r="A12" s="495"/>
      <c r="B12" s="16" t="s">
        <v>60</v>
      </c>
      <c r="C12" s="20">
        <v>19</v>
      </c>
      <c r="D12" s="99">
        <v>16</v>
      </c>
      <c r="E12" s="100">
        <v>5</v>
      </c>
      <c r="F12" s="108">
        <v>1</v>
      </c>
      <c r="G12" s="363">
        <v>1</v>
      </c>
      <c r="H12" s="364">
        <v>16</v>
      </c>
    </row>
    <row r="13" spans="1:12" ht="27" customHeight="1">
      <c r="A13" s="495"/>
      <c r="B13" s="16" t="s">
        <v>76</v>
      </c>
      <c r="C13" s="20">
        <v>3</v>
      </c>
      <c r="D13" s="99">
        <v>3</v>
      </c>
      <c r="E13" s="100">
        <v>1</v>
      </c>
      <c r="F13" s="108">
        <v>1</v>
      </c>
      <c r="G13" s="363">
        <v>1</v>
      </c>
      <c r="H13" s="364">
        <v>3</v>
      </c>
    </row>
    <row r="14" spans="1:12" ht="27" customHeight="1">
      <c r="A14" s="495"/>
      <c r="B14" s="16" t="s">
        <v>74</v>
      </c>
      <c r="C14" s="20">
        <v>9</v>
      </c>
      <c r="D14" s="99">
        <v>9</v>
      </c>
      <c r="E14" s="100">
        <v>4</v>
      </c>
      <c r="F14" s="108">
        <v>1</v>
      </c>
      <c r="G14" s="363">
        <v>1</v>
      </c>
      <c r="H14" s="364">
        <v>9</v>
      </c>
    </row>
    <row r="15" spans="1:12" ht="27" customHeight="1">
      <c r="A15" s="495"/>
      <c r="B15" s="98" t="s">
        <v>90</v>
      </c>
      <c r="C15" s="20">
        <v>56</v>
      </c>
      <c r="D15" s="99">
        <v>53</v>
      </c>
      <c r="E15" s="100">
        <v>9</v>
      </c>
      <c r="F15" s="108">
        <v>3</v>
      </c>
      <c r="G15" s="363">
        <v>4</v>
      </c>
      <c r="H15" s="364">
        <v>13.25</v>
      </c>
    </row>
    <row r="16" spans="1:12" ht="27" customHeight="1" thickBot="1">
      <c r="A16" s="495"/>
      <c r="B16" s="101" t="s">
        <v>6</v>
      </c>
      <c r="C16" s="102">
        <v>113</v>
      </c>
      <c r="D16" s="103">
        <v>106</v>
      </c>
      <c r="E16" s="114">
        <v>10</v>
      </c>
      <c r="F16" s="107">
        <v>5</v>
      </c>
      <c r="G16" s="365">
        <v>6</v>
      </c>
      <c r="H16" s="366">
        <v>17.666666666666668</v>
      </c>
    </row>
    <row r="17" spans="1:12" ht="50.1" customHeight="1" thickBot="1">
      <c r="A17" s="496"/>
      <c r="B17" s="28" t="s">
        <v>10</v>
      </c>
      <c r="C17" s="352">
        <v>464</v>
      </c>
      <c r="D17" s="350">
        <v>446</v>
      </c>
      <c r="E17" s="351">
        <v>79</v>
      </c>
      <c r="F17" s="109">
        <v>32</v>
      </c>
      <c r="G17" s="374">
        <v>36</v>
      </c>
      <c r="H17" s="367">
        <v>12.388888888888889</v>
      </c>
    </row>
    <row r="18" spans="1:12" ht="27" customHeight="1" thickTop="1">
      <c r="A18" s="489" t="s">
        <v>58</v>
      </c>
      <c r="B18" s="13" t="s">
        <v>42</v>
      </c>
      <c r="C18" s="67">
        <v>33</v>
      </c>
      <c r="D18" s="123">
        <v>31</v>
      </c>
      <c r="E18" s="114">
        <v>10</v>
      </c>
      <c r="F18" s="107">
        <v>5</v>
      </c>
      <c r="G18" s="380">
        <v>5</v>
      </c>
      <c r="H18" s="368">
        <v>6.2</v>
      </c>
      <c r="L18" s="2"/>
    </row>
    <row r="19" spans="1:12" ht="27" customHeight="1">
      <c r="A19" s="495"/>
      <c r="B19" s="13" t="s">
        <v>61</v>
      </c>
      <c r="C19" s="67">
        <v>27</v>
      </c>
      <c r="D19" s="123">
        <v>25</v>
      </c>
      <c r="E19" s="100">
        <v>4</v>
      </c>
      <c r="F19" s="108">
        <v>1</v>
      </c>
      <c r="G19" s="363">
        <v>1</v>
      </c>
      <c r="H19" s="364">
        <v>25</v>
      </c>
      <c r="L19" s="2"/>
    </row>
    <row r="20" spans="1:12" ht="27" customHeight="1">
      <c r="A20" s="495"/>
      <c r="B20" s="13" t="s">
        <v>71</v>
      </c>
      <c r="C20" s="67">
        <v>30</v>
      </c>
      <c r="D20" s="123">
        <v>26</v>
      </c>
      <c r="E20" s="100">
        <v>8</v>
      </c>
      <c r="F20" s="108">
        <v>2</v>
      </c>
      <c r="G20" s="363">
        <v>2</v>
      </c>
      <c r="H20" s="364">
        <v>13</v>
      </c>
      <c r="L20" s="2"/>
    </row>
    <row r="21" spans="1:12" ht="27" customHeight="1">
      <c r="A21" s="495"/>
      <c r="B21" s="13" t="s">
        <v>41</v>
      </c>
      <c r="C21" s="67">
        <v>57</v>
      </c>
      <c r="D21" s="123">
        <v>55</v>
      </c>
      <c r="E21" s="100">
        <v>10</v>
      </c>
      <c r="F21" s="108">
        <v>5</v>
      </c>
      <c r="G21" s="363">
        <v>5</v>
      </c>
      <c r="H21" s="364">
        <v>11</v>
      </c>
      <c r="L21" s="2"/>
    </row>
    <row r="22" spans="1:12" ht="27" customHeight="1">
      <c r="A22" s="495"/>
      <c r="B22" s="13" t="s">
        <v>43</v>
      </c>
      <c r="C22" s="67">
        <v>17</v>
      </c>
      <c r="D22" s="123">
        <v>16</v>
      </c>
      <c r="E22" s="100">
        <v>8</v>
      </c>
      <c r="F22" s="108">
        <v>3</v>
      </c>
      <c r="G22" s="363">
        <v>3</v>
      </c>
      <c r="H22" s="364">
        <v>5.333333333333333</v>
      </c>
      <c r="L22" s="2"/>
    </row>
    <row r="23" spans="1:12" ht="27" customHeight="1">
      <c r="A23" s="495"/>
      <c r="B23" s="13" t="s">
        <v>63</v>
      </c>
      <c r="C23" s="67">
        <v>19</v>
      </c>
      <c r="D23" s="123">
        <v>17</v>
      </c>
      <c r="E23" s="100">
        <v>4</v>
      </c>
      <c r="F23" s="108">
        <v>1</v>
      </c>
      <c r="G23" s="363">
        <v>1</v>
      </c>
      <c r="H23" s="364">
        <v>17</v>
      </c>
      <c r="L23" s="2"/>
    </row>
    <row r="24" spans="1:12" ht="27" customHeight="1">
      <c r="A24" s="495"/>
      <c r="B24" s="13" t="s">
        <v>24</v>
      </c>
      <c r="C24" s="67">
        <v>25</v>
      </c>
      <c r="D24" s="123">
        <v>24</v>
      </c>
      <c r="E24" s="100">
        <v>8</v>
      </c>
      <c r="F24" s="108">
        <v>4</v>
      </c>
      <c r="G24" s="363">
        <v>4</v>
      </c>
      <c r="H24" s="364">
        <v>6</v>
      </c>
      <c r="L24" s="2"/>
    </row>
    <row r="25" spans="1:12" ht="27" customHeight="1">
      <c r="A25" s="495"/>
      <c r="B25" s="13" t="s">
        <v>89</v>
      </c>
      <c r="C25" s="67">
        <v>3</v>
      </c>
      <c r="D25" s="123">
        <v>3</v>
      </c>
      <c r="E25" s="100">
        <v>2</v>
      </c>
      <c r="F25" s="108">
        <v>2</v>
      </c>
      <c r="G25" s="363">
        <v>2</v>
      </c>
      <c r="H25" s="364">
        <v>1.5</v>
      </c>
      <c r="L25" s="2"/>
    </row>
    <row r="26" spans="1:12" ht="27" customHeight="1">
      <c r="A26" s="495"/>
      <c r="B26" s="98" t="s">
        <v>90</v>
      </c>
      <c r="C26" s="67">
        <v>96</v>
      </c>
      <c r="D26" s="123">
        <v>89</v>
      </c>
      <c r="E26" s="100">
        <v>12</v>
      </c>
      <c r="F26" s="108">
        <v>5</v>
      </c>
      <c r="G26" s="363">
        <v>5</v>
      </c>
      <c r="H26" s="364">
        <v>17.8</v>
      </c>
      <c r="L26" s="2"/>
    </row>
    <row r="27" spans="1:12" ht="27" customHeight="1">
      <c r="A27" s="495"/>
      <c r="B27" s="16" t="s">
        <v>25</v>
      </c>
      <c r="C27" s="67">
        <v>75</v>
      </c>
      <c r="D27" s="123">
        <v>72</v>
      </c>
      <c r="E27" s="100">
        <v>9</v>
      </c>
      <c r="F27" s="108">
        <v>4</v>
      </c>
      <c r="G27" s="363">
        <v>5</v>
      </c>
      <c r="H27" s="364">
        <v>14.4</v>
      </c>
      <c r="L27" s="2"/>
    </row>
    <row r="28" spans="1:12" ht="27" customHeight="1">
      <c r="A28" s="495"/>
      <c r="B28" s="33" t="s">
        <v>46</v>
      </c>
      <c r="C28" s="67">
        <v>18</v>
      </c>
      <c r="D28" s="123">
        <v>18</v>
      </c>
      <c r="E28" s="100">
        <v>4</v>
      </c>
      <c r="F28" s="108">
        <v>1</v>
      </c>
      <c r="G28" s="363">
        <v>1</v>
      </c>
      <c r="H28" s="364">
        <v>18</v>
      </c>
      <c r="L28" s="2"/>
    </row>
    <row r="29" spans="1:12" ht="26.25" customHeight="1">
      <c r="A29" s="495"/>
      <c r="B29" s="54" t="s">
        <v>91</v>
      </c>
      <c r="C29" s="67">
        <v>9</v>
      </c>
      <c r="D29" s="123">
        <v>9</v>
      </c>
      <c r="E29" s="100">
        <v>5</v>
      </c>
      <c r="F29" s="108">
        <v>2</v>
      </c>
      <c r="G29" s="363">
        <v>2</v>
      </c>
      <c r="H29" s="364">
        <v>4.5</v>
      </c>
      <c r="L29" s="2"/>
    </row>
    <row r="30" spans="1:12" ht="26.25" customHeight="1">
      <c r="A30" s="495"/>
      <c r="B30" s="94" t="s">
        <v>26</v>
      </c>
      <c r="C30" s="67">
        <v>13</v>
      </c>
      <c r="D30" s="123">
        <v>11</v>
      </c>
      <c r="E30" s="100">
        <v>4</v>
      </c>
      <c r="F30" s="108">
        <v>2</v>
      </c>
      <c r="G30" s="363">
        <v>2</v>
      </c>
      <c r="H30" s="364">
        <v>5.5</v>
      </c>
      <c r="L30" s="2"/>
    </row>
    <row r="31" spans="1:12" ht="26.25" customHeight="1">
      <c r="A31" s="495"/>
      <c r="B31" s="54" t="s">
        <v>68</v>
      </c>
      <c r="C31" s="67">
        <v>9</v>
      </c>
      <c r="D31" s="123">
        <v>8</v>
      </c>
      <c r="E31" s="100">
        <v>3</v>
      </c>
      <c r="F31" s="108">
        <v>2</v>
      </c>
      <c r="G31" s="363">
        <v>2</v>
      </c>
      <c r="H31" s="364">
        <v>4</v>
      </c>
      <c r="L31" s="2"/>
    </row>
    <row r="32" spans="1:12" ht="27" customHeight="1">
      <c r="A32" s="495"/>
      <c r="B32" s="95" t="s">
        <v>78</v>
      </c>
      <c r="C32" s="67">
        <v>2</v>
      </c>
      <c r="D32" s="123">
        <v>2</v>
      </c>
      <c r="E32" s="100">
        <v>2</v>
      </c>
      <c r="F32" s="108">
        <v>2</v>
      </c>
      <c r="G32" s="363">
        <v>2</v>
      </c>
      <c r="H32" s="364">
        <v>1</v>
      </c>
      <c r="L32" s="2"/>
    </row>
    <row r="33" spans="1:12" ht="27" customHeight="1">
      <c r="A33" s="495"/>
      <c r="B33" s="93" t="s">
        <v>79</v>
      </c>
      <c r="C33" s="67">
        <v>53</v>
      </c>
      <c r="D33" s="123">
        <v>50</v>
      </c>
      <c r="E33" s="100">
        <v>11</v>
      </c>
      <c r="F33" s="108">
        <v>4</v>
      </c>
      <c r="G33" s="363">
        <v>4</v>
      </c>
      <c r="H33" s="364">
        <v>12.5</v>
      </c>
      <c r="L33" s="2"/>
    </row>
    <row r="34" spans="1:12" ht="27" customHeight="1" thickBot="1">
      <c r="A34" s="495"/>
      <c r="B34" s="91" t="s">
        <v>80</v>
      </c>
      <c r="C34" s="67">
        <v>0</v>
      </c>
      <c r="D34" s="71">
        <v>0</v>
      </c>
      <c r="E34" s="80" t="s">
        <v>93</v>
      </c>
      <c r="F34" s="110">
        <v>2</v>
      </c>
      <c r="G34" s="365">
        <v>0</v>
      </c>
      <c r="H34" s="369">
        <v>0</v>
      </c>
      <c r="L34" s="2"/>
    </row>
    <row r="35" spans="1:12" ht="50.1" customHeight="1" thickBot="1">
      <c r="A35" s="496"/>
      <c r="B35" s="28" t="s">
        <v>15</v>
      </c>
      <c r="C35" s="352">
        <v>486</v>
      </c>
      <c r="D35" s="350">
        <v>456</v>
      </c>
      <c r="E35" s="351">
        <v>104</v>
      </c>
      <c r="F35" s="109">
        <v>47</v>
      </c>
      <c r="G35" s="352">
        <v>46</v>
      </c>
      <c r="H35" s="370">
        <v>9.9130434782608692</v>
      </c>
      <c r="L35" s="2"/>
    </row>
    <row r="36" spans="1:12" ht="50.1" customHeight="1" thickTop="1" thickBot="1">
      <c r="A36" s="498" t="s">
        <v>92</v>
      </c>
      <c r="B36" s="499"/>
      <c r="C36" s="352">
        <v>141</v>
      </c>
      <c r="D36" s="350">
        <v>139</v>
      </c>
      <c r="E36" s="351">
        <v>32</v>
      </c>
      <c r="F36" s="111">
        <v>12</v>
      </c>
      <c r="G36" s="352">
        <v>13</v>
      </c>
      <c r="H36" s="371">
        <v>10.7</v>
      </c>
      <c r="L36" s="2"/>
    </row>
    <row r="37" spans="1:12" ht="50.1" customHeight="1" thickTop="1" thickBot="1">
      <c r="A37" s="48" t="s">
        <v>82</v>
      </c>
      <c r="B37" s="49"/>
      <c r="C37" s="353">
        <v>117</v>
      </c>
      <c r="D37" s="340">
        <v>114</v>
      </c>
      <c r="E37" s="354">
        <v>28</v>
      </c>
      <c r="F37" s="112">
        <v>14</v>
      </c>
      <c r="G37" s="355">
        <v>14</v>
      </c>
      <c r="H37" s="372">
        <v>8.1</v>
      </c>
    </row>
    <row r="38" spans="1:12" ht="50.1" customHeight="1" thickBot="1">
      <c r="A38" s="48" t="s">
        <v>88</v>
      </c>
      <c r="B38" s="49"/>
      <c r="C38" s="353">
        <v>40</v>
      </c>
      <c r="D38" s="340">
        <v>37</v>
      </c>
      <c r="E38" s="354">
        <v>10</v>
      </c>
      <c r="F38" s="112">
        <v>5</v>
      </c>
      <c r="G38" s="355">
        <v>5</v>
      </c>
      <c r="H38" s="315">
        <v>7.4</v>
      </c>
    </row>
    <row r="39" spans="1:12" ht="13.5" customHeight="1" thickBot="1">
      <c r="A39" s="51"/>
      <c r="B39" s="51"/>
      <c r="C39" s="174"/>
      <c r="D39" s="174"/>
      <c r="E39" s="174"/>
      <c r="F39" s="173"/>
      <c r="G39" s="381"/>
      <c r="H39" s="319"/>
      <c r="L39" s="2"/>
    </row>
    <row r="40" spans="1:12" ht="50.1" customHeight="1" thickBot="1">
      <c r="A40" s="468" t="s">
        <v>11</v>
      </c>
      <c r="B40" s="469"/>
      <c r="C40" s="356">
        <v>1721</v>
      </c>
      <c r="D40" s="356">
        <v>1651</v>
      </c>
      <c r="E40" s="356">
        <v>336</v>
      </c>
      <c r="F40" s="85">
        <v>150</v>
      </c>
      <c r="G40" s="357">
        <v>156</v>
      </c>
      <c r="H40" s="315">
        <v>10.6</v>
      </c>
      <c r="I40" s="7"/>
      <c r="L40" s="2"/>
    </row>
    <row r="41" spans="1:12" ht="24.75" customHeight="1">
      <c r="A41" s="497"/>
      <c r="B41" s="497"/>
      <c r="C41" s="497"/>
      <c r="D41" s="497"/>
      <c r="E41" s="497"/>
      <c r="F41" s="497"/>
      <c r="G41" s="497"/>
      <c r="H41" s="497"/>
    </row>
  </sheetData>
  <mergeCells count="8">
    <mergeCell ref="A41:H41"/>
    <mergeCell ref="A36:B36"/>
    <mergeCell ref="A40:B40"/>
    <mergeCell ref="A3:H3"/>
    <mergeCell ref="A5:B5"/>
    <mergeCell ref="A6:B6"/>
    <mergeCell ref="A7:A17"/>
    <mergeCell ref="A18:A35"/>
  </mergeCells>
  <phoneticPr fontId="10"/>
  <printOptions horizontalCentered="1" gridLinesSet="0"/>
  <pageMargins left="0.32" right="0.39" top="0.27559055118110237" bottom="0.35433070866141736" header="0.19685039370078741" footer="0.31496062992125984"/>
  <pageSetup paperSize="9" scale="62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zoomScale="80" zoomScaleNormal="100" zoomScaleSheetLayoutView="80" workbookViewId="0">
      <selection activeCell="L7" sqref="L7"/>
    </sheetView>
  </sheetViews>
  <sheetFormatPr defaultColWidth="9" defaultRowHeight="13.2"/>
  <cols>
    <col min="1" max="1" width="9.77734375" style="1" customWidth="1"/>
    <col min="2" max="2" width="11.44140625" style="1" customWidth="1"/>
    <col min="3" max="3" width="19.44140625" style="125" customWidth="1"/>
    <col min="4" max="4" width="22" style="1" customWidth="1"/>
    <col min="5" max="5" width="23.109375" style="1" customWidth="1"/>
    <col min="6" max="8" width="16.21875" style="1" customWidth="1"/>
    <col min="9" max="9" width="9.6640625" style="1" customWidth="1"/>
    <col min="10" max="10" width="11.33203125" style="1" bestFit="1" customWidth="1"/>
    <col min="11" max="11" width="15.6640625" style="1" bestFit="1" customWidth="1"/>
    <col min="12" max="12" width="16.44140625" style="1" bestFit="1" customWidth="1"/>
    <col min="13" max="16384" width="9" style="1"/>
  </cols>
  <sheetData>
    <row r="1" spans="1:12" ht="24" customHeight="1">
      <c r="H1" s="116" t="s">
        <v>23</v>
      </c>
    </row>
    <row r="2" spans="1:12" ht="21.75" customHeight="1">
      <c r="H2" s="115"/>
    </row>
    <row r="3" spans="1:12" ht="27" customHeight="1">
      <c r="A3" s="492" t="s">
        <v>94</v>
      </c>
      <c r="B3" s="492"/>
      <c r="C3" s="492"/>
      <c r="D3" s="492"/>
      <c r="E3" s="492"/>
      <c r="F3" s="492"/>
      <c r="G3" s="492"/>
      <c r="H3" s="492"/>
      <c r="I3" s="4"/>
      <c r="J3" s="4"/>
      <c r="K3" s="4"/>
      <c r="L3" s="4"/>
    </row>
    <row r="4" spans="1:12" ht="30" customHeight="1" thickBot="1">
      <c r="A4" s="3"/>
      <c r="B4" s="3"/>
      <c r="C4" s="126"/>
      <c r="D4" s="3"/>
      <c r="E4" s="3"/>
      <c r="F4" s="3"/>
      <c r="G4" s="386"/>
      <c r="H4" s="297"/>
      <c r="I4" s="3"/>
      <c r="J4" s="3"/>
      <c r="K4" s="3"/>
      <c r="L4" s="3"/>
    </row>
    <row r="5" spans="1:12" ht="34.5" customHeight="1" thickBot="1">
      <c r="A5" s="470" t="s">
        <v>12</v>
      </c>
      <c r="B5" s="471"/>
      <c r="C5" s="127" t="s">
        <v>8</v>
      </c>
      <c r="D5" s="9" t="s">
        <v>53</v>
      </c>
      <c r="E5" s="113" t="s">
        <v>13</v>
      </c>
      <c r="F5" s="360" t="s">
        <v>36</v>
      </c>
      <c r="G5" s="298" t="s">
        <v>52</v>
      </c>
      <c r="H5" s="299" t="s">
        <v>51</v>
      </c>
    </row>
    <row r="6" spans="1:12" ht="49.8" customHeight="1" thickTop="1">
      <c r="A6" s="506" t="s">
        <v>56</v>
      </c>
      <c r="B6" s="507"/>
      <c r="C6" s="164">
        <v>442</v>
      </c>
      <c r="D6" s="143">
        <v>433</v>
      </c>
      <c r="E6" s="144">
        <v>90</v>
      </c>
      <c r="F6" s="510">
        <v>44</v>
      </c>
      <c r="G6" s="387">
        <v>42</v>
      </c>
      <c r="H6" s="388">
        <v>10.3</v>
      </c>
    </row>
    <row r="7" spans="1:12" ht="49.8" customHeight="1">
      <c r="A7" s="513" t="s">
        <v>95</v>
      </c>
      <c r="B7" s="514"/>
      <c r="C7" s="461">
        <v>16</v>
      </c>
      <c r="D7" s="149">
        <v>16</v>
      </c>
      <c r="E7" s="150">
        <v>6</v>
      </c>
      <c r="F7" s="511"/>
      <c r="G7" s="462">
        <v>3</v>
      </c>
      <c r="H7" s="463">
        <v>5.3</v>
      </c>
    </row>
    <row r="8" spans="1:12" ht="49.8" customHeight="1" thickBot="1">
      <c r="A8" s="500" t="s">
        <v>230</v>
      </c>
      <c r="B8" s="501"/>
      <c r="C8" s="382">
        <v>458</v>
      </c>
      <c r="D8" s="383">
        <v>449</v>
      </c>
      <c r="E8" s="384">
        <v>96</v>
      </c>
      <c r="F8" s="512"/>
      <c r="G8" s="389">
        <v>45</v>
      </c>
      <c r="H8" s="464">
        <v>10</v>
      </c>
    </row>
    <row r="9" spans="1:12" ht="27" customHeight="1" thickTop="1">
      <c r="A9" s="489" t="s">
        <v>57</v>
      </c>
      <c r="B9" s="13" t="s">
        <v>0</v>
      </c>
      <c r="C9" s="70">
        <v>36</v>
      </c>
      <c r="D9" s="99">
        <v>35</v>
      </c>
      <c r="E9" s="114">
        <v>12</v>
      </c>
      <c r="F9" s="107">
        <v>6</v>
      </c>
      <c r="G9" s="361">
        <v>6</v>
      </c>
      <c r="H9" s="362">
        <v>5.8</v>
      </c>
    </row>
    <row r="10" spans="1:12" ht="27" customHeight="1">
      <c r="A10" s="495"/>
      <c r="B10" s="13" t="s">
        <v>50</v>
      </c>
      <c r="C10" s="69">
        <v>73</v>
      </c>
      <c r="D10" s="99">
        <v>71</v>
      </c>
      <c r="E10" s="100">
        <v>9</v>
      </c>
      <c r="F10" s="108">
        <v>4</v>
      </c>
      <c r="G10" s="363">
        <v>4</v>
      </c>
      <c r="H10" s="364">
        <v>17.8</v>
      </c>
    </row>
    <row r="11" spans="1:12" ht="27" customHeight="1">
      <c r="A11" s="495"/>
      <c r="B11" s="16" t="s">
        <v>2</v>
      </c>
      <c r="C11" s="69">
        <v>74</v>
      </c>
      <c r="D11" s="99">
        <v>74</v>
      </c>
      <c r="E11" s="100">
        <v>10</v>
      </c>
      <c r="F11" s="108">
        <v>5</v>
      </c>
      <c r="G11" s="363">
        <v>5</v>
      </c>
      <c r="H11" s="364">
        <v>14.8</v>
      </c>
    </row>
    <row r="12" spans="1:12" ht="27" customHeight="1">
      <c r="A12" s="495"/>
      <c r="B12" s="16" t="s">
        <v>3</v>
      </c>
      <c r="C12" s="69">
        <v>59</v>
      </c>
      <c r="D12" s="99">
        <v>58</v>
      </c>
      <c r="E12" s="100">
        <v>12</v>
      </c>
      <c r="F12" s="108">
        <v>4</v>
      </c>
      <c r="G12" s="363">
        <v>4</v>
      </c>
      <c r="H12" s="364">
        <v>14.5</v>
      </c>
    </row>
    <row r="13" spans="1:12" ht="27" customHeight="1">
      <c r="A13" s="495"/>
      <c r="B13" s="16" t="s">
        <v>70</v>
      </c>
      <c r="C13" s="69">
        <v>27</v>
      </c>
      <c r="D13" s="99">
        <v>23</v>
      </c>
      <c r="E13" s="100">
        <v>4</v>
      </c>
      <c r="F13" s="108">
        <v>1</v>
      </c>
      <c r="G13" s="363">
        <v>2</v>
      </c>
      <c r="H13" s="364">
        <v>11.5</v>
      </c>
    </row>
    <row r="14" spans="1:12" ht="27" customHeight="1">
      <c r="A14" s="495"/>
      <c r="B14" s="16" t="s">
        <v>60</v>
      </c>
      <c r="C14" s="69">
        <v>12</v>
      </c>
      <c r="D14" s="99">
        <v>11</v>
      </c>
      <c r="E14" s="100">
        <v>4</v>
      </c>
      <c r="F14" s="108">
        <v>1</v>
      </c>
      <c r="G14" s="363">
        <v>1</v>
      </c>
      <c r="H14" s="364">
        <v>11</v>
      </c>
    </row>
    <row r="15" spans="1:12" ht="27" customHeight="1">
      <c r="A15" s="495"/>
      <c r="B15" s="16" t="s">
        <v>76</v>
      </c>
      <c r="C15" s="69">
        <v>10</v>
      </c>
      <c r="D15" s="99">
        <v>10</v>
      </c>
      <c r="E15" s="100">
        <v>4</v>
      </c>
      <c r="F15" s="108">
        <v>1</v>
      </c>
      <c r="G15" s="363">
        <v>1</v>
      </c>
      <c r="H15" s="364">
        <v>10</v>
      </c>
    </row>
    <row r="16" spans="1:12" ht="27" customHeight="1">
      <c r="A16" s="495"/>
      <c r="B16" s="16" t="s">
        <v>74</v>
      </c>
      <c r="C16" s="69">
        <v>10</v>
      </c>
      <c r="D16" s="99">
        <v>10</v>
      </c>
      <c r="E16" s="100">
        <v>4</v>
      </c>
      <c r="F16" s="108">
        <v>1</v>
      </c>
      <c r="G16" s="363">
        <v>1</v>
      </c>
      <c r="H16" s="364">
        <v>10</v>
      </c>
    </row>
    <row r="17" spans="1:12" ht="27" customHeight="1">
      <c r="A17" s="495"/>
      <c r="B17" s="98" t="s">
        <v>90</v>
      </c>
      <c r="C17" s="69">
        <v>59</v>
      </c>
      <c r="D17" s="99">
        <v>59</v>
      </c>
      <c r="E17" s="100">
        <v>12</v>
      </c>
      <c r="F17" s="108">
        <v>6</v>
      </c>
      <c r="G17" s="363">
        <v>6</v>
      </c>
      <c r="H17" s="364">
        <v>9.8000000000000007</v>
      </c>
    </row>
    <row r="18" spans="1:12" ht="27" customHeight="1" thickBot="1">
      <c r="A18" s="495"/>
      <c r="B18" s="101" t="s">
        <v>6</v>
      </c>
      <c r="C18" s="128">
        <v>114</v>
      </c>
      <c r="D18" s="103">
        <v>110</v>
      </c>
      <c r="E18" s="114">
        <v>14</v>
      </c>
      <c r="F18" s="107">
        <v>7</v>
      </c>
      <c r="G18" s="365">
        <v>7</v>
      </c>
      <c r="H18" s="366">
        <v>15.7</v>
      </c>
    </row>
    <row r="19" spans="1:12" ht="50.1" customHeight="1" thickBot="1">
      <c r="A19" s="496"/>
      <c r="B19" s="28" t="s">
        <v>10</v>
      </c>
      <c r="C19" s="352">
        <v>474</v>
      </c>
      <c r="D19" s="350">
        <v>461</v>
      </c>
      <c r="E19" s="351">
        <v>85</v>
      </c>
      <c r="F19" s="109">
        <v>36</v>
      </c>
      <c r="G19" s="374">
        <v>37</v>
      </c>
      <c r="H19" s="367">
        <v>12.5</v>
      </c>
    </row>
    <row r="20" spans="1:12" ht="27" customHeight="1" thickTop="1">
      <c r="A20" s="489" t="s">
        <v>58</v>
      </c>
      <c r="B20" s="117" t="s">
        <v>97</v>
      </c>
      <c r="C20" s="67">
        <v>34</v>
      </c>
      <c r="D20" s="123">
        <v>31</v>
      </c>
      <c r="E20" s="114">
        <v>8</v>
      </c>
      <c r="F20" s="107">
        <v>4</v>
      </c>
      <c r="G20" s="380">
        <v>4</v>
      </c>
      <c r="H20" s="368">
        <v>7.8</v>
      </c>
      <c r="L20" s="2"/>
    </row>
    <row r="21" spans="1:12" ht="27" customHeight="1">
      <c r="A21" s="495"/>
      <c r="B21" s="117" t="s">
        <v>98</v>
      </c>
      <c r="C21" s="67">
        <v>31</v>
      </c>
      <c r="D21" s="123">
        <v>30</v>
      </c>
      <c r="E21" s="100">
        <v>4</v>
      </c>
      <c r="F21" s="108">
        <v>1</v>
      </c>
      <c r="G21" s="363">
        <v>1</v>
      </c>
      <c r="H21" s="364">
        <v>30</v>
      </c>
      <c r="L21" s="2"/>
    </row>
    <row r="22" spans="1:12" ht="27" customHeight="1">
      <c r="A22" s="495"/>
      <c r="B22" s="117" t="s">
        <v>99</v>
      </c>
      <c r="C22" s="67">
        <v>16</v>
      </c>
      <c r="D22" s="123">
        <v>16</v>
      </c>
      <c r="E22" s="100">
        <v>8</v>
      </c>
      <c r="F22" s="108">
        <v>2</v>
      </c>
      <c r="G22" s="363">
        <v>2</v>
      </c>
      <c r="H22" s="364">
        <v>8</v>
      </c>
      <c r="L22" s="2"/>
    </row>
    <row r="23" spans="1:12" ht="27" customHeight="1">
      <c r="A23" s="495"/>
      <c r="B23" s="117" t="s">
        <v>100</v>
      </c>
      <c r="C23" s="67">
        <v>64</v>
      </c>
      <c r="D23" s="123">
        <v>61</v>
      </c>
      <c r="E23" s="100">
        <v>8</v>
      </c>
      <c r="F23" s="108">
        <v>4</v>
      </c>
      <c r="G23" s="363">
        <v>4</v>
      </c>
      <c r="H23" s="364">
        <v>15.3</v>
      </c>
      <c r="L23" s="2"/>
    </row>
    <row r="24" spans="1:12" ht="27" customHeight="1">
      <c r="A24" s="495"/>
      <c r="B24" s="117" t="s">
        <v>101</v>
      </c>
      <c r="C24" s="67">
        <v>15</v>
      </c>
      <c r="D24" s="123">
        <v>15</v>
      </c>
      <c r="E24" s="100">
        <v>4</v>
      </c>
      <c r="F24" s="108">
        <v>1</v>
      </c>
      <c r="G24" s="363">
        <v>1</v>
      </c>
      <c r="H24" s="364">
        <v>15</v>
      </c>
      <c r="L24" s="2"/>
    </row>
    <row r="25" spans="1:12" ht="27" customHeight="1">
      <c r="A25" s="495"/>
      <c r="B25" s="117" t="s">
        <v>102</v>
      </c>
      <c r="C25" s="67">
        <v>22</v>
      </c>
      <c r="D25" s="123">
        <v>20</v>
      </c>
      <c r="E25" s="100">
        <v>4</v>
      </c>
      <c r="F25" s="108">
        <v>1</v>
      </c>
      <c r="G25" s="363">
        <v>1</v>
      </c>
      <c r="H25" s="364">
        <v>20</v>
      </c>
      <c r="L25" s="2"/>
    </row>
    <row r="26" spans="1:12" ht="27" customHeight="1">
      <c r="A26" s="495"/>
      <c r="B26" s="117" t="s">
        <v>103</v>
      </c>
      <c r="C26" s="67">
        <v>28</v>
      </c>
      <c r="D26" s="123">
        <v>27</v>
      </c>
      <c r="E26" s="100">
        <v>4</v>
      </c>
      <c r="F26" s="108">
        <v>1</v>
      </c>
      <c r="G26" s="363">
        <v>1</v>
      </c>
      <c r="H26" s="364">
        <v>27</v>
      </c>
      <c r="L26" s="2"/>
    </row>
    <row r="27" spans="1:12" ht="27" customHeight="1">
      <c r="A27" s="495"/>
      <c r="B27" s="117" t="s">
        <v>90</v>
      </c>
      <c r="C27" s="67">
        <v>104</v>
      </c>
      <c r="D27" s="123">
        <v>99</v>
      </c>
      <c r="E27" s="100">
        <v>12</v>
      </c>
      <c r="F27" s="108">
        <v>6</v>
      </c>
      <c r="G27" s="363">
        <v>5</v>
      </c>
      <c r="H27" s="364">
        <v>19.8</v>
      </c>
      <c r="L27" s="2"/>
    </row>
    <row r="28" spans="1:12" ht="27" customHeight="1">
      <c r="A28" s="495"/>
      <c r="B28" s="117" t="s">
        <v>104</v>
      </c>
      <c r="C28" s="67">
        <v>54</v>
      </c>
      <c r="D28" s="123">
        <v>52</v>
      </c>
      <c r="E28" s="100">
        <v>8</v>
      </c>
      <c r="F28" s="108">
        <v>2</v>
      </c>
      <c r="G28" s="363">
        <v>2</v>
      </c>
      <c r="H28" s="364">
        <v>26</v>
      </c>
      <c r="L28" s="2"/>
    </row>
    <row r="29" spans="1:12" ht="27" customHeight="1">
      <c r="A29" s="495"/>
      <c r="B29" s="118" t="s">
        <v>105</v>
      </c>
      <c r="C29" s="67">
        <v>9</v>
      </c>
      <c r="D29" s="123">
        <v>9</v>
      </c>
      <c r="E29" s="100">
        <v>5</v>
      </c>
      <c r="F29" s="108">
        <v>1</v>
      </c>
      <c r="G29" s="363">
        <v>1</v>
      </c>
      <c r="H29" s="364">
        <v>9</v>
      </c>
      <c r="L29" s="2"/>
    </row>
    <row r="30" spans="1:12" ht="27" customHeight="1">
      <c r="A30" s="495"/>
      <c r="B30" s="119" t="s">
        <v>106</v>
      </c>
      <c r="C30" s="67">
        <v>7</v>
      </c>
      <c r="D30" s="123">
        <v>7</v>
      </c>
      <c r="E30" s="100">
        <v>2</v>
      </c>
      <c r="F30" s="108">
        <v>1</v>
      </c>
      <c r="G30" s="363">
        <v>1</v>
      </c>
      <c r="H30" s="364">
        <v>7</v>
      </c>
      <c r="L30" s="2"/>
    </row>
    <row r="31" spans="1:12" ht="26.25" customHeight="1">
      <c r="A31" s="495"/>
      <c r="B31" s="122" t="s">
        <v>107</v>
      </c>
      <c r="C31" s="67">
        <v>12</v>
      </c>
      <c r="D31" s="123">
        <v>12</v>
      </c>
      <c r="E31" s="100">
        <v>4</v>
      </c>
      <c r="F31" s="108">
        <v>2</v>
      </c>
      <c r="G31" s="363">
        <v>2</v>
      </c>
      <c r="H31" s="364">
        <v>6</v>
      </c>
      <c r="L31" s="2"/>
    </row>
    <row r="32" spans="1:12" ht="26.25" customHeight="1">
      <c r="A32" s="495"/>
      <c r="B32" s="122" t="s">
        <v>108</v>
      </c>
      <c r="C32" s="67">
        <v>6</v>
      </c>
      <c r="D32" s="123">
        <v>6</v>
      </c>
      <c r="E32" s="100">
        <v>3</v>
      </c>
      <c r="F32" s="108">
        <v>2</v>
      </c>
      <c r="G32" s="363">
        <v>2</v>
      </c>
      <c r="H32" s="364">
        <v>3</v>
      </c>
      <c r="L32" s="2"/>
    </row>
    <row r="33" spans="1:12" ht="27" customHeight="1">
      <c r="A33" s="495"/>
      <c r="B33" s="121" t="s">
        <v>109</v>
      </c>
      <c r="C33" s="67">
        <v>49</v>
      </c>
      <c r="D33" s="123">
        <v>49</v>
      </c>
      <c r="E33" s="100">
        <v>11</v>
      </c>
      <c r="F33" s="108">
        <v>5</v>
      </c>
      <c r="G33" s="363">
        <v>5</v>
      </c>
      <c r="H33" s="364">
        <v>9.8000000000000007</v>
      </c>
      <c r="L33" s="2"/>
    </row>
    <row r="34" spans="1:12" ht="27" customHeight="1" thickBot="1">
      <c r="A34" s="495"/>
      <c r="B34" s="120" t="s">
        <v>96</v>
      </c>
      <c r="C34" s="67">
        <v>7</v>
      </c>
      <c r="D34" s="71">
        <v>6</v>
      </c>
      <c r="E34" s="80">
        <v>6</v>
      </c>
      <c r="F34" s="110">
        <v>3</v>
      </c>
      <c r="G34" s="365">
        <v>3</v>
      </c>
      <c r="H34" s="369">
        <v>2</v>
      </c>
      <c r="L34" s="2"/>
    </row>
    <row r="35" spans="1:12" ht="50.1" customHeight="1" thickBot="1">
      <c r="A35" s="496"/>
      <c r="B35" s="28" t="s">
        <v>15</v>
      </c>
      <c r="C35" s="352">
        <v>458</v>
      </c>
      <c r="D35" s="350">
        <v>440</v>
      </c>
      <c r="E35" s="351">
        <v>91</v>
      </c>
      <c r="F35" s="109">
        <v>36</v>
      </c>
      <c r="G35" s="352">
        <v>35</v>
      </c>
      <c r="H35" s="370">
        <v>12.6</v>
      </c>
      <c r="L35" s="2"/>
    </row>
    <row r="36" spans="1:12" ht="50.1" customHeight="1" thickTop="1" thickBot="1">
      <c r="A36" s="508" t="s">
        <v>110</v>
      </c>
      <c r="B36" s="509"/>
      <c r="C36" s="352">
        <v>141</v>
      </c>
      <c r="D36" s="350">
        <v>136</v>
      </c>
      <c r="E36" s="351">
        <v>50</v>
      </c>
      <c r="F36" s="111">
        <v>27</v>
      </c>
      <c r="G36" s="352">
        <v>27</v>
      </c>
      <c r="H36" s="371">
        <v>5</v>
      </c>
      <c r="L36" s="2"/>
    </row>
    <row r="37" spans="1:12" ht="50.1" customHeight="1" thickTop="1" thickBot="1">
      <c r="A37" s="502" t="s">
        <v>82</v>
      </c>
      <c r="B37" s="503"/>
      <c r="C37" s="355">
        <v>108</v>
      </c>
      <c r="D37" s="340">
        <v>101</v>
      </c>
      <c r="E37" s="354">
        <v>30</v>
      </c>
      <c r="F37" s="112">
        <v>15</v>
      </c>
      <c r="G37" s="355">
        <v>15</v>
      </c>
      <c r="H37" s="372">
        <v>6.7</v>
      </c>
    </row>
    <row r="38" spans="1:12" ht="50.1" customHeight="1" thickBot="1">
      <c r="A38" s="504" t="s">
        <v>88</v>
      </c>
      <c r="B38" s="505"/>
      <c r="C38" s="355">
        <v>45</v>
      </c>
      <c r="D38" s="340">
        <v>39</v>
      </c>
      <c r="E38" s="354">
        <v>8</v>
      </c>
      <c r="F38" s="112">
        <v>4</v>
      </c>
      <c r="G38" s="355">
        <v>4</v>
      </c>
      <c r="H38" s="315">
        <v>9.8000000000000007</v>
      </c>
    </row>
    <row r="39" spans="1:12" ht="13.5" customHeight="1" thickBot="1">
      <c r="A39" s="51"/>
      <c r="B39" s="51"/>
      <c r="C39" s="173"/>
      <c r="D39" s="174"/>
      <c r="E39" s="174"/>
      <c r="F39" s="173"/>
      <c r="G39" s="381"/>
      <c r="H39" s="319"/>
      <c r="L39" s="2"/>
    </row>
    <row r="40" spans="1:12" ht="50.1" customHeight="1" thickBot="1">
      <c r="A40" s="468" t="s">
        <v>11</v>
      </c>
      <c r="B40" s="469"/>
      <c r="C40" s="356">
        <v>1684</v>
      </c>
      <c r="D40" s="356">
        <v>1626</v>
      </c>
      <c r="E40" s="356">
        <v>360</v>
      </c>
      <c r="F40" s="85">
        <v>162</v>
      </c>
      <c r="G40" s="357">
        <v>163</v>
      </c>
      <c r="H40" s="391">
        <v>10</v>
      </c>
      <c r="I40" s="7"/>
      <c r="L40" s="2"/>
    </row>
    <row r="41" spans="1:12" ht="24.75" customHeight="1">
      <c r="A41" s="497"/>
      <c r="B41" s="497"/>
      <c r="C41" s="497"/>
      <c r="D41" s="497"/>
      <c r="E41" s="497"/>
      <c r="F41" s="497"/>
      <c r="G41" s="497"/>
      <c r="H41" s="497"/>
    </row>
  </sheetData>
  <mergeCells count="13">
    <mergeCell ref="A3:H3"/>
    <mergeCell ref="A5:B5"/>
    <mergeCell ref="A6:B6"/>
    <mergeCell ref="A9:A19"/>
    <mergeCell ref="A36:B36"/>
    <mergeCell ref="F6:F8"/>
    <mergeCell ref="A7:B7"/>
    <mergeCell ref="A41:H41"/>
    <mergeCell ref="A8:B8"/>
    <mergeCell ref="A20:A35"/>
    <mergeCell ref="A37:B37"/>
    <mergeCell ref="A38:B38"/>
    <mergeCell ref="A40:B40"/>
  </mergeCells>
  <phoneticPr fontId="10"/>
  <printOptions horizontalCentered="1" gridLinesSet="0"/>
  <pageMargins left="0.32" right="0.39" top="0.27559055118110237" bottom="0.35433070866141736" header="0.19685039370078741" footer="0.31496062992125984"/>
  <pageSetup paperSize="9" scale="67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view="pageBreakPreview" zoomScale="80" zoomScaleNormal="100" zoomScaleSheetLayoutView="80" workbookViewId="0">
      <selection activeCell="E5" sqref="E5"/>
    </sheetView>
  </sheetViews>
  <sheetFormatPr defaultColWidth="9" defaultRowHeight="13.2"/>
  <cols>
    <col min="1" max="1" width="9.77734375" style="1" customWidth="1"/>
    <col min="2" max="2" width="11.44140625" style="1" customWidth="1"/>
    <col min="3" max="3" width="19.44140625" style="125" customWidth="1"/>
    <col min="4" max="4" width="22" style="1" customWidth="1"/>
    <col min="5" max="5" width="23.109375" style="1" customWidth="1"/>
    <col min="6" max="8" width="16.21875" style="1" customWidth="1"/>
    <col min="9" max="9" width="9.6640625" style="1" customWidth="1"/>
    <col min="10" max="10" width="11.33203125" style="1" bestFit="1" customWidth="1"/>
    <col min="11" max="11" width="15.6640625" style="1" bestFit="1" customWidth="1"/>
    <col min="12" max="12" width="16.44140625" style="1" bestFit="1" customWidth="1"/>
    <col min="13" max="16384" width="9" style="1"/>
  </cols>
  <sheetData>
    <row r="1" spans="1:12" ht="24" customHeight="1">
      <c r="H1" s="116" t="s">
        <v>23</v>
      </c>
    </row>
    <row r="2" spans="1:12" ht="21.75" customHeight="1">
      <c r="H2" s="115"/>
    </row>
    <row r="3" spans="1:12" ht="27" customHeight="1">
      <c r="A3" s="492" t="s">
        <v>111</v>
      </c>
      <c r="B3" s="492"/>
      <c r="C3" s="492"/>
      <c r="D3" s="492"/>
      <c r="E3" s="492"/>
      <c r="F3" s="492"/>
      <c r="G3" s="492"/>
      <c r="H3" s="492"/>
      <c r="I3" s="4"/>
      <c r="J3" s="4"/>
      <c r="K3" s="4"/>
      <c r="L3" s="4"/>
    </row>
    <row r="4" spans="1:12" ht="30" customHeight="1" thickBot="1">
      <c r="A4" s="3"/>
      <c r="B4" s="3"/>
      <c r="C4" s="126"/>
      <c r="D4" s="3"/>
      <c r="E4" s="3"/>
      <c r="F4" s="520"/>
      <c r="G4" s="520"/>
      <c r="H4" s="520"/>
      <c r="I4" s="3"/>
      <c r="J4" s="3"/>
      <c r="K4" s="3"/>
      <c r="L4" s="3"/>
    </row>
    <row r="5" spans="1:12" ht="34.5" customHeight="1" thickBot="1">
      <c r="A5" s="470" t="s">
        <v>12</v>
      </c>
      <c r="B5" s="471"/>
      <c r="C5" s="127" t="s">
        <v>8</v>
      </c>
      <c r="D5" s="9" t="s">
        <v>53</v>
      </c>
      <c r="E5" s="113" t="s">
        <v>13</v>
      </c>
      <c r="F5" s="360" t="s">
        <v>36</v>
      </c>
      <c r="G5" s="392" t="s">
        <v>52</v>
      </c>
      <c r="H5" s="393" t="s">
        <v>51</v>
      </c>
    </row>
    <row r="6" spans="1:12" ht="50.4" customHeight="1" thickTop="1">
      <c r="A6" s="506" t="s">
        <v>56</v>
      </c>
      <c r="B6" s="507"/>
      <c r="C6" s="164">
        <v>452</v>
      </c>
      <c r="D6" s="143">
        <v>436</v>
      </c>
      <c r="E6" s="144">
        <v>133</v>
      </c>
      <c r="F6" s="143">
        <v>75</v>
      </c>
      <c r="G6" s="387">
        <v>75</v>
      </c>
      <c r="H6" s="388">
        <v>5.8</v>
      </c>
    </row>
    <row r="7" spans="1:12" ht="50.4" customHeight="1" thickBot="1">
      <c r="A7" s="521" t="s">
        <v>95</v>
      </c>
      <c r="B7" s="522"/>
      <c r="C7" s="165">
        <v>11</v>
      </c>
      <c r="D7" s="152">
        <v>11</v>
      </c>
      <c r="E7" s="153">
        <v>8</v>
      </c>
      <c r="F7" s="152">
        <v>3</v>
      </c>
      <c r="G7" s="465">
        <v>4</v>
      </c>
      <c r="H7" s="466">
        <v>2.8</v>
      </c>
    </row>
    <row r="8" spans="1:12" ht="50.4" customHeight="1" thickBot="1">
      <c r="A8" s="500" t="s">
        <v>231</v>
      </c>
      <c r="B8" s="501"/>
      <c r="C8" s="382">
        <v>463</v>
      </c>
      <c r="D8" s="385">
        <v>447</v>
      </c>
      <c r="E8" s="384">
        <v>141</v>
      </c>
      <c r="F8" s="385">
        <v>78</v>
      </c>
      <c r="G8" s="389">
        <v>79</v>
      </c>
      <c r="H8" s="390">
        <v>5.7</v>
      </c>
    </row>
    <row r="9" spans="1:12" ht="27" customHeight="1" thickTop="1">
      <c r="A9" s="489" t="s">
        <v>57</v>
      </c>
      <c r="B9" s="13" t="s">
        <v>0</v>
      </c>
      <c r="C9" s="70">
        <v>30</v>
      </c>
      <c r="D9" s="99">
        <v>30</v>
      </c>
      <c r="E9" s="114">
        <v>15</v>
      </c>
      <c r="F9" s="107">
        <v>9</v>
      </c>
      <c r="G9" s="361">
        <v>9</v>
      </c>
      <c r="H9" s="394">
        <v>3.3</v>
      </c>
    </row>
    <row r="10" spans="1:12" ht="27" customHeight="1">
      <c r="A10" s="495"/>
      <c r="B10" s="13" t="s">
        <v>50</v>
      </c>
      <c r="C10" s="69">
        <v>84</v>
      </c>
      <c r="D10" s="99">
        <v>80</v>
      </c>
      <c r="E10" s="100">
        <v>13</v>
      </c>
      <c r="F10" s="108">
        <v>8</v>
      </c>
      <c r="G10" s="363">
        <v>9</v>
      </c>
      <c r="H10" s="395">
        <v>8.9</v>
      </c>
    </row>
    <row r="11" spans="1:12" ht="27" customHeight="1">
      <c r="A11" s="495"/>
      <c r="B11" s="16" t="s">
        <v>2</v>
      </c>
      <c r="C11" s="69">
        <v>73</v>
      </c>
      <c r="D11" s="99">
        <v>73</v>
      </c>
      <c r="E11" s="100">
        <v>11</v>
      </c>
      <c r="F11" s="108">
        <v>6</v>
      </c>
      <c r="G11" s="363">
        <v>6</v>
      </c>
      <c r="H11" s="364">
        <v>12.2</v>
      </c>
    </row>
    <row r="12" spans="1:12" ht="27" customHeight="1">
      <c r="A12" s="495"/>
      <c r="B12" s="16" t="s">
        <v>3</v>
      </c>
      <c r="C12" s="69">
        <v>64</v>
      </c>
      <c r="D12" s="99">
        <v>64</v>
      </c>
      <c r="E12" s="100">
        <v>12</v>
      </c>
      <c r="F12" s="108">
        <v>7</v>
      </c>
      <c r="G12" s="363">
        <v>8</v>
      </c>
      <c r="H12" s="395">
        <v>8</v>
      </c>
    </row>
    <row r="13" spans="1:12" ht="27" customHeight="1">
      <c r="A13" s="495"/>
      <c r="B13" s="16" t="s">
        <v>70</v>
      </c>
      <c r="C13" s="69">
        <v>26</v>
      </c>
      <c r="D13" s="99">
        <v>25</v>
      </c>
      <c r="E13" s="100">
        <v>5</v>
      </c>
      <c r="F13" s="108">
        <v>2</v>
      </c>
      <c r="G13" s="363">
        <v>2</v>
      </c>
      <c r="H13" s="364">
        <v>12.5</v>
      </c>
    </row>
    <row r="14" spans="1:12" ht="27" customHeight="1">
      <c r="A14" s="495"/>
      <c r="B14" s="16" t="s">
        <v>60</v>
      </c>
      <c r="C14" s="69">
        <v>12</v>
      </c>
      <c r="D14" s="99">
        <v>12</v>
      </c>
      <c r="E14" s="100">
        <v>4</v>
      </c>
      <c r="F14" s="108">
        <v>2</v>
      </c>
      <c r="G14" s="363">
        <v>2</v>
      </c>
      <c r="H14" s="395">
        <v>6</v>
      </c>
    </row>
    <row r="15" spans="1:12" ht="27" customHeight="1">
      <c r="A15" s="495"/>
      <c r="B15" s="98" t="s">
        <v>90</v>
      </c>
      <c r="C15" s="69">
        <v>69</v>
      </c>
      <c r="D15" s="99">
        <v>68</v>
      </c>
      <c r="E15" s="100">
        <v>13</v>
      </c>
      <c r="F15" s="108">
        <v>7</v>
      </c>
      <c r="G15" s="363">
        <v>7</v>
      </c>
      <c r="H15" s="395">
        <v>9.6999999999999993</v>
      </c>
    </row>
    <row r="16" spans="1:12" ht="27" customHeight="1">
      <c r="A16" s="495"/>
      <c r="B16" s="16" t="s">
        <v>76</v>
      </c>
      <c r="C16" s="69">
        <v>10</v>
      </c>
      <c r="D16" s="99">
        <v>10</v>
      </c>
      <c r="E16" s="100">
        <v>4</v>
      </c>
      <c r="F16" s="108">
        <v>1</v>
      </c>
      <c r="G16" s="363">
        <v>1</v>
      </c>
      <c r="H16" s="364">
        <v>10</v>
      </c>
    </row>
    <row r="17" spans="1:12" ht="27" customHeight="1">
      <c r="A17" s="495"/>
      <c r="B17" s="16" t="s">
        <v>74</v>
      </c>
      <c r="C17" s="69">
        <v>7</v>
      </c>
      <c r="D17" s="99">
        <v>7</v>
      </c>
      <c r="E17" s="100">
        <v>3</v>
      </c>
      <c r="F17" s="108">
        <v>1</v>
      </c>
      <c r="G17" s="363">
        <v>1</v>
      </c>
      <c r="H17" s="395">
        <v>7</v>
      </c>
    </row>
    <row r="18" spans="1:12" ht="27" customHeight="1" thickBot="1">
      <c r="A18" s="495"/>
      <c r="B18" s="101" t="s">
        <v>6</v>
      </c>
      <c r="C18" s="128">
        <v>112</v>
      </c>
      <c r="D18" s="103">
        <v>109</v>
      </c>
      <c r="E18" s="114">
        <v>12</v>
      </c>
      <c r="F18" s="107">
        <v>6</v>
      </c>
      <c r="G18" s="365">
        <v>6</v>
      </c>
      <c r="H18" s="366">
        <v>18.2</v>
      </c>
    </row>
    <row r="19" spans="1:12" ht="50.1" customHeight="1" thickBot="1">
      <c r="A19" s="496"/>
      <c r="B19" s="28" t="s">
        <v>10</v>
      </c>
      <c r="C19" s="352">
        <v>487</v>
      </c>
      <c r="D19" s="350">
        <v>478</v>
      </c>
      <c r="E19" s="351">
        <v>92</v>
      </c>
      <c r="F19" s="109">
        <v>49</v>
      </c>
      <c r="G19" s="374">
        <v>51</v>
      </c>
      <c r="H19" s="396">
        <v>9.4</v>
      </c>
    </row>
    <row r="20" spans="1:12" ht="27" customHeight="1" thickTop="1">
      <c r="A20" s="489" t="s">
        <v>58</v>
      </c>
      <c r="B20" s="117" t="s">
        <v>97</v>
      </c>
      <c r="C20" s="67">
        <v>32</v>
      </c>
      <c r="D20" s="123">
        <v>30</v>
      </c>
      <c r="E20" s="114">
        <v>8</v>
      </c>
      <c r="F20" s="107">
        <v>4</v>
      </c>
      <c r="G20" s="380">
        <v>4</v>
      </c>
      <c r="H20" s="397">
        <v>7.5</v>
      </c>
      <c r="L20" s="2"/>
    </row>
    <row r="21" spans="1:12" ht="27" customHeight="1">
      <c r="A21" s="495"/>
      <c r="B21" s="117" t="s">
        <v>98</v>
      </c>
      <c r="C21" s="67">
        <v>28</v>
      </c>
      <c r="D21" s="123">
        <v>26</v>
      </c>
      <c r="E21" s="100">
        <v>5</v>
      </c>
      <c r="F21" s="108">
        <v>1</v>
      </c>
      <c r="G21" s="363">
        <v>1</v>
      </c>
      <c r="H21" s="364">
        <v>26</v>
      </c>
      <c r="L21" s="2"/>
    </row>
    <row r="22" spans="1:12" ht="27" customHeight="1">
      <c r="A22" s="495"/>
      <c r="B22" s="117" t="s">
        <v>99</v>
      </c>
      <c r="C22" s="67">
        <v>5</v>
      </c>
      <c r="D22" s="123">
        <v>5</v>
      </c>
      <c r="E22" s="100">
        <v>3</v>
      </c>
      <c r="F22" s="108">
        <v>1</v>
      </c>
      <c r="G22" s="363">
        <v>1</v>
      </c>
      <c r="H22" s="395">
        <v>5</v>
      </c>
      <c r="L22" s="2"/>
    </row>
    <row r="23" spans="1:12" ht="27" customHeight="1">
      <c r="A23" s="495"/>
      <c r="B23" s="117" t="s">
        <v>112</v>
      </c>
      <c r="C23" s="67">
        <v>21</v>
      </c>
      <c r="D23" s="123">
        <v>19</v>
      </c>
      <c r="E23" s="100">
        <v>4</v>
      </c>
      <c r="F23" s="108">
        <v>1</v>
      </c>
      <c r="G23" s="363">
        <v>1</v>
      </c>
      <c r="H23" s="364">
        <v>19</v>
      </c>
      <c r="L23" s="2"/>
    </row>
    <row r="24" spans="1:12" ht="27" customHeight="1">
      <c r="A24" s="495"/>
      <c r="B24" s="117" t="s">
        <v>100</v>
      </c>
      <c r="C24" s="67">
        <v>68</v>
      </c>
      <c r="D24" s="123">
        <v>66</v>
      </c>
      <c r="E24" s="100">
        <v>8</v>
      </c>
      <c r="F24" s="108">
        <v>5</v>
      </c>
      <c r="G24" s="363">
        <v>5</v>
      </c>
      <c r="H24" s="364">
        <v>13.2</v>
      </c>
      <c r="L24" s="2"/>
    </row>
    <row r="25" spans="1:12" ht="27" customHeight="1">
      <c r="A25" s="495"/>
      <c r="B25" s="117" t="s">
        <v>101</v>
      </c>
      <c r="C25" s="67">
        <v>12</v>
      </c>
      <c r="D25" s="123">
        <v>12</v>
      </c>
      <c r="E25" s="100">
        <v>4</v>
      </c>
      <c r="F25" s="108">
        <v>1</v>
      </c>
      <c r="G25" s="363">
        <v>1</v>
      </c>
      <c r="H25" s="364">
        <v>12</v>
      </c>
      <c r="L25" s="2"/>
    </row>
    <row r="26" spans="1:12" ht="27" customHeight="1">
      <c r="A26" s="495"/>
      <c r="B26" s="117" t="s">
        <v>102</v>
      </c>
      <c r="C26" s="67">
        <v>28</v>
      </c>
      <c r="D26" s="123">
        <v>26</v>
      </c>
      <c r="E26" s="100">
        <v>4</v>
      </c>
      <c r="F26" s="108">
        <v>2</v>
      </c>
      <c r="G26" s="363">
        <v>2</v>
      </c>
      <c r="H26" s="364">
        <v>13</v>
      </c>
      <c r="L26" s="2"/>
    </row>
    <row r="27" spans="1:12" ht="27" customHeight="1">
      <c r="A27" s="495"/>
      <c r="B27" s="117" t="s">
        <v>90</v>
      </c>
      <c r="C27" s="67">
        <v>104</v>
      </c>
      <c r="D27" s="123">
        <v>95</v>
      </c>
      <c r="E27" s="100">
        <v>11</v>
      </c>
      <c r="F27" s="108">
        <v>5</v>
      </c>
      <c r="G27" s="363">
        <v>6</v>
      </c>
      <c r="H27" s="364">
        <v>15.8</v>
      </c>
      <c r="L27" s="2"/>
    </row>
    <row r="28" spans="1:12" ht="27" customHeight="1">
      <c r="A28" s="495"/>
      <c r="B28" s="117" t="s">
        <v>104</v>
      </c>
      <c r="C28" s="67">
        <v>45</v>
      </c>
      <c r="D28" s="123">
        <v>45</v>
      </c>
      <c r="E28" s="100">
        <v>8</v>
      </c>
      <c r="F28" s="108">
        <v>4</v>
      </c>
      <c r="G28" s="363">
        <v>4</v>
      </c>
      <c r="H28" s="364">
        <v>11.3</v>
      </c>
      <c r="L28" s="2"/>
    </row>
    <row r="29" spans="1:12" ht="27" customHeight="1">
      <c r="A29" s="495"/>
      <c r="B29" s="117" t="s">
        <v>96</v>
      </c>
      <c r="C29" s="67">
        <v>3</v>
      </c>
      <c r="D29" s="123">
        <v>1</v>
      </c>
      <c r="E29" s="100">
        <v>1</v>
      </c>
      <c r="F29" s="108">
        <v>1</v>
      </c>
      <c r="G29" s="363">
        <v>1</v>
      </c>
      <c r="H29" s="395">
        <v>1</v>
      </c>
      <c r="L29" s="2"/>
    </row>
    <row r="30" spans="1:12" ht="27" customHeight="1">
      <c r="A30" s="495"/>
      <c r="B30" s="118" t="s">
        <v>105</v>
      </c>
      <c r="C30" s="67">
        <v>9</v>
      </c>
      <c r="D30" s="123">
        <v>9</v>
      </c>
      <c r="E30" s="100">
        <v>3</v>
      </c>
      <c r="F30" s="108">
        <v>2</v>
      </c>
      <c r="G30" s="363">
        <v>2</v>
      </c>
      <c r="H30" s="395">
        <v>4.5</v>
      </c>
      <c r="L30" s="2"/>
    </row>
    <row r="31" spans="1:12" ht="27" customHeight="1">
      <c r="A31" s="495"/>
      <c r="B31" s="118" t="s">
        <v>106</v>
      </c>
      <c r="C31" s="67">
        <v>10</v>
      </c>
      <c r="D31" s="123">
        <v>8</v>
      </c>
      <c r="E31" s="100">
        <v>2</v>
      </c>
      <c r="F31" s="108">
        <v>1</v>
      </c>
      <c r="G31" s="363">
        <v>1</v>
      </c>
      <c r="H31" s="395">
        <v>8</v>
      </c>
      <c r="L31" s="2"/>
    </row>
    <row r="32" spans="1:12" ht="27" customHeight="1">
      <c r="A32" s="495"/>
      <c r="B32" s="119" t="s">
        <v>113</v>
      </c>
      <c r="C32" s="67">
        <v>1</v>
      </c>
      <c r="D32" s="123">
        <v>1</v>
      </c>
      <c r="E32" s="100">
        <v>0</v>
      </c>
      <c r="F32" s="108">
        <v>1</v>
      </c>
      <c r="G32" s="363">
        <v>0</v>
      </c>
      <c r="H32" s="364" t="s">
        <v>84</v>
      </c>
      <c r="L32" s="2"/>
    </row>
    <row r="33" spans="1:12" ht="26.25" customHeight="1">
      <c r="A33" s="495"/>
      <c r="B33" s="122" t="s">
        <v>107</v>
      </c>
      <c r="C33" s="67">
        <v>6</v>
      </c>
      <c r="D33" s="123">
        <v>6</v>
      </c>
      <c r="E33" s="100">
        <v>2</v>
      </c>
      <c r="F33" s="108">
        <v>1</v>
      </c>
      <c r="G33" s="363">
        <v>1</v>
      </c>
      <c r="H33" s="395">
        <v>6</v>
      </c>
      <c r="L33" s="2"/>
    </row>
    <row r="34" spans="1:12" ht="26.25" customHeight="1">
      <c r="A34" s="495"/>
      <c r="B34" s="129" t="s">
        <v>114</v>
      </c>
      <c r="C34" s="67">
        <v>7</v>
      </c>
      <c r="D34" s="123">
        <v>7</v>
      </c>
      <c r="E34" s="100">
        <v>4</v>
      </c>
      <c r="F34" s="108">
        <v>2</v>
      </c>
      <c r="G34" s="363">
        <v>2</v>
      </c>
      <c r="H34" s="395">
        <v>3.5</v>
      </c>
      <c r="L34" s="2"/>
    </row>
    <row r="35" spans="1:12" ht="26.25" customHeight="1">
      <c r="A35" s="495"/>
      <c r="B35" s="122" t="s">
        <v>108</v>
      </c>
      <c r="C35" s="67">
        <v>3</v>
      </c>
      <c r="D35" s="123">
        <v>3</v>
      </c>
      <c r="E35" s="100">
        <v>2</v>
      </c>
      <c r="F35" s="108">
        <v>2</v>
      </c>
      <c r="G35" s="363">
        <v>2</v>
      </c>
      <c r="H35" s="395">
        <v>1.5</v>
      </c>
      <c r="L35" s="2"/>
    </row>
    <row r="36" spans="1:12" ht="27" customHeight="1">
      <c r="A36" s="495"/>
      <c r="B36" s="121" t="s">
        <v>109</v>
      </c>
      <c r="C36" s="67">
        <v>48</v>
      </c>
      <c r="D36" s="123">
        <v>43</v>
      </c>
      <c r="E36" s="100">
        <v>8</v>
      </c>
      <c r="F36" s="108">
        <v>4</v>
      </c>
      <c r="G36" s="363">
        <v>5</v>
      </c>
      <c r="H36" s="395">
        <v>8.6</v>
      </c>
      <c r="L36" s="2"/>
    </row>
    <row r="37" spans="1:12" ht="27" customHeight="1">
      <c r="A37" s="495"/>
      <c r="B37" s="120" t="s">
        <v>115</v>
      </c>
      <c r="C37" s="67">
        <v>0</v>
      </c>
      <c r="D37" s="130">
        <v>0</v>
      </c>
      <c r="E37" s="131">
        <v>0</v>
      </c>
      <c r="F37" s="132">
        <v>2</v>
      </c>
      <c r="G37" s="365">
        <v>0</v>
      </c>
      <c r="H37" s="369" t="s">
        <v>119</v>
      </c>
      <c r="L37" s="2"/>
    </row>
    <row r="38" spans="1:12" ht="27" customHeight="1" thickBot="1">
      <c r="A38" s="495"/>
      <c r="B38" s="120" t="s">
        <v>116</v>
      </c>
      <c r="C38" s="67">
        <v>1</v>
      </c>
      <c r="D38" s="71">
        <v>1</v>
      </c>
      <c r="E38" s="80">
        <v>1</v>
      </c>
      <c r="F38" s="110">
        <v>1</v>
      </c>
      <c r="G38" s="398">
        <v>1</v>
      </c>
      <c r="H38" s="399">
        <v>1</v>
      </c>
      <c r="L38" s="2"/>
    </row>
    <row r="39" spans="1:12" ht="50.1" customHeight="1" thickBot="1">
      <c r="A39" s="496"/>
      <c r="B39" s="28" t="s">
        <v>15</v>
      </c>
      <c r="C39" s="352">
        <v>431</v>
      </c>
      <c r="D39" s="350">
        <v>403</v>
      </c>
      <c r="E39" s="351">
        <v>78</v>
      </c>
      <c r="F39" s="109">
        <v>41</v>
      </c>
      <c r="G39" s="352">
        <v>40</v>
      </c>
      <c r="H39" s="370">
        <v>10.1</v>
      </c>
      <c r="L39" s="2"/>
    </row>
    <row r="40" spans="1:12" ht="27" customHeight="1" thickTop="1">
      <c r="A40" s="515" t="s">
        <v>117</v>
      </c>
      <c r="B40" s="134" t="s">
        <v>118</v>
      </c>
      <c r="C40" s="142">
        <v>127</v>
      </c>
      <c r="D40" s="143">
        <v>123</v>
      </c>
      <c r="E40" s="144">
        <v>40</v>
      </c>
      <c r="F40" s="135">
        <v>25</v>
      </c>
      <c r="G40" s="142">
        <v>26</v>
      </c>
      <c r="H40" s="397">
        <v>4.7</v>
      </c>
      <c r="L40" s="2"/>
    </row>
    <row r="41" spans="1:12" ht="27" customHeight="1">
      <c r="A41" s="516"/>
      <c r="B41" s="137" t="s">
        <v>72</v>
      </c>
      <c r="C41" s="145">
        <v>2</v>
      </c>
      <c r="D41" s="146">
        <v>2</v>
      </c>
      <c r="E41" s="147">
        <v>2</v>
      </c>
      <c r="F41" s="138">
        <v>1</v>
      </c>
      <c r="G41" s="145">
        <v>1</v>
      </c>
      <c r="H41" s="394">
        <v>2</v>
      </c>
      <c r="L41" s="2"/>
    </row>
    <row r="42" spans="1:12" ht="27" customHeight="1">
      <c r="A42" s="516"/>
      <c r="B42" s="16" t="s">
        <v>70</v>
      </c>
      <c r="C42" s="148">
        <v>0</v>
      </c>
      <c r="D42" s="149">
        <v>0</v>
      </c>
      <c r="E42" s="150">
        <v>0</v>
      </c>
      <c r="F42" s="136">
        <v>2</v>
      </c>
      <c r="G42" s="148">
        <v>0</v>
      </c>
      <c r="H42" s="364" t="s">
        <v>120</v>
      </c>
      <c r="L42" s="2"/>
    </row>
    <row r="43" spans="1:12" ht="27" customHeight="1" thickBot="1">
      <c r="A43" s="516"/>
      <c r="B43" s="23" t="s">
        <v>60</v>
      </c>
      <c r="C43" s="151">
        <v>3</v>
      </c>
      <c r="D43" s="152">
        <v>3</v>
      </c>
      <c r="E43" s="153">
        <v>3</v>
      </c>
      <c r="F43" s="141">
        <v>2</v>
      </c>
      <c r="G43" s="151">
        <v>2</v>
      </c>
      <c r="H43" s="399">
        <v>1.5</v>
      </c>
      <c r="L43" s="2"/>
    </row>
    <row r="44" spans="1:12" ht="50.1" customHeight="1" thickBot="1">
      <c r="A44" s="517"/>
      <c r="B44" s="139" t="s">
        <v>15</v>
      </c>
      <c r="C44" s="341">
        <v>132</v>
      </c>
      <c r="D44" s="385">
        <v>128</v>
      </c>
      <c r="E44" s="384">
        <v>45</v>
      </c>
      <c r="F44" s="140">
        <v>30</v>
      </c>
      <c r="G44" s="341">
        <v>29</v>
      </c>
      <c r="H44" s="359">
        <v>4.4000000000000004</v>
      </c>
      <c r="L44" s="2"/>
    </row>
    <row r="45" spans="1:12" ht="50.1" customHeight="1" thickTop="1" thickBot="1">
      <c r="A45" s="476" t="s">
        <v>82</v>
      </c>
      <c r="B45" s="499"/>
      <c r="C45" s="402">
        <v>118</v>
      </c>
      <c r="D45" s="330">
        <v>117</v>
      </c>
      <c r="E45" s="373">
        <v>34</v>
      </c>
      <c r="F45" s="133">
        <v>20</v>
      </c>
      <c r="G45" s="402">
        <v>20</v>
      </c>
      <c r="H45" s="400">
        <v>5.9</v>
      </c>
    </row>
    <row r="46" spans="1:12" ht="50.1" customHeight="1" thickTop="1" thickBot="1">
      <c r="A46" s="518" t="s">
        <v>88</v>
      </c>
      <c r="B46" s="519"/>
      <c r="C46" s="355">
        <v>37</v>
      </c>
      <c r="D46" s="340">
        <v>36</v>
      </c>
      <c r="E46" s="354">
        <v>8</v>
      </c>
      <c r="F46" s="112">
        <v>3</v>
      </c>
      <c r="G46" s="355">
        <v>3</v>
      </c>
      <c r="H46" s="401">
        <v>12</v>
      </c>
    </row>
    <row r="47" spans="1:12" ht="13.5" customHeight="1" thickBot="1">
      <c r="A47" s="51"/>
      <c r="B47" s="51"/>
      <c r="C47" s="173"/>
      <c r="D47" s="174"/>
      <c r="E47" s="174"/>
      <c r="F47" s="173"/>
      <c r="G47" s="381"/>
      <c r="H47" s="319"/>
      <c r="L47" s="2"/>
    </row>
    <row r="48" spans="1:12" ht="50.1" customHeight="1" thickBot="1">
      <c r="A48" s="468" t="s">
        <v>11</v>
      </c>
      <c r="B48" s="469"/>
      <c r="C48" s="356">
        <v>1668</v>
      </c>
      <c r="D48" s="356">
        <v>1609</v>
      </c>
      <c r="E48" s="356">
        <v>398</v>
      </c>
      <c r="F48" s="85">
        <v>221</v>
      </c>
      <c r="G48" s="357">
        <v>222</v>
      </c>
      <c r="H48" s="391">
        <v>7.2</v>
      </c>
      <c r="I48" s="7"/>
      <c r="L48" s="2"/>
    </row>
    <row r="49" spans="1:8" ht="24.75" customHeight="1">
      <c r="A49" s="497"/>
      <c r="B49" s="497"/>
      <c r="C49" s="497"/>
      <c r="D49" s="497"/>
      <c r="E49" s="497"/>
      <c r="F49" s="497"/>
      <c r="G49" s="497"/>
      <c r="H49" s="497"/>
    </row>
  </sheetData>
  <mergeCells count="13">
    <mergeCell ref="A3:H3"/>
    <mergeCell ref="A5:B5"/>
    <mergeCell ref="A6:B6"/>
    <mergeCell ref="A8:B8"/>
    <mergeCell ref="A9:A19"/>
    <mergeCell ref="F4:H4"/>
    <mergeCell ref="A7:B7"/>
    <mergeCell ref="A40:A44"/>
    <mergeCell ref="A20:A39"/>
    <mergeCell ref="A49:H49"/>
    <mergeCell ref="A45:B45"/>
    <mergeCell ref="A46:B46"/>
    <mergeCell ref="A48:B48"/>
  </mergeCells>
  <phoneticPr fontId="10"/>
  <printOptions horizontalCentered="1" gridLinesSet="0"/>
  <pageMargins left="0.31496062992125984" right="0.39370078740157483" top="0.27559055118110237" bottom="0.35433070866141736" header="0.19685039370078741" footer="0.31496062992125984"/>
  <pageSetup paperSize="9" scale="57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="80" zoomScaleNormal="100" zoomScaleSheetLayoutView="80" workbookViewId="0">
      <selection activeCell="D49" sqref="D49"/>
    </sheetView>
  </sheetViews>
  <sheetFormatPr defaultColWidth="9" defaultRowHeight="13.2"/>
  <cols>
    <col min="1" max="1" width="9.77734375" style="1" customWidth="1"/>
    <col min="2" max="2" width="11.44140625" style="1" customWidth="1"/>
    <col min="3" max="3" width="19.44140625" style="125" customWidth="1"/>
    <col min="4" max="4" width="22" style="1" customWidth="1"/>
    <col min="5" max="5" width="23.109375" style="1" customWidth="1"/>
    <col min="6" max="8" width="16.21875" style="1" customWidth="1"/>
    <col min="9" max="9" width="15.6640625" style="1" bestFit="1" customWidth="1"/>
    <col min="10" max="10" width="16.44140625" style="1" bestFit="1" customWidth="1"/>
    <col min="11" max="16384" width="9" style="1"/>
  </cols>
  <sheetData>
    <row r="1" spans="1:10" ht="24" customHeight="1">
      <c r="H1" s="116" t="s">
        <v>23</v>
      </c>
    </row>
    <row r="2" spans="1:10" ht="21.6" customHeight="1">
      <c r="H2" s="115"/>
    </row>
    <row r="3" spans="1:10" ht="27" customHeight="1">
      <c r="A3" s="492" t="s">
        <v>121</v>
      </c>
      <c r="B3" s="492"/>
      <c r="C3" s="492"/>
      <c r="D3" s="492"/>
      <c r="E3" s="492"/>
      <c r="F3" s="492"/>
      <c r="G3" s="492"/>
      <c r="H3" s="492"/>
      <c r="I3" s="4"/>
      <c r="J3" s="4"/>
    </row>
    <row r="4" spans="1:10" ht="30" customHeight="1" thickBot="1">
      <c r="A4" s="3"/>
      <c r="B4" s="3"/>
      <c r="C4" s="126"/>
      <c r="D4" s="3"/>
      <c r="E4" s="3"/>
      <c r="F4" s="523"/>
      <c r="G4" s="523"/>
      <c r="H4" s="523"/>
      <c r="I4" s="3"/>
      <c r="J4" s="3"/>
    </row>
    <row r="5" spans="1:10" ht="34.5" customHeight="1" thickBot="1">
      <c r="A5" s="470" t="s">
        <v>12</v>
      </c>
      <c r="B5" s="471"/>
      <c r="C5" s="127" t="s">
        <v>8</v>
      </c>
      <c r="D5" s="9" t="s">
        <v>53</v>
      </c>
      <c r="E5" s="113" t="s">
        <v>13</v>
      </c>
      <c r="F5" s="106" t="s">
        <v>36</v>
      </c>
      <c r="G5" s="414" t="s">
        <v>52</v>
      </c>
      <c r="H5" s="393" t="s">
        <v>51</v>
      </c>
    </row>
    <row r="6" spans="1:10" ht="26.25" customHeight="1" thickTop="1">
      <c r="A6" s="524" t="s">
        <v>56</v>
      </c>
      <c r="B6" s="169" t="s">
        <v>129</v>
      </c>
      <c r="C6" s="164">
        <v>457</v>
      </c>
      <c r="D6" s="143">
        <v>449</v>
      </c>
      <c r="E6" s="144">
        <v>186</v>
      </c>
      <c r="F6" s="83">
        <v>111</v>
      </c>
      <c r="G6" s="171">
        <v>113</v>
      </c>
      <c r="H6" s="415">
        <f>D6/G6</f>
        <v>3.9734513274336285</v>
      </c>
    </row>
    <row r="7" spans="1:10" ht="26.25" customHeight="1" thickBot="1">
      <c r="A7" s="525"/>
      <c r="B7" s="170" t="s">
        <v>130</v>
      </c>
      <c r="C7" s="165">
        <v>12</v>
      </c>
      <c r="D7" s="152">
        <v>12</v>
      </c>
      <c r="E7" s="153">
        <v>7</v>
      </c>
      <c r="F7" s="166">
        <v>5</v>
      </c>
      <c r="G7" s="172">
        <v>5</v>
      </c>
      <c r="H7" s="416">
        <f>D7/G7</f>
        <v>2.4</v>
      </c>
    </row>
    <row r="8" spans="1:10" ht="50.4" customHeight="1" thickBot="1">
      <c r="A8" s="500"/>
      <c r="B8" s="28" t="s">
        <v>15</v>
      </c>
      <c r="C8" s="403">
        <f>SUM(C6:C7)</f>
        <v>469</v>
      </c>
      <c r="D8" s="350">
        <f>SUM(D6:D7)</f>
        <v>461</v>
      </c>
      <c r="E8" s="351">
        <f>SUM(E6:E7)</f>
        <v>193</v>
      </c>
      <c r="F8" s="404">
        <f>SUM(F6:F7)</f>
        <v>116</v>
      </c>
      <c r="G8" s="405">
        <f>SUM(G6:G7)</f>
        <v>118</v>
      </c>
      <c r="H8" s="417">
        <f>D8/G8</f>
        <v>3.906779661016949</v>
      </c>
    </row>
    <row r="9" spans="1:10" ht="27" customHeight="1" thickTop="1">
      <c r="A9" s="495" t="s">
        <v>57</v>
      </c>
      <c r="B9" s="13" t="s">
        <v>0</v>
      </c>
      <c r="C9" s="70">
        <v>32</v>
      </c>
      <c r="D9" s="163">
        <v>28</v>
      </c>
      <c r="E9" s="114">
        <v>12</v>
      </c>
      <c r="F9" s="107">
        <v>7</v>
      </c>
      <c r="G9" s="105">
        <v>7</v>
      </c>
      <c r="H9" s="418">
        <f t="shared" ref="H9:H19" si="0">D9/G9</f>
        <v>4</v>
      </c>
    </row>
    <row r="10" spans="1:10" ht="27" customHeight="1">
      <c r="A10" s="495"/>
      <c r="B10" s="13" t="s">
        <v>50</v>
      </c>
      <c r="C10" s="69">
        <v>89</v>
      </c>
      <c r="D10" s="99">
        <v>88</v>
      </c>
      <c r="E10" s="100">
        <v>17</v>
      </c>
      <c r="F10" s="108">
        <v>10</v>
      </c>
      <c r="G10" s="104">
        <v>10</v>
      </c>
      <c r="H10" s="419">
        <f t="shared" si="0"/>
        <v>8.8000000000000007</v>
      </c>
    </row>
    <row r="11" spans="1:10" ht="27" customHeight="1">
      <c r="A11" s="495"/>
      <c r="B11" s="16" t="s">
        <v>2</v>
      </c>
      <c r="C11" s="69">
        <v>76</v>
      </c>
      <c r="D11" s="99">
        <v>76</v>
      </c>
      <c r="E11" s="100">
        <v>13</v>
      </c>
      <c r="F11" s="108">
        <v>8</v>
      </c>
      <c r="G11" s="104">
        <v>8</v>
      </c>
      <c r="H11" s="420">
        <f t="shared" si="0"/>
        <v>9.5</v>
      </c>
    </row>
    <row r="12" spans="1:10" ht="27" customHeight="1">
      <c r="A12" s="495"/>
      <c r="B12" s="16" t="s">
        <v>3</v>
      </c>
      <c r="C12" s="69">
        <v>56</v>
      </c>
      <c r="D12" s="99">
        <v>54</v>
      </c>
      <c r="E12" s="100">
        <v>12</v>
      </c>
      <c r="F12" s="108">
        <v>7</v>
      </c>
      <c r="G12" s="104">
        <v>8</v>
      </c>
      <c r="H12" s="419">
        <f t="shared" si="0"/>
        <v>6.75</v>
      </c>
    </row>
    <row r="13" spans="1:10" ht="27" customHeight="1">
      <c r="A13" s="495"/>
      <c r="B13" s="16" t="s">
        <v>70</v>
      </c>
      <c r="C13" s="69">
        <v>20</v>
      </c>
      <c r="D13" s="99">
        <v>17</v>
      </c>
      <c r="E13" s="100">
        <v>4</v>
      </c>
      <c r="F13" s="108">
        <v>2</v>
      </c>
      <c r="G13" s="104">
        <v>2</v>
      </c>
      <c r="H13" s="420">
        <f t="shared" si="0"/>
        <v>8.5</v>
      </c>
    </row>
    <row r="14" spans="1:10" ht="27" customHeight="1">
      <c r="A14" s="495"/>
      <c r="B14" s="16" t="s">
        <v>60</v>
      </c>
      <c r="C14" s="69">
        <v>12</v>
      </c>
      <c r="D14" s="99">
        <v>12</v>
      </c>
      <c r="E14" s="100">
        <v>4</v>
      </c>
      <c r="F14" s="108">
        <v>2</v>
      </c>
      <c r="G14" s="104">
        <v>2</v>
      </c>
      <c r="H14" s="419">
        <f t="shared" si="0"/>
        <v>6</v>
      </c>
    </row>
    <row r="15" spans="1:10" ht="27" customHeight="1">
      <c r="A15" s="495"/>
      <c r="B15" s="98" t="s">
        <v>90</v>
      </c>
      <c r="C15" s="69">
        <v>74</v>
      </c>
      <c r="D15" s="99">
        <v>73</v>
      </c>
      <c r="E15" s="100">
        <v>17</v>
      </c>
      <c r="F15" s="108">
        <v>9</v>
      </c>
      <c r="G15" s="104">
        <v>9</v>
      </c>
      <c r="H15" s="419">
        <f t="shared" si="0"/>
        <v>8.1111111111111107</v>
      </c>
    </row>
    <row r="16" spans="1:10" ht="27" customHeight="1">
      <c r="A16" s="495"/>
      <c r="B16" s="16" t="s">
        <v>76</v>
      </c>
      <c r="C16" s="69">
        <v>6</v>
      </c>
      <c r="D16" s="99">
        <v>4</v>
      </c>
      <c r="E16" s="100">
        <v>4</v>
      </c>
      <c r="F16" s="108">
        <v>1</v>
      </c>
      <c r="G16" s="104">
        <v>1</v>
      </c>
      <c r="H16" s="420">
        <f t="shared" si="0"/>
        <v>4</v>
      </c>
    </row>
    <row r="17" spans="1:10" ht="27" customHeight="1">
      <c r="A17" s="495"/>
      <c r="B17" s="16" t="s">
        <v>74</v>
      </c>
      <c r="C17" s="69">
        <v>5</v>
      </c>
      <c r="D17" s="99">
        <v>5</v>
      </c>
      <c r="E17" s="100">
        <v>4</v>
      </c>
      <c r="F17" s="108">
        <v>1</v>
      </c>
      <c r="G17" s="104">
        <v>1</v>
      </c>
      <c r="H17" s="419">
        <f t="shared" si="0"/>
        <v>5</v>
      </c>
    </row>
    <row r="18" spans="1:10" ht="27" customHeight="1" thickBot="1">
      <c r="A18" s="495"/>
      <c r="B18" s="101" t="s">
        <v>6</v>
      </c>
      <c r="C18" s="128">
        <v>112</v>
      </c>
      <c r="D18" s="103">
        <v>109</v>
      </c>
      <c r="E18" s="114">
        <v>16</v>
      </c>
      <c r="F18" s="107">
        <v>10</v>
      </c>
      <c r="G18" s="105">
        <v>10</v>
      </c>
      <c r="H18" s="421">
        <f t="shared" si="0"/>
        <v>10.9</v>
      </c>
    </row>
    <row r="19" spans="1:10" s="411" customFormat="1" ht="49.8" customHeight="1" thickBot="1">
      <c r="A19" s="495"/>
      <c r="B19" s="28" t="s">
        <v>15</v>
      </c>
      <c r="C19" s="407">
        <f>SUM(C9:C18)</f>
        <v>482</v>
      </c>
      <c r="D19" s="408">
        <f>SUM(D9:D18)</f>
        <v>466</v>
      </c>
      <c r="E19" s="409">
        <f>SUM(E9:E18)</f>
        <v>103</v>
      </c>
      <c r="F19" s="111">
        <f>SUM(F9:F18)</f>
        <v>57</v>
      </c>
      <c r="G19" s="410">
        <f>SUM(G9:G18)</f>
        <v>58</v>
      </c>
      <c r="H19" s="422">
        <f t="shared" si="0"/>
        <v>8.0344827586206904</v>
      </c>
    </row>
    <row r="20" spans="1:10" ht="27" customHeight="1" thickTop="1">
      <c r="A20" s="489" t="s">
        <v>58</v>
      </c>
      <c r="B20" s="117" t="s">
        <v>97</v>
      </c>
      <c r="C20" s="67">
        <v>30</v>
      </c>
      <c r="D20" s="406">
        <v>28</v>
      </c>
      <c r="E20" s="114">
        <v>8</v>
      </c>
      <c r="F20" s="107">
        <v>4</v>
      </c>
      <c r="G20" s="105">
        <v>4</v>
      </c>
      <c r="H20" s="418">
        <f t="shared" ref="H20:H40" si="1">D20/G20</f>
        <v>7</v>
      </c>
      <c r="J20" s="2"/>
    </row>
    <row r="21" spans="1:10" ht="27" customHeight="1">
      <c r="A21" s="495"/>
      <c r="B21" s="117" t="s">
        <v>98</v>
      </c>
      <c r="C21" s="67">
        <v>19</v>
      </c>
      <c r="D21" s="123">
        <v>19</v>
      </c>
      <c r="E21" s="100">
        <v>4</v>
      </c>
      <c r="F21" s="108">
        <v>1</v>
      </c>
      <c r="G21" s="104">
        <v>1</v>
      </c>
      <c r="H21" s="420">
        <f t="shared" si="1"/>
        <v>19</v>
      </c>
      <c r="J21" s="2"/>
    </row>
    <row r="22" spans="1:10" ht="27" customHeight="1">
      <c r="A22" s="495"/>
      <c r="B22" s="13" t="s">
        <v>128</v>
      </c>
      <c r="C22" s="67">
        <v>9</v>
      </c>
      <c r="D22" s="123">
        <v>9</v>
      </c>
      <c r="E22" s="100">
        <v>4</v>
      </c>
      <c r="F22" s="108">
        <v>1</v>
      </c>
      <c r="G22" s="104">
        <v>1</v>
      </c>
      <c r="H22" s="419">
        <f t="shared" si="1"/>
        <v>9</v>
      </c>
      <c r="J22" s="2"/>
    </row>
    <row r="23" spans="1:10" ht="27" customHeight="1">
      <c r="A23" s="495"/>
      <c r="B23" s="117" t="s">
        <v>112</v>
      </c>
      <c r="C23" s="67">
        <v>17</v>
      </c>
      <c r="D23" s="123">
        <v>16</v>
      </c>
      <c r="E23" s="100">
        <v>4</v>
      </c>
      <c r="F23" s="108">
        <v>1</v>
      </c>
      <c r="G23" s="104">
        <v>1</v>
      </c>
      <c r="H23" s="420">
        <f t="shared" si="1"/>
        <v>16</v>
      </c>
      <c r="J23" s="2"/>
    </row>
    <row r="24" spans="1:10" ht="27" customHeight="1">
      <c r="A24" s="495"/>
      <c r="B24" s="117" t="s">
        <v>100</v>
      </c>
      <c r="C24" s="67">
        <v>69</v>
      </c>
      <c r="D24" s="123">
        <v>63</v>
      </c>
      <c r="E24" s="100">
        <v>8</v>
      </c>
      <c r="F24" s="108">
        <v>4</v>
      </c>
      <c r="G24" s="104">
        <v>4</v>
      </c>
      <c r="H24" s="420">
        <f t="shared" si="1"/>
        <v>15.75</v>
      </c>
      <c r="J24" s="2"/>
    </row>
    <row r="25" spans="1:10" ht="27" customHeight="1">
      <c r="A25" s="495"/>
      <c r="B25" s="117" t="s">
        <v>101</v>
      </c>
      <c r="C25" s="67">
        <v>12</v>
      </c>
      <c r="D25" s="123">
        <v>12</v>
      </c>
      <c r="E25" s="100">
        <v>4</v>
      </c>
      <c r="F25" s="108">
        <v>1</v>
      </c>
      <c r="G25" s="104">
        <v>1</v>
      </c>
      <c r="H25" s="420">
        <f t="shared" si="1"/>
        <v>12</v>
      </c>
      <c r="J25" s="2"/>
    </row>
    <row r="26" spans="1:10" ht="27" customHeight="1">
      <c r="A26" s="495"/>
      <c r="B26" s="117" t="s">
        <v>102</v>
      </c>
      <c r="C26" s="67">
        <v>17</v>
      </c>
      <c r="D26" s="123">
        <v>17</v>
      </c>
      <c r="E26" s="100">
        <v>8</v>
      </c>
      <c r="F26" s="108">
        <v>3</v>
      </c>
      <c r="G26" s="104">
        <v>3</v>
      </c>
      <c r="H26" s="420">
        <f t="shared" si="1"/>
        <v>5.666666666666667</v>
      </c>
      <c r="J26" s="2"/>
    </row>
    <row r="27" spans="1:10" ht="27" customHeight="1">
      <c r="A27" s="495"/>
      <c r="B27" s="117" t="s">
        <v>122</v>
      </c>
      <c r="C27" s="67">
        <v>29</v>
      </c>
      <c r="D27" s="123">
        <v>29</v>
      </c>
      <c r="E27" s="100">
        <v>4</v>
      </c>
      <c r="F27" s="108">
        <v>1</v>
      </c>
      <c r="G27" s="104">
        <v>1</v>
      </c>
      <c r="H27" s="420">
        <f t="shared" si="1"/>
        <v>29</v>
      </c>
      <c r="J27" s="2"/>
    </row>
    <row r="28" spans="1:10" ht="27" customHeight="1">
      <c r="A28" s="495"/>
      <c r="B28" s="117" t="s">
        <v>90</v>
      </c>
      <c r="C28" s="67">
        <v>100</v>
      </c>
      <c r="D28" s="123">
        <v>99</v>
      </c>
      <c r="E28" s="100">
        <v>8</v>
      </c>
      <c r="F28" s="108">
        <v>5</v>
      </c>
      <c r="G28" s="104">
        <v>6</v>
      </c>
      <c r="H28" s="420">
        <f t="shared" si="1"/>
        <v>16.5</v>
      </c>
      <c r="J28" s="2"/>
    </row>
    <row r="29" spans="1:10" ht="27" customHeight="1">
      <c r="A29" s="495"/>
      <c r="B29" s="117" t="s">
        <v>123</v>
      </c>
      <c r="C29" s="67">
        <v>9</v>
      </c>
      <c r="D29" s="123">
        <v>9</v>
      </c>
      <c r="E29" s="100">
        <v>4</v>
      </c>
      <c r="F29" s="108">
        <v>1</v>
      </c>
      <c r="G29" s="104">
        <v>1</v>
      </c>
      <c r="H29" s="420">
        <f t="shared" si="1"/>
        <v>9</v>
      </c>
      <c r="J29" s="2"/>
    </row>
    <row r="30" spans="1:10" ht="27" customHeight="1">
      <c r="A30" s="495"/>
      <c r="B30" s="117" t="s">
        <v>104</v>
      </c>
      <c r="C30" s="67">
        <v>45</v>
      </c>
      <c r="D30" s="123">
        <v>45</v>
      </c>
      <c r="E30" s="100">
        <v>4</v>
      </c>
      <c r="F30" s="108">
        <v>2</v>
      </c>
      <c r="G30" s="104">
        <v>2</v>
      </c>
      <c r="H30" s="420">
        <f t="shared" si="1"/>
        <v>22.5</v>
      </c>
      <c r="J30" s="2"/>
    </row>
    <row r="31" spans="1:10" ht="27" customHeight="1">
      <c r="A31" s="495"/>
      <c r="B31" s="117" t="s">
        <v>105</v>
      </c>
      <c r="C31" s="67">
        <v>13</v>
      </c>
      <c r="D31" s="123">
        <v>11</v>
      </c>
      <c r="E31" s="100">
        <v>8</v>
      </c>
      <c r="F31" s="108">
        <v>3</v>
      </c>
      <c r="G31" s="104">
        <v>3</v>
      </c>
      <c r="H31" s="419">
        <f t="shared" si="1"/>
        <v>3.6666666666666665</v>
      </c>
      <c r="J31" s="2"/>
    </row>
    <row r="32" spans="1:10" ht="27" customHeight="1">
      <c r="A32" s="495"/>
      <c r="B32" s="118" t="s">
        <v>96</v>
      </c>
      <c r="C32" s="67">
        <v>8</v>
      </c>
      <c r="D32" s="123">
        <v>8</v>
      </c>
      <c r="E32" s="100">
        <v>4</v>
      </c>
      <c r="F32" s="108">
        <v>2</v>
      </c>
      <c r="G32" s="104">
        <v>2</v>
      </c>
      <c r="H32" s="419">
        <f t="shared" si="1"/>
        <v>4</v>
      </c>
      <c r="J32" s="2"/>
    </row>
    <row r="33" spans="1:10" ht="27" customHeight="1">
      <c r="A33" s="495"/>
      <c r="B33" s="118" t="s">
        <v>124</v>
      </c>
      <c r="C33" s="67">
        <v>12</v>
      </c>
      <c r="D33" s="123">
        <v>10</v>
      </c>
      <c r="E33" s="100">
        <v>3</v>
      </c>
      <c r="F33" s="108">
        <v>2</v>
      </c>
      <c r="G33" s="104">
        <v>1</v>
      </c>
      <c r="H33" s="419">
        <f t="shared" si="1"/>
        <v>10</v>
      </c>
      <c r="J33" s="2"/>
    </row>
    <row r="34" spans="1:10" ht="27" customHeight="1">
      <c r="A34" s="495"/>
      <c r="B34" s="119" t="s">
        <v>125</v>
      </c>
      <c r="C34" s="67">
        <v>4</v>
      </c>
      <c r="D34" s="123">
        <v>3</v>
      </c>
      <c r="E34" s="100">
        <v>3</v>
      </c>
      <c r="F34" s="108">
        <v>1</v>
      </c>
      <c r="G34" s="104">
        <v>2</v>
      </c>
      <c r="H34" s="420">
        <f t="shared" si="1"/>
        <v>1.5</v>
      </c>
      <c r="J34" s="2"/>
    </row>
    <row r="35" spans="1:10" ht="26.25" customHeight="1">
      <c r="A35" s="495"/>
      <c r="B35" s="122" t="s">
        <v>107</v>
      </c>
      <c r="C35" s="67">
        <v>8</v>
      </c>
      <c r="D35" s="123">
        <v>7</v>
      </c>
      <c r="E35" s="100">
        <v>4</v>
      </c>
      <c r="F35" s="108">
        <v>2</v>
      </c>
      <c r="G35" s="104">
        <v>2</v>
      </c>
      <c r="H35" s="419">
        <f t="shared" si="1"/>
        <v>3.5</v>
      </c>
      <c r="J35" s="2"/>
    </row>
    <row r="36" spans="1:10" ht="26.25" customHeight="1">
      <c r="A36" s="495"/>
      <c r="B36" s="129" t="s">
        <v>114</v>
      </c>
      <c r="C36" s="67">
        <v>10</v>
      </c>
      <c r="D36" s="123">
        <v>9</v>
      </c>
      <c r="E36" s="100">
        <v>4</v>
      </c>
      <c r="F36" s="108">
        <v>2</v>
      </c>
      <c r="G36" s="104">
        <v>2</v>
      </c>
      <c r="H36" s="419">
        <f t="shared" si="1"/>
        <v>4.5</v>
      </c>
      <c r="J36" s="2"/>
    </row>
    <row r="37" spans="1:10" ht="27" customHeight="1">
      <c r="A37" s="495"/>
      <c r="B37" s="121" t="s">
        <v>109</v>
      </c>
      <c r="C37" s="67">
        <v>46</v>
      </c>
      <c r="D37" s="123">
        <v>45</v>
      </c>
      <c r="E37" s="100">
        <v>8</v>
      </c>
      <c r="F37" s="108">
        <v>4</v>
      </c>
      <c r="G37" s="104">
        <v>4</v>
      </c>
      <c r="H37" s="419">
        <f t="shared" si="1"/>
        <v>11.25</v>
      </c>
      <c r="J37" s="2"/>
    </row>
    <row r="38" spans="1:10" ht="27" customHeight="1">
      <c r="A38" s="495"/>
      <c r="B38" s="120" t="s">
        <v>126</v>
      </c>
      <c r="C38" s="67">
        <v>4</v>
      </c>
      <c r="D38" s="130">
        <v>4</v>
      </c>
      <c r="E38" s="131">
        <v>2</v>
      </c>
      <c r="F38" s="132">
        <v>1</v>
      </c>
      <c r="G38" s="105">
        <v>1</v>
      </c>
      <c r="H38" s="423">
        <f t="shared" si="1"/>
        <v>4</v>
      </c>
      <c r="J38" s="2"/>
    </row>
    <row r="39" spans="1:10" ht="27" customHeight="1" thickBot="1">
      <c r="A39" s="495"/>
      <c r="B39" s="154" t="s">
        <v>127</v>
      </c>
      <c r="C39" s="65">
        <v>0</v>
      </c>
      <c r="D39" s="78">
        <v>0</v>
      </c>
      <c r="E39" s="82">
        <v>0</v>
      </c>
      <c r="F39" s="155">
        <v>2</v>
      </c>
      <c r="G39" s="156">
        <v>0</v>
      </c>
      <c r="H39" s="424" t="s">
        <v>84</v>
      </c>
      <c r="J39" s="2"/>
    </row>
    <row r="40" spans="1:10" ht="50.4" customHeight="1" thickBot="1">
      <c r="A40" s="495"/>
      <c r="B40" s="375" t="s">
        <v>15</v>
      </c>
      <c r="C40" s="157">
        <f>SUM(C20:C39)</f>
        <v>461</v>
      </c>
      <c r="D40" s="159">
        <f>SUM(D20:D39)</f>
        <v>443</v>
      </c>
      <c r="E40" s="159">
        <f>SUM(E20:E39)</f>
        <v>96</v>
      </c>
      <c r="F40" s="160">
        <f>SUM(F20:F39)</f>
        <v>43</v>
      </c>
      <c r="G40" s="124">
        <f>SUM(G20:G39)</f>
        <v>42</v>
      </c>
      <c r="H40" s="425">
        <f t="shared" si="1"/>
        <v>10.547619047619047</v>
      </c>
      <c r="J40" s="2"/>
    </row>
    <row r="41" spans="1:10" ht="27" customHeight="1" thickTop="1">
      <c r="A41" s="515" t="s">
        <v>117</v>
      </c>
      <c r="B41" s="134" t="s">
        <v>118</v>
      </c>
      <c r="C41" s="142">
        <v>116</v>
      </c>
      <c r="D41" s="143">
        <v>111</v>
      </c>
      <c r="E41" s="144">
        <v>40</v>
      </c>
      <c r="F41" s="135">
        <v>24</v>
      </c>
      <c r="G41" s="88">
        <v>26</v>
      </c>
      <c r="H41" s="426">
        <f t="shared" ref="H41:H47" si="2">D41/G41</f>
        <v>4.2692307692307692</v>
      </c>
      <c r="J41" s="2"/>
    </row>
    <row r="42" spans="1:10" ht="27" customHeight="1">
      <c r="A42" s="516"/>
      <c r="B42" s="137" t="s">
        <v>72</v>
      </c>
      <c r="C42" s="145">
        <v>2</v>
      </c>
      <c r="D42" s="146">
        <v>2</v>
      </c>
      <c r="E42" s="147">
        <v>2</v>
      </c>
      <c r="F42" s="138">
        <v>1</v>
      </c>
      <c r="G42" s="92">
        <v>1</v>
      </c>
      <c r="H42" s="418">
        <f t="shared" si="2"/>
        <v>2</v>
      </c>
      <c r="J42" s="2"/>
    </row>
    <row r="43" spans="1:10" ht="27" customHeight="1">
      <c r="A43" s="516"/>
      <c r="B43" s="16" t="s">
        <v>70</v>
      </c>
      <c r="C43" s="148">
        <v>7</v>
      </c>
      <c r="D43" s="149">
        <v>7</v>
      </c>
      <c r="E43" s="150">
        <v>5</v>
      </c>
      <c r="F43" s="136">
        <v>3</v>
      </c>
      <c r="G43" s="87">
        <v>3</v>
      </c>
      <c r="H43" s="420">
        <f t="shared" si="2"/>
        <v>2.3333333333333335</v>
      </c>
      <c r="J43" s="2"/>
    </row>
    <row r="44" spans="1:10" ht="27" customHeight="1" thickBot="1">
      <c r="A44" s="516"/>
      <c r="B44" s="23" t="s">
        <v>60</v>
      </c>
      <c r="C44" s="151">
        <v>4</v>
      </c>
      <c r="D44" s="152">
        <v>4</v>
      </c>
      <c r="E44" s="153">
        <v>2</v>
      </c>
      <c r="F44" s="141">
        <v>2</v>
      </c>
      <c r="G44" s="86">
        <v>2</v>
      </c>
      <c r="H44" s="427">
        <f t="shared" si="2"/>
        <v>2</v>
      </c>
      <c r="J44" s="2"/>
    </row>
    <row r="45" spans="1:10" ht="50.4" customHeight="1" thickBot="1">
      <c r="A45" s="516"/>
      <c r="B45" s="376" t="s">
        <v>15</v>
      </c>
      <c r="C45" s="157">
        <f>SUM(C41:C44)</f>
        <v>129</v>
      </c>
      <c r="D45" s="158">
        <f>SUM(D41:D44)</f>
        <v>124</v>
      </c>
      <c r="E45" s="159">
        <f>SUM(E41:E44)</f>
        <v>49</v>
      </c>
      <c r="F45" s="160">
        <f>SUM(F41:F44)</f>
        <v>30</v>
      </c>
      <c r="G45" s="124">
        <f>SUM(G41:G44)</f>
        <v>32</v>
      </c>
      <c r="H45" s="425">
        <f t="shared" si="2"/>
        <v>3.875</v>
      </c>
      <c r="J45" s="2"/>
    </row>
    <row r="46" spans="1:10" ht="49.8" customHeight="1" thickTop="1" thickBot="1">
      <c r="A46" s="476" t="s">
        <v>82</v>
      </c>
      <c r="B46" s="499"/>
      <c r="C46" s="402">
        <v>118</v>
      </c>
      <c r="D46" s="330">
        <v>114</v>
      </c>
      <c r="E46" s="373">
        <v>39</v>
      </c>
      <c r="F46" s="412">
        <v>23</v>
      </c>
      <c r="G46" s="413">
        <v>23</v>
      </c>
      <c r="H46" s="428">
        <f t="shared" si="2"/>
        <v>4.9565217391304346</v>
      </c>
      <c r="J46" s="2"/>
    </row>
    <row r="47" spans="1:10" ht="49.8" customHeight="1" thickTop="1" thickBot="1">
      <c r="A47" s="518" t="s">
        <v>88</v>
      </c>
      <c r="B47" s="519"/>
      <c r="C47" s="355">
        <v>37</v>
      </c>
      <c r="D47" s="340">
        <v>33</v>
      </c>
      <c r="E47" s="354">
        <v>8</v>
      </c>
      <c r="F47" s="112">
        <v>4</v>
      </c>
      <c r="G47" s="429">
        <v>4</v>
      </c>
      <c r="H47" s="430">
        <f t="shared" si="2"/>
        <v>8.25</v>
      </c>
    </row>
    <row r="48" spans="1:10" ht="13.5" customHeight="1" thickBot="1">
      <c r="A48" s="51"/>
      <c r="B48" s="51"/>
      <c r="C48" s="173"/>
      <c r="D48" s="174"/>
      <c r="E48" s="174"/>
      <c r="F48" s="173"/>
      <c r="G48" s="381"/>
      <c r="H48" s="319"/>
      <c r="J48" s="2"/>
    </row>
    <row r="49" spans="1:10" ht="49.2" customHeight="1" thickBot="1">
      <c r="A49" s="468" t="s">
        <v>11</v>
      </c>
      <c r="B49" s="526"/>
      <c r="C49" s="356">
        <f>SUM(C47,C46,C45,C40,C19,C8)</f>
        <v>1696</v>
      </c>
      <c r="D49" s="356">
        <f>SUM(D47,D46,D45,D40,D19,D8)</f>
        <v>1641</v>
      </c>
      <c r="E49" s="356">
        <f>SUM(E47,E46,E45,E40,E19,E8)</f>
        <v>488</v>
      </c>
      <c r="F49" s="85">
        <f>SUM(F47,F46,F45,F40,F19,F8)</f>
        <v>273</v>
      </c>
      <c r="G49" s="357">
        <v>277</v>
      </c>
      <c r="H49" s="391">
        <f>D49/G49</f>
        <v>5.9241877256317688</v>
      </c>
      <c r="J49" s="2"/>
    </row>
    <row r="50" spans="1:10" ht="24.75" customHeight="1">
      <c r="A50" s="497"/>
      <c r="B50" s="497"/>
      <c r="C50" s="497"/>
      <c r="D50" s="497"/>
      <c r="E50" s="497"/>
      <c r="F50" s="497"/>
      <c r="G50" s="497"/>
      <c r="H50" s="497"/>
    </row>
  </sheetData>
  <mergeCells count="11">
    <mergeCell ref="A50:H50"/>
    <mergeCell ref="A41:A45"/>
    <mergeCell ref="A46:B46"/>
    <mergeCell ref="A47:B47"/>
    <mergeCell ref="A49:B49"/>
    <mergeCell ref="A20:A40"/>
    <mergeCell ref="A3:H3"/>
    <mergeCell ref="F4:H4"/>
    <mergeCell ref="A5:B5"/>
    <mergeCell ref="A9:A19"/>
    <mergeCell ref="A6:A8"/>
  </mergeCells>
  <phoneticPr fontId="10"/>
  <printOptions horizontalCentered="1" gridLinesSet="0"/>
  <pageMargins left="0.31496062992125984" right="0.39370078740157483" top="0.27559055118110237" bottom="0.35433070866141736" header="0.19685039370078741" footer="0.31496062992125984"/>
  <pageSetup paperSize="9" scale="5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Ｈ２１</vt:lpstr>
      <vt:lpstr>Ｈ２２</vt:lpstr>
      <vt:lpstr>Ｈ２３</vt:lpstr>
      <vt:lpstr>Ｈ２４</vt:lpstr>
      <vt:lpstr>Ｈ２５</vt:lpstr>
      <vt:lpstr>Ｈ２６</vt:lpstr>
      <vt:lpstr>Ｈ２７</vt:lpstr>
      <vt:lpstr>Ｈ２８</vt:lpstr>
      <vt:lpstr>Ｈ２９</vt:lpstr>
      <vt:lpstr>Ｈ３０</vt:lpstr>
      <vt:lpstr>H31</vt:lpstr>
      <vt:lpstr>R2</vt:lpstr>
      <vt:lpstr>'Ｈ２１'!Print_Area</vt:lpstr>
      <vt:lpstr>'Ｈ２２'!Print_Area</vt:lpstr>
      <vt:lpstr>'Ｈ２３'!Print_Area</vt:lpstr>
      <vt:lpstr>'Ｈ２４'!Print_Area</vt:lpstr>
      <vt:lpstr>'Ｈ２５'!Print_Area</vt:lpstr>
      <vt:lpstr>'Ｈ２６'!Print_Area</vt:lpstr>
      <vt:lpstr>'Ｈ２７'!Print_Area</vt:lpstr>
      <vt:lpstr>'Ｈ２８'!Print_Area</vt:lpstr>
      <vt:lpstr>'Ｈ２９'!Print_Area</vt:lpstr>
      <vt:lpstr>'Ｈ３０'!Print_Area</vt:lpstr>
      <vt:lpstr>'H31'!Print_Area</vt:lpstr>
      <vt:lpstr>'R2'!Print_Area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2020-02-27T01:14:46Z</dcterms:created>
  <dcterms:modified xsi:type="dcterms:W3CDTF">2020-02-27T01:18:30Z</dcterms:modified>
</cp:coreProperties>
</file>