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0 住宅企画係\__【【 R5 】】\34_住宅に関する各種調査，計画，統計資料\令和5年度\_☆【毎月更新】☆ホームページアップ\R6 3月\"/>
    </mc:Choice>
  </mc:AlternateContent>
  <bookViews>
    <workbookView xWindow="0" yWindow="0" windowWidth="28800" windowHeight="12465"/>
  </bookViews>
  <sheets>
    <sheet name="R5鹿児島" sheetId="1" r:id="rId1"/>
  </sheets>
  <externalReferences>
    <externalReference r:id="rId2"/>
  </externalReferences>
  <definedNames>
    <definedName name="_xlnm.Print_Area" localSheetId="0">'R5鹿児島'!$A$1:$J$60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9" i="1" l="1"/>
  <c r="I57" i="1"/>
  <c r="I55" i="1"/>
  <c r="I54" i="1"/>
  <c r="I53" i="1"/>
  <c r="I51" i="1" s="1"/>
  <c r="I52" i="1"/>
  <c r="I50" i="1"/>
  <c r="I49" i="1"/>
  <c r="I48" i="1"/>
  <c r="I47" i="1"/>
  <c r="I46" i="1" s="1"/>
  <c r="I45" i="1"/>
  <c r="I44" i="1"/>
  <c r="I43" i="1"/>
  <c r="I40" i="1"/>
  <c r="I38" i="1"/>
  <c r="I37" i="1"/>
  <c r="I60" i="1" s="1"/>
  <c r="I36" i="1"/>
  <c r="I35" i="1"/>
  <c r="I58" i="1" s="1"/>
  <c r="I34" i="1"/>
  <c r="I33" i="1"/>
  <c r="I56" i="1" l="1"/>
  <c r="I42" i="1"/>
  <c r="I39" i="1"/>
  <c r="I41" i="1"/>
  <c r="G55" i="1"/>
  <c r="G54" i="1"/>
  <c r="G53" i="1"/>
  <c r="G52" i="1"/>
  <c r="G50" i="1"/>
  <c r="G49" i="1"/>
  <c r="G48" i="1"/>
  <c r="G47" i="1"/>
  <c r="G45" i="1"/>
  <c r="G44" i="1"/>
  <c r="G43" i="1"/>
  <c r="G40" i="1"/>
  <c r="G38" i="1"/>
  <c r="G37" i="1"/>
  <c r="G60" i="1" s="1"/>
  <c r="G36" i="1"/>
  <c r="G59" i="1" s="1"/>
  <c r="G35" i="1"/>
  <c r="G34" i="1"/>
  <c r="G58" i="1" l="1"/>
  <c r="G57" i="1"/>
  <c r="G46" i="1"/>
  <c r="G33" i="1"/>
  <c r="G41" i="1" s="1"/>
  <c r="G39" i="1"/>
  <c r="G51" i="1"/>
  <c r="F55" i="1"/>
  <c r="F54" i="1"/>
  <c r="F53" i="1"/>
  <c r="F52" i="1"/>
  <c r="F50" i="1"/>
  <c r="F49" i="1"/>
  <c r="F48" i="1"/>
  <c r="F47" i="1"/>
  <c r="F45" i="1"/>
  <c r="F44" i="1"/>
  <c r="F43" i="1"/>
  <c r="F40" i="1"/>
  <c r="F38" i="1"/>
  <c r="F37" i="1"/>
  <c r="F36" i="1"/>
  <c r="F35" i="1"/>
  <c r="F34" i="1"/>
  <c r="G42" i="1" l="1"/>
  <c r="F60" i="1"/>
  <c r="G56" i="1"/>
  <c r="F57" i="1"/>
  <c r="F59" i="1"/>
  <c r="F51" i="1"/>
  <c r="J51" i="1" s="1"/>
  <c r="F33" i="1"/>
  <c r="F58" i="1"/>
  <c r="F46" i="1"/>
  <c r="J46" i="1" s="1"/>
  <c r="F39" i="1"/>
  <c r="J39" i="1" s="1"/>
  <c r="F41" i="1"/>
  <c r="J41" i="1" s="1"/>
  <c r="J55" i="1"/>
  <c r="J54" i="1"/>
  <c r="J53" i="1"/>
  <c r="J52" i="1"/>
  <c r="J50" i="1"/>
  <c r="J49" i="1"/>
  <c r="J48" i="1"/>
  <c r="J47" i="1"/>
  <c r="J45" i="1"/>
  <c r="J44" i="1"/>
  <c r="J43" i="1"/>
  <c r="J40" i="1"/>
  <c r="J38" i="1"/>
  <c r="J37" i="1"/>
  <c r="J36" i="1"/>
  <c r="J35" i="1"/>
  <c r="J34" i="1"/>
  <c r="F56" i="1" l="1"/>
  <c r="J60" i="1"/>
  <c r="F42" i="1"/>
  <c r="J42" i="1" s="1"/>
  <c r="J33" i="1"/>
  <c r="J56" i="1" s="1"/>
  <c r="J57" i="1"/>
  <c r="J58" i="1"/>
  <c r="J59" i="1"/>
</calcChain>
</file>

<file path=xl/sharedStrings.xml><?xml version="1.0" encoding="utf-8"?>
<sst xmlns="http://schemas.openxmlformats.org/spreadsheetml/2006/main" count="111" uniqueCount="56">
  <si>
    <t>月</t>
    <phoneticPr fontId="3"/>
  </si>
  <si>
    <t>4月</t>
    <phoneticPr fontId="3"/>
  </si>
  <si>
    <t>5月</t>
    <phoneticPr fontId="3"/>
  </si>
  <si>
    <t>6月</t>
    <phoneticPr fontId="3"/>
  </si>
  <si>
    <t>7月</t>
    <phoneticPr fontId="3"/>
  </si>
  <si>
    <t>8月</t>
    <phoneticPr fontId="3"/>
  </si>
  <si>
    <t>9月</t>
    <phoneticPr fontId="3"/>
  </si>
  <si>
    <t>合計（戸）</t>
    <phoneticPr fontId="3"/>
  </si>
  <si>
    <t>持家（戸）</t>
  </si>
  <si>
    <t>利</t>
  </si>
  <si>
    <t>貸家（戸）</t>
  </si>
  <si>
    <t>用</t>
  </si>
  <si>
    <t>給与住宅（戸）</t>
  </si>
  <si>
    <t>関</t>
  </si>
  <si>
    <t>分譲住宅（戸）</t>
  </si>
  <si>
    <t>係</t>
  </si>
  <si>
    <t>うちマンション</t>
    <phoneticPr fontId="3"/>
  </si>
  <si>
    <t>うちその他</t>
    <rPh sb="4" eb="5">
      <t>タ</t>
    </rPh>
    <phoneticPr fontId="3"/>
  </si>
  <si>
    <t>構</t>
  </si>
  <si>
    <t>木造（戸）</t>
  </si>
  <si>
    <t>造</t>
  </si>
  <si>
    <t>非木造（戸）</t>
  </si>
  <si>
    <t>建</t>
  </si>
  <si>
    <t>一戸建（戸）</t>
    <rPh sb="2" eb="3">
      <t>ダテ</t>
    </rPh>
    <phoneticPr fontId="3"/>
  </si>
  <si>
    <t>長屋建（戸）</t>
    <rPh sb="0" eb="2">
      <t>ナガヤ</t>
    </rPh>
    <rPh sb="2" eb="3">
      <t>タ</t>
    </rPh>
    <rPh sb="4" eb="5">
      <t>コ</t>
    </rPh>
    <phoneticPr fontId="3"/>
  </si>
  <si>
    <t>方</t>
  </si>
  <si>
    <t>共同住宅（戸）</t>
    <rPh sb="2" eb="4">
      <t>ジュウタク</t>
    </rPh>
    <phoneticPr fontId="3"/>
  </si>
  <si>
    <t>民間資金（戸）</t>
  </si>
  <si>
    <t>資</t>
  </si>
  <si>
    <t>公的資金（戸）</t>
  </si>
  <si>
    <t>公営（戸）</t>
  </si>
  <si>
    <t>住宅金融機構（戸）</t>
    <rPh sb="0" eb="2">
      <t>ジュウタク</t>
    </rPh>
    <rPh sb="2" eb="4">
      <t>キンユウ</t>
    </rPh>
    <rPh sb="4" eb="6">
      <t>キコウ</t>
    </rPh>
    <phoneticPr fontId="3"/>
  </si>
  <si>
    <t>金</t>
  </si>
  <si>
    <t>都市再生機構（戸）</t>
    <rPh sb="0" eb="2">
      <t>トシ</t>
    </rPh>
    <rPh sb="2" eb="4">
      <t>サイセイ</t>
    </rPh>
    <rPh sb="4" eb="6">
      <t>キコウ</t>
    </rPh>
    <phoneticPr fontId="3"/>
  </si>
  <si>
    <t>その他（戸）</t>
  </si>
  <si>
    <t>新</t>
  </si>
  <si>
    <t>合計（㎡）</t>
  </si>
  <si>
    <t>設</t>
  </si>
  <si>
    <t>持家（㎡）</t>
  </si>
  <si>
    <t>床</t>
  </si>
  <si>
    <t>貸家（㎡）</t>
  </si>
  <si>
    <t>面</t>
  </si>
  <si>
    <t>給与住宅（㎡）</t>
  </si>
  <si>
    <t>積</t>
  </si>
  <si>
    <t>分譲住宅（㎡）</t>
  </si>
  <si>
    <t>平</t>
  </si>
  <si>
    <t>平均（㎡）</t>
  </si>
  <si>
    <t>均</t>
  </si>
  <si>
    <t>10月</t>
    <phoneticPr fontId="3"/>
  </si>
  <si>
    <t>11月</t>
    <phoneticPr fontId="3"/>
  </si>
  <si>
    <t>12月</t>
    <phoneticPr fontId="3"/>
  </si>
  <si>
    <t>1月</t>
    <phoneticPr fontId="3"/>
  </si>
  <si>
    <t>2月</t>
    <phoneticPr fontId="3"/>
  </si>
  <si>
    <t>3月</t>
    <phoneticPr fontId="3"/>
  </si>
  <si>
    <t>合計</t>
  </si>
  <si>
    <t>令和５年度月別着工統計（鹿児島県）</t>
    <rPh sb="0" eb="2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</si>
</sst>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_ "/>
  </numFmts>
  <fonts count="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/>
    <xf numFmtId="0" fontId="4" fillId="0" borderId="0" xfId="0" applyFont="1" applyAlignment="1"/>
    <xf numFmtId="0" fontId="4" fillId="2" borderId="1" xfId="0" applyFont="1" applyFill="1" applyBorder="1" applyAlignment="1">
      <alignment horizontal="centerContinuous" vertical="center"/>
    </xf>
    <xf numFmtId="0" fontId="4" fillId="2" borderId="2" xfId="0" applyFont="1" applyFill="1" applyBorder="1" applyAlignment="1">
      <alignment horizontal="centerContinuous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176" fontId="4" fillId="2" borderId="3" xfId="0" applyNumberFormat="1" applyFont="1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177" fontId="4" fillId="2" borderId="3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0%20&#20303;&#23429;&#20225;&#30011;&#20418;/__&#12304;&#12304;%20R5%20&#12305;&#12305;/34_&#20303;&#23429;&#12395;&#38306;&#12377;&#12427;&#21508;&#31278;&#35519;&#26619;&#65292;&#35336;&#30011;&#65292;&#32113;&#35336;&#36039;&#26009;/&#20196;&#21644;5&#24180;&#24230;/_&#9734;221130&#20462;&#27491;&#29256;&#12304;(R&#65301;)&#21462;&#12426;&#12414;&#12392;&#12417;&#12539;&#32232;&#38598;&#29992;(&#12467;&#12500;&#12506;)&#12305;&#26376;&#21029;&#30528;&#24037;&#32113;&#35336;&#65288;&#20840;&#22269;&#12539;&#40575;&#20816;&#23798;&#65289;&#9734;_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5全国"/>
      <sheetName val="R5鹿児島"/>
      <sheetName val="R5.1"/>
      <sheetName val="R5.2"/>
      <sheetName val="R5.3"/>
      <sheetName val="R5.4"/>
      <sheetName val="R5.5"/>
      <sheetName val="R5.6"/>
      <sheetName val="R5.7"/>
      <sheetName val="R5.8"/>
      <sheetName val="R5.9"/>
      <sheetName val="R5.10"/>
      <sheetName val="R5.11"/>
      <sheetName val="R5.12"/>
      <sheetName val="R6.1"/>
      <sheetName val="R6.2"/>
      <sheetName val="R6.3"/>
      <sheetName val="R5年度計（累計）"/>
      <sheetName val="R5年1～12月計"/>
      <sheetName val="R5木造率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9">
          <cell r="E9">
            <v>902</v>
          </cell>
          <cell r="G9">
            <v>7</v>
          </cell>
          <cell r="I9">
            <v>7</v>
          </cell>
          <cell r="K9">
            <v>0</v>
          </cell>
          <cell r="M9">
            <v>52</v>
          </cell>
        </row>
        <row r="10">
          <cell r="C10">
            <v>328</v>
          </cell>
          <cell r="D10">
            <v>33388</v>
          </cell>
        </row>
        <row r="11">
          <cell r="C11">
            <v>280</v>
          </cell>
          <cell r="D11">
            <v>12902</v>
          </cell>
        </row>
        <row r="12">
          <cell r="C12">
            <v>6</v>
          </cell>
          <cell r="D12">
            <v>715</v>
          </cell>
        </row>
        <row r="13">
          <cell r="C13">
            <v>354</v>
          </cell>
          <cell r="D13">
            <v>32652</v>
          </cell>
        </row>
        <row r="30">
          <cell r="E30">
            <v>45</v>
          </cell>
          <cell r="G30">
            <v>506</v>
          </cell>
        </row>
        <row r="31">
          <cell r="E31">
            <v>454</v>
          </cell>
        </row>
        <row r="39">
          <cell r="K39">
            <v>220</v>
          </cell>
        </row>
      </sheetData>
      <sheetData sheetId="14">
        <row r="9">
          <cell r="E9">
            <v>476</v>
          </cell>
          <cell r="G9">
            <v>0</v>
          </cell>
          <cell r="I9">
            <v>33</v>
          </cell>
          <cell r="K9">
            <v>0</v>
          </cell>
          <cell r="M9">
            <v>23</v>
          </cell>
        </row>
        <row r="10">
          <cell r="C10">
            <v>233</v>
          </cell>
          <cell r="D10">
            <v>23671</v>
          </cell>
        </row>
        <row r="11">
          <cell r="C11">
            <v>179</v>
          </cell>
          <cell r="D11">
            <v>8676</v>
          </cell>
        </row>
        <row r="12">
          <cell r="C12">
            <v>2</v>
          </cell>
          <cell r="D12">
            <v>128</v>
          </cell>
        </row>
        <row r="13">
          <cell r="C13">
            <v>118</v>
          </cell>
          <cell r="D13">
            <v>11189</v>
          </cell>
        </row>
        <row r="30">
          <cell r="E30">
            <v>60</v>
          </cell>
          <cell r="G30">
            <v>408</v>
          </cell>
        </row>
        <row r="31">
          <cell r="E31">
            <v>123</v>
          </cell>
        </row>
        <row r="39">
          <cell r="K39">
            <v>0</v>
          </cell>
        </row>
      </sheetData>
      <sheetData sheetId="15"/>
      <sheetData sheetId="16">
        <row r="9">
          <cell r="E9">
            <v>481</v>
          </cell>
          <cell r="G9">
            <v>60</v>
          </cell>
          <cell r="I9">
            <v>26</v>
          </cell>
          <cell r="K9">
            <v>0</v>
          </cell>
          <cell r="M9">
            <v>34</v>
          </cell>
        </row>
        <row r="10">
          <cell r="C10">
            <v>279</v>
          </cell>
          <cell r="D10">
            <v>28821</v>
          </cell>
        </row>
        <row r="11">
          <cell r="C11">
            <v>223</v>
          </cell>
          <cell r="D11">
            <v>12283</v>
          </cell>
        </row>
        <row r="12">
          <cell r="C12">
            <v>3</v>
          </cell>
          <cell r="D12">
            <v>187</v>
          </cell>
        </row>
        <row r="13">
          <cell r="C13">
            <v>96</v>
          </cell>
          <cell r="D13">
            <v>8774</v>
          </cell>
        </row>
        <row r="30">
          <cell r="E30">
            <v>65</v>
          </cell>
          <cell r="G30">
            <v>440</v>
          </cell>
        </row>
        <row r="31">
          <cell r="E31">
            <v>161</v>
          </cell>
        </row>
        <row r="39">
          <cell r="K39">
            <v>0</v>
          </cell>
        </row>
      </sheetData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  <pageSetUpPr fitToPage="1"/>
  </sheetPr>
  <dimension ref="A1:J60"/>
  <sheetViews>
    <sheetView tabSelected="1" topLeftCell="A40" zoomScale="85" zoomScaleNormal="85" workbookViewId="0">
      <selection activeCell="M36" sqref="M36"/>
    </sheetView>
  </sheetViews>
  <sheetFormatPr defaultRowHeight="17.100000000000001" customHeight="1" x14ac:dyDescent="0.15"/>
  <cols>
    <col min="1" max="1" width="4.875" style="2" customWidth="1"/>
    <col min="2" max="2" width="2.625" style="2" customWidth="1"/>
    <col min="3" max="3" width="23.375" style="2" customWidth="1"/>
    <col min="4" max="10" width="14.625" style="2" customWidth="1"/>
    <col min="11" max="16384" width="9" style="2"/>
  </cols>
  <sheetData>
    <row r="1" spans="1:9" ht="30.75" customHeight="1" x14ac:dyDescent="0.15">
      <c r="A1" s="1" t="s">
        <v>55</v>
      </c>
    </row>
    <row r="2" spans="1:9" s="6" customFormat="1" ht="18.600000000000001" customHeight="1" x14ac:dyDescent="0.15">
      <c r="A2" s="3" t="s">
        <v>0</v>
      </c>
      <c r="B2" s="4"/>
      <c r="C2" s="4"/>
      <c r="D2" s="5" t="s">
        <v>1</v>
      </c>
      <c r="E2" s="5" t="s">
        <v>2</v>
      </c>
      <c r="F2" s="5" t="s">
        <v>3</v>
      </c>
      <c r="G2" s="5" t="s">
        <v>4</v>
      </c>
      <c r="H2" s="5" t="s">
        <v>5</v>
      </c>
      <c r="I2" s="5" t="s">
        <v>6</v>
      </c>
    </row>
    <row r="3" spans="1:9" s="6" customFormat="1" ht="18.600000000000001" customHeight="1" x14ac:dyDescent="0.15">
      <c r="A3" s="3" t="s">
        <v>7</v>
      </c>
      <c r="B3" s="4"/>
      <c r="C3" s="4"/>
      <c r="D3" s="7">
        <v>697</v>
      </c>
      <c r="E3" s="7">
        <v>666</v>
      </c>
      <c r="F3" s="7">
        <v>842</v>
      </c>
      <c r="G3" s="7">
        <v>1075</v>
      </c>
      <c r="H3" s="7">
        <v>711</v>
      </c>
      <c r="I3" s="7">
        <v>745</v>
      </c>
    </row>
    <row r="4" spans="1:9" s="6" customFormat="1" ht="18.600000000000001" customHeight="1" x14ac:dyDescent="0.15">
      <c r="A4" s="8"/>
      <c r="B4" s="9" t="s">
        <v>8</v>
      </c>
      <c r="C4" s="10"/>
      <c r="D4" s="7">
        <v>320</v>
      </c>
      <c r="E4" s="7">
        <v>283</v>
      </c>
      <c r="F4" s="7">
        <v>364</v>
      </c>
      <c r="G4" s="7">
        <v>341</v>
      </c>
      <c r="H4" s="7">
        <v>347</v>
      </c>
      <c r="I4" s="7">
        <v>331</v>
      </c>
    </row>
    <row r="5" spans="1:9" s="6" customFormat="1" ht="18.600000000000001" customHeight="1" x14ac:dyDescent="0.15">
      <c r="A5" s="11" t="s">
        <v>9</v>
      </c>
      <c r="B5" s="9" t="s">
        <v>10</v>
      </c>
      <c r="C5" s="10"/>
      <c r="D5" s="7">
        <v>220</v>
      </c>
      <c r="E5" s="7">
        <v>261</v>
      </c>
      <c r="F5" s="7">
        <v>349</v>
      </c>
      <c r="G5" s="7">
        <v>515</v>
      </c>
      <c r="H5" s="7">
        <v>227</v>
      </c>
      <c r="I5" s="7">
        <v>290</v>
      </c>
    </row>
    <row r="6" spans="1:9" s="6" customFormat="1" ht="18.600000000000001" customHeight="1" x14ac:dyDescent="0.15">
      <c r="A6" s="11" t="s">
        <v>11</v>
      </c>
      <c r="B6" s="9" t="s">
        <v>12</v>
      </c>
      <c r="C6" s="10"/>
      <c r="D6" s="7">
        <v>12</v>
      </c>
      <c r="E6" s="7">
        <v>1</v>
      </c>
      <c r="F6" s="7">
        <v>14</v>
      </c>
      <c r="G6" s="7">
        <v>2</v>
      </c>
      <c r="H6" s="7">
        <v>1</v>
      </c>
      <c r="I6" s="7">
        <v>4</v>
      </c>
    </row>
    <row r="7" spans="1:9" s="6" customFormat="1" ht="18.600000000000001" customHeight="1" x14ac:dyDescent="0.15">
      <c r="A7" s="11" t="s">
        <v>13</v>
      </c>
      <c r="B7" s="12" t="s">
        <v>14</v>
      </c>
      <c r="C7" s="10"/>
      <c r="D7" s="7">
        <v>145</v>
      </c>
      <c r="E7" s="7">
        <v>121</v>
      </c>
      <c r="F7" s="7">
        <v>115</v>
      </c>
      <c r="G7" s="7">
        <v>217</v>
      </c>
      <c r="H7" s="7">
        <v>136</v>
      </c>
      <c r="I7" s="7">
        <v>120</v>
      </c>
    </row>
    <row r="8" spans="1:9" s="6" customFormat="1" ht="18.600000000000001" customHeight="1" x14ac:dyDescent="0.15">
      <c r="A8" s="11" t="s">
        <v>15</v>
      </c>
      <c r="B8" s="13"/>
      <c r="C8" s="14" t="s">
        <v>16</v>
      </c>
      <c r="D8" s="7">
        <v>0</v>
      </c>
      <c r="E8" s="7">
        <v>34</v>
      </c>
      <c r="F8" s="7">
        <v>0</v>
      </c>
      <c r="G8" s="7">
        <v>68</v>
      </c>
      <c r="H8" s="7">
        <v>52</v>
      </c>
      <c r="I8" s="7">
        <v>0</v>
      </c>
    </row>
    <row r="9" spans="1:9" s="6" customFormat="1" ht="18.600000000000001" customHeight="1" x14ac:dyDescent="0.15">
      <c r="A9" s="15"/>
      <c r="B9" s="16"/>
      <c r="C9" s="14" t="s">
        <v>17</v>
      </c>
      <c r="D9" s="7">
        <v>145</v>
      </c>
      <c r="E9" s="7">
        <v>87</v>
      </c>
      <c r="F9" s="7">
        <v>115</v>
      </c>
      <c r="G9" s="7">
        <v>149</v>
      </c>
      <c r="H9" s="7">
        <v>84</v>
      </c>
      <c r="I9" s="7">
        <v>120</v>
      </c>
    </row>
    <row r="10" spans="1:9" s="6" customFormat="1" ht="18.600000000000001" customHeight="1" x14ac:dyDescent="0.15">
      <c r="A10" s="8" t="s">
        <v>18</v>
      </c>
      <c r="B10" s="9" t="s">
        <v>19</v>
      </c>
      <c r="C10" s="10"/>
      <c r="D10" s="7">
        <v>554</v>
      </c>
      <c r="E10" s="7">
        <v>401</v>
      </c>
      <c r="F10" s="7">
        <v>612</v>
      </c>
      <c r="G10" s="7">
        <v>616</v>
      </c>
      <c r="H10" s="7">
        <v>490</v>
      </c>
      <c r="I10" s="7">
        <v>534</v>
      </c>
    </row>
    <row r="11" spans="1:9" s="6" customFormat="1" ht="18.600000000000001" customHeight="1" x14ac:dyDescent="0.15">
      <c r="A11" s="15" t="s">
        <v>20</v>
      </c>
      <c r="B11" s="9" t="s">
        <v>21</v>
      </c>
      <c r="C11" s="10"/>
      <c r="D11" s="7">
        <v>143</v>
      </c>
      <c r="E11" s="7">
        <v>265</v>
      </c>
      <c r="F11" s="7">
        <v>230</v>
      </c>
      <c r="G11" s="7">
        <v>459</v>
      </c>
      <c r="H11" s="7">
        <v>221</v>
      </c>
      <c r="I11" s="7">
        <v>211</v>
      </c>
    </row>
    <row r="12" spans="1:9" s="6" customFormat="1" ht="18.600000000000001" customHeight="1" x14ac:dyDescent="0.15">
      <c r="A12" s="8" t="s">
        <v>22</v>
      </c>
      <c r="B12" s="9" t="s">
        <v>23</v>
      </c>
      <c r="C12" s="10"/>
      <c r="D12" s="7">
        <v>475</v>
      </c>
      <c r="E12" s="7">
        <v>373</v>
      </c>
      <c r="F12" s="7">
        <v>482</v>
      </c>
      <c r="G12" s="7">
        <v>492</v>
      </c>
      <c r="H12" s="7">
        <v>447</v>
      </c>
      <c r="I12" s="7">
        <v>461</v>
      </c>
    </row>
    <row r="13" spans="1:9" s="6" customFormat="1" ht="18.600000000000001" customHeight="1" x14ac:dyDescent="0.15">
      <c r="A13" s="11"/>
      <c r="B13" s="19" t="s">
        <v>24</v>
      </c>
      <c r="C13" s="20"/>
      <c r="D13" s="7">
        <v>63</v>
      </c>
      <c r="E13" s="7">
        <v>0</v>
      </c>
      <c r="F13" s="7">
        <v>100</v>
      </c>
      <c r="G13" s="7">
        <v>93</v>
      </c>
      <c r="H13" s="7">
        <v>43</v>
      </c>
      <c r="I13" s="7">
        <v>51</v>
      </c>
    </row>
    <row r="14" spans="1:9" s="6" customFormat="1" ht="18.600000000000001" customHeight="1" x14ac:dyDescent="0.15">
      <c r="A14" s="15" t="s">
        <v>25</v>
      </c>
      <c r="B14" s="9" t="s">
        <v>26</v>
      </c>
      <c r="C14" s="10"/>
      <c r="D14" s="7">
        <v>159</v>
      </c>
      <c r="E14" s="7">
        <v>293</v>
      </c>
      <c r="F14" s="7">
        <v>260</v>
      </c>
      <c r="G14" s="7">
        <v>490</v>
      </c>
      <c r="H14" s="7">
        <v>221</v>
      </c>
      <c r="I14" s="7">
        <v>233</v>
      </c>
    </row>
    <row r="15" spans="1:9" s="6" customFormat="1" ht="18.600000000000001" customHeight="1" x14ac:dyDescent="0.15">
      <c r="A15" s="8"/>
      <c r="B15" s="9" t="s">
        <v>27</v>
      </c>
      <c r="C15" s="10"/>
      <c r="D15" s="7">
        <v>601</v>
      </c>
      <c r="E15" s="7">
        <v>608</v>
      </c>
      <c r="F15" s="7">
        <v>760</v>
      </c>
      <c r="G15" s="7">
        <v>952</v>
      </c>
      <c r="H15" s="7">
        <v>653</v>
      </c>
      <c r="I15" s="7">
        <v>701</v>
      </c>
    </row>
    <row r="16" spans="1:9" s="6" customFormat="1" ht="18.600000000000001" customHeight="1" x14ac:dyDescent="0.15">
      <c r="A16" s="11" t="s">
        <v>28</v>
      </c>
      <c r="B16" s="12" t="s">
        <v>29</v>
      </c>
      <c r="C16" s="10"/>
      <c r="D16" s="7">
        <v>96</v>
      </c>
      <c r="E16" s="7">
        <v>58</v>
      </c>
      <c r="F16" s="7">
        <v>82</v>
      </c>
      <c r="G16" s="7">
        <v>123</v>
      </c>
      <c r="H16" s="7">
        <v>58</v>
      </c>
      <c r="I16" s="7">
        <v>44</v>
      </c>
    </row>
    <row r="17" spans="1:10" s="6" customFormat="1" ht="18.600000000000001" customHeight="1" x14ac:dyDescent="0.15">
      <c r="A17" s="11"/>
      <c r="B17" s="13"/>
      <c r="C17" s="17" t="s">
        <v>30</v>
      </c>
      <c r="D17" s="7">
        <v>15</v>
      </c>
      <c r="E17" s="7">
        <v>1</v>
      </c>
      <c r="F17" s="7">
        <v>5</v>
      </c>
      <c r="G17" s="7">
        <v>16</v>
      </c>
      <c r="H17" s="7">
        <v>8</v>
      </c>
      <c r="I17" s="7">
        <v>2</v>
      </c>
    </row>
    <row r="18" spans="1:10" s="6" customFormat="1" ht="18.600000000000001" customHeight="1" x14ac:dyDescent="0.15">
      <c r="A18" s="11"/>
      <c r="B18" s="13"/>
      <c r="C18" s="17" t="s">
        <v>31</v>
      </c>
      <c r="D18" s="7">
        <v>21</v>
      </c>
      <c r="E18" s="7">
        <v>16</v>
      </c>
      <c r="F18" s="7">
        <v>9</v>
      </c>
      <c r="G18" s="7">
        <v>53</v>
      </c>
      <c r="H18" s="7">
        <v>12</v>
      </c>
      <c r="I18" s="7">
        <v>9</v>
      </c>
    </row>
    <row r="19" spans="1:10" s="6" customFormat="1" ht="18.600000000000001" customHeight="1" x14ac:dyDescent="0.15">
      <c r="A19" s="11" t="s">
        <v>32</v>
      </c>
      <c r="B19" s="13"/>
      <c r="C19" s="17" t="s">
        <v>33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</row>
    <row r="20" spans="1:10" s="6" customFormat="1" ht="18.600000000000001" customHeight="1" x14ac:dyDescent="0.15">
      <c r="A20" s="15"/>
      <c r="B20" s="16"/>
      <c r="C20" s="17" t="s">
        <v>34</v>
      </c>
      <c r="D20" s="7">
        <v>60</v>
      </c>
      <c r="E20" s="7">
        <v>41</v>
      </c>
      <c r="F20" s="7">
        <v>68</v>
      </c>
      <c r="G20" s="7">
        <v>54</v>
      </c>
      <c r="H20" s="7">
        <v>38</v>
      </c>
      <c r="I20" s="7">
        <v>33</v>
      </c>
    </row>
    <row r="21" spans="1:10" s="6" customFormat="1" ht="18.600000000000001" customHeight="1" x14ac:dyDescent="0.15">
      <c r="A21" s="8" t="s">
        <v>35</v>
      </c>
      <c r="B21" s="9" t="s">
        <v>36</v>
      </c>
      <c r="C21" s="10"/>
      <c r="D21" s="7">
        <v>57537</v>
      </c>
      <c r="E21" s="7">
        <v>48471</v>
      </c>
      <c r="F21" s="7">
        <v>61208</v>
      </c>
      <c r="G21" s="7">
        <v>75424</v>
      </c>
      <c r="H21" s="7">
        <v>56773</v>
      </c>
      <c r="I21" s="7">
        <v>59270</v>
      </c>
    </row>
    <row r="22" spans="1:10" s="6" customFormat="1" ht="18.600000000000001" customHeight="1" x14ac:dyDescent="0.15">
      <c r="A22" s="11" t="s">
        <v>37</v>
      </c>
      <c r="B22" s="9" t="s">
        <v>38</v>
      </c>
      <c r="C22" s="10"/>
      <c r="D22" s="7">
        <v>32994</v>
      </c>
      <c r="E22" s="7">
        <v>29042</v>
      </c>
      <c r="F22" s="7">
        <v>37938</v>
      </c>
      <c r="G22" s="7">
        <v>34987</v>
      </c>
      <c r="H22" s="7">
        <v>35142</v>
      </c>
      <c r="I22" s="7">
        <v>33682</v>
      </c>
    </row>
    <row r="23" spans="1:10" s="6" customFormat="1" ht="18.600000000000001" customHeight="1" x14ac:dyDescent="0.15">
      <c r="A23" s="11" t="s">
        <v>39</v>
      </c>
      <c r="B23" s="9" t="s">
        <v>40</v>
      </c>
      <c r="C23" s="10"/>
      <c r="D23" s="7">
        <v>9901</v>
      </c>
      <c r="E23" s="7">
        <v>7966</v>
      </c>
      <c r="F23" s="7">
        <v>11250</v>
      </c>
      <c r="G23" s="7">
        <v>18957</v>
      </c>
      <c r="H23" s="7">
        <v>9300</v>
      </c>
      <c r="I23" s="7">
        <v>13569</v>
      </c>
    </row>
    <row r="24" spans="1:10" s="6" customFormat="1" ht="18.600000000000001" customHeight="1" x14ac:dyDescent="0.15">
      <c r="A24" s="11" t="s">
        <v>41</v>
      </c>
      <c r="B24" s="9" t="s">
        <v>42</v>
      </c>
      <c r="C24" s="10"/>
      <c r="D24" s="7">
        <v>407</v>
      </c>
      <c r="E24" s="7">
        <v>66</v>
      </c>
      <c r="F24" s="7">
        <v>594</v>
      </c>
      <c r="G24" s="7">
        <v>280</v>
      </c>
      <c r="H24" s="7">
        <v>130</v>
      </c>
      <c r="I24" s="7">
        <v>389</v>
      </c>
    </row>
    <row r="25" spans="1:10" s="6" customFormat="1" ht="18.600000000000001" customHeight="1" x14ac:dyDescent="0.15">
      <c r="A25" s="15" t="s">
        <v>43</v>
      </c>
      <c r="B25" s="9" t="s">
        <v>44</v>
      </c>
      <c r="C25" s="10"/>
      <c r="D25" s="7">
        <v>14235</v>
      </c>
      <c r="E25" s="7">
        <v>11397</v>
      </c>
      <c r="F25" s="7">
        <v>11426</v>
      </c>
      <c r="G25" s="7">
        <v>21200</v>
      </c>
      <c r="H25" s="7">
        <v>12201</v>
      </c>
      <c r="I25" s="7">
        <v>11630</v>
      </c>
    </row>
    <row r="26" spans="1:10" s="6" customFormat="1" ht="18.600000000000001" customHeight="1" x14ac:dyDescent="0.15">
      <c r="A26" s="8" t="s">
        <v>45</v>
      </c>
      <c r="B26" s="9" t="s">
        <v>46</v>
      </c>
      <c r="C26" s="10"/>
      <c r="D26" s="18">
        <v>82.5</v>
      </c>
      <c r="E26" s="18">
        <v>72.8</v>
      </c>
      <c r="F26" s="18">
        <v>72.7</v>
      </c>
      <c r="G26" s="18">
        <v>70.2</v>
      </c>
      <c r="H26" s="18">
        <v>79.8</v>
      </c>
      <c r="I26" s="18">
        <v>79.599999999999994</v>
      </c>
    </row>
    <row r="27" spans="1:10" s="6" customFormat="1" ht="18.600000000000001" customHeight="1" x14ac:dyDescent="0.15">
      <c r="A27" s="11" t="s">
        <v>47</v>
      </c>
      <c r="B27" s="9" t="s">
        <v>38</v>
      </c>
      <c r="C27" s="10"/>
      <c r="D27" s="18">
        <v>103.1</v>
      </c>
      <c r="E27" s="18">
        <v>102.6</v>
      </c>
      <c r="F27" s="18">
        <v>104.2</v>
      </c>
      <c r="G27" s="18">
        <v>102.6</v>
      </c>
      <c r="H27" s="18">
        <v>101.3</v>
      </c>
      <c r="I27" s="18">
        <v>101.8</v>
      </c>
    </row>
    <row r="28" spans="1:10" s="6" customFormat="1" ht="18.600000000000001" customHeight="1" x14ac:dyDescent="0.15">
      <c r="A28" s="11" t="s">
        <v>39</v>
      </c>
      <c r="B28" s="9" t="s">
        <v>40</v>
      </c>
      <c r="C28" s="10"/>
      <c r="D28" s="18">
        <v>45</v>
      </c>
      <c r="E28" s="18">
        <v>30.5</v>
      </c>
      <c r="F28" s="18">
        <v>32.200000000000003</v>
      </c>
      <c r="G28" s="18">
        <v>36.799999999999997</v>
      </c>
      <c r="H28" s="18">
        <v>41</v>
      </c>
      <c r="I28" s="18">
        <v>46.8</v>
      </c>
    </row>
    <row r="29" spans="1:10" s="6" customFormat="1" ht="18.600000000000001" customHeight="1" x14ac:dyDescent="0.15">
      <c r="A29" s="11" t="s">
        <v>41</v>
      </c>
      <c r="B29" s="9" t="s">
        <v>42</v>
      </c>
      <c r="C29" s="10"/>
      <c r="D29" s="18">
        <v>33.9</v>
      </c>
      <c r="E29" s="18">
        <v>66</v>
      </c>
      <c r="F29" s="18">
        <v>42.4</v>
      </c>
      <c r="G29" s="18">
        <v>140</v>
      </c>
      <c r="H29" s="18">
        <v>130</v>
      </c>
      <c r="I29" s="18">
        <v>97.3</v>
      </c>
    </row>
    <row r="30" spans="1:10" s="6" customFormat="1" ht="18.600000000000001" customHeight="1" x14ac:dyDescent="0.15">
      <c r="A30" s="15" t="s">
        <v>43</v>
      </c>
      <c r="B30" s="9" t="s">
        <v>44</v>
      </c>
      <c r="C30" s="10"/>
      <c r="D30" s="18">
        <v>98.2</v>
      </c>
      <c r="E30" s="18">
        <v>94.2</v>
      </c>
      <c r="F30" s="18">
        <v>99.4</v>
      </c>
      <c r="G30" s="18">
        <v>97.7</v>
      </c>
      <c r="H30" s="18">
        <v>89.7</v>
      </c>
      <c r="I30" s="18">
        <v>96.9</v>
      </c>
    </row>
    <row r="31" spans="1:10" s="6" customFormat="1" ht="18.600000000000001" customHeight="1" x14ac:dyDescent="0.15"/>
    <row r="32" spans="1:10" s="6" customFormat="1" ht="18.600000000000001" customHeight="1" x14ac:dyDescent="0.15">
      <c r="A32" s="3" t="s">
        <v>0</v>
      </c>
      <c r="B32" s="4"/>
      <c r="C32" s="4"/>
      <c r="D32" s="5" t="s">
        <v>48</v>
      </c>
      <c r="E32" s="5" t="s">
        <v>49</v>
      </c>
      <c r="F32" s="5" t="s">
        <v>50</v>
      </c>
      <c r="G32" s="5" t="s">
        <v>51</v>
      </c>
      <c r="H32" s="5" t="s">
        <v>52</v>
      </c>
      <c r="I32" s="5" t="s">
        <v>53</v>
      </c>
      <c r="J32" s="5" t="s">
        <v>54</v>
      </c>
    </row>
    <row r="33" spans="1:10" s="6" customFormat="1" ht="18.600000000000001" customHeight="1" x14ac:dyDescent="0.15">
      <c r="A33" s="3" t="s">
        <v>7</v>
      </c>
      <c r="B33" s="4"/>
      <c r="C33" s="4"/>
      <c r="D33" s="7">
        <v>600</v>
      </c>
      <c r="E33" s="7">
        <v>831</v>
      </c>
      <c r="F33" s="7">
        <f t="shared" ref="F33" si="0">SUM(F34:F37)</f>
        <v>968</v>
      </c>
      <c r="G33" s="7">
        <f t="shared" ref="G33" si="1">SUM(G34:G37)</f>
        <v>532</v>
      </c>
      <c r="H33" s="7">
        <v>883</v>
      </c>
      <c r="I33" s="7">
        <f t="shared" ref="I33" si="2">SUM(I34:I37)</f>
        <v>601</v>
      </c>
      <c r="J33" s="7">
        <f t="shared" ref="J33:J55" si="3">SUM(D3:I3)+SUM(D33:I33)</f>
        <v>9151</v>
      </c>
    </row>
    <row r="34" spans="1:10" s="6" customFormat="1" ht="18.600000000000001" customHeight="1" x14ac:dyDescent="0.15">
      <c r="A34" s="8"/>
      <c r="B34" s="9" t="s">
        <v>8</v>
      </c>
      <c r="C34" s="10"/>
      <c r="D34" s="7">
        <v>271</v>
      </c>
      <c r="E34" s="7">
        <v>243</v>
      </c>
      <c r="F34" s="7">
        <f>'[1]R5.12'!$C$10</f>
        <v>328</v>
      </c>
      <c r="G34" s="7">
        <f>'[1]R6.1'!$C$10</f>
        <v>233</v>
      </c>
      <c r="H34" s="7">
        <v>272</v>
      </c>
      <c r="I34" s="7">
        <f>'[1]R6.3'!$C$10</f>
        <v>279</v>
      </c>
      <c r="J34" s="7">
        <f t="shared" si="3"/>
        <v>3612</v>
      </c>
    </row>
    <row r="35" spans="1:10" s="6" customFormat="1" ht="18.600000000000001" customHeight="1" x14ac:dyDescent="0.15">
      <c r="A35" s="11" t="s">
        <v>9</v>
      </c>
      <c r="B35" s="9" t="s">
        <v>10</v>
      </c>
      <c r="C35" s="10"/>
      <c r="D35" s="7">
        <v>117</v>
      </c>
      <c r="E35" s="7">
        <v>243</v>
      </c>
      <c r="F35" s="7">
        <f>'[1]R5.12'!$C$11</f>
        <v>280</v>
      </c>
      <c r="G35" s="7">
        <f>'[1]R6.1'!$C$11</f>
        <v>179</v>
      </c>
      <c r="H35" s="7">
        <v>238</v>
      </c>
      <c r="I35" s="7">
        <f>'[1]R6.3'!$C$11</f>
        <v>223</v>
      </c>
      <c r="J35" s="7">
        <f t="shared" si="3"/>
        <v>3142</v>
      </c>
    </row>
    <row r="36" spans="1:10" s="6" customFormat="1" ht="18.600000000000001" customHeight="1" x14ac:dyDescent="0.15">
      <c r="A36" s="11" t="s">
        <v>11</v>
      </c>
      <c r="B36" s="9" t="s">
        <v>12</v>
      </c>
      <c r="C36" s="10"/>
      <c r="D36" s="7">
        <v>130</v>
      </c>
      <c r="E36" s="7">
        <v>216</v>
      </c>
      <c r="F36" s="7">
        <f>'[1]R5.12'!$C$12</f>
        <v>6</v>
      </c>
      <c r="G36" s="7">
        <f>'[1]R6.1'!$C$12</f>
        <v>2</v>
      </c>
      <c r="H36" s="7">
        <v>1</v>
      </c>
      <c r="I36" s="7">
        <f>'[1]R6.3'!$C$12</f>
        <v>3</v>
      </c>
      <c r="J36" s="7">
        <f t="shared" si="3"/>
        <v>392</v>
      </c>
    </row>
    <row r="37" spans="1:10" s="6" customFormat="1" ht="18" customHeight="1" x14ac:dyDescent="0.15">
      <c r="A37" s="11" t="s">
        <v>13</v>
      </c>
      <c r="B37" s="12" t="s">
        <v>14</v>
      </c>
      <c r="C37" s="10"/>
      <c r="D37" s="7">
        <v>82</v>
      </c>
      <c r="E37" s="7">
        <v>129</v>
      </c>
      <c r="F37" s="7">
        <f>'[1]R5.12'!$C$13</f>
        <v>354</v>
      </c>
      <c r="G37" s="7">
        <f>'[1]R6.1'!$C$13</f>
        <v>118</v>
      </c>
      <c r="H37" s="7">
        <v>372</v>
      </c>
      <c r="I37" s="7">
        <f>'[1]R6.3'!$C$13</f>
        <v>96</v>
      </c>
      <c r="J37" s="7">
        <f t="shared" si="3"/>
        <v>2005</v>
      </c>
    </row>
    <row r="38" spans="1:10" s="6" customFormat="1" ht="18.600000000000001" customHeight="1" x14ac:dyDescent="0.15">
      <c r="A38" s="11" t="s">
        <v>15</v>
      </c>
      <c r="B38" s="13"/>
      <c r="C38" s="14" t="s">
        <v>16</v>
      </c>
      <c r="D38" s="7">
        <v>0</v>
      </c>
      <c r="E38" s="7">
        <v>36</v>
      </c>
      <c r="F38" s="7">
        <f>'[1]R5.12'!$K$39</f>
        <v>220</v>
      </c>
      <c r="G38" s="7">
        <f>'[1]R6.1'!$K$39</f>
        <v>0</v>
      </c>
      <c r="H38" s="7">
        <v>262</v>
      </c>
      <c r="I38" s="7">
        <f>'[1]R6.3'!$K$39</f>
        <v>0</v>
      </c>
      <c r="J38" s="7">
        <f t="shared" si="3"/>
        <v>672</v>
      </c>
    </row>
    <row r="39" spans="1:10" s="6" customFormat="1" ht="18.600000000000001" customHeight="1" x14ac:dyDescent="0.15">
      <c r="A39" s="15"/>
      <c r="B39" s="16"/>
      <c r="C39" s="14" t="s">
        <v>17</v>
      </c>
      <c r="D39" s="7">
        <v>82</v>
      </c>
      <c r="E39" s="7">
        <v>93</v>
      </c>
      <c r="F39" s="7">
        <f t="shared" ref="F39:G39" si="4">F37-F38</f>
        <v>134</v>
      </c>
      <c r="G39" s="7">
        <f t="shared" si="4"/>
        <v>118</v>
      </c>
      <c r="H39" s="7">
        <v>110</v>
      </c>
      <c r="I39" s="7">
        <f t="shared" ref="I39" si="5">I37-I38</f>
        <v>96</v>
      </c>
      <c r="J39" s="7">
        <f t="shared" si="3"/>
        <v>1333</v>
      </c>
    </row>
    <row r="40" spans="1:10" s="6" customFormat="1" ht="18.600000000000001" customHeight="1" x14ac:dyDescent="0.15">
      <c r="A40" s="8"/>
      <c r="B40" s="9" t="s">
        <v>19</v>
      </c>
      <c r="C40" s="10"/>
      <c r="D40" s="7">
        <v>468</v>
      </c>
      <c r="E40" s="7">
        <v>655</v>
      </c>
      <c r="F40" s="7">
        <f>'[1]R5.12'!$G$30</f>
        <v>506</v>
      </c>
      <c r="G40" s="7">
        <f>'[1]R6.1'!$G$30</f>
        <v>408</v>
      </c>
      <c r="H40" s="7">
        <v>441</v>
      </c>
      <c r="I40" s="7">
        <f>'[1]R6.3'!$G$30</f>
        <v>440</v>
      </c>
      <c r="J40" s="7">
        <f t="shared" si="3"/>
        <v>6125</v>
      </c>
    </row>
    <row r="41" spans="1:10" s="6" customFormat="1" ht="18.600000000000001" customHeight="1" x14ac:dyDescent="0.15">
      <c r="A41" s="15" t="s">
        <v>20</v>
      </c>
      <c r="B41" s="9" t="s">
        <v>21</v>
      </c>
      <c r="C41" s="10"/>
      <c r="D41" s="7">
        <v>132</v>
      </c>
      <c r="E41" s="7">
        <v>176</v>
      </c>
      <c r="F41" s="7">
        <f t="shared" ref="F41:G41" si="6">F33-F40</f>
        <v>462</v>
      </c>
      <c r="G41" s="7">
        <f t="shared" si="6"/>
        <v>124</v>
      </c>
      <c r="H41" s="7">
        <v>442</v>
      </c>
      <c r="I41" s="7">
        <f t="shared" ref="I41" si="7">I33-I40</f>
        <v>161</v>
      </c>
      <c r="J41" s="7">
        <f t="shared" si="3"/>
        <v>3026</v>
      </c>
    </row>
    <row r="42" spans="1:10" s="6" customFormat="1" ht="18.600000000000001" customHeight="1" x14ac:dyDescent="0.15">
      <c r="A42" s="8" t="s">
        <v>22</v>
      </c>
      <c r="B42" s="9" t="s">
        <v>23</v>
      </c>
      <c r="C42" s="10"/>
      <c r="D42" s="7">
        <v>365</v>
      </c>
      <c r="E42" s="7">
        <v>342</v>
      </c>
      <c r="F42" s="7">
        <f t="shared" ref="F42:G42" si="8">F33-F44-F43</f>
        <v>469</v>
      </c>
      <c r="G42" s="7">
        <f t="shared" si="8"/>
        <v>349</v>
      </c>
      <c r="H42" s="7">
        <v>388</v>
      </c>
      <c r="I42" s="7">
        <f t="shared" ref="I42" si="9">I33-I44-I43</f>
        <v>375</v>
      </c>
      <c r="J42" s="7">
        <f t="shared" si="3"/>
        <v>5018</v>
      </c>
    </row>
    <row r="43" spans="1:10" s="6" customFormat="1" ht="18.600000000000001" customHeight="1" x14ac:dyDescent="0.15">
      <c r="A43" s="11"/>
      <c r="B43" s="19" t="s">
        <v>24</v>
      </c>
      <c r="C43" s="20"/>
      <c r="D43" s="7">
        <v>68</v>
      </c>
      <c r="E43" s="7">
        <v>72</v>
      </c>
      <c r="F43" s="7">
        <f>'[1]R5.12'!E30</f>
        <v>45</v>
      </c>
      <c r="G43" s="7">
        <f>'[1]R6.1'!E30</f>
        <v>60</v>
      </c>
      <c r="H43" s="7">
        <v>37</v>
      </c>
      <c r="I43" s="7">
        <f>'[1]R6.3'!E30</f>
        <v>65</v>
      </c>
      <c r="J43" s="7">
        <f t="shared" si="3"/>
        <v>697</v>
      </c>
    </row>
    <row r="44" spans="1:10" s="6" customFormat="1" ht="18.600000000000001" customHeight="1" x14ac:dyDescent="0.15">
      <c r="A44" s="15" t="s">
        <v>25</v>
      </c>
      <c r="B44" s="9" t="s">
        <v>26</v>
      </c>
      <c r="C44" s="10"/>
      <c r="D44" s="7">
        <v>167</v>
      </c>
      <c r="E44" s="7">
        <v>417</v>
      </c>
      <c r="F44" s="7">
        <f>'[1]R5.12'!$E$31</f>
        <v>454</v>
      </c>
      <c r="G44" s="7">
        <f>'[1]R6.1'!$E$31</f>
        <v>123</v>
      </c>
      <c r="H44" s="7">
        <v>458</v>
      </c>
      <c r="I44" s="7">
        <f>'[1]R6.3'!$E$31</f>
        <v>161</v>
      </c>
      <c r="J44" s="7">
        <f t="shared" si="3"/>
        <v>3436</v>
      </c>
    </row>
    <row r="45" spans="1:10" s="6" customFormat="1" ht="18.600000000000001" customHeight="1" x14ac:dyDescent="0.15">
      <c r="A45" s="8"/>
      <c r="B45" s="9" t="s">
        <v>27</v>
      </c>
      <c r="C45" s="10"/>
      <c r="D45" s="7">
        <v>419</v>
      </c>
      <c r="E45" s="7">
        <v>781</v>
      </c>
      <c r="F45" s="7">
        <f>'[1]R5.12'!$E$9</f>
        <v>902</v>
      </c>
      <c r="G45" s="7">
        <f>'[1]R6.1'!$E$9</f>
        <v>476</v>
      </c>
      <c r="H45" s="7">
        <v>830</v>
      </c>
      <c r="I45" s="7">
        <f>'[1]R6.3'!$E$9</f>
        <v>481</v>
      </c>
      <c r="J45" s="7">
        <f t="shared" si="3"/>
        <v>8164</v>
      </c>
    </row>
    <row r="46" spans="1:10" s="6" customFormat="1" ht="18.600000000000001" customHeight="1" x14ac:dyDescent="0.15">
      <c r="A46" s="11" t="s">
        <v>28</v>
      </c>
      <c r="B46" s="12" t="s">
        <v>29</v>
      </c>
      <c r="C46" s="10"/>
      <c r="D46" s="7">
        <v>181</v>
      </c>
      <c r="E46" s="7">
        <v>50</v>
      </c>
      <c r="F46" s="7">
        <f t="shared" ref="F46" si="10">SUM(F47:F50)</f>
        <v>66</v>
      </c>
      <c r="G46" s="7">
        <f t="shared" ref="G46" si="11">SUM(G47:G50)</f>
        <v>56</v>
      </c>
      <c r="H46" s="7">
        <v>53</v>
      </c>
      <c r="I46" s="7">
        <f t="shared" ref="I46" si="12">SUM(I47:I50)</f>
        <v>120</v>
      </c>
      <c r="J46" s="7">
        <f t="shared" si="3"/>
        <v>987</v>
      </c>
    </row>
    <row r="47" spans="1:10" s="6" customFormat="1" ht="18.600000000000001" customHeight="1" x14ac:dyDescent="0.15">
      <c r="A47" s="11"/>
      <c r="B47" s="13"/>
      <c r="C47" s="17" t="s">
        <v>30</v>
      </c>
      <c r="D47" s="7">
        <v>0</v>
      </c>
      <c r="E47" s="7">
        <v>3</v>
      </c>
      <c r="F47" s="7">
        <f>'[1]R5.12'!$G$9</f>
        <v>7</v>
      </c>
      <c r="G47" s="7">
        <f>'[1]R6.1'!$G$9</f>
        <v>0</v>
      </c>
      <c r="H47" s="7">
        <v>0</v>
      </c>
      <c r="I47" s="7">
        <f>'[1]R6.3'!$G$9</f>
        <v>60</v>
      </c>
      <c r="J47" s="7">
        <f t="shared" si="3"/>
        <v>117</v>
      </c>
    </row>
    <row r="48" spans="1:10" s="6" customFormat="1" ht="18.600000000000001" customHeight="1" x14ac:dyDescent="0.15">
      <c r="A48" s="11"/>
      <c r="B48" s="13"/>
      <c r="C48" s="17" t="s">
        <v>31</v>
      </c>
      <c r="D48" s="7">
        <v>56</v>
      </c>
      <c r="E48" s="7">
        <v>4</v>
      </c>
      <c r="F48" s="7">
        <f>'[1]R5.12'!$I$9</f>
        <v>7</v>
      </c>
      <c r="G48" s="7">
        <f>'[1]R6.1'!$I$9</f>
        <v>33</v>
      </c>
      <c r="H48" s="7">
        <v>10</v>
      </c>
      <c r="I48" s="7">
        <f>'[1]R6.3'!$I$9</f>
        <v>26</v>
      </c>
      <c r="J48" s="7">
        <f t="shared" si="3"/>
        <v>256</v>
      </c>
    </row>
    <row r="49" spans="1:10" s="6" customFormat="1" ht="18.600000000000001" customHeight="1" x14ac:dyDescent="0.15">
      <c r="A49" s="11" t="s">
        <v>32</v>
      </c>
      <c r="B49" s="13"/>
      <c r="C49" s="17" t="s">
        <v>33</v>
      </c>
      <c r="D49" s="7">
        <v>0</v>
      </c>
      <c r="E49" s="7">
        <v>0</v>
      </c>
      <c r="F49" s="7">
        <f>'[1]R5.12'!$K$9</f>
        <v>0</v>
      </c>
      <c r="G49" s="7">
        <f>'[1]R6.1'!$K$9</f>
        <v>0</v>
      </c>
      <c r="H49" s="7">
        <v>0</v>
      </c>
      <c r="I49" s="7">
        <f>'[1]R6.3'!$K$9</f>
        <v>0</v>
      </c>
      <c r="J49" s="7">
        <f t="shared" si="3"/>
        <v>0</v>
      </c>
    </row>
    <row r="50" spans="1:10" s="6" customFormat="1" ht="18.600000000000001" customHeight="1" x14ac:dyDescent="0.15">
      <c r="A50" s="15"/>
      <c r="B50" s="16"/>
      <c r="C50" s="17" t="s">
        <v>34</v>
      </c>
      <c r="D50" s="7">
        <v>125</v>
      </c>
      <c r="E50" s="7">
        <v>43</v>
      </c>
      <c r="F50" s="7">
        <f>'[1]R5.12'!$M$9</f>
        <v>52</v>
      </c>
      <c r="G50" s="7">
        <f>'[1]R6.1'!$M$9</f>
        <v>23</v>
      </c>
      <c r="H50" s="7">
        <v>43</v>
      </c>
      <c r="I50" s="7">
        <f>'[1]R6.3'!$M$9</f>
        <v>34</v>
      </c>
      <c r="J50" s="7">
        <f t="shared" si="3"/>
        <v>614</v>
      </c>
    </row>
    <row r="51" spans="1:10" s="6" customFormat="1" ht="18.600000000000001" customHeight="1" x14ac:dyDescent="0.15">
      <c r="A51" s="8" t="s">
        <v>35</v>
      </c>
      <c r="B51" s="9" t="s">
        <v>36</v>
      </c>
      <c r="C51" s="10"/>
      <c r="D51" s="7">
        <v>49165</v>
      </c>
      <c r="E51" s="7">
        <v>54174</v>
      </c>
      <c r="F51" s="7">
        <f t="shared" ref="F51" si="13">SUM(F52:F55)</f>
        <v>79657</v>
      </c>
      <c r="G51" s="7">
        <f t="shared" ref="G51" si="14">SUM(G52:G55)</f>
        <v>43664</v>
      </c>
      <c r="H51" s="7">
        <v>73153</v>
      </c>
      <c r="I51" s="7">
        <f t="shared" ref="I51" si="15">SUM(I52:I55)</f>
        <v>50065</v>
      </c>
      <c r="J51" s="7">
        <f t="shared" si="3"/>
        <v>708561</v>
      </c>
    </row>
    <row r="52" spans="1:10" s="6" customFormat="1" ht="18.600000000000001" customHeight="1" x14ac:dyDescent="0.15">
      <c r="A52" s="11" t="s">
        <v>37</v>
      </c>
      <c r="B52" s="9" t="s">
        <v>38</v>
      </c>
      <c r="C52" s="10"/>
      <c r="D52" s="7">
        <v>28154</v>
      </c>
      <c r="E52" s="7">
        <v>25506</v>
      </c>
      <c r="F52" s="7">
        <f>'[1]R5.12'!$D$10</f>
        <v>33388</v>
      </c>
      <c r="G52" s="7">
        <f>'[1]R6.1'!$D$10</f>
        <v>23671</v>
      </c>
      <c r="H52" s="7">
        <v>28355</v>
      </c>
      <c r="I52" s="7">
        <f>'[1]R6.3'!$D$10</f>
        <v>28821</v>
      </c>
      <c r="J52" s="7">
        <f t="shared" si="3"/>
        <v>371680</v>
      </c>
    </row>
    <row r="53" spans="1:10" s="6" customFormat="1" ht="18.600000000000001" customHeight="1" x14ac:dyDescent="0.15">
      <c r="A53" s="11" t="s">
        <v>39</v>
      </c>
      <c r="B53" s="9" t="s">
        <v>40</v>
      </c>
      <c r="C53" s="10"/>
      <c r="D53" s="7">
        <v>6128</v>
      </c>
      <c r="E53" s="7">
        <v>10185</v>
      </c>
      <c r="F53" s="7">
        <f>'[1]R5.12'!$D$11</f>
        <v>12902</v>
      </c>
      <c r="G53" s="7">
        <f>'[1]R6.1'!$D$11</f>
        <v>8676</v>
      </c>
      <c r="H53" s="7">
        <v>10276</v>
      </c>
      <c r="I53" s="7">
        <f>'[1]R6.3'!$D$11</f>
        <v>12283</v>
      </c>
      <c r="J53" s="7">
        <f t="shared" si="3"/>
        <v>131393</v>
      </c>
    </row>
    <row r="54" spans="1:10" s="6" customFormat="1" ht="18.600000000000001" customHeight="1" x14ac:dyDescent="0.15">
      <c r="A54" s="11" t="s">
        <v>41</v>
      </c>
      <c r="B54" s="9" t="s">
        <v>42</v>
      </c>
      <c r="C54" s="10"/>
      <c r="D54" s="7">
        <v>6550</v>
      </c>
      <c r="E54" s="7">
        <v>6330</v>
      </c>
      <c r="F54" s="7">
        <f>'[1]R5.12'!$D$12</f>
        <v>715</v>
      </c>
      <c r="G54" s="7">
        <f>'[1]R6.1'!$D$12</f>
        <v>128</v>
      </c>
      <c r="H54" s="7">
        <v>82</v>
      </c>
      <c r="I54" s="7">
        <f>'[1]R6.3'!$D$12</f>
        <v>187</v>
      </c>
      <c r="J54" s="7">
        <f t="shared" si="3"/>
        <v>15858</v>
      </c>
    </row>
    <row r="55" spans="1:10" s="6" customFormat="1" ht="18.600000000000001" customHeight="1" x14ac:dyDescent="0.15">
      <c r="A55" s="15" t="s">
        <v>43</v>
      </c>
      <c r="B55" s="9" t="s">
        <v>44</v>
      </c>
      <c r="C55" s="10"/>
      <c r="D55" s="7">
        <v>8333</v>
      </c>
      <c r="E55" s="7">
        <v>12153</v>
      </c>
      <c r="F55" s="7">
        <f>'[1]R5.12'!$D$13</f>
        <v>32652</v>
      </c>
      <c r="G55" s="7">
        <f>'[1]R6.1'!$D$13</f>
        <v>11189</v>
      </c>
      <c r="H55" s="7">
        <v>34440</v>
      </c>
      <c r="I55" s="7">
        <f>'[1]R6.3'!$D$13</f>
        <v>8774</v>
      </c>
      <c r="J55" s="7">
        <f t="shared" si="3"/>
        <v>189630</v>
      </c>
    </row>
    <row r="56" spans="1:10" s="6" customFormat="1" ht="18.600000000000001" customHeight="1" x14ac:dyDescent="0.15">
      <c r="A56" s="8" t="s">
        <v>45</v>
      </c>
      <c r="B56" s="9" t="s">
        <v>46</v>
      </c>
      <c r="C56" s="10"/>
      <c r="D56" s="18">
        <v>81.900000000000006</v>
      </c>
      <c r="E56" s="18">
        <v>65.2</v>
      </c>
      <c r="F56" s="18">
        <f t="shared" ref="F56:G60" si="16">IF(F33=0,"－",ROUND(F51/F33,1))</f>
        <v>82.3</v>
      </c>
      <c r="G56" s="18">
        <f t="shared" si="16"/>
        <v>82.1</v>
      </c>
      <c r="H56" s="18">
        <v>82.8</v>
      </c>
      <c r="I56" s="18">
        <f t="shared" ref="I56:I60" si="17">IF(I33=0,"－",ROUND(I51/I33,1))</f>
        <v>83.3</v>
      </c>
      <c r="J56" s="18">
        <f>IF(J33=0,"－",ROUND(J51/J33,1))</f>
        <v>77.400000000000006</v>
      </c>
    </row>
    <row r="57" spans="1:10" s="6" customFormat="1" ht="18.600000000000001" customHeight="1" x14ac:dyDescent="0.15">
      <c r="A57" s="11" t="s">
        <v>47</v>
      </c>
      <c r="B57" s="9" t="s">
        <v>38</v>
      </c>
      <c r="C57" s="10"/>
      <c r="D57" s="18">
        <v>103.9</v>
      </c>
      <c r="E57" s="18">
        <v>105</v>
      </c>
      <c r="F57" s="18">
        <f t="shared" si="16"/>
        <v>101.8</v>
      </c>
      <c r="G57" s="18">
        <f t="shared" si="16"/>
        <v>101.6</v>
      </c>
      <c r="H57" s="18">
        <v>104.2</v>
      </c>
      <c r="I57" s="18">
        <f t="shared" si="17"/>
        <v>103.3</v>
      </c>
      <c r="J57" s="18">
        <f>IF(J34=0,"－",ROUND(J52/J34,1))</f>
        <v>102.9</v>
      </c>
    </row>
    <row r="58" spans="1:10" s="6" customFormat="1" ht="18.600000000000001" customHeight="1" x14ac:dyDescent="0.15">
      <c r="A58" s="11" t="s">
        <v>39</v>
      </c>
      <c r="B58" s="9" t="s">
        <v>40</v>
      </c>
      <c r="C58" s="10"/>
      <c r="D58" s="18">
        <v>52.4</v>
      </c>
      <c r="E58" s="18">
        <v>41.9</v>
      </c>
      <c r="F58" s="18">
        <f t="shared" si="16"/>
        <v>46.1</v>
      </c>
      <c r="G58" s="18">
        <f t="shared" si="16"/>
        <v>48.5</v>
      </c>
      <c r="H58" s="18">
        <v>43.2</v>
      </c>
      <c r="I58" s="18">
        <f t="shared" si="17"/>
        <v>55.1</v>
      </c>
      <c r="J58" s="18">
        <f>IF(J35=0,"－",ROUND(J53/J35,1))</f>
        <v>41.8</v>
      </c>
    </row>
    <row r="59" spans="1:10" s="6" customFormat="1" ht="18.600000000000001" customHeight="1" x14ac:dyDescent="0.15">
      <c r="A59" s="11" t="s">
        <v>41</v>
      </c>
      <c r="B59" s="9" t="s">
        <v>42</v>
      </c>
      <c r="C59" s="10"/>
      <c r="D59" s="18">
        <v>50.4</v>
      </c>
      <c r="E59" s="18">
        <v>29.3</v>
      </c>
      <c r="F59" s="18">
        <f t="shared" si="16"/>
        <v>119.2</v>
      </c>
      <c r="G59" s="18">
        <f t="shared" si="16"/>
        <v>64</v>
      </c>
      <c r="H59" s="18">
        <v>82</v>
      </c>
      <c r="I59" s="18">
        <f t="shared" si="17"/>
        <v>62.3</v>
      </c>
      <c r="J59" s="18">
        <f>IF(J36=0,"－",ROUND(J54/J36,1))</f>
        <v>40.5</v>
      </c>
    </row>
    <row r="60" spans="1:10" s="6" customFormat="1" ht="18.600000000000001" customHeight="1" x14ac:dyDescent="0.15">
      <c r="A60" s="15" t="s">
        <v>43</v>
      </c>
      <c r="B60" s="9" t="s">
        <v>44</v>
      </c>
      <c r="C60" s="10"/>
      <c r="D60" s="18">
        <v>101.6</v>
      </c>
      <c r="E60" s="18">
        <v>94.2</v>
      </c>
      <c r="F60" s="18">
        <f t="shared" si="16"/>
        <v>92.2</v>
      </c>
      <c r="G60" s="18">
        <f t="shared" si="16"/>
        <v>94.8</v>
      </c>
      <c r="H60" s="18">
        <v>92.6</v>
      </c>
      <c r="I60" s="18">
        <f t="shared" si="17"/>
        <v>91.4</v>
      </c>
      <c r="J60" s="18">
        <f>IF(J37=0,"－",ROUND(J55/J37,1))</f>
        <v>94.6</v>
      </c>
    </row>
  </sheetData>
  <mergeCells count="2">
    <mergeCell ref="B13:C13"/>
    <mergeCell ref="B43:C43"/>
  </mergeCells>
  <phoneticPr fontId="3"/>
  <pageMargins left="0.75" right="0.75" top="1" bottom="1" header="0.51200000000000001" footer="0.51200000000000001"/>
  <pageSetup paperSize="9" scale="66" orientation="portrait" r:id="rId1"/>
  <headerFooter alignWithMargins="0">
    <oddFooter xml:space="preserve">&amp;L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R5鹿児島</vt:lpstr>
      <vt:lpstr>'R5鹿児島'!Print_Area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2022-06-08T06:17:37Z</dcterms:created>
  <dcterms:modified xsi:type="dcterms:W3CDTF">2024-05-01T06:26:28Z</dcterms:modified>
</cp:coreProperties>
</file>