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0" yWindow="0" windowWidth="15345" windowHeight="9225"/>
  </bookViews>
  <sheets>
    <sheet name="表12 " sheetId="12" r:id="rId1"/>
  </sheets>
  <definedNames>
    <definedName name="_xlnm._FilterDatabase" localSheetId="0" hidden="1">'表12 '!$A$1:$M$75</definedName>
    <definedName name="_xlnm.Print_Area" localSheetId="0">'表12 '!$A$1:$L$76</definedName>
    <definedName name="_xlnm.Print_Titles" localSheetId="0">'表12 '!$4:$5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2" l="1"/>
  <c r="L68" i="12" l="1"/>
  <c r="K68" i="12"/>
  <c r="J68" i="12"/>
  <c r="G68" i="12"/>
  <c r="F68" i="12"/>
  <c r="E68" i="12"/>
  <c r="D68" i="12"/>
  <c r="C68" i="12"/>
  <c r="B68" i="12"/>
  <c r="H68" i="12" l="1"/>
  <c r="K69" i="12" s="1"/>
  <c r="F69" i="12"/>
  <c r="G69" i="12"/>
  <c r="C69" i="12"/>
  <c r="E69" i="12"/>
  <c r="D69" i="12"/>
  <c r="I68" i="12" l="1"/>
  <c r="L69" i="12"/>
  <c r="J69" i="12"/>
  <c r="B9" i="12"/>
  <c r="G73" i="12" l="1"/>
  <c r="F73" i="12"/>
  <c r="E73" i="12"/>
  <c r="D73" i="12"/>
  <c r="C73" i="12"/>
  <c r="H72" i="12"/>
  <c r="K73" i="12" s="1"/>
  <c r="H67" i="12"/>
  <c r="I67" i="12" s="1"/>
  <c r="H66" i="12"/>
  <c r="I66" i="12" s="1"/>
  <c r="H65" i="12"/>
  <c r="I65" i="12" s="1"/>
  <c r="L63" i="12"/>
  <c r="K63" i="12"/>
  <c r="J63" i="12"/>
  <c r="G63" i="12"/>
  <c r="F63" i="12"/>
  <c r="E63" i="12"/>
  <c r="D63" i="12"/>
  <c r="C63" i="12"/>
  <c r="B63" i="12"/>
  <c r="H62" i="12"/>
  <c r="H61" i="12"/>
  <c r="H60" i="12"/>
  <c r="H59" i="12"/>
  <c r="I59" i="12" s="1"/>
  <c r="H58" i="12"/>
  <c r="H57" i="12"/>
  <c r="H56" i="12"/>
  <c r="I56" i="12" s="1"/>
  <c r="H55" i="12"/>
  <c r="I55" i="12" s="1"/>
  <c r="H54" i="12"/>
  <c r="I54" i="12" s="1"/>
  <c r="H53" i="12"/>
  <c r="I53" i="12" s="1"/>
  <c r="L51" i="12"/>
  <c r="K51" i="12"/>
  <c r="J51" i="12"/>
  <c r="G51" i="12"/>
  <c r="F51" i="12"/>
  <c r="E51" i="12"/>
  <c r="D51" i="12"/>
  <c r="C51" i="12"/>
  <c r="B51" i="12"/>
  <c r="H50" i="12"/>
  <c r="H49" i="12"/>
  <c r="I49" i="12" s="1"/>
  <c r="H48" i="12"/>
  <c r="I48" i="12" s="1"/>
  <c r="L46" i="12"/>
  <c r="K46" i="12"/>
  <c r="J46" i="12"/>
  <c r="G46" i="12"/>
  <c r="F46" i="12"/>
  <c r="E46" i="12"/>
  <c r="D46" i="12"/>
  <c r="C46" i="12"/>
  <c r="B46" i="12"/>
  <c r="H45" i="12"/>
  <c r="I45" i="12" s="1"/>
  <c r="H44" i="12"/>
  <c r="I44" i="12" s="1"/>
  <c r="L42" i="12"/>
  <c r="K42" i="12"/>
  <c r="J42" i="12"/>
  <c r="G42" i="12"/>
  <c r="F42" i="12"/>
  <c r="E42" i="12"/>
  <c r="D42" i="12"/>
  <c r="C42" i="12"/>
  <c r="B42" i="12"/>
  <c r="H41" i="12"/>
  <c r="I41" i="12" s="1"/>
  <c r="H40" i="12"/>
  <c r="I40" i="12" s="1"/>
  <c r="H39" i="12"/>
  <c r="I39" i="12" s="1"/>
  <c r="H38" i="12"/>
  <c r="I38" i="12" s="1"/>
  <c r="H37" i="12"/>
  <c r="I37" i="12" s="1"/>
  <c r="L35" i="12"/>
  <c r="K35" i="12"/>
  <c r="J35" i="12"/>
  <c r="G35" i="12"/>
  <c r="F35" i="12"/>
  <c r="E35" i="12"/>
  <c r="D35" i="12"/>
  <c r="C35" i="12"/>
  <c r="B35" i="12"/>
  <c r="H34" i="12"/>
  <c r="H33" i="12"/>
  <c r="H32" i="12"/>
  <c r="H31" i="12"/>
  <c r="H30" i="12"/>
  <c r="I30" i="12" s="1"/>
  <c r="H29" i="12"/>
  <c r="I29" i="12" s="1"/>
  <c r="H28" i="12"/>
  <c r="I28" i="12" s="1"/>
  <c r="L26" i="12"/>
  <c r="K26" i="12"/>
  <c r="J26" i="12"/>
  <c r="G26" i="12"/>
  <c r="F26" i="12"/>
  <c r="E26" i="12"/>
  <c r="D26" i="12"/>
  <c r="C26" i="12"/>
  <c r="B26" i="12"/>
  <c r="H25" i="12"/>
  <c r="I25" i="12" s="1"/>
  <c r="H24" i="12"/>
  <c r="I24" i="12" s="1"/>
  <c r="H23" i="12"/>
  <c r="I23" i="12" s="1"/>
  <c r="H22" i="12"/>
  <c r="I22" i="12" s="1"/>
  <c r="L20" i="12"/>
  <c r="K20" i="12"/>
  <c r="J20" i="12"/>
  <c r="G20" i="12"/>
  <c r="F20" i="12"/>
  <c r="E20" i="12"/>
  <c r="D20" i="12"/>
  <c r="C20" i="12"/>
  <c r="B20" i="12"/>
  <c r="H19" i="12"/>
  <c r="I19" i="12" s="1"/>
  <c r="L17" i="12"/>
  <c r="K17" i="12"/>
  <c r="J17" i="12"/>
  <c r="G17" i="12"/>
  <c r="F17" i="12"/>
  <c r="E17" i="12"/>
  <c r="D17" i="12"/>
  <c r="C17" i="12"/>
  <c r="B17" i="12"/>
  <c r="H16" i="12"/>
  <c r="I16" i="12" s="1"/>
  <c r="H15" i="12"/>
  <c r="H14" i="12"/>
  <c r="H13" i="12"/>
  <c r="H12" i="12"/>
  <c r="I12" i="12" s="1"/>
  <c r="H11" i="12"/>
  <c r="I11" i="12" s="1"/>
  <c r="L9" i="12"/>
  <c r="K9" i="12"/>
  <c r="J9" i="12"/>
  <c r="G9" i="12"/>
  <c r="F9" i="12"/>
  <c r="E9" i="12"/>
  <c r="D9" i="12"/>
  <c r="C9" i="12"/>
  <c r="H8" i="12"/>
  <c r="I8" i="12" s="1"/>
  <c r="H7" i="12"/>
  <c r="I7" i="12" s="1"/>
  <c r="H6" i="12"/>
  <c r="I6" i="12" s="1"/>
  <c r="G64" i="12" l="1"/>
  <c r="B70" i="12"/>
  <c r="B74" i="12" s="1"/>
  <c r="L70" i="12"/>
  <c r="K70" i="12"/>
  <c r="K74" i="12" s="1"/>
  <c r="J70" i="12"/>
  <c r="E18" i="12"/>
  <c r="G10" i="12"/>
  <c r="G70" i="12"/>
  <c r="F10" i="12"/>
  <c r="F70" i="12"/>
  <c r="F74" i="12" s="1"/>
  <c r="E10" i="12"/>
  <c r="E70" i="12"/>
  <c r="D10" i="12"/>
  <c r="D70" i="12"/>
  <c r="C10" i="12"/>
  <c r="C70" i="12"/>
  <c r="F36" i="12"/>
  <c r="F64" i="12"/>
  <c r="C18" i="12"/>
  <c r="G18" i="12"/>
  <c r="C27" i="12"/>
  <c r="G27" i="12"/>
  <c r="C36" i="12"/>
  <c r="G36" i="12"/>
  <c r="E43" i="12"/>
  <c r="F47" i="12"/>
  <c r="F52" i="12"/>
  <c r="H35" i="12"/>
  <c r="I35" i="12" s="1"/>
  <c r="G21" i="12"/>
  <c r="F21" i="12"/>
  <c r="D36" i="12"/>
  <c r="F43" i="12"/>
  <c r="C21" i="12"/>
  <c r="D18" i="12"/>
  <c r="E36" i="12"/>
  <c r="C47" i="12"/>
  <c r="G47" i="12"/>
  <c r="I72" i="12"/>
  <c r="E52" i="12"/>
  <c r="E21" i="12"/>
  <c r="D27" i="12"/>
  <c r="D43" i="12"/>
  <c r="D47" i="12"/>
  <c r="E64" i="12"/>
  <c r="C64" i="12"/>
  <c r="F18" i="12"/>
  <c r="G52" i="12"/>
  <c r="H26" i="12"/>
  <c r="I26" i="12" s="1"/>
  <c r="E47" i="12"/>
  <c r="D52" i="12"/>
  <c r="J73" i="12"/>
  <c r="F27" i="12"/>
  <c r="H9" i="12"/>
  <c r="I9" i="12" s="1"/>
  <c r="H46" i="12"/>
  <c r="I46" i="12" s="1"/>
  <c r="C52" i="12"/>
  <c r="H17" i="12"/>
  <c r="I17" i="12" s="1"/>
  <c r="D21" i="12"/>
  <c r="H20" i="12"/>
  <c r="I20" i="12" s="1"/>
  <c r="E27" i="12"/>
  <c r="C43" i="12"/>
  <c r="G43" i="12"/>
  <c r="H51" i="12"/>
  <c r="I51" i="12" s="1"/>
  <c r="D64" i="12"/>
  <c r="H63" i="12"/>
  <c r="I63" i="12" s="1"/>
  <c r="L73" i="12"/>
  <c r="H42" i="12"/>
  <c r="I42" i="12" s="1"/>
  <c r="F75" i="12" l="1"/>
  <c r="J36" i="12"/>
  <c r="K36" i="12"/>
  <c r="H70" i="12"/>
  <c r="J71" i="12" s="1"/>
  <c r="J74" i="12"/>
  <c r="J18" i="12"/>
  <c r="K10" i="12"/>
  <c r="J10" i="12"/>
  <c r="G71" i="12"/>
  <c r="G74" i="12"/>
  <c r="G75" i="12" s="1"/>
  <c r="E74" i="12"/>
  <c r="E75" i="12" s="1"/>
  <c r="E71" i="12"/>
  <c r="D71" i="12"/>
  <c r="D74" i="12"/>
  <c r="D75" i="12" s="1"/>
  <c r="F71" i="12"/>
  <c r="C74" i="12"/>
  <c r="C75" i="12" s="1"/>
  <c r="C71" i="12"/>
  <c r="L36" i="12"/>
  <c r="L52" i="12"/>
  <c r="L10" i="12"/>
  <c r="K52" i="12"/>
  <c r="K43" i="12"/>
  <c r="K64" i="12"/>
  <c r="L47" i="12"/>
  <c r="J47" i="12"/>
  <c r="L21" i="12"/>
  <c r="J64" i="12"/>
  <c r="K27" i="12"/>
  <c r="L18" i="12"/>
  <c r="L64" i="12"/>
  <c r="L27" i="12"/>
  <c r="J27" i="12"/>
  <c r="K47" i="12"/>
  <c r="K18" i="12"/>
  <c r="J52" i="12"/>
  <c r="K21" i="12"/>
  <c r="J21" i="12"/>
  <c r="L74" i="12"/>
  <c r="L43" i="12"/>
  <c r="J43" i="12"/>
  <c r="H74" i="12" l="1"/>
  <c r="K75" i="12" s="1"/>
  <c r="K71" i="12"/>
  <c r="I70" i="12"/>
  <c r="L71" i="12"/>
  <c r="I74" i="12" l="1"/>
  <c r="J75" i="12"/>
  <c r="L75" i="12"/>
  <c r="M75" i="12" l="1"/>
</calcChain>
</file>

<file path=xl/sharedStrings.xml><?xml version="1.0" encoding="utf-8"?>
<sst xmlns="http://schemas.openxmlformats.org/spreadsheetml/2006/main" count="102" uniqueCount="78">
  <si>
    <t>市町村名</t>
    <rPh sb="0" eb="3">
      <t>シチョウソン</t>
    </rPh>
    <rPh sb="3" eb="4">
      <t>メイ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</si>
  <si>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</si>
  <si>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</si>
  <si>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</si>
  <si>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</si>
  <si>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</si>
  <si>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</si>
  <si>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</si>
  <si>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</si>
  <si>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南小国町</t>
    <rPh sb="0" eb="4">
      <t>ミナミオグニマチ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</si>
  <si>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</si>
  <si>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</si>
  <si>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</si>
  <si>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</si>
  <si>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</si>
  <si>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</si>
  <si>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宇土市</t>
    <rPh sb="0" eb="3">
      <t>ウトシ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</si>
  <si>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</si>
  <si>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</si>
  <si>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</si>
  <si>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</si>
  <si>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</si>
  <si>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</si>
  <si>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</si>
  <si>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</si>
  <si>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</si>
  <si>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</si>
  <si>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</si>
  <si>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</si>
  <si>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</si>
  <si>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</si>
  <si>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異常なし</t>
    <rPh sb="0" eb="2">
      <t>イジョウ</t>
    </rPh>
    <phoneticPr fontId="2"/>
  </si>
  <si>
    <t>率</t>
    <rPh sb="0" eb="1">
      <t>リツ</t>
    </rPh>
    <phoneticPr fontId="2"/>
  </si>
  <si>
    <t>指導区分別人員</t>
    <rPh sb="0" eb="2">
      <t>シドウ</t>
    </rPh>
    <rPh sb="2" eb="4">
      <t>クブン</t>
    </rPh>
    <rPh sb="4" eb="5">
      <t>ベツ</t>
    </rPh>
    <rPh sb="5" eb="7">
      <t>ジンイン</t>
    </rPh>
    <phoneticPr fontId="2"/>
  </si>
  <si>
    <t>要観察</t>
    <rPh sb="0" eb="1">
      <t>ヨウ</t>
    </rPh>
    <rPh sb="1" eb="3">
      <t>カンサツ</t>
    </rPh>
    <phoneticPr fontId="2"/>
  </si>
  <si>
    <t>八代市</t>
    <rPh sb="0" eb="3">
      <t>ヤツシロシ</t>
    </rPh>
    <phoneticPr fontId="2"/>
  </si>
  <si>
    <t>あさぎり町</t>
    <rPh sb="4" eb="5">
      <t>マチ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</si>
  <si>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</si>
  <si>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美里町</t>
    <rPh sb="0" eb="3">
      <t>ミサトマチ</t>
    </rPh>
    <phoneticPr fontId="2"/>
  </si>
  <si>
    <t>和水町</t>
    <rPh sb="0" eb="3">
      <t>ナゴミマチ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</si>
  <si>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</si>
  <si>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</si>
  <si>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阿蘇市</t>
    <rPh sb="0" eb="3">
      <t>アソシ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</si>
  <si>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</si>
  <si>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</si>
  <si>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南阿蘇村</t>
    <rPh sb="0" eb="4">
      <t>ミナミアソムラ</t>
    </rPh>
    <phoneticPr fontId="2"/>
  </si>
  <si>
    <t>山都町</t>
    <rPh sb="0" eb="3">
      <t>ヤマトマチ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</si>
  <si>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</si>
  <si>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氷川町</t>
    <rPh sb="0" eb="2">
      <t>ヒカワ</t>
    </rPh>
    <rPh sb="2" eb="3">
      <t>マチ</t>
    </rPh>
    <phoneticPr fontId="2"/>
  </si>
  <si>
    <t>天草市</t>
    <rPh sb="0" eb="3">
      <t>アマクサシ</t>
    </rPh>
    <phoneticPr fontId="2"/>
  </si>
  <si>
    <t>受診率</t>
    <rPh sb="0" eb="3">
      <t>ジュシンリツ</t>
    </rPh>
    <phoneticPr fontId="2"/>
  </si>
  <si>
    <t>精密検査</t>
    <rPh sb="0" eb="2">
      <t>セイミツ</t>
    </rPh>
    <rPh sb="2" eb="4">
      <t>ケンサ</t>
    </rPh>
    <phoneticPr fontId="2"/>
  </si>
  <si>
    <t>既医療</t>
    <rPh sb="0" eb="1">
      <t>キ</t>
    </rPh>
    <rPh sb="1" eb="3">
      <t>イリョウ</t>
    </rPh>
    <phoneticPr fontId="2"/>
  </si>
  <si>
    <t>要精密</t>
    <rPh sb="0" eb="1">
      <t>ヨウ</t>
    </rPh>
    <rPh sb="1" eb="3">
      <t>セイミツ</t>
    </rPh>
    <phoneticPr fontId="2"/>
  </si>
  <si>
    <t>受診者数</t>
    <rPh sb="0" eb="2">
      <t>ジュシン</t>
    </rPh>
    <rPh sb="2" eb="3">
      <t>シャ</t>
    </rPh>
    <rPh sb="3" eb="4">
      <t>カズ</t>
    </rPh>
    <phoneticPr fontId="2"/>
  </si>
  <si>
    <t>熊本県</t>
    <rPh sb="0" eb="3">
      <t>クマモトケン</t>
    </rPh>
    <phoneticPr fontId="2"/>
  </si>
  <si>
    <t>表12　受診児健診結果、指導区分別、精密受診状況別、精密健診結果別、市町村別</t>
    <rPh sb="0" eb="1">
      <t>ヒョウ</t>
    </rPh>
    <rPh sb="4" eb="6">
      <t>ジュシン</t>
    </rPh>
    <rPh sb="6" eb="7">
      <t>ジ</t>
    </rPh>
    <rPh sb="7" eb="9">
      <t>ケンシン</t>
    </rPh>
    <rPh sb="9" eb="11">
      <t>ケッカ</t>
    </rPh>
    <rPh sb="12" eb="14">
      <t>シドウ</t>
    </rPh>
    <rPh sb="14" eb="16">
      <t>クブン</t>
    </rPh>
    <rPh sb="16" eb="17">
      <t>ベツ</t>
    </rPh>
    <rPh sb="18" eb="20">
      <t>セイミツ</t>
    </rPh>
    <rPh sb="20" eb="22">
      <t>ジュシン</t>
    </rPh>
    <rPh sb="22" eb="24">
      <t>ジョウキョウ</t>
    </rPh>
    <rPh sb="24" eb="25">
      <t>ベツ</t>
    </rPh>
    <rPh sb="26" eb="28">
      <t>セイミツ</t>
    </rPh>
    <rPh sb="28" eb="30">
      <t>ケンシン</t>
    </rPh>
    <rPh sb="30" eb="32">
      <t>ケッカ</t>
    </rPh>
    <rPh sb="32" eb="33">
      <t>ベツ</t>
    </rPh>
    <rPh sb="34" eb="37">
      <t>シチョウソン</t>
    </rPh>
    <rPh sb="37" eb="38">
      <t>ベツ</t>
    </rPh>
    <phoneticPr fontId="2"/>
  </si>
  <si>
    <t>県に報告された「地域保健・健康増進事業報告」から抽出</t>
    <rPh sb="0" eb="1">
      <t>ケン</t>
    </rPh>
    <rPh sb="2" eb="4">
      <t>ホウコク</t>
    </rPh>
    <rPh sb="8" eb="10">
      <t>チイキ</t>
    </rPh>
    <rPh sb="10" eb="12">
      <t>ホケン</t>
    </rPh>
    <rPh sb="13" eb="15">
      <t>ケンコウ</t>
    </rPh>
    <rPh sb="15" eb="17">
      <t>ゾウシン</t>
    </rPh>
    <rPh sb="17" eb="19">
      <t>ジギョウ</t>
    </rPh>
    <rPh sb="19" eb="21">
      <t>ホウコク</t>
    </rPh>
    <rPh sb="24" eb="26">
      <t>チュウシュツ</t>
    </rPh>
    <phoneticPr fontId="2"/>
  </si>
  <si>
    <t>8　3歳児健康診査結果</t>
    <rPh sb="3" eb="4">
      <t>サイ</t>
    </rPh>
    <rPh sb="4" eb="5">
      <t>ジ</t>
    </rPh>
    <rPh sb="5" eb="7">
      <t>ケンコウ</t>
    </rPh>
    <rPh sb="7" eb="9">
      <t>シンサ</t>
    </rPh>
    <rPh sb="9" eb="11">
      <t>ケッカ</t>
    </rPh>
    <phoneticPr fontId="2"/>
  </si>
  <si>
    <t>　8-1　3歳児健康診査総合的結果</t>
    <rPh sb="6" eb="7">
      <t>サイ</t>
    </rPh>
    <rPh sb="7" eb="8">
      <t>ジ</t>
    </rPh>
    <rPh sb="8" eb="10">
      <t>ケンコウ</t>
    </rPh>
    <rPh sb="10" eb="12">
      <t>シンサ</t>
    </rPh>
    <rPh sb="12" eb="15">
      <t>ソウゴウテキ</t>
    </rPh>
    <rPh sb="15" eb="17">
      <t>ケッカ</t>
    </rPh>
    <phoneticPr fontId="2"/>
  </si>
  <si>
    <t>精密検査受診者数</t>
    <rPh sb="0" eb="2">
      <t>セイミツ</t>
    </rPh>
    <rPh sb="2" eb="4">
      <t>ケンサ</t>
    </rPh>
    <rPh sb="4" eb="7">
      <t>ジュシンシャ</t>
    </rPh>
    <rPh sb="7" eb="8">
      <t>スウ</t>
    </rPh>
    <phoneticPr fontId="2"/>
  </si>
  <si>
    <t>精密検査結果</t>
    <rPh sb="0" eb="2">
      <t>セイミツ</t>
    </rPh>
    <rPh sb="2" eb="4">
      <t>ケンサ</t>
    </rPh>
    <rPh sb="4" eb="6">
      <t>ケッカ</t>
    </rPh>
    <phoneticPr fontId="2"/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</si>
  <si>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</si>
  <si>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</si>
  <si>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</si>
  <si>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</si>
  <si>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</si>
  <si>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</si>
  <si>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</si>
  <si>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芦北管内</t>
    <rPh sb="0" eb="2">
      <t>アシキタ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</si>
  <si>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</si>
  <si>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</si>
  <si>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　合計
（熊本市を除く）</t>
    <rPh sb="1" eb="2">
      <t>ゴウ</t>
    </rPh>
    <rPh sb="2" eb="3">
      <t>ケイ</t>
    </rPh>
    <rPh sb="5" eb="8">
      <t>クマモトシ</t>
    </rPh>
    <rPh sb="9" eb="10">
      <t>ノゾ</t>
    </rPh>
    <phoneticPr fontId="2"/>
  </si>
  <si>
    <t>要治療</t>
    <phoneticPr fontId="2"/>
  </si>
  <si>
    <t>（令和３年度）</t>
    <rPh sb="1" eb="2">
      <t>レイ</t>
    </rPh>
    <rPh sb="2" eb="3">
      <t>ワ</t>
    </rPh>
    <rPh sb="4" eb="6">
      <t>ネンド</t>
    </rPh>
    <rPh sb="5" eb="6">
      <t>ドヘイネンド</t>
    </rPh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</si>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</sst>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#,##0.0_);[Red]\(#,##0.0\)"/>
    <numFmt numFmtId="178" formatCode="0.0_ "/>
    <numFmt numFmtId="179" formatCode="0_);[Red]\(0\)"/>
    <numFmt numFmtId="180" formatCode="#,##0_);[Red]\(#,##0\)"/>
    <numFmt numFmtId="181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0" fontId="0" fillId="0" borderId="8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shrinkToFi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63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shrinkToFit="1"/>
    </xf>
    <xf numFmtId="180" fontId="0" fillId="0" borderId="21" xfId="1" applyNumberFormat="1" applyFont="1" applyBorder="1" applyAlignment="1" applyProtection="1">
      <alignment shrinkToFit="1"/>
      <protection locked="0"/>
    </xf>
    <xf numFmtId="180" fontId="0" fillId="0" borderId="9" xfId="1" applyNumberFormat="1" applyFont="1" applyBorder="1" applyAlignment="1" applyProtection="1">
      <alignment shrinkToFit="1"/>
      <protection locked="0"/>
    </xf>
    <xf numFmtId="180" fontId="0" fillId="3" borderId="9" xfId="1" applyNumberFormat="1" applyFont="1" applyFill="1" applyBorder="1" applyAlignment="1" applyProtection="1">
      <alignment shrinkToFit="1"/>
      <protection locked="0"/>
    </xf>
    <xf numFmtId="179" fontId="0" fillId="4" borderId="41" xfId="0" applyNumberFormat="1" applyFill="1" applyBorder="1" applyAlignment="1">
      <alignment horizontal="right" shrinkToFit="1"/>
    </xf>
    <xf numFmtId="181" fontId="0" fillId="4" borderId="15" xfId="0" applyNumberFormat="1" applyFill="1" applyBorder="1" applyAlignment="1">
      <alignment shrinkToFit="1"/>
    </xf>
    <xf numFmtId="180" fontId="0" fillId="0" borderId="22" xfId="1" applyNumberFormat="1" applyFont="1" applyBorder="1" applyAlignment="1" applyProtection="1">
      <alignment horizontal="right" shrinkToFit="1"/>
      <protection locked="0"/>
    </xf>
    <xf numFmtId="180" fontId="0" fillId="0" borderId="9" xfId="1" applyNumberFormat="1" applyFont="1" applyBorder="1" applyAlignment="1" applyProtection="1">
      <alignment horizontal="right" shrinkToFit="1"/>
      <protection locked="0"/>
    </xf>
    <xf numFmtId="180" fontId="0" fillId="3" borderId="15" xfId="1" applyNumberFormat="1" applyFont="1" applyFill="1" applyBorder="1" applyAlignment="1" applyProtection="1">
      <alignment horizontal="right" shrinkToFit="1"/>
      <protection locked="0"/>
    </xf>
    <xf numFmtId="0" fontId="1" fillId="3" borderId="23" xfId="0" applyFont="1" applyFill="1" applyBorder="1" applyAlignment="1">
      <alignment horizontal="center" shrinkToFit="1"/>
    </xf>
    <xf numFmtId="180" fontId="0" fillId="0" borderId="24" xfId="1" applyNumberFormat="1" applyFont="1" applyFill="1" applyBorder="1" applyAlignment="1" applyProtection="1">
      <alignment shrinkToFit="1"/>
      <protection locked="0"/>
    </xf>
    <xf numFmtId="180" fontId="0" fillId="0" borderId="10" xfId="1" applyNumberFormat="1" applyFont="1" applyFill="1" applyBorder="1" applyAlignment="1" applyProtection="1">
      <alignment shrinkToFit="1"/>
      <protection locked="0"/>
    </xf>
    <xf numFmtId="180" fontId="0" fillId="3" borderId="10" xfId="1" applyNumberFormat="1" applyFont="1" applyFill="1" applyBorder="1" applyAlignment="1" applyProtection="1">
      <alignment shrinkToFit="1"/>
      <protection locked="0"/>
    </xf>
    <xf numFmtId="179" fontId="0" fillId="4" borderId="24" xfId="0" applyNumberFormat="1" applyFill="1" applyBorder="1" applyAlignment="1">
      <alignment horizontal="right" shrinkToFit="1"/>
    </xf>
    <xf numFmtId="181" fontId="0" fillId="4" borderId="52" xfId="0" applyNumberFormat="1" applyFill="1" applyBorder="1" applyAlignment="1">
      <alignment shrinkToFit="1"/>
    </xf>
    <xf numFmtId="180" fontId="0" fillId="0" borderId="25" xfId="1" applyNumberFormat="1" applyFont="1" applyBorder="1" applyAlignment="1" applyProtection="1">
      <alignment horizontal="right" shrinkToFit="1"/>
      <protection locked="0"/>
    </xf>
    <xf numFmtId="180" fontId="0" fillId="0" borderId="10" xfId="1" applyNumberFormat="1" applyFont="1" applyBorder="1" applyAlignment="1" applyProtection="1">
      <alignment horizontal="right" shrinkToFit="1"/>
      <protection locked="0"/>
    </xf>
    <xf numFmtId="180" fontId="0" fillId="3" borderId="12" xfId="1" applyNumberFormat="1" applyFont="1" applyFill="1" applyBorder="1" applyAlignment="1" applyProtection="1">
      <alignment horizontal="right" shrinkToFit="1"/>
      <protection locked="0"/>
    </xf>
    <xf numFmtId="0" fontId="1" fillId="3" borderId="23" xfId="0" applyFont="1" applyFill="1" applyBorder="1" applyAlignment="1">
      <alignment horizontal="center" vertical="center" shrinkToFit="1"/>
    </xf>
    <xf numFmtId="180" fontId="0" fillId="0" borderId="24" xfId="1" applyNumberFormat="1" applyFont="1" applyBorder="1" applyAlignment="1" applyProtection="1">
      <alignment shrinkToFit="1"/>
      <protection locked="0"/>
    </xf>
    <xf numFmtId="180" fontId="0" fillId="0" borderId="10" xfId="1" applyNumberFormat="1" applyFont="1" applyBorder="1" applyAlignment="1" applyProtection="1">
      <alignment shrinkToFit="1"/>
      <protection locked="0"/>
    </xf>
    <xf numFmtId="181" fontId="0" fillId="4" borderId="12" xfId="0" applyNumberFormat="1" applyFill="1" applyBorder="1" applyAlignment="1">
      <alignment shrinkToFit="1"/>
    </xf>
    <xf numFmtId="0" fontId="0" fillId="3" borderId="26" xfId="0" applyFill="1" applyBorder="1" applyAlignment="1">
      <alignment horizontal="center" shrinkToFit="1"/>
    </xf>
    <xf numFmtId="180" fontId="0" fillId="4" borderId="36" xfId="0" applyNumberFormat="1" applyFill="1" applyBorder="1" applyAlignment="1">
      <alignment shrinkToFit="1"/>
    </xf>
    <xf numFmtId="180" fontId="0" fillId="4" borderId="37" xfId="0" applyNumberFormat="1" applyFill="1" applyBorder="1" applyAlignment="1">
      <alignment shrinkToFit="1"/>
    </xf>
    <xf numFmtId="180" fontId="0" fillId="4" borderId="24" xfId="0" applyNumberFormat="1" applyFill="1" applyBorder="1" applyAlignment="1">
      <alignment horizontal="right" shrinkToFit="1"/>
    </xf>
    <xf numFmtId="180" fontId="0" fillId="4" borderId="38" xfId="0" applyNumberFormat="1" applyFill="1" applyBorder="1" applyAlignment="1">
      <alignment horizontal="right" shrinkToFit="1"/>
    </xf>
    <xf numFmtId="180" fontId="0" fillId="4" borderId="37" xfId="0" applyNumberFormat="1" applyFill="1" applyBorder="1" applyAlignment="1">
      <alignment horizontal="right" shrinkToFit="1"/>
    </xf>
    <xf numFmtId="180" fontId="0" fillId="4" borderId="39" xfId="0" applyNumberFormat="1" applyFill="1" applyBorder="1" applyAlignment="1">
      <alignment horizontal="right" shrinkToFit="1"/>
    </xf>
    <xf numFmtId="177" fontId="0" fillId="2" borderId="5" xfId="0" applyNumberFormat="1" applyFill="1" applyBorder="1" applyAlignment="1">
      <alignment horizontal="center" shrinkToFit="1"/>
    </xf>
    <xf numFmtId="178" fontId="0" fillId="0" borderId="6" xfId="0" applyNumberFormat="1" applyBorder="1" applyAlignment="1">
      <alignment shrinkToFit="1"/>
    </xf>
    <xf numFmtId="181" fontId="0" fillId="4" borderId="40" xfId="0" applyNumberFormat="1" applyFill="1" applyBorder="1" applyAlignment="1">
      <alignment shrinkToFit="1"/>
    </xf>
    <xf numFmtId="181" fontId="0" fillId="3" borderId="14" xfId="0" applyNumberFormat="1" applyFill="1" applyBorder="1" applyAlignment="1">
      <alignment shrinkToFit="1"/>
    </xf>
    <xf numFmtId="181" fontId="0" fillId="0" borderId="27" xfId="0" applyNumberFormat="1" applyBorder="1" applyAlignment="1">
      <alignment shrinkToFit="1"/>
    </xf>
    <xf numFmtId="181" fontId="0" fillId="4" borderId="42" xfId="0" applyNumberFormat="1" applyFill="1" applyBorder="1" applyAlignment="1">
      <alignment shrinkToFit="1"/>
    </xf>
    <xf numFmtId="181" fontId="0" fillId="4" borderId="43" xfId="0" applyNumberFormat="1" applyFill="1" applyBorder="1" applyAlignment="1">
      <alignment shrinkToFit="1"/>
    </xf>
    <xf numFmtId="0" fontId="0" fillId="3" borderId="28" xfId="0" applyFill="1" applyBorder="1" applyAlignment="1">
      <alignment horizontal="center" shrinkToFit="1"/>
    </xf>
    <xf numFmtId="180" fontId="0" fillId="0" borderId="11" xfId="1" applyNumberFormat="1" applyFont="1" applyBorder="1" applyAlignment="1" applyProtection="1">
      <alignment shrinkToFit="1"/>
      <protection locked="0"/>
    </xf>
    <xf numFmtId="180" fontId="0" fillId="0" borderId="11" xfId="1" applyNumberFormat="1" applyFont="1" applyFill="1" applyBorder="1" applyAlignment="1" applyProtection="1">
      <alignment shrinkToFit="1"/>
      <protection locked="0"/>
    </xf>
    <xf numFmtId="180" fontId="0" fillId="3" borderId="11" xfId="1" applyNumberFormat="1" applyFont="1" applyFill="1" applyBorder="1" applyAlignment="1" applyProtection="1">
      <alignment shrinkToFit="1"/>
      <protection locked="0"/>
    </xf>
    <xf numFmtId="179" fontId="0" fillId="4" borderId="44" xfId="0" applyNumberFormat="1" applyFill="1" applyBorder="1" applyAlignment="1">
      <alignment horizontal="right" shrinkToFit="1"/>
    </xf>
    <xf numFmtId="181" fontId="0" fillId="4" borderId="18" xfId="0" applyNumberFormat="1" applyFill="1" applyBorder="1" applyAlignment="1">
      <alignment shrinkToFit="1"/>
    </xf>
    <xf numFmtId="180" fontId="0" fillId="0" borderId="29" xfId="1" applyNumberFormat="1" applyFont="1" applyBorder="1" applyAlignment="1" applyProtection="1">
      <alignment horizontal="right" shrinkToFit="1"/>
      <protection locked="0"/>
    </xf>
    <xf numFmtId="180" fontId="0" fillId="0" borderId="11" xfId="1" applyNumberFormat="1" applyFont="1" applyBorder="1" applyAlignment="1" applyProtection="1">
      <alignment horizontal="right" shrinkToFit="1"/>
      <protection locked="0"/>
    </xf>
    <xf numFmtId="180" fontId="0" fillId="3" borderId="16" xfId="1" applyNumberFormat="1" applyFont="1" applyFill="1" applyBorder="1" applyAlignment="1" applyProtection="1">
      <alignment horizontal="right" shrinkToFit="1"/>
      <protection locked="0"/>
    </xf>
    <xf numFmtId="0" fontId="0" fillId="3" borderId="23" xfId="0" applyFill="1" applyBorder="1" applyAlignment="1">
      <alignment horizontal="center" shrinkToFit="1"/>
    </xf>
    <xf numFmtId="179" fontId="0" fillId="4" borderId="45" xfId="0" applyNumberFormat="1" applyFill="1" applyBorder="1" applyAlignment="1">
      <alignment horizontal="right" shrinkToFit="1"/>
    </xf>
    <xf numFmtId="181" fontId="0" fillId="4" borderId="17" xfId="0" applyNumberFormat="1" applyFill="1" applyBorder="1" applyAlignment="1">
      <alignment shrinkToFit="1"/>
    </xf>
    <xf numFmtId="180" fontId="0" fillId="3" borderId="12" xfId="1" applyNumberFormat="1" applyFont="1" applyFill="1" applyBorder="1" applyAlignment="1" applyProtection="1">
      <alignment shrinkToFit="1"/>
      <protection locked="0"/>
    </xf>
    <xf numFmtId="180" fontId="0" fillId="3" borderId="17" xfId="1" applyNumberFormat="1" applyFont="1" applyFill="1" applyBorder="1" applyAlignment="1" applyProtection="1">
      <alignment horizontal="right" shrinkToFit="1"/>
      <protection locked="0"/>
    </xf>
    <xf numFmtId="180" fontId="0" fillId="4" borderId="39" xfId="0" applyNumberFormat="1" applyFill="1" applyBorder="1" applyAlignment="1">
      <alignment shrinkToFit="1"/>
    </xf>
    <xf numFmtId="180" fontId="0" fillId="4" borderId="38" xfId="0" applyNumberFormat="1" applyFill="1" applyBorder="1" applyAlignment="1">
      <alignment shrinkToFit="1"/>
    </xf>
    <xf numFmtId="181" fontId="0" fillId="0" borderId="32" xfId="0" applyNumberFormat="1" applyBorder="1" applyAlignment="1">
      <alignment shrinkToFit="1"/>
    </xf>
    <xf numFmtId="179" fontId="0" fillId="4" borderId="47" xfId="0" applyNumberFormat="1" applyFill="1" applyBorder="1" applyAlignment="1">
      <alignment horizontal="right" shrinkToFit="1"/>
    </xf>
    <xf numFmtId="180" fontId="0" fillId="0" borderId="29" xfId="1" applyNumberFormat="1" applyFont="1" applyFill="1" applyBorder="1" applyAlignment="1" applyProtection="1">
      <alignment shrinkToFit="1"/>
      <protection locked="0"/>
    </xf>
    <xf numFmtId="180" fontId="0" fillId="3" borderId="18" xfId="1" applyNumberFormat="1" applyFont="1" applyFill="1" applyBorder="1" applyAlignment="1" applyProtection="1">
      <alignment shrinkToFit="1"/>
      <protection locked="0"/>
    </xf>
    <xf numFmtId="180" fontId="0" fillId="4" borderId="46" xfId="0" applyNumberFormat="1" applyFill="1" applyBorder="1" applyAlignment="1">
      <alignment shrinkToFit="1"/>
    </xf>
    <xf numFmtId="0" fontId="0" fillId="2" borderId="7" xfId="0" applyFill="1" applyBorder="1" applyAlignment="1">
      <alignment horizontal="center" shrinkToFit="1"/>
    </xf>
    <xf numFmtId="181" fontId="0" fillId="0" borderId="30" xfId="0" applyNumberFormat="1" applyBorder="1" applyAlignment="1">
      <alignment shrinkToFit="1"/>
    </xf>
    <xf numFmtId="0" fontId="1" fillId="3" borderId="28" xfId="0" applyFont="1" applyFill="1" applyBorder="1" applyAlignment="1">
      <alignment horizontal="center" vertical="center" shrinkToFit="1"/>
    </xf>
    <xf numFmtId="180" fontId="0" fillId="3" borderId="18" xfId="1" applyNumberFormat="1" applyFont="1" applyFill="1" applyBorder="1" applyAlignment="1" applyProtection="1">
      <alignment horizontal="right" shrinkToFit="1"/>
      <protection locked="0"/>
    </xf>
    <xf numFmtId="181" fontId="0" fillId="4" borderId="48" xfId="0" applyNumberFormat="1" applyFill="1" applyBorder="1" applyAlignment="1">
      <alignment shrinkToFit="1"/>
    </xf>
    <xf numFmtId="0" fontId="0" fillId="2" borderId="5" xfId="0" applyFill="1" applyBorder="1" applyAlignment="1">
      <alignment horizontal="center" shrinkToFit="1"/>
    </xf>
    <xf numFmtId="181" fontId="0" fillId="0" borderId="31" xfId="0" applyNumberFormat="1" applyBorder="1" applyAlignment="1">
      <alignment shrinkToFit="1"/>
    </xf>
    <xf numFmtId="180" fontId="1" fillId="3" borderId="11" xfId="1" applyNumberFormat="1" applyFont="1" applyFill="1" applyBorder="1" applyAlignment="1" applyProtection="1">
      <alignment shrinkToFit="1"/>
      <protection locked="0"/>
    </xf>
    <xf numFmtId="181" fontId="1" fillId="4" borderId="16" xfId="0" applyNumberFormat="1" applyFont="1" applyFill="1" applyBorder="1" applyAlignment="1">
      <alignment shrinkToFit="1"/>
    </xf>
    <xf numFmtId="181" fontId="1" fillId="4" borderId="48" xfId="0" applyNumberFormat="1" applyFont="1" applyFill="1" applyBorder="1" applyAlignment="1">
      <alignment shrinkToFit="1"/>
    </xf>
    <xf numFmtId="181" fontId="1" fillId="4" borderId="17" xfId="0" applyNumberFormat="1" applyFont="1" applyFill="1" applyBorder="1" applyAlignment="1">
      <alignment shrinkToFit="1"/>
    </xf>
    <xf numFmtId="180" fontId="0" fillId="3" borderId="64" xfId="1" applyNumberFormat="1" applyFont="1" applyFill="1" applyBorder="1" applyAlignment="1" applyProtection="1">
      <alignment shrinkToFit="1"/>
      <protection locked="0"/>
    </xf>
    <xf numFmtId="180" fontId="1" fillId="0" borderId="25" xfId="1" applyNumberFormat="1" applyFont="1" applyBorder="1" applyAlignment="1" applyProtection="1">
      <alignment horizontal="right" shrinkToFit="1"/>
      <protection locked="0"/>
    </xf>
    <xf numFmtId="180" fontId="1" fillId="3" borderId="12" xfId="1" applyNumberFormat="1" applyFont="1" applyFill="1" applyBorder="1" applyAlignment="1" applyProtection="1">
      <alignment horizontal="right" shrinkToFit="1"/>
      <protection locked="0"/>
    </xf>
    <xf numFmtId="179" fontId="0" fillId="4" borderId="49" xfId="0" applyNumberFormat="1" applyFill="1" applyBorder="1" applyAlignment="1">
      <alignment horizontal="right" shrinkToFit="1"/>
    </xf>
    <xf numFmtId="176" fontId="0" fillId="2" borderId="5" xfId="0" applyNumberFormat="1" applyFill="1" applyBorder="1" applyAlignment="1">
      <alignment horizontal="center" shrinkToFit="1"/>
    </xf>
    <xf numFmtId="181" fontId="0" fillId="4" borderId="16" xfId="0" applyNumberFormat="1" applyFill="1" applyBorder="1" applyAlignment="1">
      <alignment shrinkToFit="1"/>
    </xf>
    <xf numFmtId="0" fontId="1" fillId="3" borderId="26" xfId="0" applyFont="1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180" fontId="0" fillId="0" borderId="29" xfId="1" applyNumberFormat="1" applyFont="1" applyBorder="1" applyAlignment="1" applyProtection="1">
      <alignment shrinkToFit="1"/>
      <protection locked="0"/>
    </xf>
    <xf numFmtId="181" fontId="0" fillId="4" borderId="50" xfId="0" applyNumberFormat="1" applyFill="1" applyBorder="1" applyAlignment="1">
      <alignment shrinkToFit="1"/>
    </xf>
    <xf numFmtId="180" fontId="0" fillId="0" borderId="25" xfId="1" applyNumberFormat="1" applyFont="1" applyBorder="1" applyAlignment="1" applyProtection="1">
      <alignment shrinkToFit="1"/>
      <protection locked="0"/>
    </xf>
    <xf numFmtId="180" fontId="0" fillId="3" borderId="17" xfId="1" applyNumberFormat="1" applyFont="1" applyFill="1" applyBorder="1" applyAlignment="1" applyProtection="1">
      <alignment shrinkToFit="1"/>
      <protection locked="0"/>
    </xf>
    <xf numFmtId="181" fontId="0" fillId="3" borderId="6" xfId="0" applyNumberFormat="1" applyFill="1" applyBorder="1" applyAlignment="1">
      <alignment shrinkToFit="1"/>
    </xf>
    <xf numFmtId="181" fontId="0" fillId="4" borderId="51" xfId="0" applyNumberFormat="1" applyFill="1" applyBorder="1" applyAlignment="1">
      <alignment shrinkToFit="1"/>
    </xf>
    <xf numFmtId="181" fontId="0" fillId="4" borderId="53" xfId="0" applyNumberFormat="1" applyFill="1" applyBorder="1" applyAlignment="1">
      <alignment shrinkToFit="1"/>
    </xf>
    <xf numFmtId="181" fontId="0" fillId="4" borderId="52" xfId="0" applyNumberFormat="1" applyFill="1" applyBorder="1" applyAlignment="1">
      <alignment horizontal="right" shrinkToFit="1"/>
    </xf>
    <xf numFmtId="181" fontId="0" fillId="4" borderId="12" xfId="0" applyNumberFormat="1" applyFill="1" applyBorder="1" applyAlignment="1">
      <alignment horizontal="right" shrinkToFit="1"/>
    </xf>
    <xf numFmtId="181" fontId="0" fillId="4" borderId="54" xfId="0" applyNumberFormat="1" applyFill="1" applyBorder="1" applyAlignment="1">
      <alignment shrinkToFit="1"/>
    </xf>
    <xf numFmtId="0" fontId="1" fillId="3" borderId="28" xfId="0" applyFont="1" applyFill="1" applyBorder="1" applyAlignment="1">
      <alignment horizontal="center" shrinkToFit="1"/>
    </xf>
    <xf numFmtId="0" fontId="9" fillId="3" borderId="33" xfId="0" applyFont="1" applyFill="1" applyBorder="1" applyAlignment="1">
      <alignment horizontal="center" wrapText="1" shrinkToFit="1"/>
    </xf>
    <xf numFmtId="180" fontId="0" fillId="4" borderId="13" xfId="0" applyNumberFormat="1" applyFill="1" applyBorder="1" applyAlignment="1">
      <alignment shrinkToFit="1"/>
    </xf>
    <xf numFmtId="180" fontId="0" fillId="4" borderId="47" xfId="0" applyNumberFormat="1" applyFill="1" applyBorder="1" applyAlignment="1">
      <alignment horizontal="right" shrinkToFit="1"/>
    </xf>
    <xf numFmtId="181" fontId="0" fillId="4" borderId="19" xfId="0" applyNumberFormat="1" applyFill="1" applyBorder="1" applyAlignment="1">
      <alignment shrinkToFit="1"/>
    </xf>
    <xf numFmtId="180" fontId="0" fillId="4" borderId="35" xfId="0" applyNumberFormat="1" applyFill="1" applyBorder="1" applyAlignment="1">
      <alignment shrinkToFit="1"/>
    </xf>
    <xf numFmtId="180" fontId="0" fillId="4" borderId="19" xfId="0" applyNumberFormat="1" applyFill="1" applyBorder="1" applyAlignment="1">
      <alignment shrinkToFit="1"/>
    </xf>
    <xf numFmtId="0" fontId="1" fillId="2" borderId="5" xfId="0" applyFont="1" applyFill="1" applyBorder="1" applyAlignment="1">
      <alignment horizontal="center" shrinkToFit="1"/>
    </xf>
    <xf numFmtId="181" fontId="0" fillId="0" borderId="34" xfId="0" applyNumberFormat="1" applyBorder="1" applyAlignment="1">
      <alignment shrinkToFit="1"/>
    </xf>
    <xf numFmtId="181" fontId="0" fillId="4" borderId="55" xfId="0" applyNumberFormat="1" applyFill="1" applyBorder="1" applyAlignment="1">
      <alignment shrinkToFit="1"/>
    </xf>
    <xf numFmtId="0" fontId="0" fillId="3" borderId="33" xfId="0" applyFill="1" applyBorder="1" applyAlignment="1">
      <alignment horizontal="center" shrinkToFit="1"/>
    </xf>
    <xf numFmtId="180" fontId="0" fillId="0" borderId="13" xfId="1" applyNumberFormat="1" applyFont="1" applyBorder="1" applyAlignment="1" applyProtection="1">
      <alignment shrinkToFit="1"/>
      <protection locked="0"/>
    </xf>
    <xf numFmtId="180" fontId="0" fillId="3" borderId="13" xfId="1" applyNumberFormat="1" applyFont="1" applyFill="1" applyBorder="1" applyAlignment="1" applyProtection="1">
      <alignment shrinkToFit="1"/>
      <protection locked="0"/>
    </xf>
    <xf numFmtId="180" fontId="0" fillId="0" borderId="35" xfId="1" applyNumberFormat="1" applyFont="1" applyBorder="1" applyAlignment="1" applyProtection="1">
      <alignment shrinkToFit="1"/>
      <protection locked="0"/>
    </xf>
    <xf numFmtId="180" fontId="0" fillId="3" borderId="19" xfId="1" applyNumberFormat="1" applyFont="1" applyFill="1" applyBorder="1" applyAlignment="1" applyProtection="1">
      <alignment shrinkToFit="1"/>
      <protection locked="0"/>
    </xf>
    <xf numFmtId="179" fontId="0" fillId="4" borderId="40" xfId="0" applyNumberFormat="1" applyFill="1" applyBorder="1" applyAlignment="1">
      <alignment shrinkToFit="1"/>
    </xf>
    <xf numFmtId="178" fontId="0" fillId="3" borderId="14" xfId="0" applyNumberFormat="1" applyFill="1" applyBorder="1" applyAlignment="1">
      <alignment shrinkToFit="1"/>
    </xf>
    <xf numFmtId="178" fontId="0" fillId="4" borderId="42" xfId="0" applyNumberFormat="1" applyFill="1" applyBorder="1" applyAlignment="1">
      <alignment shrinkToFit="1"/>
    </xf>
    <xf numFmtId="178" fontId="0" fillId="4" borderId="40" xfId="0" applyNumberFormat="1" applyFill="1" applyBorder="1" applyAlignment="1">
      <alignment shrinkToFit="1"/>
    </xf>
    <xf numFmtId="178" fontId="0" fillId="4" borderId="55" xfId="0" applyNumberFormat="1" applyFill="1" applyBorder="1" applyAlignment="1">
      <alignment shrinkToFit="1"/>
    </xf>
    <xf numFmtId="0" fontId="3" fillId="3" borderId="33" xfId="0" applyFont="1" applyFill="1" applyBorder="1" applyAlignment="1">
      <alignment horizontal="center" shrinkToFit="1"/>
    </xf>
    <xf numFmtId="180" fontId="0" fillId="4" borderId="56" xfId="0" applyNumberFormat="1" applyFill="1" applyBorder="1" applyAlignment="1">
      <alignment shrinkToFit="1"/>
    </xf>
    <xf numFmtId="181" fontId="0" fillId="4" borderId="57" xfId="0" applyNumberFormat="1" applyFill="1" applyBorder="1" applyAlignment="1">
      <alignment shrinkToFit="1"/>
    </xf>
    <xf numFmtId="181" fontId="0" fillId="4" borderId="17" xfId="0" applyNumberFormat="1" applyFill="1" applyBorder="1" applyAlignment="1">
      <alignment horizontal="right" shrinkToFit="1"/>
    </xf>
    <xf numFmtId="181" fontId="0" fillId="4" borderId="17" xfId="0" applyNumberFormat="1" applyFont="1" applyFill="1" applyBorder="1" applyAlignment="1">
      <alignment horizontal="right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4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wrapText="1"/>
    </xf>
    <xf numFmtId="0" fontId="6" fillId="3" borderId="61" xfId="0" applyFont="1" applyFill="1" applyBorder="1" applyAlignment="1">
      <alignment horizontal="center" wrapText="1"/>
    </xf>
    <xf numFmtId="0" fontId="0" fillId="3" borderId="62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zoomScaleNormal="100" workbookViewId="0">
      <pane ySplit="5" topLeftCell="A39" activePane="bottomLeft" state="frozen"/>
      <selection pane="bottomLeft" activeCell="N59" sqref="N59"/>
    </sheetView>
  </sheetViews>
  <sheetFormatPr defaultRowHeight="13.5" x14ac:dyDescent="0.15"/>
  <cols>
    <col min="1" max="1" width="9.375" style="8" customWidth="1"/>
    <col min="2" max="9" width="7.625" customWidth="1"/>
    <col min="10" max="11" width="7" customWidth="1"/>
    <col min="12" max="12" width="7.125" customWidth="1"/>
  </cols>
  <sheetData>
    <row r="1" spans="1:14" ht="15" x14ac:dyDescent="0.15">
      <c r="A1" s="1" t="s">
        <v>58</v>
      </c>
      <c r="H1" s="2"/>
      <c r="I1" s="2"/>
      <c r="J1" s="2"/>
      <c r="K1" s="2"/>
      <c r="L1" s="2"/>
      <c r="M1" s="2"/>
    </row>
    <row r="2" spans="1:14" ht="14.25" x14ac:dyDescent="0.15">
      <c r="A2" s="3" t="s">
        <v>59</v>
      </c>
      <c r="H2" s="2"/>
      <c r="I2" s="2"/>
      <c r="J2" s="2"/>
      <c r="K2" s="2"/>
      <c r="L2" s="2"/>
      <c r="M2" s="2"/>
    </row>
    <row r="3" spans="1:14" ht="13.5" customHeight="1" thickBot="1" x14ac:dyDescent="0.2">
      <c r="A3" s="4" t="s">
        <v>56</v>
      </c>
      <c r="L3" s="5" t="s">
        <v>74</v>
      </c>
    </row>
    <row r="4" spans="1:14" ht="13.5" customHeight="1" x14ac:dyDescent="0.15">
      <c r="A4" s="128" t="s">
        <v>0</v>
      </c>
      <c r="B4" s="133" t="s">
        <v>54</v>
      </c>
      <c r="C4" s="137" t="s">
        <v>33</v>
      </c>
      <c r="D4" s="138"/>
      <c r="E4" s="138"/>
      <c r="F4" s="138"/>
      <c r="G4" s="139"/>
      <c r="H4" s="135" t="s">
        <v>60</v>
      </c>
      <c r="I4" s="10" t="s">
        <v>51</v>
      </c>
      <c r="J4" s="130" t="s">
        <v>61</v>
      </c>
      <c r="K4" s="131"/>
      <c r="L4" s="132"/>
    </row>
    <row r="5" spans="1:14" ht="14.25" thickBot="1" x14ac:dyDescent="0.2">
      <c r="A5" s="129"/>
      <c r="B5" s="134"/>
      <c r="C5" s="11" t="s">
        <v>31</v>
      </c>
      <c r="D5" s="11" t="s">
        <v>52</v>
      </c>
      <c r="E5" s="11" t="s">
        <v>34</v>
      </c>
      <c r="F5" s="11" t="s">
        <v>73</v>
      </c>
      <c r="G5" s="12" t="s">
        <v>53</v>
      </c>
      <c r="H5" s="136"/>
      <c r="I5" s="13" t="s">
        <v>50</v>
      </c>
      <c r="J5" s="14" t="s">
        <v>31</v>
      </c>
      <c r="K5" s="15" t="s">
        <v>34</v>
      </c>
      <c r="L5" s="16" t="s">
        <v>73</v>
      </c>
    </row>
    <row r="6" spans="1:14" ht="18" customHeight="1" thickTop="1" x14ac:dyDescent="0.15">
      <c r="A6" s="17" t="s">
        <v>16</v>
      </c>
      <c r="B6" s="18">
        <v>276</v>
      </c>
      <c r="C6" s="19">
        <v>191</v>
      </c>
      <c r="D6" s="19">
        <v>10</v>
      </c>
      <c r="E6" s="19">
        <v>10</v>
      </c>
      <c r="F6" s="19">
        <v>1</v>
      </c>
      <c r="G6" s="20">
        <v>58</v>
      </c>
      <c r="H6" s="21">
        <f>SUM(J6:L6)</f>
        <v>39</v>
      </c>
      <c r="I6" s="22">
        <f>H6/G6*100</f>
        <v>67.241379310344826</v>
      </c>
      <c r="J6" s="23">
        <v>11</v>
      </c>
      <c r="K6" s="24">
        <v>23</v>
      </c>
      <c r="L6" s="25">
        <v>5</v>
      </c>
    </row>
    <row r="7" spans="1:14" ht="18" customHeight="1" x14ac:dyDescent="0.15">
      <c r="A7" s="26" t="s">
        <v>47</v>
      </c>
      <c r="B7" s="27">
        <v>389</v>
      </c>
      <c r="C7" s="28">
        <v>163</v>
      </c>
      <c r="D7" s="28">
        <v>35</v>
      </c>
      <c r="E7" s="28">
        <v>80</v>
      </c>
      <c r="F7" s="28">
        <v>3</v>
      </c>
      <c r="G7" s="29">
        <v>108</v>
      </c>
      <c r="H7" s="30">
        <f>SUM(J7:L7)</f>
        <v>87</v>
      </c>
      <c r="I7" s="31">
        <f>H7/G7*100</f>
        <v>80.555555555555557</v>
      </c>
      <c r="J7" s="32">
        <v>29</v>
      </c>
      <c r="K7" s="33">
        <v>47</v>
      </c>
      <c r="L7" s="34">
        <v>11</v>
      </c>
    </row>
    <row r="8" spans="1:14" ht="18" customHeight="1" x14ac:dyDescent="0.15">
      <c r="A8" s="35" t="s">
        <v>38</v>
      </c>
      <c r="B8" s="36">
        <v>29</v>
      </c>
      <c r="C8" s="37">
        <v>19</v>
      </c>
      <c r="D8" s="37">
        <v>2</v>
      </c>
      <c r="E8" s="37">
        <v>5</v>
      </c>
      <c r="F8" s="37">
        <v>0</v>
      </c>
      <c r="G8" s="29">
        <v>3</v>
      </c>
      <c r="H8" s="30">
        <f>SUM(J8:L8)</f>
        <v>0</v>
      </c>
      <c r="I8" s="38">
        <f>H8/G8*100</f>
        <v>0</v>
      </c>
      <c r="J8" s="32">
        <v>0</v>
      </c>
      <c r="K8" s="33">
        <v>0</v>
      </c>
      <c r="L8" s="34">
        <v>0</v>
      </c>
    </row>
    <row r="9" spans="1:14" ht="18" customHeight="1" x14ac:dyDescent="0.15">
      <c r="A9" s="39" t="s">
        <v>62</v>
      </c>
      <c r="B9" s="40">
        <f t="shared" ref="B9:G9" si="0">SUM(B6:B8)</f>
        <v>694</v>
      </c>
      <c r="C9" s="41">
        <f t="shared" si="0"/>
        <v>373</v>
      </c>
      <c r="D9" s="41">
        <f t="shared" si="0"/>
        <v>47</v>
      </c>
      <c r="E9" s="41">
        <f t="shared" si="0"/>
        <v>95</v>
      </c>
      <c r="F9" s="41">
        <f t="shared" si="0"/>
        <v>4</v>
      </c>
      <c r="G9" s="41">
        <f t="shared" si="0"/>
        <v>169</v>
      </c>
      <c r="H9" s="42">
        <f>SUM(J9:L9)</f>
        <v>126</v>
      </c>
      <c r="I9" s="38">
        <f>H9/G9*100</f>
        <v>74.556213017751489</v>
      </c>
      <c r="J9" s="43">
        <f>SUM(J6:J8)</f>
        <v>40</v>
      </c>
      <c r="K9" s="44">
        <f>SUM(K6:K8)</f>
        <v>70</v>
      </c>
      <c r="L9" s="45">
        <f>SUM(L6:L8)</f>
        <v>16</v>
      </c>
    </row>
    <row r="10" spans="1:14" ht="18" customHeight="1" thickBot="1" x14ac:dyDescent="0.2">
      <c r="A10" s="46" t="s">
        <v>32</v>
      </c>
      <c r="B10" s="47"/>
      <c r="C10" s="48">
        <f>ROUND(C9/B9*100,1)</f>
        <v>53.7</v>
      </c>
      <c r="D10" s="48">
        <f>ROUND(D9/B9*100,1)</f>
        <v>6.8</v>
      </c>
      <c r="E10" s="48">
        <f>ROUND(E9/B9*100,1)</f>
        <v>13.7</v>
      </c>
      <c r="F10" s="48">
        <f>ROUND(F9/B9*100,1)</f>
        <v>0.6</v>
      </c>
      <c r="G10" s="48">
        <f>ROUND(G9/B9*100,1)</f>
        <v>24.4</v>
      </c>
      <c r="H10" s="49"/>
      <c r="I10" s="50"/>
      <c r="J10" s="51">
        <f>J9/$H9*100</f>
        <v>31.746031746031743</v>
      </c>
      <c r="K10" s="48">
        <f>K9/$H9*100</f>
        <v>55.555555555555557</v>
      </c>
      <c r="L10" s="52">
        <f>L9/$H9*100</f>
        <v>12.698412698412698</v>
      </c>
      <c r="N10" s="6"/>
    </row>
    <row r="11" spans="1:14" ht="18" customHeight="1" x14ac:dyDescent="0.15">
      <c r="A11" s="53" t="s">
        <v>1</v>
      </c>
      <c r="B11" s="54">
        <v>289</v>
      </c>
      <c r="C11" s="55">
        <v>195</v>
      </c>
      <c r="D11" s="55">
        <v>16</v>
      </c>
      <c r="E11" s="55">
        <v>5</v>
      </c>
      <c r="F11" s="55">
        <v>7</v>
      </c>
      <c r="G11" s="56">
        <v>66</v>
      </c>
      <c r="H11" s="57">
        <f t="shared" ref="H11:H17" si="1">SUM(J11:L11)</f>
        <v>34</v>
      </c>
      <c r="I11" s="58">
        <f t="shared" ref="I11:I17" si="2">H11/G11*100</f>
        <v>51.515151515151516</v>
      </c>
      <c r="J11" s="59">
        <v>7</v>
      </c>
      <c r="K11" s="60">
        <v>19</v>
      </c>
      <c r="L11" s="61">
        <v>8</v>
      </c>
    </row>
    <row r="12" spans="1:14" ht="18" customHeight="1" x14ac:dyDescent="0.15">
      <c r="A12" s="62" t="s">
        <v>2</v>
      </c>
      <c r="B12" s="37">
        <v>601</v>
      </c>
      <c r="C12" s="28">
        <v>289</v>
      </c>
      <c r="D12" s="28">
        <v>13</v>
      </c>
      <c r="E12" s="28">
        <v>191</v>
      </c>
      <c r="F12" s="28">
        <v>6</v>
      </c>
      <c r="G12" s="29">
        <v>102</v>
      </c>
      <c r="H12" s="63">
        <f t="shared" si="1"/>
        <v>90</v>
      </c>
      <c r="I12" s="64">
        <f t="shared" si="2"/>
        <v>88.235294117647058</v>
      </c>
      <c r="J12" s="32">
        <v>23</v>
      </c>
      <c r="K12" s="33">
        <v>28</v>
      </c>
      <c r="L12" s="34">
        <v>39</v>
      </c>
    </row>
    <row r="13" spans="1:14" ht="18" customHeight="1" x14ac:dyDescent="0.15">
      <c r="A13" s="62" t="s">
        <v>3</v>
      </c>
      <c r="B13" s="37">
        <v>46</v>
      </c>
      <c r="C13" s="28">
        <v>45</v>
      </c>
      <c r="D13" s="28">
        <v>0</v>
      </c>
      <c r="E13" s="28">
        <v>1</v>
      </c>
      <c r="F13" s="28">
        <v>0</v>
      </c>
      <c r="G13" s="29">
        <v>0</v>
      </c>
      <c r="H13" s="30">
        <f t="shared" si="1"/>
        <v>0</v>
      </c>
      <c r="I13" s="126" t="s">
        <v>75</v>
      </c>
      <c r="J13" s="32">
        <v>0</v>
      </c>
      <c r="K13" s="33">
        <v>0</v>
      </c>
      <c r="L13" s="34">
        <v>0</v>
      </c>
    </row>
    <row r="14" spans="1:14" ht="18" customHeight="1" x14ac:dyDescent="0.15">
      <c r="A14" s="62" t="s">
        <v>39</v>
      </c>
      <c r="B14" s="37">
        <v>62</v>
      </c>
      <c r="C14" s="28">
        <v>47</v>
      </c>
      <c r="D14" s="28">
        <v>2</v>
      </c>
      <c r="E14" s="28">
        <v>10</v>
      </c>
      <c r="F14" s="28">
        <v>0</v>
      </c>
      <c r="G14" s="29">
        <v>0</v>
      </c>
      <c r="H14" s="30">
        <f t="shared" si="1"/>
        <v>0</v>
      </c>
      <c r="I14" s="126" t="s">
        <v>75</v>
      </c>
      <c r="J14" s="32">
        <v>0</v>
      </c>
      <c r="K14" s="33">
        <v>0</v>
      </c>
      <c r="L14" s="34">
        <v>0</v>
      </c>
    </row>
    <row r="15" spans="1:14" ht="18" customHeight="1" x14ac:dyDescent="0.15">
      <c r="A15" s="62" t="s">
        <v>4</v>
      </c>
      <c r="B15" s="37">
        <v>69</v>
      </c>
      <c r="C15" s="28">
        <v>60</v>
      </c>
      <c r="D15" s="28">
        <v>2</v>
      </c>
      <c r="E15" s="28">
        <v>6</v>
      </c>
      <c r="F15" s="28">
        <v>1</v>
      </c>
      <c r="G15" s="29">
        <v>0</v>
      </c>
      <c r="H15" s="30">
        <f t="shared" si="1"/>
        <v>0</v>
      </c>
      <c r="I15" s="126" t="s">
        <v>76</v>
      </c>
      <c r="J15" s="32">
        <v>0</v>
      </c>
      <c r="K15" s="32">
        <v>0</v>
      </c>
      <c r="L15" s="34">
        <v>0</v>
      </c>
      <c r="N15" s="6"/>
    </row>
    <row r="16" spans="1:14" ht="18" customHeight="1" x14ac:dyDescent="0.15">
      <c r="A16" s="62" t="s">
        <v>5</v>
      </c>
      <c r="B16" s="37">
        <v>122</v>
      </c>
      <c r="C16" s="28">
        <v>107</v>
      </c>
      <c r="D16" s="28">
        <v>4</v>
      </c>
      <c r="E16" s="28">
        <v>4</v>
      </c>
      <c r="F16" s="28">
        <v>3</v>
      </c>
      <c r="G16" s="65">
        <v>4</v>
      </c>
      <c r="H16" s="30">
        <f t="shared" si="1"/>
        <v>0</v>
      </c>
      <c r="I16" s="64">
        <f t="shared" si="2"/>
        <v>0</v>
      </c>
      <c r="J16" s="32">
        <v>0</v>
      </c>
      <c r="K16" s="33">
        <v>0</v>
      </c>
      <c r="L16" s="66">
        <v>0</v>
      </c>
    </row>
    <row r="17" spans="1:12" ht="18" customHeight="1" x14ac:dyDescent="0.15">
      <c r="A17" s="39" t="s">
        <v>63</v>
      </c>
      <c r="B17" s="41">
        <f t="shared" ref="B17:G17" si="3">SUM(B11:B16)</f>
        <v>1189</v>
      </c>
      <c r="C17" s="41">
        <f t="shared" si="3"/>
        <v>743</v>
      </c>
      <c r="D17" s="41">
        <f t="shared" si="3"/>
        <v>37</v>
      </c>
      <c r="E17" s="41">
        <f t="shared" si="3"/>
        <v>217</v>
      </c>
      <c r="F17" s="41">
        <f t="shared" si="3"/>
        <v>17</v>
      </c>
      <c r="G17" s="67">
        <f t="shared" si="3"/>
        <v>172</v>
      </c>
      <c r="H17" s="42">
        <f t="shared" si="1"/>
        <v>124</v>
      </c>
      <c r="I17" s="64">
        <f t="shared" si="2"/>
        <v>72.093023255813947</v>
      </c>
      <c r="J17" s="68">
        <f>SUM(J11:J16)</f>
        <v>30</v>
      </c>
      <c r="K17" s="68">
        <f>SUM(K11:K16)</f>
        <v>47</v>
      </c>
      <c r="L17" s="67">
        <f>SUM(L11:L16)</f>
        <v>47</v>
      </c>
    </row>
    <row r="18" spans="1:12" ht="18" customHeight="1" thickBot="1" x14ac:dyDescent="0.2">
      <c r="A18" s="46" t="s">
        <v>32</v>
      </c>
      <c r="B18" s="47"/>
      <c r="C18" s="48">
        <f>ROUND(C17/B17*100,1)</f>
        <v>62.5</v>
      </c>
      <c r="D18" s="48">
        <f>ROUND(D17/B17*100,1)</f>
        <v>3.1</v>
      </c>
      <c r="E18" s="48">
        <f>ROUND(E17/B17*100,1)</f>
        <v>18.3</v>
      </c>
      <c r="F18" s="48">
        <f>ROUND(F17/B17*100,1)</f>
        <v>1.4</v>
      </c>
      <c r="G18" s="48">
        <f>ROUND(G17/B17*100,1)</f>
        <v>14.5</v>
      </c>
      <c r="H18" s="49"/>
      <c r="I18" s="69"/>
      <c r="J18" s="51">
        <f>J17/$H17*100</f>
        <v>24.193548387096776</v>
      </c>
      <c r="K18" s="48">
        <f>K17/$H17*100</f>
        <v>37.903225806451616</v>
      </c>
      <c r="L18" s="52">
        <f>L17/$H17*100</f>
        <v>37.903225806451616</v>
      </c>
    </row>
    <row r="19" spans="1:12" ht="18" customHeight="1" x14ac:dyDescent="0.15">
      <c r="A19" s="53" t="s">
        <v>6</v>
      </c>
      <c r="B19" s="54">
        <v>356</v>
      </c>
      <c r="C19" s="55">
        <v>277</v>
      </c>
      <c r="D19" s="55">
        <v>26</v>
      </c>
      <c r="E19" s="55">
        <v>41</v>
      </c>
      <c r="F19" s="55">
        <v>4</v>
      </c>
      <c r="G19" s="56">
        <v>8</v>
      </c>
      <c r="H19" s="70">
        <f>SUM(J19:L19)</f>
        <v>3</v>
      </c>
      <c r="I19" s="58">
        <f>H19/G19*100</f>
        <v>37.5</v>
      </c>
      <c r="J19" s="71">
        <v>2</v>
      </c>
      <c r="K19" s="55">
        <v>1</v>
      </c>
      <c r="L19" s="72">
        <v>0</v>
      </c>
    </row>
    <row r="20" spans="1:12" ht="18" customHeight="1" x14ac:dyDescent="0.15">
      <c r="A20" s="39" t="s">
        <v>64</v>
      </c>
      <c r="B20" s="41">
        <f t="shared" ref="B20:G20" si="4">SUM(B19:B19)</f>
        <v>356</v>
      </c>
      <c r="C20" s="41">
        <f t="shared" si="4"/>
        <v>277</v>
      </c>
      <c r="D20" s="41">
        <f t="shared" si="4"/>
        <v>26</v>
      </c>
      <c r="E20" s="41">
        <f t="shared" si="4"/>
        <v>41</v>
      </c>
      <c r="F20" s="41">
        <f t="shared" si="4"/>
        <v>4</v>
      </c>
      <c r="G20" s="41">
        <f t="shared" si="4"/>
        <v>8</v>
      </c>
      <c r="H20" s="42">
        <f>SUM(J20:L20)</f>
        <v>3</v>
      </c>
      <c r="I20" s="64">
        <f>H20/G20*100</f>
        <v>37.5</v>
      </c>
      <c r="J20" s="40">
        <f>SUM(J19:J19)</f>
        <v>2</v>
      </c>
      <c r="K20" s="41">
        <f>SUM(K19:K19)</f>
        <v>1</v>
      </c>
      <c r="L20" s="73">
        <f>SUM(L19:L19)</f>
        <v>0</v>
      </c>
    </row>
    <row r="21" spans="1:12" ht="18" customHeight="1" thickBot="1" x14ac:dyDescent="0.2">
      <c r="A21" s="74" t="s">
        <v>32</v>
      </c>
      <c r="B21" s="47"/>
      <c r="C21" s="48">
        <f>ROUND(C20/B20*100,1)</f>
        <v>77.8</v>
      </c>
      <c r="D21" s="48">
        <f>ROUND(D20/B20*100,1)</f>
        <v>7.3</v>
      </c>
      <c r="E21" s="48">
        <f>ROUND(E20/B20*100,1)</f>
        <v>11.5</v>
      </c>
      <c r="F21" s="48">
        <f>ROUND(F20/B20*100,1)</f>
        <v>1.1000000000000001</v>
      </c>
      <c r="G21" s="48">
        <f>ROUND(G20/B20*100,1)</f>
        <v>2.2000000000000002</v>
      </c>
      <c r="H21" s="49"/>
      <c r="I21" s="75"/>
      <c r="J21" s="51">
        <f>J20/$H20*100</f>
        <v>66.666666666666657</v>
      </c>
      <c r="K21" s="48">
        <f>K20/$H20*100</f>
        <v>33.333333333333329</v>
      </c>
      <c r="L21" s="52">
        <f>L20/$H20*100</f>
        <v>0</v>
      </c>
    </row>
    <row r="22" spans="1:12" ht="18" customHeight="1" x14ac:dyDescent="0.15">
      <c r="A22" s="76" t="s">
        <v>40</v>
      </c>
      <c r="B22" s="54">
        <v>343</v>
      </c>
      <c r="C22" s="54">
        <v>314</v>
      </c>
      <c r="D22" s="54">
        <v>2</v>
      </c>
      <c r="E22" s="54">
        <v>17</v>
      </c>
      <c r="F22" s="54">
        <v>2</v>
      </c>
      <c r="G22" s="56">
        <v>7</v>
      </c>
      <c r="H22" s="57">
        <f>SUM(J22:L22)</f>
        <v>5</v>
      </c>
      <c r="I22" s="58">
        <f>H22/G22*100</f>
        <v>71.428571428571431</v>
      </c>
      <c r="J22" s="59">
        <v>0</v>
      </c>
      <c r="K22" s="60">
        <v>4</v>
      </c>
      <c r="L22" s="77">
        <v>1</v>
      </c>
    </row>
    <row r="23" spans="1:12" ht="18" customHeight="1" x14ac:dyDescent="0.15">
      <c r="A23" s="35" t="s">
        <v>41</v>
      </c>
      <c r="B23" s="37">
        <v>742</v>
      </c>
      <c r="C23" s="37">
        <v>558</v>
      </c>
      <c r="D23" s="37">
        <v>63</v>
      </c>
      <c r="E23" s="37">
        <v>82</v>
      </c>
      <c r="F23" s="37">
        <v>11</v>
      </c>
      <c r="G23" s="29">
        <v>28</v>
      </c>
      <c r="H23" s="63">
        <f>SUM(J23:L23)</f>
        <v>20</v>
      </c>
      <c r="I23" s="78">
        <f>H23/G23*100</f>
        <v>71.428571428571431</v>
      </c>
      <c r="J23" s="32">
        <v>9</v>
      </c>
      <c r="K23" s="33">
        <v>7</v>
      </c>
      <c r="L23" s="66">
        <v>4</v>
      </c>
    </row>
    <row r="24" spans="1:12" ht="18" customHeight="1" x14ac:dyDescent="0.15">
      <c r="A24" s="35" t="s">
        <v>7</v>
      </c>
      <c r="B24" s="37">
        <v>367</v>
      </c>
      <c r="C24" s="37">
        <v>290</v>
      </c>
      <c r="D24" s="37">
        <v>16</v>
      </c>
      <c r="E24" s="37">
        <v>32</v>
      </c>
      <c r="F24" s="37">
        <v>0</v>
      </c>
      <c r="G24" s="29">
        <v>29</v>
      </c>
      <c r="H24" s="63">
        <f>SUM(J24:L24)</f>
        <v>27</v>
      </c>
      <c r="I24" s="78">
        <f>H24/G24*100</f>
        <v>93.103448275862064</v>
      </c>
      <c r="J24" s="32">
        <v>4</v>
      </c>
      <c r="K24" s="33">
        <v>15</v>
      </c>
      <c r="L24" s="66">
        <v>8</v>
      </c>
    </row>
    <row r="25" spans="1:12" ht="18" customHeight="1" x14ac:dyDescent="0.15">
      <c r="A25" s="35" t="s">
        <v>8</v>
      </c>
      <c r="B25" s="37">
        <v>496</v>
      </c>
      <c r="C25" s="37">
        <v>458</v>
      </c>
      <c r="D25" s="37">
        <v>0</v>
      </c>
      <c r="E25" s="37">
        <v>34</v>
      </c>
      <c r="F25" s="37">
        <v>0</v>
      </c>
      <c r="G25" s="29">
        <v>4</v>
      </c>
      <c r="H25" s="63">
        <f>SUM(J25:L25)</f>
        <v>0</v>
      </c>
      <c r="I25" s="78">
        <f>H25/G25*100</f>
        <v>0</v>
      </c>
      <c r="J25" s="32">
        <v>0</v>
      </c>
      <c r="K25" s="33">
        <v>0</v>
      </c>
      <c r="L25" s="66">
        <v>0</v>
      </c>
    </row>
    <row r="26" spans="1:12" ht="18" customHeight="1" x14ac:dyDescent="0.15">
      <c r="A26" s="39" t="s">
        <v>65</v>
      </c>
      <c r="B26" s="41">
        <f t="shared" ref="B26:G26" si="5">SUM(B22:B25)</f>
        <v>1948</v>
      </c>
      <c r="C26" s="41">
        <f t="shared" si="5"/>
        <v>1620</v>
      </c>
      <c r="D26" s="41">
        <f t="shared" si="5"/>
        <v>81</v>
      </c>
      <c r="E26" s="41">
        <f t="shared" si="5"/>
        <v>165</v>
      </c>
      <c r="F26" s="41">
        <f t="shared" si="5"/>
        <v>13</v>
      </c>
      <c r="G26" s="41">
        <f t="shared" si="5"/>
        <v>68</v>
      </c>
      <c r="H26" s="42">
        <f>SUM(J26:L26)</f>
        <v>52</v>
      </c>
      <c r="I26" s="78">
        <f>H26/G26*100</f>
        <v>76.470588235294116</v>
      </c>
      <c r="J26" s="68">
        <f>SUM(J22:J25)</f>
        <v>13</v>
      </c>
      <c r="K26" s="41">
        <f>SUM(K22:K25)</f>
        <v>26</v>
      </c>
      <c r="L26" s="73">
        <f>SUM(L22:L25)</f>
        <v>13</v>
      </c>
    </row>
    <row r="27" spans="1:12" ht="18" customHeight="1" thickBot="1" x14ac:dyDescent="0.2">
      <c r="A27" s="79" t="s">
        <v>32</v>
      </c>
      <c r="B27" s="47"/>
      <c r="C27" s="48">
        <f>ROUND(C26/B26*100,1)</f>
        <v>83.2</v>
      </c>
      <c r="D27" s="48">
        <f>ROUND(D26/B26*100,1)</f>
        <v>4.2</v>
      </c>
      <c r="E27" s="48">
        <f>ROUND(E26/B26*100,1)</f>
        <v>8.5</v>
      </c>
      <c r="F27" s="48">
        <f>ROUND(F26/B26*100,1)</f>
        <v>0.7</v>
      </c>
      <c r="G27" s="48">
        <f>ROUND(G26/B26*100,1)</f>
        <v>3.5</v>
      </c>
      <c r="H27" s="49"/>
      <c r="I27" s="80"/>
      <c r="J27" s="51">
        <f>J26/$H26*100</f>
        <v>25</v>
      </c>
      <c r="K27" s="48">
        <f>K26/$H26*100</f>
        <v>50</v>
      </c>
      <c r="L27" s="52">
        <f>L26/$H26*100</f>
        <v>25</v>
      </c>
    </row>
    <row r="28" spans="1:12" ht="18" customHeight="1" x14ac:dyDescent="0.15">
      <c r="A28" s="76" t="s">
        <v>42</v>
      </c>
      <c r="B28" s="54">
        <v>161</v>
      </c>
      <c r="C28" s="54">
        <v>37</v>
      </c>
      <c r="D28" s="54">
        <v>14</v>
      </c>
      <c r="E28" s="54">
        <v>102</v>
      </c>
      <c r="F28" s="54">
        <v>2</v>
      </c>
      <c r="G28" s="81">
        <v>42</v>
      </c>
      <c r="H28" s="57">
        <f t="shared" ref="H28:H35" si="6">SUM(J28:L28)</f>
        <v>42</v>
      </c>
      <c r="I28" s="82">
        <f t="shared" ref="I28:I35" si="7">H28/G28*100</f>
        <v>100</v>
      </c>
      <c r="J28" s="59">
        <v>8</v>
      </c>
      <c r="K28" s="60">
        <v>18</v>
      </c>
      <c r="L28" s="61">
        <v>16</v>
      </c>
    </row>
    <row r="29" spans="1:12" ht="18" customHeight="1" x14ac:dyDescent="0.15">
      <c r="A29" s="35" t="s">
        <v>9</v>
      </c>
      <c r="B29" s="37">
        <v>27</v>
      </c>
      <c r="C29" s="37">
        <v>24</v>
      </c>
      <c r="D29" s="37">
        <v>0</v>
      </c>
      <c r="E29" s="37">
        <v>0</v>
      </c>
      <c r="F29" s="37">
        <v>0</v>
      </c>
      <c r="G29" s="29">
        <v>3</v>
      </c>
      <c r="H29" s="63">
        <f t="shared" si="6"/>
        <v>2</v>
      </c>
      <c r="I29" s="83">
        <f t="shared" si="7"/>
        <v>66.666666666666657</v>
      </c>
      <c r="J29" s="32">
        <v>2</v>
      </c>
      <c r="K29" s="33">
        <v>0</v>
      </c>
      <c r="L29" s="34">
        <v>0</v>
      </c>
    </row>
    <row r="30" spans="1:12" ht="18" customHeight="1" x14ac:dyDescent="0.15">
      <c r="A30" s="35" t="s">
        <v>43</v>
      </c>
      <c r="B30" s="37">
        <v>43</v>
      </c>
      <c r="C30" s="37">
        <v>26</v>
      </c>
      <c r="D30" s="37">
        <v>2</v>
      </c>
      <c r="E30" s="37">
        <v>0</v>
      </c>
      <c r="F30" s="37">
        <v>0</v>
      </c>
      <c r="G30" s="29">
        <v>15</v>
      </c>
      <c r="H30" s="30">
        <f t="shared" si="6"/>
        <v>9</v>
      </c>
      <c r="I30" s="84">
        <f t="shared" si="7"/>
        <v>60</v>
      </c>
      <c r="J30" s="32">
        <v>4</v>
      </c>
      <c r="K30" s="33">
        <v>5</v>
      </c>
      <c r="L30" s="34">
        <v>0</v>
      </c>
    </row>
    <row r="31" spans="1:12" ht="18" customHeight="1" x14ac:dyDescent="0.15">
      <c r="A31" s="35" t="s">
        <v>44</v>
      </c>
      <c r="B31" s="37">
        <v>3</v>
      </c>
      <c r="C31" s="37">
        <v>3</v>
      </c>
      <c r="D31" s="37">
        <v>0</v>
      </c>
      <c r="E31" s="37">
        <v>0</v>
      </c>
      <c r="F31" s="37">
        <v>0</v>
      </c>
      <c r="G31" s="85">
        <v>0</v>
      </c>
      <c r="H31" s="30">
        <f t="shared" si="6"/>
        <v>0</v>
      </c>
      <c r="I31" s="127" t="s">
        <v>77</v>
      </c>
      <c r="J31" s="86">
        <v>0</v>
      </c>
      <c r="K31" s="86">
        <v>0</v>
      </c>
      <c r="L31" s="87">
        <v>0</v>
      </c>
    </row>
    <row r="32" spans="1:12" ht="18" customHeight="1" x14ac:dyDescent="0.15">
      <c r="A32" s="35" t="s">
        <v>10</v>
      </c>
      <c r="B32" s="37">
        <v>35</v>
      </c>
      <c r="C32" s="37">
        <v>27</v>
      </c>
      <c r="D32" s="37">
        <v>0</v>
      </c>
      <c r="E32" s="37">
        <v>8</v>
      </c>
      <c r="F32" s="37">
        <v>0</v>
      </c>
      <c r="G32" s="29">
        <v>0</v>
      </c>
      <c r="H32" s="88">
        <f t="shared" si="6"/>
        <v>0</v>
      </c>
      <c r="I32" s="127" t="s">
        <v>77</v>
      </c>
      <c r="J32" s="32">
        <v>0</v>
      </c>
      <c r="K32" s="33">
        <v>0</v>
      </c>
      <c r="L32" s="34">
        <v>0</v>
      </c>
    </row>
    <row r="33" spans="1:12" ht="18" customHeight="1" x14ac:dyDescent="0.15">
      <c r="A33" s="35" t="s">
        <v>45</v>
      </c>
      <c r="B33" s="37">
        <v>54</v>
      </c>
      <c r="C33" s="37">
        <v>54</v>
      </c>
      <c r="D33" s="37">
        <v>0</v>
      </c>
      <c r="E33" s="37">
        <v>0</v>
      </c>
      <c r="F33" s="37">
        <v>0</v>
      </c>
      <c r="G33" s="29">
        <v>0</v>
      </c>
      <c r="H33" s="63">
        <f t="shared" si="6"/>
        <v>0</v>
      </c>
      <c r="I33" s="127" t="s">
        <v>75</v>
      </c>
      <c r="J33" s="32">
        <v>0</v>
      </c>
      <c r="K33" s="33">
        <v>0</v>
      </c>
      <c r="L33" s="34">
        <v>0</v>
      </c>
    </row>
    <row r="34" spans="1:12" ht="18" customHeight="1" x14ac:dyDescent="0.15">
      <c r="A34" s="35" t="s">
        <v>11</v>
      </c>
      <c r="B34" s="37">
        <v>56</v>
      </c>
      <c r="C34" s="37">
        <v>51</v>
      </c>
      <c r="D34" s="37">
        <v>0</v>
      </c>
      <c r="E34" s="37">
        <v>5</v>
      </c>
      <c r="F34" s="37">
        <v>0</v>
      </c>
      <c r="G34" s="29">
        <v>0</v>
      </c>
      <c r="H34" s="63">
        <f t="shared" si="6"/>
        <v>0</v>
      </c>
      <c r="I34" s="127" t="s">
        <v>75</v>
      </c>
      <c r="J34" s="32">
        <v>0</v>
      </c>
      <c r="K34" s="33">
        <v>0</v>
      </c>
      <c r="L34" s="34">
        <v>0</v>
      </c>
    </row>
    <row r="35" spans="1:12" ht="18" customHeight="1" x14ac:dyDescent="0.15">
      <c r="A35" s="39" t="s">
        <v>66</v>
      </c>
      <c r="B35" s="41">
        <f t="shared" ref="B35:G35" si="8">SUM(B28:B34)</f>
        <v>379</v>
      </c>
      <c r="C35" s="41">
        <f t="shared" si="8"/>
        <v>222</v>
      </c>
      <c r="D35" s="41">
        <f t="shared" si="8"/>
        <v>16</v>
      </c>
      <c r="E35" s="41">
        <f t="shared" si="8"/>
        <v>115</v>
      </c>
      <c r="F35" s="41">
        <f t="shared" si="8"/>
        <v>2</v>
      </c>
      <c r="G35" s="41">
        <f t="shared" si="8"/>
        <v>60</v>
      </c>
      <c r="H35" s="42">
        <f t="shared" si="6"/>
        <v>53</v>
      </c>
      <c r="I35" s="84">
        <f t="shared" si="7"/>
        <v>88.333333333333329</v>
      </c>
      <c r="J35" s="68">
        <f>SUM(J28:J34)</f>
        <v>14</v>
      </c>
      <c r="K35" s="41">
        <f>SUM(K28:K34)</f>
        <v>23</v>
      </c>
      <c r="L35" s="67">
        <f>SUM(L28:L34)</f>
        <v>16</v>
      </c>
    </row>
    <row r="36" spans="1:12" ht="18" customHeight="1" thickBot="1" x14ac:dyDescent="0.2">
      <c r="A36" s="89" t="s">
        <v>32</v>
      </c>
      <c r="B36" s="47"/>
      <c r="C36" s="48">
        <f>ROUND(C35/B35*100,1)</f>
        <v>58.6</v>
      </c>
      <c r="D36" s="48">
        <f>ROUND(D35/B35*100,1)</f>
        <v>4.2</v>
      </c>
      <c r="E36" s="48">
        <f>ROUND(E35/B35*100,1)</f>
        <v>30.3</v>
      </c>
      <c r="F36" s="48">
        <f>ROUND(F35/B35*100,1)</f>
        <v>0.5</v>
      </c>
      <c r="G36" s="48">
        <f>ROUND(G35/B35*100,1)</f>
        <v>15.8</v>
      </c>
      <c r="H36" s="49"/>
      <c r="I36" s="80"/>
      <c r="J36" s="51">
        <f>J35/$H35*100</f>
        <v>26.415094339622641</v>
      </c>
      <c r="K36" s="48">
        <f>K35/$H35*100</f>
        <v>43.39622641509434</v>
      </c>
      <c r="L36" s="52">
        <f>L35/$H35*100</f>
        <v>30.188679245283019</v>
      </c>
    </row>
    <row r="37" spans="1:12" ht="18" customHeight="1" x14ac:dyDescent="0.15">
      <c r="A37" s="76" t="s">
        <v>12</v>
      </c>
      <c r="B37" s="54">
        <v>150</v>
      </c>
      <c r="C37" s="54">
        <v>72</v>
      </c>
      <c r="D37" s="54">
        <v>12</v>
      </c>
      <c r="E37" s="54">
        <v>26</v>
      </c>
      <c r="F37" s="54">
        <v>1</v>
      </c>
      <c r="G37" s="56">
        <v>39</v>
      </c>
      <c r="H37" s="70">
        <f t="shared" ref="H37:H42" si="9">SUM(J37:L37)</f>
        <v>21</v>
      </c>
      <c r="I37" s="90">
        <f t="shared" ref="I37:I42" si="10">H37/G37*100</f>
        <v>53.846153846153847</v>
      </c>
      <c r="J37" s="59">
        <v>2</v>
      </c>
      <c r="K37" s="60">
        <v>18</v>
      </c>
      <c r="L37" s="61">
        <v>1</v>
      </c>
    </row>
    <row r="38" spans="1:12" ht="18" customHeight="1" x14ac:dyDescent="0.15">
      <c r="A38" s="35" t="s">
        <v>13</v>
      </c>
      <c r="B38" s="37">
        <v>143</v>
      </c>
      <c r="C38" s="37">
        <v>47</v>
      </c>
      <c r="D38" s="37">
        <v>13</v>
      </c>
      <c r="E38" s="37">
        <v>49</v>
      </c>
      <c r="F38" s="37">
        <v>2</v>
      </c>
      <c r="G38" s="29">
        <v>32</v>
      </c>
      <c r="H38" s="63">
        <f t="shared" si="9"/>
        <v>16</v>
      </c>
      <c r="I38" s="64">
        <f t="shared" si="10"/>
        <v>50</v>
      </c>
      <c r="J38" s="32">
        <v>4</v>
      </c>
      <c r="K38" s="33">
        <v>11</v>
      </c>
      <c r="L38" s="34">
        <v>1</v>
      </c>
    </row>
    <row r="39" spans="1:12" ht="18" customHeight="1" x14ac:dyDescent="0.15">
      <c r="A39" s="35" t="s">
        <v>14</v>
      </c>
      <c r="B39" s="37">
        <v>282</v>
      </c>
      <c r="C39" s="37">
        <v>82</v>
      </c>
      <c r="D39" s="37">
        <v>7</v>
      </c>
      <c r="E39" s="37">
        <v>165</v>
      </c>
      <c r="F39" s="37">
        <v>8</v>
      </c>
      <c r="G39" s="29">
        <v>20</v>
      </c>
      <c r="H39" s="63">
        <f t="shared" si="9"/>
        <v>16</v>
      </c>
      <c r="I39" s="64">
        <f t="shared" si="10"/>
        <v>80</v>
      </c>
      <c r="J39" s="32">
        <v>3</v>
      </c>
      <c r="K39" s="33">
        <v>8</v>
      </c>
      <c r="L39" s="34">
        <v>5</v>
      </c>
    </row>
    <row r="40" spans="1:12" ht="18" customHeight="1" x14ac:dyDescent="0.15">
      <c r="A40" s="35" t="s">
        <v>15</v>
      </c>
      <c r="B40" s="37">
        <v>66</v>
      </c>
      <c r="C40" s="37">
        <v>29</v>
      </c>
      <c r="D40" s="37">
        <v>4</v>
      </c>
      <c r="E40" s="37">
        <v>17</v>
      </c>
      <c r="F40" s="37">
        <v>0</v>
      </c>
      <c r="G40" s="29">
        <v>16</v>
      </c>
      <c r="H40" s="63">
        <f t="shared" si="9"/>
        <v>6</v>
      </c>
      <c r="I40" s="64">
        <f t="shared" si="10"/>
        <v>37.5</v>
      </c>
      <c r="J40" s="32">
        <v>0</v>
      </c>
      <c r="K40" s="33">
        <v>4</v>
      </c>
      <c r="L40" s="34">
        <v>2</v>
      </c>
    </row>
    <row r="41" spans="1:12" ht="18" customHeight="1" x14ac:dyDescent="0.15">
      <c r="A41" s="91" t="s">
        <v>46</v>
      </c>
      <c r="B41" s="37">
        <v>71</v>
      </c>
      <c r="C41" s="37">
        <v>52</v>
      </c>
      <c r="D41" s="37">
        <v>2</v>
      </c>
      <c r="E41" s="37">
        <v>0</v>
      </c>
      <c r="F41" s="37">
        <v>4</v>
      </c>
      <c r="G41" s="29">
        <v>13</v>
      </c>
      <c r="H41" s="63">
        <f t="shared" si="9"/>
        <v>9</v>
      </c>
      <c r="I41" s="64">
        <f t="shared" si="10"/>
        <v>69.230769230769226</v>
      </c>
      <c r="J41" s="86">
        <v>0</v>
      </c>
      <c r="K41" s="86">
        <v>3</v>
      </c>
      <c r="L41" s="87">
        <v>6</v>
      </c>
    </row>
    <row r="42" spans="1:12" ht="18" customHeight="1" x14ac:dyDescent="0.15">
      <c r="A42" s="39" t="s">
        <v>67</v>
      </c>
      <c r="B42" s="41">
        <f t="shared" ref="B42:G42" si="11">SUM(B37:B41)</f>
        <v>712</v>
      </c>
      <c r="C42" s="41">
        <f t="shared" si="11"/>
        <v>282</v>
      </c>
      <c r="D42" s="41">
        <f t="shared" si="11"/>
        <v>38</v>
      </c>
      <c r="E42" s="41">
        <f t="shared" si="11"/>
        <v>257</v>
      </c>
      <c r="F42" s="41">
        <f t="shared" si="11"/>
        <v>15</v>
      </c>
      <c r="G42" s="41">
        <f t="shared" si="11"/>
        <v>120</v>
      </c>
      <c r="H42" s="42">
        <f t="shared" si="9"/>
        <v>68</v>
      </c>
      <c r="I42" s="64">
        <f t="shared" si="10"/>
        <v>56.666666666666664</v>
      </c>
      <c r="J42" s="68">
        <f>SUM(J37:J41)</f>
        <v>9</v>
      </c>
      <c r="K42" s="41">
        <f>SUM(K37:K41)</f>
        <v>44</v>
      </c>
      <c r="L42" s="67">
        <f>SUM(L37:L41)</f>
        <v>15</v>
      </c>
    </row>
    <row r="43" spans="1:12" ht="18" customHeight="1" thickBot="1" x14ac:dyDescent="0.2">
      <c r="A43" s="79" t="s">
        <v>32</v>
      </c>
      <c r="B43" s="47"/>
      <c r="C43" s="48">
        <f>ROUND(C42/B42*100,1)</f>
        <v>39.6</v>
      </c>
      <c r="D43" s="48">
        <f>ROUND(D42/B42*100,1)</f>
        <v>5.3</v>
      </c>
      <c r="E43" s="48">
        <f>ROUND(E42/B42*100,1)</f>
        <v>36.1</v>
      </c>
      <c r="F43" s="48">
        <f>ROUND(F42/B42*100,1)</f>
        <v>2.1</v>
      </c>
      <c r="G43" s="48">
        <f>ROUND(G42/B42*100,1)</f>
        <v>16.899999999999999</v>
      </c>
      <c r="H43" s="49"/>
      <c r="I43" s="80"/>
      <c r="J43" s="51">
        <f>J42/$H42*100</f>
        <v>13.23529411764706</v>
      </c>
      <c r="K43" s="48">
        <f>K42/$H42*100</f>
        <v>64.705882352941174</v>
      </c>
      <c r="L43" s="52">
        <f>L42/$H42*100</f>
        <v>22.058823529411764</v>
      </c>
    </row>
    <row r="44" spans="1:12" ht="18" customHeight="1" x14ac:dyDescent="0.15">
      <c r="A44" s="92" t="s">
        <v>35</v>
      </c>
      <c r="B44" s="54">
        <v>918</v>
      </c>
      <c r="C44" s="54">
        <v>582</v>
      </c>
      <c r="D44" s="54">
        <v>39</v>
      </c>
      <c r="E44" s="54">
        <v>139</v>
      </c>
      <c r="F44" s="54">
        <v>11</v>
      </c>
      <c r="G44" s="56">
        <v>147</v>
      </c>
      <c r="H44" s="70">
        <f>SUM(J44:L44)</f>
        <v>108</v>
      </c>
      <c r="I44" s="90">
        <f>H44/G44*100</f>
        <v>73.469387755102048</v>
      </c>
      <c r="J44" s="93">
        <v>44</v>
      </c>
      <c r="K44" s="54">
        <v>60</v>
      </c>
      <c r="L44" s="72">
        <v>4</v>
      </c>
    </row>
    <row r="45" spans="1:12" ht="18" customHeight="1" x14ac:dyDescent="0.15">
      <c r="A45" s="62" t="s">
        <v>48</v>
      </c>
      <c r="B45" s="37">
        <v>66</v>
      </c>
      <c r="C45" s="37">
        <v>43</v>
      </c>
      <c r="D45" s="37">
        <v>3</v>
      </c>
      <c r="E45" s="37">
        <v>6</v>
      </c>
      <c r="F45" s="37">
        <v>4</v>
      </c>
      <c r="G45" s="29">
        <v>10</v>
      </c>
      <c r="H45" s="63">
        <f>SUM(J45:L45)</f>
        <v>7</v>
      </c>
      <c r="I45" s="94">
        <f>H45/G45*100</f>
        <v>70</v>
      </c>
      <c r="J45" s="95">
        <v>2</v>
      </c>
      <c r="K45" s="37">
        <v>0</v>
      </c>
      <c r="L45" s="96">
        <v>5</v>
      </c>
    </row>
    <row r="46" spans="1:12" ht="18" customHeight="1" x14ac:dyDescent="0.15">
      <c r="A46" s="39" t="s">
        <v>68</v>
      </c>
      <c r="B46" s="41">
        <f t="shared" ref="B46:G46" si="12">SUM(B44:B45)</f>
        <v>984</v>
      </c>
      <c r="C46" s="41">
        <f t="shared" si="12"/>
        <v>625</v>
      </c>
      <c r="D46" s="41">
        <f t="shared" si="12"/>
        <v>42</v>
      </c>
      <c r="E46" s="41">
        <f t="shared" si="12"/>
        <v>145</v>
      </c>
      <c r="F46" s="41">
        <f t="shared" si="12"/>
        <v>15</v>
      </c>
      <c r="G46" s="41">
        <f t="shared" si="12"/>
        <v>157</v>
      </c>
      <c r="H46" s="42">
        <f>SUM(J46:L46)</f>
        <v>115</v>
      </c>
      <c r="I46" s="94">
        <f>H46/G46*100</f>
        <v>73.248407643312092</v>
      </c>
      <c r="J46" s="68">
        <f>SUM(J44:J45)</f>
        <v>46</v>
      </c>
      <c r="K46" s="41">
        <f>SUM(K44:K45)</f>
        <v>60</v>
      </c>
      <c r="L46" s="73">
        <f>SUM(L44:L45)</f>
        <v>9</v>
      </c>
    </row>
    <row r="47" spans="1:12" ht="18" customHeight="1" thickBot="1" x14ac:dyDescent="0.2">
      <c r="A47" s="89" t="s">
        <v>32</v>
      </c>
      <c r="B47" s="47"/>
      <c r="C47" s="48">
        <f>ROUND(C46/B46*100,1)</f>
        <v>63.5</v>
      </c>
      <c r="D47" s="48">
        <f>ROUND(D46/B46*100,1)</f>
        <v>4.3</v>
      </c>
      <c r="E47" s="48">
        <f>ROUND(E46/B46*100,1)</f>
        <v>14.7</v>
      </c>
      <c r="F47" s="48">
        <f>ROUND(F46/B46*100,1)</f>
        <v>1.5</v>
      </c>
      <c r="G47" s="48">
        <f>ROUND(G46/B46*100,1)</f>
        <v>16</v>
      </c>
      <c r="H47" s="97"/>
      <c r="I47" s="69"/>
      <c r="J47" s="51">
        <f>J46/$H46*100</f>
        <v>40</v>
      </c>
      <c r="K47" s="48">
        <f>K46/$H46*100</f>
        <v>52.173913043478258</v>
      </c>
      <c r="L47" s="52">
        <f>L46/$H46*100</f>
        <v>7.8260869565217401</v>
      </c>
    </row>
    <row r="48" spans="1:12" ht="18" customHeight="1" x14ac:dyDescent="0.15">
      <c r="A48" s="53" t="s">
        <v>17</v>
      </c>
      <c r="B48" s="54">
        <v>118</v>
      </c>
      <c r="C48" s="54">
        <v>71</v>
      </c>
      <c r="D48" s="54">
        <v>5</v>
      </c>
      <c r="E48" s="54">
        <v>17</v>
      </c>
      <c r="F48" s="54">
        <v>0</v>
      </c>
      <c r="G48" s="56">
        <v>25</v>
      </c>
      <c r="H48" s="70">
        <f>SUM(J48:L48)</f>
        <v>15</v>
      </c>
      <c r="I48" s="98">
        <f>H48/G48*100</f>
        <v>60</v>
      </c>
      <c r="J48" s="93">
        <v>12</v>
      </c>
      <c r="K48" s="54">
        <v>2</v>
      </c>
      <c r="L48" s="72">
        <v>1</v>
      </c>
    </row>
    <row r="49" spans="1:13" ht="18" customHeight="1" x14ac:dyDescent="0.15">
      <c r="A49" s="62" t="s">
        <v>18</v>
      </c>
      <c r="B49" s="37">
        <v>82</v>
      </c>
      <c r="C49" s="37">
        <v>44</v>
      </c>
      <c r="D49" s="37">
        <v>2</v>
      </c>
      <c r="E49" s="37">
        <v>26</v>
      </c>
      <c r="F49" s="37">
        <v>1</v>
      </c>
      <c r="G49" s="29">
        <v>9</v>
      </c>
      <c r="H49" s="63">
        <f>SUM(J49:L49)</f>
        <v>4</v>
      </c>
      <c r="I49" s="31">
        <f t="shared" ref="I49" si="13">H49/G49*100</f>
        <v>44.444444444444443</v>
      </c>
      <c r="J49" s="95">
        <v>1</v>
      </c>
      <c r="K49" s="37">
        <v>3</v>
      </c>
      <c r="L49" s="96">
        <v>0</v>
      </c>
    </row>
    <row r="50" spans="1:13" ht="18" customHeight="1" x14ac:dyDescent="0.15">
      <c r="A50" s="62" t="s">
        <v>19</v>
      </c>
      <c r="B50" s="37">
        <v>16</v>
      </c>
      <c r="C50" s="37">
        <v>14</v>
      </c>
      <c r="D50" s="37">
        <v>0</v>
      </c>
      <c r="E50" s="37">
        <v>2</v>
      </c>
      <c r="F50" s="37">
        <v>0</v>
      </c>
      <c r="G50" s="29">
        <v>0</v>
      </c>
      <c r="H50" s="63">
        <f>SUM(J50:L50)</f>
        <v>0</v>
      </c>
      <c r="I50" s="100" t="s">
        <v>77</v>
      </c>
      <c r="J50" s="95">
        <v>0</v>
      </c>
      <c r="K50" s="37">
        <v>0</v>
      </c>
      <c r="L50" s="96">
        <v>0</v>
      </c>
    </row>
    <row r="51" spans="1:13" ht="18" customHeight="1" x14ac:dyDescent="0.15">
      <c r="A51" s="39" t="s">
        <v>69</v>
      </c>
      <c r="B51" s="41">
        <f t="shared" ref="B51:G51" si="14">SUM(B48:B50)</f>
        <v>216</v>
      </c>
      <c r="C51" s="41">
        <f t="shared" si="14"/>
        <v>129</v>
      </c>
      <c r="D51" s="41">
        <f t="shared" si="14"/>
        <v>7</v>
      </c>
      <c r="E51" s="41">
        <f t="shared" si="14"/>
        <v>45</v>
      </c>
      <c r="F51" s="41">
        <f t="shared" si="14"/>
        <v>1</v>
      </c>
      <c r="G51" s="41">
        <f t="shared" si="14"/>
        <v>34</v>
      </c>
      <c r="H51" s="42">
        <f>SUM(J51:L51)</f>
        <v>19</v>
      </c>
      <c r="I51" s="38">
        <f>H51/G51*100</f>
        <v>55.882352941176471</v>
      </c>
      <c r="J51" s="68">
        <f>SUM(J48:J50)</f>
        <v>13</v>
      </c>
      <c r="K51" s="68">
        <f>SUM(K48:K50)</f>
        <v>5</v>
      </c>
      <c r="L51" s="67">
        <f>SUM(L48:L50)</f>
        <v>1</v>
      </c>
      <c r="M51" s="7"/>
    </row>
    <row r="52" spans="1:13" ht="18" customHeight="1" thickBot="1" x14ac:dyDescent="0.2">
      <c r="A52" s="79" t="s">
        <v>32</v>
      </c>
      <c r="B52" s="47"/>
      <c r="C52" s="48">
        <f>ROUND(C51/B51*100,1)</f>
        <v>59.7</v>
      </c>
      <c r="D52" s="48">
        <f>ROUND(D51/B51*100,1)</f>
        <v>3.2</v>
      </c>
      <c r="E52" s="48">
        <f>ROUND(E51/B51*100,1)</f>
        <v>20.8</v>
      </c>
      <c r="F52" s="48">
        <f>ROUND(F51/B51*100,1)</f>
        <v>0.5</v>
      </c>
      <c r="G52" s="48">
        <f>ROUND(G51/B51*100,1)</f>
        <v>15.7</v>
      </c>
      <c r="H52" s="97"/>
      <c r="I52" s="69"/>
      <c r="J52" s="51">
        <f>J51/$H51*100</f>
        <v>68.421052631578945</v>
      </c>
      <c r="K52" s="48">
        <f>K51/$H51*100</f>
        <v>26.315789473684209</v>
      </c>
      <c r="L52" s="52">
        <f>L51/$H51*100</f>
        <v>5.2631578947368416</v>
      </c>
    </row>
    <row r="53" spans="1:13" ht="18" customHeight="1" x14ac:dyDescent="0.15">
      <c r="A53" s="53" t="s">
        <v>20</v>
      </c>
      <c r="B53" s="55">
        <v>227</v>
      </c>
      <c r="C53" s="55">
        <v>150</v>
      </c>
      <c r="D53" s="55">
        <v>5</v>
      </c>
      <c r="E53" s="55">
        <v>16</v>
      </c>
      <c r="F53" s="55">
        <v>0</v>
      </c>
      <c r="G53" s="56">
        <v>56</v>
      </c>
      <c r="H53" s="70">
        <f t="shared" ref="H53:H63" si="15">SUM(J53:L53)</f>
        <v>39</v>
      </c>
      <c r="I53" s="99">
        <f>H53/G53*100</f>
        <v>69.642857142857139</v>
      </c>
      <c r="J53" s="93">
        <v>8</v>
      </c>
      <c r="K53" s="54">
        <v>22</v>
      </c>
      <c r="L53" s="72">
        <v>9</v>
      </c>
    </row>
    <row r="54" spans="1:13" ht="18" customHeight="1" x14ac:dyDescent="0.15">
      <c r="A54" s="62" t="s">
        <v>21</v>
      </c>
      <c r="B54" s="28">
        <v>95</v>
      </c>
      <c r="C54" s="28">
        <v>81</v>
      </c>
      <c r="D54" s="28">
        <v>7</v>
      </c>
      <c r="E54" s="28">
        <v>0</v>
      </c>
      <c r="F54" s="28">
        <v>0</v>
      </c>
      <c r="G54" s="29">
        <v>7</v>
      </c>
      <c r="H54" s="88">
        <f t="shared" si="15"/>
        <v>1</v>
      </c>
      <c r="I54" s="100">
        <f>H54/G54*100</f>
        <v>14.285714285714285</v>
      </c>
      <c r="J54" s="95">
        <v>0</v>
      </c>
      <c r="K54" s="37">
        <v>1</v>
      </c>
      <c r="L54" s="96">
        <v>0</v>
      </c>
    </row>
    <row r="55" spans="1:13" ht="18" customHeight="1" x14ac:dyDescent="0.15">
      <c r="A55" s="62" t="s">
        <v>36</v>
      </c>
      <c r="B55" s="28">
        <v>104</v>
      </c>
      <c r="C55" s="28">
        <v>29</v>
      </c>
      <c r="D55" s="28">
        <v>3</v>
      </c>
      <c r="E55" s="28">
        <v>50</v>
      </c>
      <c r="F55" s="28">
        <v>0</v>
      </c>
      <c r="G55" s="29">
        <v>22</v>
      </c>
      <c r="H55" s="63">
        <f t="shared" si="15"/>
        <v>1</v>
      </c>
      <c r="I55" s="100">
        <f t="shared" ref="I55:I61" si="16">H55/G55*100</f>
        <v>4.5454545454545459</v>
      </c>
      <c r="J55" s="95">
        <v>0</v>
      </c>
      <c r="K55" s="37">
        <v>0</v>
      </c>
      <c r="L55" s="96">
        <v>1</v>
      </c>
    </row>
    <row r="56" spans="1:13" ht="18" customHeight="1" x14ac:dyDescent="0.15">
      <c r="A56" s="62" t="s">
        <v>22</v>
      </c>
      <c r="B56" s="28">
        <v>48</v>
      </c>
      <c r="C56" s="28">
        <v>25</v>
      </c>
      <c r="D56" s="28">
        <v>4</v>
      </c>
      <c r="E56" s="28">
        <v>12</v>
      </c>
      <c r="F56" s="28">
        <v>2</v>
      </c>
      <c r="G56" s="29">
        <v>5</v>
      </c>
      <c r="H56" s="63">
        <f t="shared" si="15"/>
        <v>3</v>
      </c>
      <c r="I56" s="100">
        <f t="shared" si="16"/>
        <v>60</v>
      </c>
      <c r="J56" s="95">
        <v>0</v>
      </c>
      <c r="K56" s="37">
        <v>3</v>
      </c>
      <c r="L56" s="96">
        <v>0</v>
      </c>
    </row>
    <row r="57" spans="1:13" ht="18" customHeight="1" x14ac:dyDescent="0.15">
      <c r="A57" s="62" t="s">
        <v>23</v>
      </c>
      <c r="B57" s="28">
        <v>13</v>
      </c>
      <c r="C57" s="28">
        <v>12</v>
      </c>
      <c r="D57" s="28">
        <v>0</v>
      </c>
      <c r="E57" s="28">
        <v>1</v>
      </c>
      <c r="F57" s="28">
        <v>0</v>
      </c>
      <c r="G57" s="29">
        <v>0</v>
      </c>
      <c r="H57" s="63">
        <f t="shared" si="15"/>
        <v>0</v>
      </c>
      <c r="I57" s="100" t="s">
        <v>75</v>
      </c>
      <c r="J57" s="95">
        <v>0</v>
      </c>
      <c r="K57" s="37">
        <v>0</v>
      </c>
      <c r="L57" s="96">
        <v>0</v>
      </c>
    </row>
    <row r="58" spans="1:13" ht="18" customHeight="1" x14ac:dyDescent="0.15">
      <c r="A58" s="62" t="s">
        <v>24</v>
      </c>
      <c r="B58" s="28">
        <v>15</v>
      </c>
      <c r="C58" s="28">
        <v>11</v>
      </c>
      <c r="D58" s="28">
        <v>0</v>
      </c>
      <c r="E58" s="28">
        <v>4</v>
      </c>
      <c r="F58" s="28">
        <v>0</v>
      </c>
      <c r="G58" s="29">
        <v>0</v>
      </c>
      <c r="H58" s="63">
        <f t="shared" si="15"/>
        <v>0</v>
      </c>
      <c r="I58" s="100" t="s">
        <v>76</v>
      </c>
      <c r="J58" s="95">
        <v>0</v>
      </c>
      <c r="K58" s="37">
        <v>0</v>
      </c>
      <c r="L58" s="96">
        <v>0</v>
      </c>
    </row>
    <row r="59" spans="1:13" ht="18" customHeight="1" x14ac:dyDescent="0.15">
      <c r="A59" s="62" t="s">
        <v>25</v>
      </c>
      <c r="B59" s="28">
        <v>33</v>
      </c>
      <c r="C59" s="28">
        <v>27</v>
      </c>
      <c r="D59" s="28">
        <v>0</v>
      </c>
      <c r="E59" s="28">
        <v>4</v>
      </c>
      <c r="F59" s="28">
        <v>0</v>
      </c>
      <c r="G59" s="29">
        <v>2</v>
      </c>
      <c r="H59" s="63">
        <f t="shared" si="15"/>
        <v>0</v>
      </c>
      <c r="I59" s="100">
        <f t="shared" si="16"/>
        <v>0</v>
      </c>
      <c r="J59" s="95">
        <v>0</v>
      </c>
      <c r="K59" s="37">
        <v>0</v>
      </c>
      <c r="L59" s="96">
        <v>0</v>
      </c>
    </row>
    <row r="60" spans="1:13" ht="18" customHeight="1" x14ac:dyDescent="0.15">
      <c r="A60" s="62" t="s">
        <v>26</v>
      </c>
      <c r="B60" s="28">
        <v>5</v>
      </c>
      <c r="C60" s="28">
        <v>5</v>
      </c>
      <c r="D60" s="28">
        <v>0</v>
      </c>
      <c r="E60" s="28">
        <v>0</v>
      </c>
      <c r="F60" s="28">
        <v>0</v>
      </c>
      <c r="G60" s="29">
        <v>0</v>
      </c>
      <c r="H60" s="30">
        <f t="shared" si="15"/>
        <v>0</v>
      </c>
      <c r="I60" s="100" t="s">
        <v>75</v>
      </c>
      <c r="J60" s="95">
        <v>0</v>
      </c>
      <c r="K60" s="37">
        <v>0</v>
      </c>
      <c r="L60" s="96">
        <v>0</v>
      </c>
    </row>
    <row r="61" spans="1:13" ht="18" customHeight="1" x14ac:dyDescent="0.15">
      <c r="A61" s="62" t="s">
        <v>27</v>
      </c>
      <c r="B61" s="28">
        <v>30</v>
      </c>
      <c r="C61" s="28">
        <v>0</v>
      </c>
      <c r="D61" s="28">
        <v>0</v>
      </c>
      <c r="E61" s="28">
        <v>11</v>
      </c>
      <c r="F61" s="28">
        <v>1</v>
      </c>
      <c r="G61" s="29">
        <v>2</v>
      </c>
      <c r="H61" s="88">
        <f t="shared" si="15"/>
        <v>2</v>
      </c>
      <c r="I61" s="100">
        <f t="shared" si="16"/>
        <v>100</v>
      </c>
      <c r="J61" s="95">
        <v>0</v>
      </c>
      <c r="K61" s="37">
        <v>2</v>
      </c>
      <c r="L61" s="96">
        <v>0</v>
      </c>
    </row>
    <row r="62" spans="1:13" ht="18" customHeight="1" x14ac:dyDescent="0.15">
      <c r="A62" s="62" t="s">
        <v>28</v>
      </c>
      <c r="B62" s="28">
        <v>15</v>
      </c>
      <c r="C62" s="28">
        <v>15</v>
      </c>
      <c r="D62" s="28">
        <v>0</v>
      </c>
      <c r="E62" s="28">
        <v>0</v>
      </c>
      <c r="F62" s="28">
        <v>0</v>
      </c>
      <c r="G62" s="29">
        <v>0</v>
      </c>
      <c r="H62" s="63">
        <f t="shared" si="15"/>
        <v>0</v>
      </c>
      <c r="I62" s="101" t="s">
        <v>76</v>
      </c>
      <c r="J62" s="95">
        <v>0</v>
      </c>
      <c r="K62" s="37">
        <v>0</v>
      </c>
      <c r="L62" s="96">
        <v>0</v>
      </c>
    </row>
    <row r="63" spans="1:13" ht="18" customHeight="1" x14ac:dyDescent="0.15">
      <c r="A63" s="39" t="s">
        <v>70</v>
      </c>
      <c r="B63" s="41">
        <f t="shared" ref="B63:G63" si="17">SUM(B53:B62)</f>
        <v>585</v>
      </c>
      <c r="C63" s="41">
        <f t="shared" si="17"/>
        <v>355</v>
      </c>
      <c r="D63" s="41">
        <f t="shared" si="17"/>
        <v>19</v>
      </c>
      <c r="E63" s="41">
        <f t="shared" si="17"/>
        <v>98</v>
      </c>
      <c r="F63" s="41">
        <f t="shared" si="17"/>
        <v>3</v>
      </c>
      <c r="G63" s="41">
        <f t="shared" si="17"/>
        <v>94</v>
      </c>
      <c r="H63" s="42">
        <f t="shared" si="15"/>
        <v>46</v>
      </c>
      <c r="I63" s="102">
        <f>H63/G63*100</f>
        <v>48.936170212765958</v>
      </c>
      <c r="J63" s="68">
        <f>SUM(J53:J62)</f>
        <v>8</v>
      </c>
      <c r="K63" s="41">
        <f>SUM(K53:K62)</f>
        <v>28</v>
      </c>
      <c r="L63" s="73">
        <f>SUM(L53:L62)</f>
        <v>10</v>
      </c>
    </row>
    <row r="64" spans="1:13" ht="18" customHeight="1" thickBot="1" x14ac:dyDescent="0.2">
      <c r="A64" s="79" t="s">
        <v>32</v>
      </c>
      <c r="B64" s="47"/>
      <c r="C64" s="48">
        <f>ROUND(C63/B63*100,1)</f>
        <v>60.7</v>
      </c>
      <c r="D64" s="48">
        <f>ROUND(D63/B63*100,1)</f>
        <v>3.2</v>
      </c>
      <c r="E64" s="48">
        <f>ROUND(E63/B63*100,1)</f>
        <v>16.8</v>
      </c>
      <c r="F64" s="48">
        <f>ROUND(F63/B63*100,1)</f>
        <v>0.5</v>
      </c>
      <c r="G64" s="48">
        <f>ROUND(G63/B63*100,1)</f>
        <v>16.100000000000001</v>
      </c>
      <c r="H64" s="49"/>
      <c r="I64" s="50"/>
      <c r="J64" s="51">
        <f>J63/$H63*100</f>
        <v>17.391304347826086</v>
      </c>
      <c r="K64" s="48">
        <f>K63/$H63*100</f>
        <v>60.869565217391312</v>
      </c>
      <c r="L64" s="52">
        <f>L63/$H63*100</f>
        <v>21.739130434782609</v>
      </c>
    </row>
    <row r="65" spans="1:13" ht="18" customHeight="1" x14ac:dyDescent="0.15">
      <c r="A65" s="103" t="s">
        <v>49</v>
      </c>
      <c r="B65" s="54">
        <v>435</v>
      </c>
      <c r="C65" s="54">
        <v>339</v>
      </c>
      <c r="D65" s="54">
        <v>13</v>
      </c>
      <c r="E65" s="54">
        <v>23</v>
      </c>
      <c r="F65" s="54">
        <v>8</v>
      </c>
      <c r="G65" s="56">
        <v>52</v>
      </c>
      <c r="H65" s="70">
        <f>SUM(J65:L65)</f>
        <v>35</v>
      </c>
      <c r="I65" s="58">
        <f>H65/G65*100</f>
        <v>67.307692307692307</v>
      </c>
      <c r="J65" s="59">
        <v>17</v>
      </c>
      <c r="K65" s="60">
        <v>13</v>
      </c>
      <c r="L65" s="77">
        <v>5</v>
      </c>
    </row>
    <row r="66" spans="1:13" ht="18" customHeight="1" x14ac:dyDescent="0.15">
      <c r="A66" s="26" t="s">
        <v>37</v>
      </c>
      <c r="B66" s="37">
        <v>143</v>
      </c>
      <c r="C66" s="37">
        <v>101</v>
      </c>
      <c r="D66" s="37">
        <v>2</v>
      </c>
      <c r="E66" s="37">
        <v>2</v>
      </c>
      <c r="F66" s="37">
        <v>1</v>
      </c>
      <c r="G66" s="29">
        <v>37</v>
      </c>
      <c r="H66" s="30">
        <f>SUM(J66:L66)</f>
        <v>27</v>
      </c>
      <c r="I66" s="64">
        <f>H66/G66*100</f>
        <v>72.972972972972968</v>
      </c>
      <c r="J66" s="32">
        <v>10</v>
      </c>
      <c r="K66" s="33">
        <v>15</v>
      </c>
      <c r="L66" s="34">
        <v>2</v>
      </c>
    </row>
    <row r="67" spans="1:13" ht="18" customHeight="1" x14ac:dyDescent="0.15">
      <c r="A67" s="26" t="s">
        <v>29</v>
      </c>
      <c r="B67" s="37">
        <v>32</v>
      </c>
      <c r="C67" s="37">
        <v>25</v>
      </c>
      <c r="D67" s="37">
        <v>1</v>
      </c>
      <c r="E67" s="37">
        <v>5</v>
      </c>
      <c r="F67" s="37">
        <v>0</v>
      </c>
      <c r="G67" s="29">
        <v>1</v>
      </c>
      <c r="H67" s="88">
        <f>SUM(J67:L67)</f>
        <v>1</v>
      </c>
      <c r="I67" s="64">
        <f>H67/G67*100</f>
        <v>100</v>
      </c>
      <c r="J67" s="86">
        <v>1</v>
      </c>
      <c r="K67" s="86">
        <v>0</v>
      </c>
      <c r="L67" s="87">
        <v>0</v>
      </c>
    </row>
    <row r="68" spans="1:13" ht="18" customHeight="1" x14ac:dyDescent="0.15">
      <c r="A68" s="39" t="s">
        <v>71</v>
      </c>
      <c r="B68" s="41">
        <f t="shared" ref="B68:L68" si="18">SUM(B65:B67)</f>
        <v>610</v>
      </c>
      <c r="C68" s="41">
        <f t="shared" si="18"/>
        <v>465</v>
      </c>
      <c r="D68" s="41">
        <f t="shared" si="18"/>
        <v>16</v>
      </c>
      <c r="E68" s="41">
        <f>SUM(E65:E67)</f>
        <v>30</v>
      </c>
      <c r="F68" s="41">
        <f>SUM(F65:F67)</f>
        <v>9</v>
      </c>
      <c r="G68" s="41">
        <f t="shared" si="18"/>
        <v>90</v>
      </c>
      <c r="H68" s="42">
        <f t="shared" ref="H68:H70" si="19">SUM(J68:L68)</f>
        <v>63</v>
      </c>
      <c r="I68" s="64">
        <f>H68/G68*100</f>
        <v>70</v>
      </c>
      <c r="J68" s="68">
        <f t="shared" si="18"/>
        <v>28</v>
      </c>
      <c r="K68" s="41">
        <f t="shared" si="18"/>
        <v>28</v>
      </c>
      <c r="L68" s="73">
        <f t="shared" si="18"/>
        <v>7</v>
      </c>
    </row>
    <row r="69" spans="1:13" ht="18" customHeight="1" thickBot="1" x14ac:dyDescent="0.2">
      <c r="A69" s="79" t="s">
        <v>32</v>
      </c>
      <c r="B69" s="47"/>
      <c r="C69" s="48">
        <f>ROUND(C68/B68*100,1)</f>
        <v>76.2</v>
      </c>
      <c r="D69" s="48">
        <f>ROUND(D68/B68*100,1)</f>
        <v>2.6</v>
      </c>
      <c r="E69" s="48">
        <f>ROUND(E68/B68*100,1)</f>
        <v>4.9000000000000004</v>
      </c>
      <c r="F69" s="48">
        <f>ROUND(F68/B68*100,1)</f>
        <v>1.5</v>
      </c>
      <c r="G69" s="48">
        <f>ROUND(G68/B68*100,1)</f>
        <v>14.8</v>
      </c>
      <c r="H69" s="49"/>
      <c r="I69" s="50"/>
      <c r="J69" s="51">
        <f>J68/$H68*100</f>
        <v>44.444444444444443</v>
      </c>
      <c r="K69" s="48">
        <f>K68/$H68*100</f>
        <v>44.444444444444443</v>
      </c>
      <c r="L69" s="52">
        <f>L68/$H68*100</f>
        <v>11.111111111111111</v>
      </c>
    </row>
    <row r="70" spans="1:13" ht="18" customHeight="1" x14ac:dyDescent="0.15">
      <c r="A70" s="104" t="s">
        <v>72</v>
      </c>
      <c r="B70" s="105">
        <f t="shared" ref="B70:G70" si="20">SUM(B68+B63+B51+B46+B9+B42+B35+B26+B20+B17)</f>
        <v>7673</v>
      </c>
      <c r="C70" s="105">
        <f t="shared" si="20"/>
        <v>5091</v>
      </c>
      <c r="D70" s="105">
        <f t="shared" si="20"/>
        <v>329</v>
      </c>
      <c r="E70" s="105">
        <f t="shared" si="20"/>
        <v>1208</v>
      </c>
      <c r="F70" s="105">
        <f t="shared" si="20"/>
        <v>83</v>
      </c>
      <c r="G70" s="105">
        <f t="shared" si="20"/>
        <v>972</v>
      </c>
      <c r="H70" s="106">
        <f t="shared" si="19"/>
        <v>669</v>
      </c>
      <c r="I70" s="107">
        <f>H70/G70*100</f>
        <v>68.827160493827151</v>
      </c>
      <c r="J70" s="108">
        <f>SUM(J68+J63+J51+J46+J9+J42+J35+J26+J20+J17)</f>
        <v>203</v>
      </c>
      <c r="K70" s="105">
        <f>SUM(K68+K63+K51+K46+K9+K42+K35+K26+K20+K17)</f>
        <v>332</v>
      </c>
      <c r="L70" s="109">
        <f>SUM(L68+L63+L51+L46+L9+L42+L35+L26+L20+L17)</f>
        <v>134</v>
      </c>
    </row>
    <row r="71" spans="1:13" ht="18" customHeight="1" thickBot="1" x14ac:dyDescent="0.2">
      <c r="A71" s="110" t="s">
        <v>32</v>
      </c>
      <c r="B71" s="47"/>
      <c r="C71" s="48">
        <f>ROUND(C70/B70*100,1)</f>
        <v>66.3</v>
      </c>
      <c r="D71" s="48">
        <f>ROUND(D70/B70*100,1)</f>
        <v>4.3</v>
      </c>
      <c r="E71" s="48">
        <f>ROUND(E70/B70*100,1)</f>
        <v>15.7</v>
      </c>
      <c r="F71" s="48">
        <f>ROUND(F70/C70*100,1)</f>
        <v>1.6</v>
      </c>
      <c r="G71" s="48">
        <f>ROUND(G70/B70*100,1)</f>
        <v>12.7</v>
      </c>
      <c r="H71" s="49"/>
      <c r="I71" s="111"/>
      <c r="J71" s="51">
        <f>J70/$H70*100</f>
        <v>30.343796711509718</v>
      </c>
      <c r="K71" s="48">
        <f>K70/$H70*100</f>
        <v>49.626307922272048</v>
      </c>
      <c r="L71" s="112">
        <f>L70/$H70*100</f>
        <v>20.029895366218238</v>
      </c>
    </row>
    <row r="72" spans="1:13" ht="18" customHeight="1" x14ac:dyDescent="0.15">
      <c r="A72" s="113" t="s">
        <v>30</v>
      </c>
      <c r="B72" s="114">
        <v>5995</v>
      </c>
      <c r="C72" s="114">
        <v>2748</v>
      </c>
      <c r="D72" s="114">
        <v>296</v>
      </c>
      <c r="E72" s="114">
        <v>727</v>
      </c>
      <c r="F72" s="114">
        <v>72</v>
      </c>
      <c r="G72" s="115">
        <v>2152</v>
      </c>
      <c r="H72" s="70">
        <f>SUM(J72:L72)</f>
        <v>1462</v>
      </c>
      <c r="I72" s="107">
        <f>H72/G72*100</f>
        <v>67.936802973977692</v>
      </c>
      <c r="J72" s="116">
        <v>500</v>
      </c>
      <c r="K72" s="114">
        <v>703</v>
      </c>
      <c r="L72" s="117">
        <v>259</v>
      </c>
    </row>
    <row r="73" spans="1:13" ht="18" customHeight="1" thickBot="1" x14ac:dyDescent="0.2">
      <c r="A73" s="79" t="s">
        <v>32</v>
      </c>
      <c r="B73" s="47"/>
      <c r="C73" s="118">
        <f>ROUND(C72/$B72*100,1)</f>
        <v>45.8</v>
      </c>
      <c r="D73" s="118">
        <f>ROUND(D72/$B72*100,1)</f>
        <v>4.9000000000000004</v>
      </c>
      <c r="E73" s="118">
        <f>ROUND(E72/$B72*100,1)</f>
        <v>12.1</v>
      </c>
      <c r="F73" s="118">
        <f>ROUND(F72/$B72*100,1)</f>
        <v>1.2</v>
      </c>
      <c r="G73" s="118">
        <f>ROUND(G72/$B72*100,1)</f>
        <v>35.9</v>
      </c>
      <c r="H73" s="119"/>
      <c r="I73" s="111"/>
      <c r="J73" s="120">
        <f>J72/$H72*100</f>
        <v>34.199726402188787</v>
      </c>
      <c r="K73" s="121">
        <f>K72/$H72*100</f>
        <v>48.084815321477429</v>
      </c>
      <c r="L73" s="122">
        <f>L72/$H72*100</f>
        <v>17.715458276333791</v>
      </c>
    </row>
    <row r="74" spans="1:13" ht="18" customHeight="1" x14ac:dyDescent="0.15">
      <c r="A74" s="123" t="s">
        <v>55</v>
      </c>
      <c r="B74" s="105">
        <f t="shared" ref="B74:G74" si="21">B70+B72</f>
        <v>13668</v>
      </c>
      <c r="C74" s="124">
        <f t="shared" si="21"/>
        <v>7839</v>
      </c>
      <c r="D74" s="105">
        <f t="shared" si="21"/>
        <v>625</v>
      </c>
      <c r="E74" s="105">
        <f t="shared" si="21"/>
        <v>1935</v>
      </c>
      <c r="F74" s="105">
        <f t="shared" si="21"/>
        <v>155</v>
      </c>
      <c r="G74" s="105">
        <f t="shared" si="21"/>
        <v>3124</v>
      </c>
      <c r="H74" s="106">
        <f>SUM(J74:L74)</f>
        <v>2131</v>
      </c>
      <c r="I74" s="125">
        <f>H74/G74*100</f>
        <v>68.21382842509604</v>
      </c>
      <c r="J74" s="124">
        <f>J70+J72</f>
        <v>703</v>
      </c>
      <c r="K74" s="105">
        <f>K70+K72</f>
        <v>1035</v>
      </c>
      <c r="L74" s="109">
        <f>L70+L72</f>
        <v>393</v>
      </c>
    </row>
    <row r="75" spans="1:13" ht="18" customHeight="1" thickBot="1" x14ac:dyDescent="0.2">
      <c r="A75" s="79" t="s">
        <v>32</v>
      </c>
      <c r="B75" s="47"/>
      <c r="C75" s="48">
        <f>ROUND(C74/$B74*100,1)</f>
        <v>57.4</v>
      </c>
      <c r="D75" s="48">
        <f>ROUND(D74/$B74*100,1)</f>
        <v>4.5999999999999996</v>
      </c>
      <c r="E75" s="48">
        <f>ROUND(E74/$B74*100,1)</f>
        <v>14.2</v>
      </c>
      <c r="F75" s="48">
        <f>ROUND(F74/$B74*100,1)</f>
        <v>1.1000000000000001</v>
      </c>
      <c r="G75" s="48">
        <f>ROUND(G74/$B74*100,1)</f>
        <v>22.9</v>
      </c>
      <c r="H75" s="97"/>
      <c r="I75" s="111"/>
      <c r="J75" s="51">
        <f>J74/$H74*100</f>
        <v>32.9892069450962</v>
      </c>
      <c r="K75" s="48">
        <f>K74/$H74*100</f>
        <v>48.568747067104646</v>
      </c>
      <c r="L75" s="112">
        <f>L74/$H74*100</f>
        <v>18.442045987799155</v>
      </c>
      <c r="M75" s="6">
        <f>SUM(J75:L75)</f>
        <v>100</v>
      </c>
    </row>
    <row r="76" spans="1:13" x14ac:dyDescent="0.15">
      <c r="L76" s="5" t="s">
        <v>57</v>
      </c>
    </row>
    <row r="77" spans="1:13" x14ac:dyDescent="0.15">
      <c r="A77" s="9"/>
    </row>
  </sheetData>
  <sheetProtection selectLockedCells="1"/>
  <mergeCells count="5">
    <mergeCell ref="A4:A5"/>
    <mergeCell ref="J4:L4"/>
    <mergeCell ref="B4:B5"/>
    <mergeCell ref="H4:H5"/>
    <mergeCell ref="C4:G4"/>
  </mergeCells>
  <phoneticPr fontId="2"/>
  <pageMargins left="0.78740157480314965" right="0.78740157480314965" top="0.78740157480314965" bottom="0.59055118110236227" header="0.51181102362204722" footer="0.51181102362204722"/>
  <pageSetup paperSize="9" scale="94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表12 </vt:lpstr>
      <vt:lpstr>'表12 '!Print_Area</vt:lpstr>
      <vt:lpstr>'表12 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4815371</cp:lastModifiedBy>
  <cp:lastPrinted>2023-03-17T07:01:12Z</cp:lastPrinted>
  <dcterms:created xsi:type="dcterms:W3CDTF">2003-12-02T07:16:32Z</dcterms:created>
  <dcterms:modified xsi:type="dcterms:W3CDTF">2023-03-17T07:01:13Z</dcterms:modified>
</cp:coreProperties>
</file>