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lily\社内文書\プロジェクト\アンケート\04 県\12_子ども未来課\1203～母子保健事業実績入力\2301_担当：山口さん（返り咲き）\3 作業\R03母子保健事業実績集計結果表_入力\"/>
    </mc:Choice>
  </mc:AlternateContent>
  <xr:revisionPtr revIDLastSave="0" documentId="13_ncr:1_{2CC4A326-A235-428F-8D46-2D8B316309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表15" sheetId="5" r:id="rId1"/>
  </sheets>
  <definedNames>
    <definedName name="_xlnm.Print_Titles" localSheetId="0">表15!$3:$4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0" i="5" l="1"/>
  <c r="L57" i="5"/>
  <c r="L56" i="5"/>
  <c r="L55" i="5"/>
  <c r="L53" i="5"/>
  <c r="L52" i="5"/>
  <c r="L51" i="5"/>
  <c r="L50" i="5"/>
  <c r="L49" i="5"/>
  <c r="L48" i="5"/>
  <c r="L47" i="5"/>
  <c r="L46" i="5"/>
  <c r="L45" i="5"/>
  <c r="L44" i="5"/>
  <c r="L42" i="5"/>
  <c r="L41" i="5"/>
  <c r="L40" i="5"/>
  <c r="L38" i="5"/>
  <c r="L37" i="5"/>
  <c r="L35" i="5"/>
  <c r="L34" i="5"/>
  <c r="L33" i="5"/>
  <c r="L32" i="5"/>
  <c r="L31" i="5"/>
  <c r="L29" i="5"/>
  <c r="L28" i="5"/>
  <c r="L27" i="5"/>
  <c r="L26" i="5"/>
  <c r="L25" i="5"/>
  <c r="L24" i="5"/>
  <c r="L23" i="5"/>
  <c r="L21" i="5"/>
  <c r="L20" i="5"/>
  <c r="L19" i="5"/>
  <c r="L18" i="5"/>
  <c r="L16" i="5"/>
  <c r="L14" i="5"/>
  <c r="L13" i="5"/>
  <c r="L12" i="5"/>
  <c r="L11" i="5"/>
  <c r="L10" i="5"/>
  <c r="L9" i="5"/>
  <c r="L7" i="5"/>
  <c r="L6" i="5"/>
  <c r="L5" i="5"/>
  <c r="J60" i="5"/>
  <c r="J57" i="5"/>
  <c r="J56" i="5"/>
  <c r="J55" i="5"/>
  <c r="J53" i="5"/>
  <c r="J52" i="5"/>
  <c r="J51" i="5"/>
  <c r="J50" i="5"/>
  <c r="J49" i="5"/>
  <c r="J48" i="5"/>
  <c r="J47" i="5"/>
  <c r="J46" i="5"/>
  <c r="J45" i="5"/>
  <c r="J44" i="5"/>
  <c r="J42" i="5"/>
  <c r="J41" i="5"/>
  <c r="J40" i="5"/>
  <c r="J38" i="5"/>
  <c r="J37" i="5"/>
  <c r="J35" i="5"/>
  <c r="J34" i="5"/>
  <c r="J33" i="5"/>
  <c r="J32" i="5"/>
  <c r="J31" i="5"/>
  <c r="J29" i="5"/>
  <c r="J28" i="5"/>
  <c r="J27" i="5"/>
  <c r="J26" i="5"/>
  <c r="J25" i="5"/>
  <c r="J24" i="5"/>
  <c r="J23" i="5"/>
  <c r="J21" i="5"/>
  <c r="J20" i="5"/>
  <c r="J19" i="5"/>
  <c r="J18" i="5"/>
  <c r="J16" i="5"/>
  <c r="J14" i="5"/>
  <c r="J13" i="5"/>
  <c r="J12" i="5"/>
  <c r="J11" i="5"/>
  <c r="J10" i="5"/>
  <c r="J9" i="5"/>
  <c r="J7" i="5"/>
  <c r="J6" i="5"/>
  <c r="J5" i="5"/>
  <c r="H60" i="5"/>
  <c r="H57" i="5"/>
  <c r="H56" i="5"/>
  <c r="H55" i="5"/>
  <c r="H53" i="5"/>
  <c r="H52" i="5"/>
  <c r="H51" i="5"/>
  <c r="H50" i="5"/>
  <c r="H49" i="5"/>
  <c r="H48" i="5"/>
  <c r="H47" i="5"/>
  <c r="H46" i="5"/>
  <c r="H45" i="5"/>
  <c r="H44" i="5"/>
  <c r="H42" i="5"/>
  <c r="H41" i="5"/>
  <c r="H40" i="5"/>
  <c r="H38" i="5"/>
  <c r="H37" i="5"/>
  <c r="H35" i="5"/>
  <c r="H34" i="5"/>
  <c r="H33" i="5"/>
  <c r="H32" i="5"/>
  <c r="H31" i="5"/>
  <c r="H29" i="5"/>
  <c r="H28" i="5"/>
  <c r="H27" i="5"/>
  <c r="H26" i="5"/>
  <c r="H25" i="5"/>
  <c r="H24" i="5"/>
  <c r="H23" i="5"/>
  <c r="H21" i="5"/>
  <c r="H20" i="5"/>
  <c r="H19" i="5"/>
  <c r="H18" i="5"/>
  <c r="H16" i="5"/>
  <c r="H14" i="5"/>
  <c r="H13" i="5"/>
  <c r="H12" i="5"/>
  <c r="H11" i="5"/>
  <c r="H10" i="5"/>
  <c r="H9" i="5"/>
  <c r="H7" i="5"/>
  <c r="H6" i="5"/>
  <c r="H5" i="5"/>
  <c r="F60" i="5"/>
  <c r="F57" i="5"/>
  <c r="F56" i="5"/>
  <c r="F55" i="5"/>
  <c r="F53" i="5"/>
  <c r="F52" i="5"/>
  <c r="F51" i="5"/>
  <c r="F50" i="5"/>
  <c r="F49" i="5"/>
  <c r="F48" i="5"/>
  <c r="F47" i="5"/>
  <c r="F46" i="5"/>
  <c r="F45" i="5"/>
  <c r="F44" i="5"/>
  <c r="F42" i="5"/>
  <c r="F41" i="5"/>
  <c r="F40" i="5"/>
  <c r="F38" i="5"/>
  <c r="F37" i="5"/>
  <c r="F35" i="5"/>
  <c r="F34" i="5"/>
  <c r="F33" i="5"/>
  <c r="F32" i="5"/>
  <c r="F31" i="5"/>
  <c r="F29" i="5"/>
  <c r="F28" i="5"/>
  <c r="F27" i="5"/>
  <c r="F26" i="5"/>
  <c r="F25" i="5"/>
  <c r="F24" i="5"/>
  <c r="F23" i="5"/>
  <c r="F21" i="5"/>
  <c r="F20" i="5"/>
  <c r="F19" i="5"/>
  <c r="F18" i="5"/>
  <c r="F16" i="5"/>
  <c r="F14" i="5"/>
  <c r="F13" i="5"/>
  <c r="F12" i="5"/>
  <c r="F11" i="5"/>
  <c r="F10" i="5"/>
  <c r="F9" i="5"/>
  <c r="F7" i="5"/>
  <c r="F6" i="5"/>
  <c r="F5" i="5"/>
  <c r="D60" i="5"/>
  <c r="D57" i="5"/>
  <c r="D56" i="5"/>
  <c r="D55" i="5"/>
  <c r="D53" i="5"/>
  <c r="D52" i="5"/>
  <c r="D51" i="5"/>
  <c r="D50" i="5"/>
  <c r="D49" i="5"/>
  <c r="D48" i="5"/>
  <c r="D47" i="5"/>
  <c r="D46" i="5"/>
  <c r="D45" i="5"/>
  <c r="D44" i="5"/>
  <c r="D42" i="5"/>
  <c r="D41" i="5"/>
  <c r="D40" i="5"/>
  <c r="D38" i="5"/>
  <c r="D37" i="5"/>
  <c r="D35" i="5"/>
  <c r="D34" i="5"/>
  <c r="D33" i="5"/>
  <c r="D32" i="5"/>
  <c r="D31" i="5"/>
  <c r="D29" i="5"/>
  <c r="D28" i="5"/>
  <c r="D27" i="5"/>
  <c r="D26" i="5"/>
  <c r="D25" i="5"/>
  <c r="D24" i="5"/>
  <c r="D23" i="5"/>
  <c r="D21" i="5"/>
  <c r="D20" i="5"/>
  <c r="D19" i="5"/>
  <c r="D18" i="5"/>
  <c r="D16" i="5"/>
  <c r="D14" i="5"/>
  <c r="D13" i="5"/>
  <c r="D12" i="5"/>
  <c r="D11" i="5"/>
  <c r="D10" i="5"/>
  <c r="D9" i="5"/>
  <c r="D7" i="5"/>
  <c r="D6" i="5"/>
  <c r="D5" i="5"/>
  <c r="K58" i="5" l="1"/>
  <c r="K54" i="5"/>
  <c r="K43" i="5"/>
  <c r="K39" i="5"/>
  <c r="K36" i="5"/>
  <c r="K30" i="5"/>
  <c r="K22" i="5"/>
  <c r="K17" i="5"/>
  <c r="L17" i="5" s="1"/>
  <c r="K15" i="5"/>
  <c r="K8" i="5"/>
  <c r="B8" i="5"/>
  <c r="B15" i="5"/>
  <c r="B17" i="5"/>
  <c r="B22" i="5"/>
  <c r="B30" i="5"/>
  <c r="B36" i="5"/>
  <c r="B39" i="5"/>
  <c r="B43" i="5"/>
  <c r="B54" i="5"/>
  <c r="B58" i="5"/>
  <c r="B59" i="5" s="1"/>
  <c r="B61" i="5" s="1"/>
  <c r="C8" i="5"/>
  <c r="E8" i="5"/>
  <c r="G8" i="5"/>
  <c r="I8" i="5"/>
  <c r="C15" i="5"/>
  <c r="E15" i="5"/>
  <c r="G15" i="5"/>
  <c r="I15" i="5"/>
  <c r="C17" i="5"/>
  <c r="D17" i="5" s="1"/>
  <c r="E17" i="5"/>
  <c r="G17" i="5"/>
  <c r="H17" i="5" s="1"/>
  <c r="I17" i="5"/>
  <c r="J17" i="5" s="1"/>
  <c r="C22" i="5"/>
  <c r="E22" i="5"/>
  <c r="G22" i="5"/>
  <c r="I22" i="5"/>
  <c r="C30" i="5"/>
  <c r="E30" i="5"/>
  <c r="G30" i="5"/>
  <c r="I30" i="5"/>
  <c r="C36" i="5"/>
  <c r="E36" i="5"/>
  <c r="G36" i="5"/>
  <c r="I36" i="5"/>
  <c r="C39" i="5"/>
  <c r="D39" i="5" s="1"/>
  <c r="E39" i="5"/>
  <c r="G39" i="5"/>
  <c r="I39" i="5"/>
  <c r="J39" i="5" s="1"/>
  <c r="C43" i="5"/>
  <c r="E43" i="5"/>
  <c r="G43" i="5"/>
  <c r="I43" i="5"/>
  <c r="C54" i="5"/>
  <c r="E54" i="5"/>
  <c r="G54" i="5"/>
  <c r="I54" i="5"/>
  <c r="C58" i="5"/>
  <c r="E58" i="5"/>
  <c r="G58" i="5"/>
  <c r="I58" i="5"/>
  <c r="J43" i="5" l="1"/>
  <c r="H39" i="5"/>
  <c r="L39" i="5"/>
  <c r="F39" i="5"/>
  <c r="J22" i="5"/>
  <c r="F17" i="5"/>
  <c r="J54" i="5"/>
  <c r="H54" i="5"/>
  <c r="H43" i="5"/>
  <c r="L43" i="5"/>
  <c r="F43" i="5"/>
  <c r="J36" i="5"/>
  <c r="J30" i="5"/>
  <c r="H30" i="5"/>
  <c r="H22" i="5"/>
  <c r="L22" i="5"/>
  <c r="F22" i="5"/>
  <c r="J15" i="5"/>
  <c r="J8" i="5"/>
  <c r="H58" i="5"/>
  <c r="H15" i="5"/>
  <c r="F30" i="5"/>
  <c r="L54" i="5"/>
  <c r="I59" i="5"/>
  <c r="J58" i="5"/>
  <c r="H36" i="5"/>
  <c r="E59" i="5"/>
  <c r="F58" i="5"/>
  <c r="F54" i="5"/>
  <c r="F36" i="5"/>
  <c r="F15" i="5"/>
  <c r="F8" i="5"/>
  <c r="L30" i="5"/>
  <c r="D58" i="5"/>
  <c r="C59" i="5"/>
  <c r="D54" i="5"/>
  <c r="D43" i="5"/>
  <c r="D36" i="5"/>
  <c r="D30" i="5"/>
  <c r="D22" i="5"/>
  <c r="D15" i="5"/>
  <c r="D8" i="5"/>
  <c r="L15" i="5"/>
  <c r="L36" i="5"/>
  <c r="L58" i="5"/>
  <c r="K59" i="5"/>
  <c r="L8" i="5"/>
  <c r="H8" i="5"/>
  <c r="G59" i="5"/>
  <c r="E61" i="5" l="1"/>
  <c r="F61" i="5" s="1"/>
  <c r="F59" i="5"/>
  <c r="C61" i="5"/>
  <c r="D61" i="5" s="1"/>
  <c r="D59" i="5"/>
  <c r="I61" i="5"/>
  <c r="J61" i="5" s="1"/>
  <c r="J59" i="5"/>
  <c r="K61" i="5"/>
  <c r="L61" i="5" s="1"/>
  <c r="L59" i="5"/>
  <c r="G61" i="5"/>
  <c r="H61" i="5" s="1"/>
  <c r="H59" i="5"/>
</calcChain>
</file>

<file path=xl/sharedStrings.xml><?xml version="1.0" encoding="utf-8"?>
<sst xmlns="http://schemas.openxmlformats.org/spreadsheetml/2006/main" count="125" uniqueCount="71">
  <si>
    <t>率</t>
    <rPh sb="0" eb="1">
      <t>リツ</t>
    </rPh>
    <phoneticPr fontId="2"/>
  </si>
  <si>
    <t>熊本市</t>
    <rPh sb="0" eb="3">
      <t>クマモトシ</t>
    </rPh>
    <phoneticPr fontId="2"/>
  </si>
  <si>
    <t>数</t>
    <rPh sb="0" eb="1">
      <t>スウ</t>
    </rPh>
    <phoneticPr fontId="2"/>
  </si>
  <si>
    <t>熊本県</t>
  </si>
  <si>
    <t>合　計</t>
    <rPh sb="0" eb="1">
      <t>ゴウ</t>
    </rPh>
    <rPh sb="2" eb="3">
      <t>ケイ</t>
    </rPh>
    <phoneticPr fontId="2"/>
  </si>
  <si>
    <t>問診
者数</t>
    <rPh sb="0" eb="2">
      <t>モンシン</t>
    </rPh>
    <rPh sb="3" eb="4">
      <t>シャ</t>
    </rPh>
    <rPh sb="4" eb="5">
      <t>スウ</t>
    </rPh>
    <phoneticPr fontId="2"/>
  </si>
  <si>
    <t>宇土市</t>
  </si>
  <si>
    <t>宇城市</t>
  </si>
  <si>
    <t>美里町</t>
  </si>
  <si>
    <t>宇城管内</t>
  </si>
  <si>
    <t>荒尾市</t>
  </si>
  <si>
    <t>玉名市</t>
  </si>
  <si>
    <t>玉東町</t>
  </si>
  <si>
    <t>和水町</t>
  </si>
  <si>
    <t>南関町</t>
  </si>
  <si>
    <t>長洲町</t>
  </si>
  <si>
    <t>有明管内</t>
  </si>
  <si>
    <t>山鹿市</t>
  </si>
  <si>
    <t>山鹿管内</t>
  </si>
  <si>
    <t>菊池市</t>
  </si>
  <si>
    <t>合志市</t>
  </si>
  <si>
    <t>大津町</t>
  </si>
  <si>
    <t>菊陽町</t>
  </si>
  <si>
    <t>菊池管内</t>
  </si>
  <si>
    <t>阿蘇市</t>
  </si>
  <si>
    <t>南小国町</t>
  </si>
  <si>
    <t>小国町</t>
  </si>
  <si>
    <t>産山村</t>
  </si>
  <si>
    <t>高森町</t>
  </si>
  <si>
    <t>南阿蘇村</t>
  </si>
  <si>
    <t>西原村</t>
  </si>
  <si>
    <t>阿蘇管内</t>
  </si>
  <si>
    <t>御船町</t>
  </si>
  <si>
    <t>嘉島町</t>
  </si>
  <si>
    <t>益城町</t>
  </si>
  <si>
    <t>甲佐町</t>
  </si>
  <si>
    <t>山都町</t>
  </si>
  <si>
    <t>計</t>
  </si>
  <si>
    <t>八代市</t>
  </si>
  <si>
    <t>氷川町</t>
  </si>
  <si>
    <t>八代管内</t>
  </si>
  <si>
    <t>水俣市</t>
  </si>
  <si>
    <t>芦北町</t>
  </si>
  <si>
    <t>津奈木町</t>
  </si>
  <si>
    <t>水俣管内</t>
  </si>
  <si>
    <t>人吉市</t>
  </si>
  <si>
    <t>錦町</t>
  </si>
  <si>
    <t>あさぎり町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</si>
  <si>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</si>
  <si>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</si>
  <si>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</si>
  <si>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</si>
  <si>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</si>
  <si>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</si>
  <si>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</si>
  <si>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人吉管内</t>
  </si>
  <si>
    <t>天草市</t>
  </si>
  <si>
    <t>上天草市</t>
  </si>
  <si>
    <t>苓北町</t>
  </si>
  <si>
    <t>天草管内</t>
  </si>
  <si>
    <t>歯磨きをしていない</t>
    <rPh sb="0" eb="2">
      <t>ハミガ</t>
    </rPh>
    <phoneticPr fontId="2"/>
  </si>
  <si>
    <t>子どもに対して育てにくさを感じる</t>
    <rPh sb="0" eb="1">
      <t>コ</t>
    </rPh>
    <rPh sb="4" eb="5">
      <t>タイ</t>
    </rPh>
    <rPh sb="7" eb="8">
      <t>ソダ</t>
    </rPh>
    <rPh sb="13" eb="14">
      <t>カン</t>
    </rPh>
    <phoneticPr fontId="2"/>
  </si>
  <si>
    <t>日常の育児の相談相手が誰もいない</t>
    <rPh sb="0" eb="2">
      <t>ニチジョウ</t>
    </rPh>
    <rPh sb="3" eb="5">
      <t>イクジ</t>
    </rPh>
    <rPh sb="6" eb="8">
      <t>ソウダン</t>
    </rPh>
    <rPh sb="8" eb="10">
      <t>アイテ</t>
    </rPh>
    <rPh sb="11" eb="12">
      <t>ダレ</t>
    </rPh>
    <phoneticPr fontId="2"/>
  </si>
  <si>
    <t>子ども未来課調べ及び県に報告された「健やか親子２１」から抽出</t>
    <rPh sb="0" eb="1">
      <t>コ</t>
    </rPh>
    <rPh sb="3" eb="5">
      <t>ミライ</t>
    </rPh>
    <rPh sb="5" eb="6">
      <t>カ</t>
    </rPh>
    <rPh sb="6" eb="7">
      <t>シラ</t>
    </rPh>
    <rPh sb="8" eb="9">
      <t>オヨ</t>
    </rPh>
    <phoneticPr fontId="2"/>
  </si>
  <si>
    <t>排泄について困っている</t>
    <phoneticPr fontId="2"/>
  </si>
  <si>
    <t>食事について心配なことがある</t>
    <phoneticPr fontId="2"/>
  </si>
  <si>
    <t>表16　3歳児健診時の問診で把握した育児状況</t>
    <rPh sb="0" eb="1">
      <t>ヒョウ</t>
    </rPh>
    <rPh sb="5" eb="6">
      <t>サイ</t>
    </rPh>
    <rPh sb="6" eb="7">
      <t>ジ</t>
    </rPh>
    <rPh sb="7" eb="9">
      <t>ケンシン</t>
    </rPh>
    <rPh sb="9" eb="10">
      <t>ジ</t>
    </rPh>
    <rPh sb="11" eb="13">
      <t>モンシン</t>
    </rPh>
    <rPh sb="14" eb="16">
      <t>ハアク</t>
    </rPh>
    <rPh sb="18" eb="20">
      <t>イクジ</t>
    </rPh>
    <rPh sb="20" eb="22">
      <t>ジョウキョウ</t>
    </rPh>
    <phoneticPr fontId="2"/>
  </si>
  <si>
    <t>8-5　３歳児健診問診結果</t>
    <rPh sb="5" eb="6">
      <t>サイ</t>
    </rPh>
    <rPh sb="6" eb="7">
      <t>ジ</t>
    </rPh>
    <rPh sb="7" eb="9">
      <t>ケンシン</t>
    </rPh>
    <rPh sb="9" eb="11">
      <t>モンシン</t>
    </rPh>
    <rPh sb="11" eb="13">
      <t>ケッカ</t>
    </rPh>
    <phoneticPr fontId="2"/>
  </si>
  <si>
    <t>（令和３年度）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</si>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</sst>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176" fontId="1" fillId="4" borderId="18" xfId="0" applyNumberFormat="1" applyFont="1" applyFill="1" applyBorder="1" applyAlignment="1">
      <alignment horizontal="right" shrinkToFit="1"/>
    </xf>
    <xf numFmtId="176" fontId="0" fillId="0" borderId="17" xfId="0" applyNumberFormat="1" applyBorder="1" applyAlignment="1" applyProtection="1">
      <alignment horizontal="right" vertical="center" shrinkToFit="1"/>
      <protection locked="0"/>
    </xf>
    <xf numFmtId="176" fontId="0" fillId="0" borderId="5" xfId="0" applyNumberFormat="1" applyBorder="1" applyAlignment="1" applyProtection="1">
      <alignment horizontal="right" vertical="center" shrinkToFit="1"/>
      <protection locked="0"/>
    </xf>
    <xf numFmtId="176" fontId="0" fillId="4" borderId="17" xfId="0" applyNumberFormat="1" applyFill="1" applyBorder="1" applyAlignment="1">
      <alignment horizontal="right" vertical="center" shrinkToFit="1"/>
    </xf>
    <xf numFmtId="177" fontId="0" fillId="3" borderId="5" xfId="0" applyNumberFormat="1" applyFill="1" applyBorder="1" applyAlignment="1">
      <alignment horizontal="right" vertical="center" shrinkToFit="1"/>
    </xf>
    <xf numFmtId="177" fontId="0" fillId="4" borderId="17" xfId="0" applyNumberFormat="1" applyFill="1" applyBorder="1" applyAlignment="1">
      <alignment horizontal="right" vertical="center" shrinkToFit="1"/>
    </xf>
    <xf numFmtId="177" fontId="0" fillId="3" borderId="17" xfId="0" applyNumberFormat="1" applyFill="1" applyBorder="1" applyAlignment="1">
      <alignment horizontal="right" vertical="center" shrinkToFit="1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6" xfId="0" applyFont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shrinkToFit="1"/>
    </xf>
    <xf numFmtId="0" fontId="5" fillId="0" borderId="9" xfId="0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5" fillId="2" borderId="11" xfId="0" applyFont="1" applyFill="1" applyBorder="1" applyAlignment="1">
      <alignment horizontal="center" shrinkToFit="1"/>
    </xf>
    <xf numFmtId="0" fontId="5" fillId="2" borderId="12" xfId="0" applyFont="1" applyFill="1" applyBorder="1" applyAlignment="1">
      <alignment horizont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shrinkToFit="1"/>
    </xf>
    <xf numFmtId="0" fontId="3" fillId="4" borderId="14" xfId="0" applyFont="1" applyFill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177" fontId="0" fillId="3" borderId="3" xfId="0" applyNumberFormat="1" applyFill="1" applyBorder="1" applyAlignment="1">
      <alignment horizontal="right" vertical="center" shrinkToFit="1"/>
    </xf>
    <xf numFmtId="176" fontId="0" fillId="0" borderId="3" xfId="0" applyNumberFormat="1" applyBorder="1" applyAlignment="1" applyProtection="1">
      <alignment horizontal="right" vertical="center" shrinkToFit="1"/>
      <protection locked="0"/>
    </xf>
    <xf numFmtId="177" fontId="0" fillId="3" borderId="7" xfId="0" applyNumberFormat="1" applyFill="1" applyBorder="1" applyAlignment="1">
      <alignment horizontal="right" vertical="center" shrinkToFit="1"/>
    </xf>
    <xf numFmtId="176" fontId="0" fillId="0" borderId="7" xfId="0" applyNumberFormat="1" applyBorder="1" applyAlignment="1" applyProtection="1">
      <alignment horizontal="right" vertical="center" shrinkToFit="1"/>
      <protection locked="0"/>
    </xf>
    <xf numFmtId="176" fontId="0" fillId="3" borderId="15" xfId="0" applyNumberFormat="1" applyFill="1" applyBorder="1" applyAlignment="1">
      <alignment horizontal="right" vertical="center" shrinkToFit="1"/>
    </xf>
    <xf numFmtId="177" fontId="0" fillId="3" borderId="15" xfId="0" applyNumberFormat="1" applyFill="1" applyBorder="1" applyAlignment="1">
      <alignment horizontal="right" vertical="center" shrinkToFit="1"/>
    </xf>
    <xf numFmtId="177" fontId="0" fillId="3" borderId="10" xfId="0" applyNumberFormat="1" applyFill="1" applyBorder="1" applyAlignment="1">
      <alignment horizontal="right" vertical="center" shrinkToFit="1"/>
    </xf>
    <xf numFmtId="176" fontId="0" fillId="0" borderId="10" xfId="0" applyNumberFormat="1" applyBorder="1" applyAlignment="1" applyProtection="1">
      <alignment horizontal="right" vertical="center" shrinkToFit="1"/>
      <protection locked="0"/>
    </xf>
    <xf numFmtId="176" fontId="0" fillId="3" borderId="20" xfId="0" applyNumberFormat="1" applyFill="1" applyBorder="1" applyAlignment="1">
      <alignment horizontal="right" shrinkToFit="1"/>
    </xf>
    <xf numFmtId="176" fontId="0" fillId="3" borderId="21" xfId="0" applyNumberFormat="1" applyFill="1" applyBorder="1" applyAlignment="1">
      <alignment horizontal="right" shrinkToFit="1"/>
    </xf>
    <xf numFmtId="176" fontId="0" fillId="3" borderId="22" xfId="0" applyNumberFormat="1" applyFill="1" applyBorder="1" applyAlignment="1">
      <alignment horizontal="right" shrinkToFit="1"/>
    </xf>
    <xf numFmtId="176" fontId="0" fillId="3" borderId="16" xfId="0" applyNumberFormat="1" applyFill="1" applyBorder="1" applyAlignment="1">
      <alignment horizontal="right" vertical="center" shrinkToFit="1"/>
    </xf>
    <xf numFmtId="177" fontId="0" fillId="3" borderId="16" xfId="0" applyNumberFormat="1" applyFill="1" applyBorder="1" applyAlignment="1">
      <alignment horizontal="right" vertical="center" shrinkToFit="1"/>
    </xf>
    <xf numFmtId="176" fontId="1" fillId="4" borderId="17" xfId="0" applyNumberFormat="1" applyFont="1" applyFill="1" applyBorder="1" applyAlignment="1">
      <alignment horizontal="right" shrinkToFit="1"/>
    </xf>
    <xf numFmtId="176" fontId="0" fillId="4" borderId="17" xfId="0" applyNumberFormat="1" applyFill="1" applyBorder="1" applyAlignment="1">
      <alignment horizontal="right" shrinkToFit="1"/>
    </xf>
    <xf numFmtId="176" fontId="1" fillId="0" borderId="23" xfId="0" applyNumberFormat="1" applyFont="1" applyBorder="1" applyAlignment="1">
      <alignment horizontal="right" shrinkToFit="1"/>
    </xf>
    <xf numFmtId="176" fontId="0" fillId="0" borderId="3" xfId="0" applyNumberFormat="1" applyBorder="1" applyAlignment="1">
      <alignment horizontal="right" vertical="center" shrinkToFit="1"/>
    </xf>
    <xf numFmtId="176" fontId="1" fillId="0" borderId="24" xfId="0" applyNumberFormat="1" applyFont="1" applyBorder="1" applyAlignment="1">
      <alignment horizontal="right" shrinkToFit="1"/>
    </xf>
    <xf numFmtId="176" fontId="0" fillId="0" borderId="5" xfId="0" applyNumberFormat="1" applyBorder="1" applyAlignment="1">
      <alignment horizontal="right" vertical="center" shrinkToFit="1"/>
    </xf>
    <xf numFmtId="176" fontId="1" fillId="0" borderId="25" xfId="0" applyNumberFormat="1" applyFont="1" applyBorder="1" applyAlignment="1">
      <alignment horizontal="right" vertical="center" shrinkToFit="1"/>
    </xf>
    <xf numFmtId="176" fontId="0" fillId="0" borderId="7" xfId="0" applyNumberFormat="1" applyBorder="1" applyAlignment="1">
      <alignment horizontal="right" vertical="center" shrinkToFit="1"/>
    </xf>
    <xf numFmtId="176" fontId="0" fillId="0" borderId="10" xfId="0" applyNumberFormat="1" applyBorder="1" applyAlignment="1">
      <alignment horizontal="right" shrinkToFit="1"/>
    </xf>
    <xf numFmtId="176" fontId="0" fillId="0" borderId="10" xfId="0" applyNumberFormat="1" applyBorder="1" applyAlignment="1">
      <alignment horizontal="right" vertical="center" shrinkToFit="1"/>
    </xf>
    <xf numFmtId="176" fontId="0" fillId="0" borderId="5" xfId="0" applyNumberFormat="1" applyBorder="1" applyAlignment="1">
      <alignment horizontal="right" shrinkToFit="1"/>
    </xf>
    <xf numFmtId="176" fontId="0" fillId="0" borderId="7" xfId="0" applyNumberFormat="1" applyBorder="1" applyAlignment="1">
      <alignment horizontal="right" shrinkToFit="1"/>
    </xf>
    <xf numFmtId="176" fontId="0" fillId="0" borderId="26" xfId="0" applyNumberFormat="1" applyBorder="1" applyAlignment="1">
      <alignment horizontal="right" shrinkToFit="1"/>
    </xf>
    <xf numFmtId="176" fontId="1" fillId="0" borderId="26" xfId="0" applyNumberFormat="1" applyFont="1" applyBorder="1" applyAlignment="1">
      <alignment horizontal="right" vertical="center" shrinkToFit="1"/>
    </xf>
    <xf numFmtId="176" fontId="1" fillId="0" borderId="24" xfId="0" applyNumberFormat="1" applyFont="1" applyBorder="1" applyAlignment="1">
      <alignment horizontal="right" vertical="center" shrinkToFit="1"/>
    </xf>
    <xf numFmtId="176" fontId="0" fillId="0" borderId="26" xfId="0" applyNumberFormat="1" applyBorder="1" applyAlignment="1">
      <alignment horizontal="right" vertical="center" shrinkToFit="1"/>
    </xf>
    <xf numFmtId="176" fontId="0" fillId="0" borderId="25" xfId="0" applyNumberFormat="1" applyBorder="1" applyAlignment="1">
      <alignment horizontal="right" shrinkToFit="1"/>
    </xf>
    <xf numFmtId="176" fontId="0" fillId="0" borderId="27" xfId="0" applyNumberFormat="1" applyBorder="1" applyAlignment="1">
      <alignment horizontal="right" shrinkToFit="1"/>
    </xf>
    <xf numFmtId="176" fontId="0" fillId="0" borderId="28" xfId="0" applyNumberFormat="1" applyBorder="1" applyAlignment="1">
      <alignment horizontal="right" shrinkToFit="1"/>
    </xf>
    <xf numFmtId="176" fontId="0" fillId="0" borderId="29" xfId="0" applyNumberFormat="1" applyBorder="1" applyAlignment="1">
      <alignment horizontal="right" shrinkToFit="1"/>
    </xf>
    <xf numFmtId="176" fontId="1" fillId="0" borderId="28" xfId="0" applyNumberFormat="1" applyFont="1" applyBorder="1" applyAlignment="1">
      <alignment horizontal="right" shrinkToFit="1"/>
    </xf>
    <xf numFmtId="176" fontId="1" fillId="0" borderId="29" xfId="0" applyNumberFormat="1" applyFont="1" applyBorder="1" applyAlignment="1">
      <alignment horizontal="right" shrinkToFit="1"/>
    </xf>
    <xf numFmtId="176" fontId="0" fillId="0" borderId="17" xfId="0" applyNumberFormat="1" applyBorder="1" applyAlignment="1">
      <alignment horizontal="right" shrinkToFit="1"/>
    </xf>
    <xf numFmtId="176" fontId="0" fillId="0" borderId="17" xfId="0" applyNumberFormat="1" applyBorder="1" applyAlignment="1">
      <alignment horizontal="right" vertical="center" shrinkToFi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176" fontId="1" fillId="0" borderId="26" xfId="0" applyNumberFormat="1" applyFont="1" applyBorder="1" applyAlignment="1" applyProtection="1">
      <alignment horizontal="right" vertical="center" shrinkToFit="1"/>
    </xf>
    <xf numFmtId="176" fontId="0" fillId="0" borderId="10" xfId="0" applyNumberFormat="1" applyBorder="1" applyAlignment="1" applyProtection="1">
      <alignment horizontal="right" vertical="center" shrinkToFit="1"/>
    </xf>
    <xf numFmtId="176" fontId="1" fillId="0" borderId="27" xfId="0" applyNumberFormat="1" applyFont="1" applyBorder="1" applyAlignment="1" applyProtection="1">
      <alignment horizontal="righ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2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defaultRowHeight="20.25" customHeight="1" x14ac:dyDescent="0.15"/>
  <cols>
    <col min="1" max="1" width="8.75" customWidth="1"/>
    <col min="2" max="2" width="7.125" customWidth="1"/>
    <col min="3" max="12" width="7.375" customWidth="1"/>
  </cols>
  <sheetData>
    <row r="1" spans="1:12" ht="17.25" customHeight="1" x14ac:dyDescent="0.15">
      <c r="A1" s="8" t="s">
        <v>67</v>
      </c>
    </row>
    <row r="2" spans="1:12" ht="15" customHeight="1" thickBot="1" x14ac:dyDescent="0.2">
      <c r="A2" t="s">
        <v>66</v>
      </c>
      <c r="L2" s="9" t="s">
        <v>68</v>
      </c>
    </row>
    <row r="3" spans="1:12" s="10" customFormat="1" ht="54" customHeight="1" x14ac:dyDescent="0.15">
      <c r="A3" s="68"/>
      <c r="B3" s="66" t="s">
        <v>5</v>
      </c>
      <c r="C3" s="64" t="s">
        <v>64</v>
      </c>
      <c r="D3" s="65"/>
      <c r="E3" s="70" t="s">
        <v>60</v>
      </c>
      <c r="F3" s="71"/>
      <c r="G3" s="70" t="s">
        <v>65</v>
      </c>
      <c r="H3" s="71"/>
      <c r="I3" s="70" t="s">
        <v>61</v>
      </c>
      <c r="J3" s="71"/>
      <c r="K3" s="70" t="s">
        <v>62</v>
      </c>
      <c r="L3" s="71"/>
    </row>
    <row r="4" spans="1:12" s="10" customFormat="1" ht="14.25" thickBot="1" x14ac:dyDescent="0.2">
      <c r="A4" s="69"/>
      <c r="B4" s="67"/>
      <c r="C4" s="11" t="s">
        <v>2</v>
      </c>
      <c r="D4" s="11" t="s">
        <v>0</v>
      </c>
      <c r="E4" s="11" t="s">
        <v>2</v>
      </c>
      <c r="F4" s="11" t="s">
        <v>0</v>
      </c>
      <c r="G4" s="11" t="s">
        <v>2</v>
      </c>
      <c r="H4" s="11" t="s">
        <v>0</v>
      </c>
      <c r="I4" s="11" t="s">
        <v>2</v>
      </c>
      <c r="J4" s="11" t="s">
        <v>0</v>
      </c>
      <c r="K4" s="11" t="s">
        <v>2</v>
      </c>
      <c r="L4" s="11" t="s">
        <v>0</v>
      </c>
    </row>
    <row r="5" spans="1:12" ht="15" customHeight="1" thickTop="1" x14ac:dyDescent="0.15">
      <c r="A5" s="12" t="s">
        <v>6</v>
      </c>
      <c r="B5" s="42">
        <v>270</v>
      </c>
      <c r="C5" s="43">
        <v>6</v>
      </c>
      <c r="D5" s="27">
        <f>IF(OR($B5="-",C5="-"),"-",C5/$B5*100)</f>
        <v>2.2222222222222223</v>
      </c>
      <c r="E5" s="43">
        <v>0</v>
      </c>
      <c r="F5" s="27">
        <f>IF(OR($B5="-",E5="-"),"-",E5/$B5*100)</f>
        <v>0</v>
      </c>
      <c r="G5" s="28">
        <v>20</v>
      </c>
      <c r="H5" s="27">
        <f>IF(OR($B5="-",G5="-"),"-",G5/$B5*100)</f>
        <v>7.4074074074074066</v>
      </c>
      <c r="I5" s="28">
        <v>81</v>
      </c>
      <c r="J5" s="27">
        <f>IF(OR($B5="-",I5="-"),"-",I5/$B5*100)</f>
        <v>30</v>
      </c>
      <c r="K5" s="28" t="s">
        <v>70</v>
      </c>
      <c r="L5" s="27" t="str">
        <f>IF(OR($B5="-",K5="-"),"-",K5/$B5*100)</f>
        <v>-</v>
      </c>
    </row>
    <row r="6" spans="1:12" ht="15" customHeight="1" x14ac:dyDescent="0.15">
      <c r="A6" s="13" t="s">
        <v>7</v>
      </c>
      <c r="B6" s="44">
        <v>389</v>
      </c>
      <c r="C6" s="45">
        <v>76</v>
      </c>
      <c r="D6" s="5">
        <f t="shared" ref="D6:D7" si="0">IF(OR($B6="-",C6="-"),"-",C6/$B6*100)</f>
        <v>19.537275064267352</v>
      </c>
      <c r="E6" s="45">
        <v>52</v>
      </c>
      <c r="F6" s="5">
        <f t="shared" ref="F6:F7" si="1">IF(OR($B6="-",E6="-"),"-",E6/$B6*100)</f>
        <v>13.367609254498714</v>
      </c>
      <c r="G6" s="3" t="s">
        <v>70</v>
      </c>
      <c r="H6" s="5" t="str">
        <f t="shared" ref="H6:H7" si="2">IF(OR($B6="-",G6="-"),"-",G6/$B6*100)</f>
        <v>-</v>
      </c>
      <c r="I6" s="3">
        <v>94</v>
      </c>
      <c r="J6" s="5">
        <f t="shared" ref="J6:J7" si="3">IF(OR($B6="-",I6="-"),"-",I6/$B6*100)</f>
        <v>24.164524421593832</v>
      </c>
      <c r="K6" s="3" t="s">
        <v>70</v>
      </c>
      <c r="L6" s="5" t="str">
        <f t="shared" ref="L6:L7" si="4">IF(OR($B6="-",K6="-"),"-",K6/$B6*100)</f>
        <v>-</v>
      </c>
    </row>
    <row r="7" spans="1:12" ht="15" customHeight="1" x14ac:dyDescent="0.15">
      <c r="A7" s="14" t="s">
        <v>8</v>
      </c>
      <c r="B7" s="46">
        <v>30</v>
      </c>
      <c r="C7" s="47">
        <v>0</v>
      </c>
      <c r="D7" s="29">
        <f t="shared" si="0"/>
        <v>0</v>
      </c>
      <c r="E7" s="47">
        <v>0</v>
      </c>
      <c r="F7" s="29">
        <f t="shared" si="1"/>
        <v>0</v>
      </c>
      <c r="G7" s="30" t="s">
        <v>70</v>
      </c>
      <c r="H7" s="29" t="str">
        <f t="shared" si="2"/>
        <v>-</v>
      </c>
      <c r="I7" s="30">
        <v>9</v>
      </c>
      <c r="J7" s="29">
        <f t="shared" si="3"/>
        <v>30</v>
      </c>
      <c r="K7" s="30" t="s">
        <v>70</v>
      </c>
      <c r="L7" s="29" t="str">
        <f t="shared" si="4"/>
        <v>-</v>
      </c>
    </row>
    <row r="8" spans="1:12" ht="15" customHeight="1" thickBot="1" x14ac:dyDescent="0.2">
      <c r="A8" s="15" t="s">
        <v>9</v>
      </c>
      <c r="B8" s="31">
        <f>SUM(B5:B7)</f>
        <v>689</v>
      </c>
      <c r="C8" s="31">
        <f>SUM(C5:C7)</f>
        <v>82</v>
      </c>
      <c r="D8" s="32">
        <f t="shared" ref="D8" si="5">C8/$B8*100</f>
        <v>11.901306240928882</v>
      </c>
      <c r="E8" s="31">
        <f>SUM(E5:E7)</f>
        <v>52</v>
      </c>
      <c r="F8" s="32">
        <f t="shared" ref="F8" si="6">E8/$B8*100</f>
        <v>7.5471698113207548</v>
      </c>
      <c r="G8" s="31">
        <f>SUM(G5:G7)</f>
        <v>20</v>
      </c>
      <c r="H8" s="32">
        <f t="shared" ref="H8" si="7">G8/$B8*100</f>
        <v>2.9027576197387517</v>
      </c>
      <c r="I8" s="31">
        <f>SUM(I5:I7)</f>
        <v>184</v>
      </c>
      <c r="J8" s="32">
        <f t="shared" ref="J8" si="8">I8/$B8*100</f>
        <v>26.705370101596515</v>
      </c>
      <c r="K8" s="31">
        <f>SUM(K5:K7)</f>
        <v>0</v>
      </c>
      <c r="L8" s="32">
        <f t="shared" ref="L8" si="9">K8/$B8*100</f>
        <v>0</v>
      </c>
    </row>
    <row r="9" spans="1:12" ht="15" customHeight="1" x14ac:dyDescent="0.15">
      <c r="A9" s="16" t="s">
        <v>10</v>
      </c>
      <c r="B9" s="48">
        <v>289</v>
      </c>
      <c r="C9" s="49">
        <v>82</v>
      </c>
      <c r="D9" s="33">
        <f t="shared" ref="D9:D14" si="10">IF(OR($B9="-",C9="-"),"-",C9/$B9*100)</f>
        <v>28.373702422145332</v>
      </c>
      <c r="E9" s="49">
        <v>1</v>
      </c>
      <c r="F9" s="33">
        <f t="shared" ref="F9:F14" si="11">IF(OR($B9="-",E9="-"),"-",E9/$B9*100)</f>
        <v>0.34602076124567477</v>
      </c>
      <c r="G9" s="34">
        <v>84</v>
      </c>
      <c r="H9" s="33">
        <f t="shared" ref="H9:H14" si="12">IF(OR($B9="-",G9="-"),"-",G9/$B9*100)</f>
        <v>29.065743944636679</v>
      </c>
      <c r="I9" s="34">
        <v>104</v>
      </c>
      <c r="J9" s="33">
        <f t="shared" ref="J9:J14" si="13">IF(OR($B9="-",I9="-"),"-",I9/$B9*100)</f>
        <v>35.986159169550177</v>
      </c>
      <c r="K9" s="34">
        <v>5</v>
      </c>
      <c r="L9" s="33">
        <f t="shared" ref="L9:L14" si="14">IF(OR($B9="-",K9="-"),"-",K9/$B9*100)</f>
        <v>1.7301038062283738</v>
      </c>
    </row>
    <row r="10" spans="1:12" ht="15" customHeight="1" x14ac:dyDescent="0.15">
      <c r="A10" s="13" t="s">
        <v>11</v>
      </c>
      <c r="B10" s="50">
        <v>601</v>
      </c>
      <c r="C10" s="45">
        <v>94</v>
      </c>
      <c r="D10" s="5">
        <f t="shared" si="10"/>
        <v>15.640599001663894</v>
      </c>
      <c r="E10" s="45">
        <v>18</v>
      </c>
      <c r="F10" s="5">
        <f t="shared" si="11"/>
        <v>2.9950083194675541</v>
      </c>
      <c r="G10" s="3" t="s">
        <v>70</v>
      </c>
      <c r="H10" s="5" t="str">
        <f t="shared" si="12"/>
        <v>-</v>
      </c>
      <c r="I10" s="3">
        <v>156</v>
      </c>
      <c r="J10" s="5">
        <f t="shared" si="13"/>
        <v>25.9567387687188</v>
      </c>
      <c r="K10" s="3" t="s">
        <v>70</v>
      </c>
      <c r="L10" s="5" t="str">
        <f t="shared" si="14"/>
        <v>-</v>
      </c>
    </row>
    <row r="11" spans="1:12" ht="15" customHeight="1" x14ac:dyDescent="0.15">
      <c r="A11" s="13" t="s">
        <v>12</v>
      </c>
      <c r="B11" s="50">
        <v>46</v>
      </c>
      <c r="C11" s="45">
        <v>6</v>
      </c>
      <c r="D11" s="5">
        <f t="shared" si="10"/>
        <v>13.043478260869565</v>
      </c>
      <c r="E11" s="45">
        <v>9</v>
      </c>
      <c r="F11" s="5">
        <f t="shared" si="11"/>
        <v>19.565217391304348</v>
      </c>
      <c r="G11" s="3">
        <v>20</v>
      </c>
      <c r="H11" s="5">
        <f t="shared" si="12"/>
        <v>43.478260869565219</v>
      </c>
      <c r="I11" s="3">
        <v>14</v>
      </c>
      <c r="J11" s="5">
        <f t="shared" si="13"/>
        <v>30.434782608695656</v>
      </c>
      <c r="K11" s="3">
        <v>1</v>
      </c>
      <c r="L11" s="5">
        <f t="shared" si="14"/>
        <v>2.1739130434782608</v>
      </c>
    </row>
    <row r="12" spans="1:12" ht="15" customHeight="1" x14ac:dyDescent="0.15">
      <c r="A12" s="13" t="s">
        <v>13</v>
      </c>
      <c r="B12" s="50">
        <v>63</v>
      </c>
      <c r="C12" s="45">
        <v>13</v>
      </c>
      <c r="D12" s="5">
        <f t="shared" si="10"/>
        <v>20.634920634920633</v>
      </c>
      <c r="E12" s="45">
        <v>3</v>
      </c>
      <c r="F12" s="5">
        <f t="shared" si="11"/>
        <v>4.7619047619047619</v>
      </c>
      <c r="G12" s="3" t="s">
        <v>70</v>
      </c>
      <c r="H12" s="5" t="str">
        <f t="shared" si="12"/>
        <v>-</v>
      </c>
      <c r="I12" s="3">
        <v>18</v>
      </c>
      <c r="J12" s="5">
        <f t="shared" si="13"/>
        <v>28.571428571428569</v>
      </c>
      <c r="K12" s="3" t="s">
        <v>70</v>
      </c>
      <c r="L12" s="5" t="str">
        <f t="shared" si="14"/>
        <v>-</v>
      </c>
    </row>
    <row r="13" spans="1:12" ht="15" customHeight="1" x14ac:dyDescent="0.15">
      <c r="A13" s="13" t="s">
        <v>14</v>
      </c>
      <c r="B13" s="50">
        <v>69</v>
      </c>
      <c r="C13" s="45">
        <v>14</v>
      </c>
      <c r="D13" s="5">
        <f t="shared" si="10"/>
        <v>20.289855072463769</v>
      </c>
      <c r="E13" s="45">
        <v>0</v>
      </c>
      <c r="F13" s="5">
        <f t="shared" si="11"/>
        <v>0</v>
      </c>
      <c r="G13" s="3">
        <v>36</v>
      </c>
      <c r="H13" s="5">
        <f t="shared" si="12"/>
        <v>52.173913043478258</v>
      </c>
      <c r="I13" s="3">
        <v>20</v>
      </c>
      <c r="J13" s="5">
        <f t="shared" si="13"/>
        <v>28.985507246376812</v>
      </c>
      <c r="K13" s="3" t="s">
        <v>70</v>
      </c>
      <c r="L13" s="5" t="str">
        <f t="shared" si="14"/>
        <v>-</v>
      </c>
    </row>
    <row r="14" spans="1:12" ht="15" customHeight="1" x14ac:dyDescent="0.15">
      <c r="A14" s="17" t="s">
        <v>15</v>
      </c>
      <c r="B14" s="51">
        <v>122</v>
      </c>
      <c r="C14" s="47">
        <v>24</v>
      </c>
      <c r="D14" s="29">
        <f t="shared" si="10"/>
        <v>19.672131147540984</v>
      </c>
      <c r="E14" s="47">
        <v>0</v>
      </c>
      <c r="F14" s="29">
        <f t="shared" si="11"/>
        <v>0</v>
      </c>
      <c r="G14" s="30">
        <v>21</v>
      </c>
      <c r="H14" s="29">
        <f t="shared" si="12"/>
        <v>17.21311475409836</v>
      </c>
      <c r="I14" s="30">
        <v>29</v>
      </c>
      <c r="J14" s="29">
        <f t="shared" si="13"/>
        <v>23.770491803278688</v>
      </c>
      <c r="K14" s="30">
        <v>0</v>
      </c>
      <c r="L14" s="29">
        <f t="shared" si="14"/>
        <v>0</v>
      </c>
    </row>
    <row r="15" spans="1:12" ht="15" customHeight="1" thickBot="1" x14ac:dyDescent="0.2">
      <c r="A15" s="18" t="s">
        <v>16</v>
      </c>
      <c r="B15" s="35">
        <f>SUM(B9:B14)</f>
        <v>1190</v>
      </c>
      <c r="C15" s="31">
        <f>SUM(C9:C14)</f>
        <v>233</v>
      </c>
      <c r="D15" s="32">
        <f t="shared" ref="D15:D17" si="15">C15/$B15*100</f>
        <v>19.579831932773111</v>
      </c>
      <c r="E15" s="31">
        <f>SUM(E9:E14)</f>
        <v>31</v>
      </c>
      <c r="F15" s="32">
        <f t="shared" ref="F15:F17" si="16">E15/$B15*100</f>
        <v>2.6050420168067228</v>
      </c>
      <c r="G15" s="31">
        <f>SUM(G9:G14)</f>
        <v>161</v>
      </c>
      <c r="H15" s="32">
        <f t="shared" ref="H15:H17" si="17">G15/$B15*100</f>
        <v>13.529411764705882</v>
      </c>
      <c r="I15" s="31">
        <f>SUM(I9:I14)</f>
        <v>341</v>
      </c>
      <c r="J15" s="32">
        <f t="shared" ref="J15:J17" si="18">I15/$B15*100</f>
        <v>28.655462184873947</v>
      </c>
      <c r="K15" s="31">
        <f>SUM(K9:K14)</f>
        <v>6</v>
      </c>
      <c r="L15" s="32">
        <f t="shared" ref="L15:L17" si="19">K15/$B15*100</f>
        <v>0.50420168067226889</v>
      </c>
    </row>
    <row r="16" spans="1:12" ht="15" customHeight="1" x14ac:dyDescent="0.15">
      <c r="A16" s="16" t="s">
        <v>17</v>
      </c>
      <c r="B16" s="52">
        <v>356</v>
      </c>
      <c r="C16" s="49">
        <v>78</v>
      </c>
      <c r="D16" s="33">
        <f>IF(OR($B16="-",C16="-"),"-",C16/$B16*100)</f>
        <v>21.910112359550563</v>
      </c>
      <c r="E16" s="49">
        <v>38</v>
      </c>
      <c r="F16" s="33">
        <f>IF(OR($B16="-",E16="-"),"-",E16/$B16*100)</f>
        <v>10.674157303370785</v>
      </c>
      <c r="G16" s="34">
        <v>128</v>
      </c>
      <c r="H16" s="33">
        <f>IF(OR($B16="-",G16="-"),"-",G16/$B16*100)</f>
        <v>35.955056179775283</v>
      </c>
      <c r="I16" s="34">
        <v>78</v>
      </c>
      <c r="J16" s="33">
        <f>IF(OR($B16="-",I16="-"),"-",I16/$B16*100)</f>
        <v>21.910112359550563</v>
      </c>
      <c r="K16" s="34">
        <v>5</v>
      </c>
      <c r="L16" s="33">
        <f>IF(OR($B16="-",K16="-"),"-",K16/$B16*100)</f>
        <v>1.4044943820224718</v>
      </c>
    </row>
    <row r="17" spans="1:12" ht="15" customHeight="1" thickBot="1" x14ac:dyDescent="0.2">
      <c r="A17" s="19" t="s">
        <v>18</v>
      </c>
      <c r="B17" s="36">
        <f>SUM(B16:B16)</f>
        <v>356</v>
      </c>
      <c r="C17" s="31">
        <f>SUM(C16:C16)</f>
        <v>78</v>
      </c>
      <c r="D17" s="32">
        <f t="shared" si="15"/>
        <v>21.910112359550563</v>
      </c>
      <c r="E17" s="31">
        <f>SUM(E16:E16)</f>
        <v>38</v>
      </c>
      <c r="F17" s="32">
        <f t="shared" si="16"/>
        <v>10.674157303370785</v>
      </c>
      <c r="G17" s="31">
        <f>SUM(G16:G16)</f>
        <v>128</v>
      </c>
      <c r="H17" s="32">
        <f t="shared" si="17"/>
        <v>35.955056179775283</v>
      </c>
      <c r="I17" s="31">
        <f>SUM(I16:I16)</f>
        <v>78</v>
      </c>
      <c r="J17" s="32">
        <f t="shared" si="18"/>
        <v>21.910112359550563</v>
      </c>
      <c r="K17" s="31">
        <f>SUM(K16:K16)</f>
        <v>5</v>
      </c>
      <c r="L17" s="32">
        <f t="shared" si="19"/>
        <v>1.4044943820224718</v>
      </c>
    </row>
    <row r="18" spans="1:12" ht="15" customHeight="1" x14ac:dyDescent="0.15">
      <c r="A18" s="20" t="s">
        <v>19</v>
      </c>
      <c r="B18" s="53">
        <v>334</v>
      </c>
      <c r="C18" s="49">
        <v>73</v>
      </c>
      <c r="D18" s="33">
        <f t="shared" ref="D18:D21" si="20">IF(OR($B18="-",C18="-"),"-",C18/$B18*100)</f>
        <v>21.856287425149702</v>
      </c>
      <c r="E18" s="49">
        <v>0</v>
      </c>
      <c r="F18" s="33">
        <f t="shared" ref="F18:F21" si="21">IF(OR($B18="-",E18="-"),"-",E18/$B18*100)</f>
        <v>0</v>
      </c>
      <c r="G18" s="34">
        <v>93</v>
      </c>
      <c r="H18" s="33">
        <f t="shared" ref="H18:H21" si="22">IF(OR($B18="-",G18="-"),"-",G18/$B18*100)</f>
        <v>27.844311377245507</v>
      </c>
      <c r="I18" s="34">
        <v>74</v>
      </c>
      <c r="J18" s="33">
        <f t="shared" ref="J18:J21" si="23">IF(OR($B18="-",I18="-"),"-",I18/$B18*100)</f>
        <v>22.155688622754489</v>
      </c>
      <c r="K18" s="34">
        <v>1</v>
      </c>
      <c r="L18" s="33">
        <f t="shared" ref="L18:L21" si="24">IF(OR($B18="-",K18="-"),"-",K18/$B18*100)</f>
        <v>0.29940119760479045</v>
      </c>
    </row>
    <row r="19" spans="1:12" ht="15" customHeight="1" x14ac:dyDescent="0.15">
      <c r="A19" s="21" t="s">
        <v>20</v>
      </c>
      <c r="B19" s="54">
        <v>742</v>
      </c>
      <c r="C19" s="45">
        <v>214</v>
      </c>
      <c r="D19" s="5">
        <f t="shared" si="20"/>
        <v>28.840970350404309</v>
      </c>
      <c r="E19" s="45">
        <v>4</v>
      </c>
      <c r="F19" s="5">
        <f t="shared" si="21"/>
        <v>0.53908355795148255</v>
      </c>
      <c r="G19" s="3" t="s">
        <v>70</v>
      </c>
      <c r="H19" s="5" t="str">
        <f t="shared" si="22"/>
        <v>-</v>
      </c>
      <c r="I19" s="3">
        <v>188</v>
      </c>
      <c r="J19" s="5">
        <f t="shared" si="23"/>
        <v>25.336927223719673</v>
      </c>
      <c r="K19" s="3" t="s">
        <v>70</v>
      </c>
      <c r="L19" s="5" t="str">
        <f t="shared" si="24"/>
        <v>-</v>
      </c>
    </row>
    <row r="20" spans="1:12" ht="15" customHeight="1" x14ac:dyDescent="0.15">
      <c r="A20" s="21" t="s">
        <v>21</v>
      </c>
      <c r="B20" s="54">
        <v>367</v>
      </c>
      <c r="C20" s="45">
        <v>120</v>
      </c>
      <c r="D20" s="5">
        <f t="shared" si="20"/>
        <v>32.697547683923709</v>
      </c>
      <c r="E20" s="45">
        <v>0</v>
      </c>
      <c r="F20" s="5">
        <f t="shared" si="21"/>
        <v>0</v>
      </c>
      <c r="G20" s="3" t="s">
        <v>70</v>
      </c>
      <c r="H20" s="5" t="str">
        <f t="shared" si="22"/>
        <v>-</v>
      </c>
      <c r="I20" s="3">
        <v>98</v>
      </c>
      <c r="J20" s="5">
        <f t="shared" si="23"/>
        <v>26.702997275204361</v>
      </c>
      <c r="K20" s="3" t="s">
        <v>70</v>
      </c>
      <c r="L20" s="5" t="str">
        <f t="shared" si="24"/>
        <v>-</v>
      </c>
    </row>
    <row r="21" spans="1:12" ht="15" customHeight="1" x14ac:dyDescent="0.15">
      <c r="A21" s="14" t="s">
        <v>22</v>
      </c>
      <c r="B21" s="46">
        <v>496</v>
      </c>
      <c r="C21" s="47">
        <v>126</v>
      </c>
      <c r="D21" s="29">
        <f t="shared" si="20"/>
        <v>25.403225806451612</v>
      </c>
      <c r="E21" s="47">
        <v>17</v>
      </c>
      <c r="F21" s="29">
        <f t="shared" si="21"/>
        <v>3.4274193548387095</v>
      </c>
      <c r="G21" s="30" t="s">
        <v>70</v>
      </c>
      <c r="H21" s="29" t="str">
        <f t="shared" si="22"/>
        <v>-</v>
      </c>
      <c r="I21" s="30">
        <v>157</v>
      </c>
      <c r="J21" s="29">
        <f t="shared" si="23"/>
        <v>31.653225806451612</v>
      </c>
      <c r="K21" s="30" t="s">
        <v>70</v>
      </c>
      <c r="L21" s="29" t="str">
        <f t="shared" si="24"/>
        <v>-</v>
      </c>
    </row>
    <row r="22" spans="1:12" ht="15" customHeight="1" thickBot="1" x14ac:dyDescent="0.2">
      <c r="A22" s="22" t="s">
        <v>23</v>
      </c>
      <c r="B22" s="37">
        <f>SUM(B18:B21)</f>
        <v>1939</v>
      </c>
      <c r="C22" s="38">
        <f>SUM(C18:C21)</f>
        <v>533</v>
      </c>
      <c r="D22" s="32">
        <f t="shared" ref="D22:D59" si="25">C22/$B22*100</f>
        <v>27.488396080453843</v>
      </c>
      <c r="E22" s="38">
        <f>SUM(E18:E21)</f>
        <v>21</v>
      </c>
      <c r="F22" s="39">
        <f t="shared" ref="F22:F59" si="26">E22/$B22*100</f>
        <v>1.0830324909747291</v>
      </c>
      <c r="G22" s="38">
        <f>SUM(G18:G21)</f>
        <v>93</v>
      </c>
      <c r="H22" s="39">
        <f t="shared" ref="H22:H59" si="27">G22/$B22*100</f>
        <v>4.7962867457452294</v>
      </c>
      <c r="I22" s="38">
        <f>SUM(I18:I21)</f>
        <v>517</v>
      </c>
      <c r="J22" s="39">
        <f t="shared" ref="J22:J59" si="28">I22/$B22*100</f>
        <v>26.663228468282618</v>
      </c>
      <c r="K22" s="38">
        <f>SUM(K18:K21)</f>
        <v>1</v>
      </c>
      <c r="L22" s="39">
        <f t="shared" ref="L22:L59" si="29">K22/$B22*100</f>
        <v>5.1572975760701398E-2</v>
      </c>
    </row>
    <row r="23" spans="1:12" ht="15" customHeight="1" x14ac:dyDescent="0.15">
      <c r="A23" s="20" t="s">
        <v>24</v>
      </c>
      <c r="B23" s="53">
        <v>161</v>
      </c>
      <c r="C23" s="49">
        <v>26</v>
      </c>
      <c r="D23" s="33">
        <f t="shared" ref="D23:D29" si="30">IF(OR($B23="-",C23="-"),"-",C23/$B23*100)</f>
        <v>16.149068322981368</v>
      </c>
      <c r="E23" s="49">
        <v>1</v>
      </c>
      <c r="F23" s="33">
        <f t="shared" ref="F23:F29" si="31">IF(OR($B23="-",E23="-"),"-",E23/$B23*100)</f>
        <v>0.6211180124223602</v>
      </c>
      <c r="G23" s="34">
        <v>46</v>
      </c>
      <c r="H23" s="33">
        <f t="shared" ref="H23:H29" si="32">IF(OR($B23="-",G23="-"),"-",G23/$B23*100)</f>
        <v>28.571428571428569</v>
      </c>
      <c r="I23" s="34">
        <v>34</v>
      </c>
      <c r="J23" s="33">
        <f t="shared" ref="J23:J29" si="33">IF(OR($B23="-",I23="-"),"-",I23/$B23*100)</f>
        <v>21.118012422360248</v>
      </c>
      <c r="K23" s="34">
        <v>1</v>
      </c>
      <c r="L23" s="33">
        <f t="shared" ref="L23:L29" si="34">IF(OR($B23="-",K23="-"),"-",K23/$B23*100)</f>
        <v>0.6211180124223602</v>
      </c>
    </row>
    <row r="24" spans="1:12" ht="15" customHeight="1" x14ac:dyDescent="0.15">
      <c r="A24" s="21" t="s">
        <v>25</v>
      </c>
      <c r="B24" s="54">
        <v>27</v>
      </c>
      <c r="C24" s="45">
        <v>4</v>
      </c>
      <c r="D24" s="5">
        <f t="shared" si="30"/>
        <v>14.814814814814813</v>
      </c>
      <c r="E24" s="45">
        <v>0</v>
      </c>
      <c r="F24" s="5">
        <f t="shared" si="31"/>
        <v>0</v>
      </c>
      <c r="G24" s="3">
        <v>8</v>
      </c>
      <c r="H24" s="5">
        <f t="shared" si="32"/>
        <v>29.629629629629626</v>
      </c>
      <c r="I24" s="3">
        <v>7</v>
      </c>
      <c r="J24" s="5">
        <f t="shared" si="33"/>
        <v>25.925925925925924</v>
      </c>
      <c r="K24" s="3">
        <v>0</v>
      </c>
      <c r="L24" s="5">
        <f t="shared" si="34"/>
        <v>0</v>
      </c>
    </row>
    <row r="25" spans="1:12" ht="15" customHeight="1" x14ac:dyDescent="0.15">
      <c r="A25" s="21" t="s">
        <v>26</v>
      </c>
      <c r="B25" s="54">
        <v>43</v>
      </c>
      <c r="C25" s="45">
        <v>0</v>
      </c>
      <c r="D25" s="5">
        <f t="shared" si="30"/>
        <v>0</v>
      </c>
      <c r="E25" s="45">
        <v>1</v>
      </c>
      <c r="F25" s="5">
        <f t="shared" si="31"/>
        <v>2.3255813953488373</v>
      </c>
      <c r="G25" s="3">
        <v>16</v>
      </c>
      <c r="H25" s="5">
        <f t="shared" si="32"/>
        <v>37.209302325581397</v>
      </c>
      <c r="I25" s="3">
        <v>11</v>
      </c>
      <c r="J25" s="5">
        <f t="shared" si="33"/>
        <v>25.581395348837212</v>
      </c>
      <c r="K25" s="3">
        <v>0</v>
      </c>
      <c r="L25" s="5">
        <f t="shared" si="34"/>
        <v>0</v>
      </c>
    </row>
    <row r="26" spans="1:12" ht="15" customHeight="1" x14ac:dyDescent="0.15">
      <c r="A26" s="21" t="s">
        <v>27</v>
      </c>
      <c r="B26" s="54">
        <v>3</v>
      </c>
      <c r="C26" s="45">
        <v>0</v>
      </c>
      <c r="D26" s="5">
        <f t="shared" si="30"/>
        <v>0</v>
      </c>
      <c r="E26" s="45">
        <v>0</v>
      </c>
      <c r="F26" s="5">
        <f t="shared" si="31"/>
        <v>0</v>
      </c>
      <c r="G26" s="3">
        <v>2</v>
      </c>
      <c r="H26" s="5">
        <f t="shared" si="32"/>
        <v>66.666666666666657</v>
      </c>
      <c r="I26" s="3">
        <v>0</v>
      </c>
      <c r="J26" s="5">
        <f t="shared" si="33"/>
        <v>0</v>
      </c>
      <c r="K26" s="3">
        <v>0</v>
      </c>
      <c r="L26" s="5">
        <f t="shared" si="34"/>
        <v>0</v>
      </c>
    </row>
    <row r="27" spans="1:12" ht="15" customHeight="1" x14ac:dyDescent="0.15">
      <c r="A27" s="21" t="s">
        <v>28</v>
      </c>
      <c r="B27" s="54">
        <v>34</v>
      </c>
      <c r="C27" s="45">
        <v>6</v>
      </c>
      <c r="D27" s="5">
        <f t="shared" si="30"/>
        <v>17.647058823529413</v>
      </c>
      <c r="E27" s="45">
        <v>1</v>
      </c>
      <c r="F27" s="5">
        <f t="shared" si="31"/>
        <v>2.9411764705882351</v>
      </c>
      <c r="G27" s="3" t="s">
        <v>70</v>
      </c>
      <c r="H27" s="5" t="str">
        <f t="shared" si="32"/>
        <v>-</v>
      </c>
      <c r="I27" s="3">
        <v>4</v>
      </c>
      <c r="J27" s="5">
        <f t="shared" si="33"/>
        <v>11.76470588235294</v>
      </c>
      <c r="K27" s="3" t="s">
        <v>70</v>
      </c>
      <c r="L27" s="5" t="str">
        <f t="shared" si="34"/>
        <v>-</v>
      </c>
    </row>
    <row r="28" spans="1:12" ht="15" customHeight="1" x14ac:dyDescent="0.15">
      <c r="A28" s="21" t="s">
        <v>29</v>
      </c>
      <c r="B28" s="54">
        <v>54</v>
      </c>
      <c r="C28" s="45">
        <v>12</v>
      </c>
      <c r="D28" s="5">
        <f t="shared" si="30"/>
        <v>22.222222222222221</v>
      </c>
      <c r="E28" s="45">
        <v>6</v>
      </c>
      <c r="F28" s="5">
        <f t="shared" si="31"/>
        <v>11.111111111111111</v>
      </c>
      <c r="G28" s="3" t="s">
        <v>70</v>
      </c>
      <c r="H28" s="5" t="str">
        <f t="shared" si="32"/>
        <v>-</v>
      </c>
      <c r="I28" s="3" t="s">
        <v>70</v>
      </c>
      <c r="J28" s="5" t="str">
        <f t="shared" si="33"/>
        <v>-</v>
      </c>
      <c r="K28" s="3" t="s">
        <v>70</v>
      </c>
      <c r="L28" s="5" t="str">
        <f t="shared" si="34"/>
        <v>-</v>
      </c>
    </row>
    <row r="29" spans="1:12" ht="15" customHeight="1" x14ac:dyDescent="0.15">
      <c r="A29" s="14" t="s">
        <v>30</v>
      </c>
      <c r="B29" s="46">
        <v>56</v>
      </c>
      <c r="C29" s="47">
        <v>6</v>
      </c>
      <c r="D29" s="29">
        <f t="shared" si="30"/>
        <v>10.714285714285714</v>
      </c>
      <c r="E29" s="47">
        <v>0</v>
      </c>
      <c r="F29" s="29">
        <f t="shared" si="31"/>
        <v>0</v>
      </c>
      <c r="G29" s="30">
        <v>8</v>
      </c>
      <c r="H29" s="29">
        <f t="shared" si="32"/>
        <v>14.285714285714285</v>
      </c>
      <c r="I29" s="30">
        <v>2</v>
      </c>
      <c r="J29" s="29">
        <f t="shared" si="33"/>
        <v>3.5714285714285712</v>
      </c>
      <c r="K29" s="30">
        <v>0</v>
      </c>
      <c r="L29" s="29">
        <f t="shared" si="34"/>
        <v>0</v>
      </c>
    </row>
    <row r="30" spans="1:12" ht="15" customHeight="1" thickBot="1" x14ac:dyDescent="0.2">
      <c r="A30" s="18" t="s">
        <v>31</v>
      </c>
      <c r="B30" s="37">
        <f>SUM(B23:B29)</f>
        <v>378</v>
      </c>
      <c r="C30" s="38">
        <f>SUM(C23:C29)</f>
        <v>54</v>
      </c>
      <c r="D30" s="32">
        <f t="shared" si="25"/>
        <v>14.285714285714285</v>
      </c>
      <c r="E30" s="38">
        <f>SUM(E23:E29)</f>
        <v>9</v>
      </c>
      <c r="F30" s="39">
        <f t="shared" si="26"/>
        <v>2.3809523809523809</v>
      </c>
      <c r="G30" s="38">
        <f>SUM(G23:G29)</f>
        <v>80</v>
      </c>
      <c r="H30" s="39">
        <f t="shared" si="27"/>
        <v>21.164021164021165</v>
      </c>
      <c r="I30" s="38">
        <f>SUM(I23:I29)</f>
        <v>58</v>
      </c>
      <c r="J30" s="39">
        <f t="shared" si="28"/>
        <v>15.343915343915343</v>
      </c>
      <c r="K30" s="38">
        <f>SUM(K23:K29)</f>
        <v>1</v>
      </c>
      <c r="L30" s="39">
        <f t="shared" si="29"/>
        <v>0.26455026455026454</v>
      </c>
    </row>
    <row r="31" spans="1:12" ht="15" customHeight="1" x14ac:dyDescent="0.15">
      <c r="A31" s="20" t="s">
        <v>32</v>
      </c>
      <c r="B31" s="72">
        <v>150</v>
      </c>
      <c r="C31" s="73" t="s">
        <v>69</v>
      </c>
      <c r="D31" s="33" t="str">
        <f t="shared" ref="D31:D35" si="35">IF(OR($B31="-",C31="-"),"-",C31/$B31*100)</f>
        <v>-</v>
      </c>
      <c r="E31" s="73">
        <v>4</v>
      </c>
      <c r="F31" s="33">
        <f t="shared" ref="F31:F35" si="36">IF(OR($B31="-",E31="-"),"-",E31/$B31*100)</f>
        <v>2.666666666666667</v>
      </c>
      <c r="G31" s="34" t="s">
        <v>70</v>
      </c>
      <c r="H31" s="33" t="str">
        <f t="shared" ref="H31:H35" si="37">IF(OR($B31="-",G31="-"),"-",G31/$B31*100)</f>
        <v>-</v>
      </c>
      <c r="I31" s="34">
        <v>39</v>
      </c>
      <c r="J31" s="33">
        <f t="shared" ref="J31:J35" si="38">IF(OR($B31="-",I31="-"),"-",I31/$B31*100)</f>
        <v>26</v>
      </c>
      <c r="K31" s="34" t="s">
        <v>70</v>
      </c>
      <c r="L31" s="33" t="str">
        <f t="shared" ref="L31:L35" si="39">IF(OR($B31="-",K31="-"),"-",K31/$B31*100)</f>
        <v>-</v>
      </c>
    </row>
    <row r="32" spans="1:12" ht="15" customHeight="1" x14ac:dyDescent="0.15">
      <c r="A32" s="21" t="s">
        <v>33</v>
      </c>
      <c r="B32" s="54">
        <v>143</v>
      </c>
      <c r="C32" s="45">
        <v>40</v>
      </c>
      <c r="D32" s="5">
        <f t="shared" si="35"/>
        <v>27.972027972027973</v>
      </c>
      <c r="E32" s="45">
        <v>0</v>
      </c>
      <c r="F32" s="5">
        <f t="shared" si="36"/>
        <v>0</v>
      </c>
      <c r="G32" s="3">
        <v>48</v>
      </c>
      <c r="H32" s="5">
        <f t="shared" si="37"/>
        <v>33.566433566433567</v>
      </c>
      <c r="I32" s="3">
        <v>27</v>
      </c>
      <c r="J32" s="5">
        <f t="shared" si="38"/>
        <v>18.88111888111888</v>
      </c>
      <c r="K32" s="3" t="s">
        <v>70</v>
      </c>
      <c r="L32" s="5" t="str">
        <f t="shared" si="39"/>
        <v>-</v>
      </c>
    </row>
    <row r="33" spans="1:12" ht="15" customHeight="1" x14ac:dyDescent="0.15">
      <c r="A33" s="21" t="s">
        <v>34</v>
      </c>
      <c r="B33" s="54">
        <v>282</v>
      </c>
      <c r="C33" s="45">
        <v>85</v>
      </c>
      <c r="D33" s="5">
        <f t="shared" si="35"/>
        <v>30.141843971631204</v>
      </c>
      <c r="E33" s="45">
        <v>1</v>
      </c>
      <c r="F33" s="5">
        <f t="shared" si="36"/>
        <v>0.3546099290780142</v>
      </c>
      <c r="G33" s="3" t="s">
        <v>70</v>
      </c>
      <c r="H33" s="5" t="str">
        <f t="shared" si="37"/>
        <v>-</v>
      </c>
      <c r="I33" s="3">
        <v>76</v>
      </c>
      <c r="J33" s="5">
        <f t="shared" si="38"/>
        <v>26.950354609929079</v>
      </c>
      <c r="K33" s="3" t="s">
        <v>70</v>
      </c>
      <c r="L33" s="5" t="str">
        <f t="shared" si="39"/>
        <v>-</v>
      </c>
    </row>
    <row r="34" spans="1:12" ht="15" customHeight="1" x14ac:dyDescent="0.15">
      <c r="A34" s="21" t="s">
        <v>35</v>
      </c>
      <c r="B34" s="54">
        <v>72</v>
      </c>
      <c r="C34" s="45">
        <v>6</v>
      </c>
      <c r="D34" s="5">
        <f t="shared" si="35"/>
        <v>8.3333333333333321</v>
      </c>
      <c r="E34" s="45">
        <v>0</v>
      </c>
      <c r="F34" s="5">
        <f t="shared" si="36"/>
        <v>0</v>
      </c>
      <c r="G34" s="3" t="s">
        <v>70</v>
      </c>
      <c r="H34" s="5" t="str">
        <f t="shared" si="37"/>
        <v>-</v>
      </c>
      <c r="I34" s="3">
        <v>17</v>
      </c>
      <c r="J34" s="5">
        <f t="shared" si="38"/>
        <v>23.611111111111111</v>
      </c>
      <c r="K34" s="3" t="s">
        <v>70</v>
      </c>
      <c r="L34" s="5" t="str">
        <f t="shared" si="39"/>
        <v>-</v>
      </c>
    </row>
    <row r="35" spans="1:12" ht="15" customHeight="1" x14ac:dyDescent="0.15">
      <c r="A35" s="14" t="s">
        <v>36</v>
      </c>
      <c r="B35" s="46">
        <v>71</v>
      </c>
      <c r="C35" s="47">
        <v>9</v>
      </c>
      <c r="D35" s="29">
        <f t="shared" si="35"/>
        <v>12.676056338028168</v>
      </c>
      <c r="E35" s="47">
        <v>0</v>
      </c>
      <c r="F35" s="29">
        <f t="shared" si="36"/>
        <v>0</v>
      </c>
      <c r="G35" s="30" t="s">
        <v>70</v>
      </c>
      <c r="H35" s="29" t="str">
        <f t="shared" si="37"/>
        <v>-</v>
      </c>
      <c r="I35" s="30">
        <v>18</v>
      </c>
      <c r="J35" s="29">
        <f t="shared" si="38"/>
        <v>25.352112676056336</v>
      </c>
      <c r="K35" s="30" t="s">
        <v>70</v>
      </c>
      <c r="L35" s="29" t="str">
        <f t="shared" si="39"/>
        <v>-</v>
      </c>
    </row>
    <row r="36" spans="1:12" ht="15" customHeight="1" thickBot="1" x14ac:dyDescent="0.2">
      <c r="A36" s="22" t="s">
        <v>37</v>
      </c>
      <c r="B36" s="37">
        <f>SUM(B31:B35)</f>
        <v>718</v>
      </c>
      <c r="C36" s="38">
        <f>SUM(C31:C35)</f>
        <v>140</v>
      </c>
      <c r="D36" s="32">
        <f t="shared" si="25"/>
        <v>19.498607242339833</v>
      </c>
      <c r="E36" s="38">
        <f>SUM(E31:E35)</f>
        <v>5</v>
      </c>
      <c r="F36" s="39">
        <f t="shared" si="26"/>
        <v>0.69637883008356549</v>
      </c>
      <c r="G36" s="38">
        <f>SUM(G31:G35)</f>
        <v>48</v>
      </c>
      <c r="H36" s="39">
        <f t="shared" si="27"/>
        <v>6.6852367688022287</v>
      </c>
      <c r="I36" s="38">
        <f>SUM(I31:I35)</f>
        <v>177</v>
      </c>
      <c r="J36" s="39">
        <f t="shared" si="28"/>
        <v>24.651810584958216</v>
      </c>
      <c r="K36" s="38">
        <f>SUM(K31:K35)</f>
        <v>0</v>
      </c>
      <c r="L36" s="39">
        <f t="shared" si="29"/>
        <v>0</v>
      </c>
    </row>
    <row r="37" spans="1:12" ht="15" customHeight="1" x14ac:dyDescent="0.15">
      <c r="A37" s="20" t="s">
        <v>38</v>
      </c>
      <c r="B37" s="55">
        <v>918</v>
      </c>
      <c r="C37" s="49">
        <v>262</v>
      </c>
      <c r="D37" s="33">
        <f t="shared" ref="D37:D38" si="40">IF(OR($B37="-",C37="-"),"-",C37/$B37*100)</f>
        <v>28.540305010893245</v>
      </c>
      <c r="E37" s="49">
        <v>33</v>
      </c>
      <c r="F37" s="33">
        <f t="shared" ref="F37:F38" si="41">IF(OR($B37="-",E37="-"),"-",E37/$B37*100)</f>
        <v>3.594771241830065</v>
      </c>
      <c r="G37" s="34">
        <v>593</v>
      </c>
      <c r="H37" s="33">
        <f t="shared" ref="H37:H38" si="42">IF(OR($B37="-",G37="-"),"-",G37/$B37*100)</f>
        <v>64.596949891067538</v>
      </c>
      <c r="I37" s="34">
        <v>223</v>
      </c>
      <c r="J37" s="33">
        <f t="shared" ref="J37:J38" si="43">IF(OR($B37="-",I37="-"),"-",I37/$B37*100)</f>
        <v>24.291938997821351</v>
      </c>
      <c r="K37" s="34" t="s">
        <v>70</v>
      </c>
      <c r="L37" s="33" t="str">
        <f t="shared" ref="L37:L38" si="44">IF(OR($B37="-",K37="-"),"-",K37/$B37*100)</f>
        <v>-</v>
      </c>
    </row>
    <row r="38" spans="1:12" ht="15" customHeight="1" x14ac:dyDescent="0.15">
      <c r="A38" s="17" t="s">
        <v>39</v>
      </c>
      <c r="B38" s="56">
        <v>67</v>
      </c>
      <c r="C38" s="47">
        <v>17</v>
      </c>
      <c r="D38" s="29">
        <f t="shared" si="40"/>
        <v>25.373134328358208</v>
      </c>
      <c r="E38" s="47">
        <v>3</v>
      </c>
      <c r="F38" s="29">
        <f t="shared" si="41"/>
        <v>4.4776119402985071</v>
      </c>
      <c r="G38" s="30" t="s">
        <v>70</v>
      </c>
      <c r="H38" s="29" t="str">
        <f t="shared" si="42"/>
        <v>-</v>
      </c>
      <c r="I38" s="30">
        <v>14</v>
      </c>
      <c r="J38" s="29">
        <f t="shared" si="43"/>
        <v>20.8955223880597</v>
      </c>
      <c r="K38" s="30" t="s">
        <v>70</v>
      </c>
      <c r="L38" s="29" t="str">
        <f t="shared" si="44"/>
        <v>-</v>
      </c>
    </row>
    <row r="39" spans="1:12" ht="15" customHeight="1" thickBot="1" x14ac:dyDescent="0.2">
      <c r="A39" s="22" t="s">
        <v>40</v>
      </c>
      <c r="B39" s="37">
        <f>SUM(B37:B38)</f>
        <v>985</v>
      </c>
      <c r="C39" s="38">
        <f>SUM(C37:C38)</f>
        <v>279</v>
      </c>
      <c r="D39" s="32">
        <f t="shared" si="25"/>
        <v>28.324873096446701</v>
      </c>
      <c r="E39" s="31">
        <f>SUM(E37:E38)</f>
        <v>36</v>
      </c>
      <c r="F39" s="32">
        <f t="shared" si="26"/>
        <v>3.654822335025381</v>
      </c>
      <c r="G39" s="31">
        <f>SUM(G37:G38)</f>
        <v>593</v>
      </c>
      <c r="H39" s="32">
        <f t="shared" si="27"/>
        <v>60.203045685279186</v>
      </c>
      <c r="I39" s="31">
        <f>SUM(I37:I38)</f>
        <v>237</v>
      </c>
      <c r="J39" s="32">
        <f t="shared" si="28"/>
        <v>24.060913705583754</v>
      </c>
      <c r="K39" s="31">
        <f>SUM(K37:K38)</f>
        <v>0</v>
      </c>
      <c r="L39" s="32">
        <f t="shared" si="29"/>
        <v>0</v>
      </c>
    </row>
    <row r="40" spans="1:12" ht="15" customHeight="1" x14ac:dyDescent="0.15">
      <c r="A40" s="16" t="s">
        <v>41</v>
      </c>
      <c r="B40" s="57">
        <v>118</v>
      </c>
      <c r="C40" s="49">
        <v>19</v>
      </c>
      <c r="D40" s="33">
        <f t="shared" ref="D40:D42" si="45">IF(OR($B40="-",C40="-"),"-",C40/$B40*100)</f>
        <v>16.101694915254235</v>
      </c>
      <c r="E40" s="49">
        <v>1</v>
      </c>
      <c r="F40" s="33">
        <f t="shared" ref="F40:F42" si="46">IF(OR($B40="-",E40="-"),"-",E40/$B40*100)</f>
        <v>0.84745762711864403</v>
      </c>
      <c r="G40" s="34">
        <v>46</v>
      </c>
      <c r="H40" s="33">
        <f t="shared" ref="H40:H42" si="47">IF(OR($B40="-",G40="-"),"-",G40/$B40*100)</f>
        <v>38.983050847457626</v>
      </c>
      <c r="I40" s="34">
        <v>30</v>
      </c>
      <c r="J40" s="33">
        <f t="shared" ref="J40:J42" si="48">IF(OR($B40="-",I40="-"),"-",I40/$B40*100)</f>
        <v>25.423728813559322</v>
      </c>
      <c r="K40" s="34" t="s">
        <v>70</v>
      </c>
      <c r="L40" s="33" t="str">
        <f t="shared" ref="L40:L42" si="49">IF(OR($B40="-",K40="-"),"-",K40/$B40*100)</f>
        <v>-</v>
      </c>
    </row>
    <row r="41" spans="1:12" ht="15" customHeight="1" x14ac:dyDescent="0.15">
      <c r="A41" s="13" t="s">
        <v>42</v>
      </c>
      <c r="B41" s="58">
        <v>82</v>
      </c>
      <c r="C41" s="45">
        <v>22</v>
      </c>
      <c r="D41" s="5">
        <f t="shared" si="45"/>
        <v>26.829268292682929</v>
      </c>
      <c r="E41" s="45">
        <v>0</v>
      </c>
      <c r="F41" s="5">
        <f t="shared" si="46"/>
        <v>0</v>
      </c>
      <c r="G41" s="3">
        <v>30</v>
      </c>
      <c r="H41" s="5">
        <f t="shared" si="47"/>
        <v>36.585365853658537</v>
      </c>
      <c r="I41" s="3">
        <v>16</v>
      </c>
      <c r="J41" s="5">
        <f t="shared" si="48"/>
        <v>19.512195121951219</v>
      </c>
      <c r="K41" s="3">
        <v>1</v>
      </c>
      <c r="L41" s="5">
        <f t="shared" si="49"/>
        <v>1.2195121951219512</v>
      </c>
    </row>
    <row r="42" spans="1:12" ht="15" customHeight="1" x14ac:dyDescent="0.15">
      <c r="A42" s="17" t="s">
        <v>43</v>
      </c>
      <c r="B42" s="59">
        <v>16</v>
      </c>
      <c r="C42" s="47">
        <v>1</v>
      </c>
      <c r="D42" s="29">
        <f t="shared" si="45"/>
        <v>6.25</v>
      </c>
      <c r="E42" s="47">
        <v>0</v>
      </c>
      <c r="F42" s="29">
        <f t="shared" si="46"/>
        <v>0</v>
      </c>
      <c r="G42" s="30" t="s">
        <v>70</v>
      </c>
      <c r="H42" s="29" t="str">
        <f t="shared" si="47"/>
        <v>-</v>
      </c>
      <c r="I42" s="30">
        <v>2</v>
      </c>
      <c r="J42" s="29">
        <f t="shared" si="48"/>
        <v>12.5</v>
      </c>
      <c r="K42" s="30" t="s">
        <v>70</v>
      </c>
      <c r="L42" s="29" t="str">
        <f t="shared" si="49"/>
        <v>-</v>
      </c>
    </row>
    <row r="43" spans="1:12" ht="15" customHeight="1" thickBot="1" x14ac:dyDescent="0.2">
      <c r="A43" s="18" t="s">
        <v>44</v>
      </c>
      <c r="B43" s="37">
        <f>SUM(B40:B42)</f>
        <v>216</v>
      </c>
      <c r="C43" s="38">
        <f>SUM(C40:C42)</f>
        <v>42</v>
      </c>
      <c r="D43" s="32">
        <f t="shared" si="25"/>
        <v>19.444444444444446</v>
      </c>
      <c r="E43" s="38">
        <f>SUM(E40:E42)</f>
        <v>1</v>
      </c>
      <c r="F43" s="39">
        <f t="shared" si="26"/>
        <v>0.46296296296296291</v>
      </c>
      <c r="G43" s="38">
        <f>SUM(G40:G42)</f>
        <v>76</v>
      </c>
      <c r="H43" s="39">
        <f t="shared" si="27"/>
        <v>35.185185185185183</v>
      </c>
      <c r="I43" s="38">
        <f>SUM(I40:I42)</f>
        <v>48</v>
      </c>
      <c r="J43" s="39">
        <f t="shared" si="28"/>
        <v>22.222222222222221</v>
      </c>
      <c r="K43" s="38">
        <f>SUM(K40:K42)</f>
        <v>1</v>
      </c>
      <c r="L43" s="39">
        <f t="shared" si="29"/>
        <v>0.46296296296296291</v>
      </c>
    </row>
    <row r="44" spans="1:12" ht="15" customHeight="1" x14ac:dyDescent="0.15">
      <c r="A44" s="16" t="s">
        <v>45</v>
      </c>
      <c r="B44" s="48">
        <v>227</v>
      </c>
      <c r="C44" s="49">
        <v>132</v>
      </c>
      <c r="D44" s="33">
        <f t="shared" ref="D44:D53" si="50">IF(OR($B44="-",C44="-"),"-",C44/$B44*100)</f>
        <v>58.149779735682813</v>
      </c>
      <c r="E44" s="49">
        <v>11</v>
      </c>
      <c r="F44" s="33">
        <f t="shared" ref="F44:F53" si="51">IF(OR($B44="-",E44="-"),"-",E44/$B44*100)</f>
        <v>4.8458149779735686</v>
      </c>
      <c r="G44" s="34">
        <v>74</v>
      </c>
      <c r="H44" s="33">
        <f t="shared" ref="H44:H53" si="52">IF(OR($B44="-",G44="-"),"-",G44/$B44*100)</f>
        <v>32.599118942731273</v>
      </c>
      <c r="I44" s="34">
        <v>73</v>
      </c>
      <c r="J44" s="33">
        <f t="shared" ref="J44:J53" si="53">IF(OR($B44="-",I44="-"),"-",I44/$B44*100)</f>
        <v>32.158590308370044</v>
      </c>
      <c r="K44" s="34">
        <v>0</v>
      </c>
      <c r="L44" s="33">
        <f t="shared" ref="L44:L53" si="54">IF(OR($B44="-",K44="-"),"-",K44/$B44*100)</f>
        <v>0</v>
      </c>
    </row>
    <row r="45" spans="1:12" ht="15" customHeight="1" x14ac:dyDescent="0.15">
      <c r="A45" s="13" t="s">
        <v>46</v>
      </c>
      <c r="B45" s="50">
        <v>95</v>
      </c>
      <c r="C45" s="45">
        <v>42</v>
      </c>
      <c r="D45" s="5">
        <f t="shared" si="50"/>
        <v>44.210526315789473</v>
      </c>
      <c r="E45" s="45">
        <v>7</v>
      </c>
      <c r="F45" s="5">
        <f t="shared" si="51"/>
        <v>7.3684210526315779</v>
      </c>
      <c r="G45" s="3" t="s">
        <v>70</v>
      </c>
      <c r="H45" s="5" t="str">
        <f t="shared" si="52"/>
        <v>-</v>
      </c>
      <c r="I45" s="3">
        <v>21</v>
      </c>
      <c r="J45" s="5">
        <f t="shared" si="53"/>
        <v>22.105263157894736</v>
      </c>
      <c r="K45" s="3" t="s">
        <v>70</v>
      </c>
      <c r="L45" s="5" t="str">
        <f t="shared" si="54"/>
        <v>-</v>
      </c>
    </row>
    <row r="46" spans="1:12" ht="15" customHeight="1" x14ac:dyDescent="0.15">
      <c r="A46" s="13" t="s">
        <v>47</v>
      </c>
      <c r="B46" s="50">
        <v>104</v>
      </c>
      <c r="C46" s="45">
        <v>42</v>
      </c>
      <c r="D46" s="5">
        <f t="shared" si="50"/>
        <v>40.384615384615387</v>
      </c>
      <c r="E46" s="45">
        <v>0</v>
      </c>
      <c r="F46" s="5">
        <f t="shared" si="51"/>
        <v>0</v>
      </c>
      <c r="G46" s="3">
        <v>35</v>
      </c>
      <c r="H46" s="5">
        <f t="shared" si="52"/>
        <v>33.653846153846153</v>
      </c>
      <c r="I46" s="3">
        <v>19</v>
      </c>
      <c r="J46" s="5">
        <f t="shared" si="53"/>
        <v>18.269230769230766</v>
      </c>
      <c r="K46" s="3" t="s">
        <v>70</v>
      </c>
      <c r="L46" s="5" t="str">
        <f t="shared" si="54"/>
        <v>-</v>
      </c>
    </row>
    <row r="47" spans="1:12" ht="15" customHeight="1" x14ac:dyDescent="0.15">
      <c r="A47" s="13" t="s">
        <v>48</v>
      </c>
      <c r="B47" s="50">
        <v>48</v>
      </c>
      <c r="C47" s="45">
        <v>14</v>
      </c>
      <c r="D47" s="5">
        <f t="shared" si="50"/>
        <v>29.166666666666668</v>
      </c>
      <c r="E47" s="45">
        <v>0</v>
      </c>
      <c r="F47" s="5">
        <f t="shared" si="51"/>
        <v>0</v>
      </c>
      <c r="G47" s="3">
        <v>11</v>
      </c>
      <c r="H47" s="5">
        <f t="shared" si="52"/>
        <v>22.916666666666664</v>
      </c>
      <c r="I47" s="3">
        <v>14</v>
      </c>
      <c r="J47" s="5">
        <f t="shared" si="53"/>
        <v>29.166666666666668</v>
      </c>
      <c r="K47" s="3">
        <v>1</v>
      </c>
      <c r="L47" s="5">
        <f t="shared" si="54"/>
        <v>2.083333333333333</v>
      </c>
    </row>
    <row r="48" spans="1:12" ht="15" customHeight="1" x14ac:dyDescent="0.15">
      <c r="A48" s="13" t="s">
        <v>49</v>
      </c>
      <c r="B48" s="50">
        <v>13</v>
      </c>
      <c r="C48" s="45">
        <v>0</v>
      </c>
      <c r="D48" s="5">
        <f t="shared" si="50"/>
        <v>0</v>
      </c>
      <c r="E48" s="45">
        <v>0</v>
      </c>
      <c r="F48" s="5">
        <f t="shared" si="51"/>
        <v>0</v>
      </c>
      <c r="G48" s="3" t="s">
        <v>70</v>
      </c>
      <c r="H48" s="5" t="str">
        <f t="shared" si="52"/>
        <v>-</v>
      </c>
      <c r="I48" s="3">
        <v>5</v>
      </c>
      <c r="J48" s="5">
        <f t="shared" si="53"/>
        <v>38.461538461538467</v>
      </c>
      <c r="K48" s="3" t="s">
        <v>70</v>
      </c>
      <c r="L48" s="5" t="str">
        <f t="shared" si="54"/>
        <v>-</v>
      </c>
    </row>
    <row r="49" spans="1:12" ht="15" customHeight="1" x14ac:dyDescent="0.15">
      <c r="A49" s="13" t="s">
        <v>50</v>
      </c>
      <c r="B49" s="50">
        <v>15</v>
      </c>
      <c r="C49" s="45">
        <v>1</v>
      </c>
      <c r="D49" s="5">
        <f t="shared" si="50"/>
        <v>6.666666666666667</v>
      </c>
      <c r="E49" s="45">
        <v>1</v>
      </c>
      <c r="F49" s="5">
        <f t="shared" si="51"/>
        <v>6.666666666666667</v>
      </c>
      <c r="G49" s="3">
        <v>4</v>
      </c>
      <c r="H49" s="5">
        <f t="shared" si="52"/>
        <v>26.666666666666668</v>
      </c>
      <c r="I49" s="3">
        <v>4</v>
      </c>
      <c r="J49" s="5">
        <f t="shared" si="53"/>
        <v>26.666666666666668</v>
      </c>
      <c r="K49" s="3">
        <v>0</v>
      </c>
      <c r="L49" s="5">
        <f t="shared" si="54"/>
        <v>0</v>
      </c>
    </row>
    <row r="50" spans="1:12" ht="15" customHeight="1" x14ac:dyDescent="0.15">
      <c r="A50" s="13" t="s">
        <v>51</v>
      </c>
      <c r="B50" s="50">
        <v>33</v>
      </c>
      <c r="C50" s="45">
        <v>1</v>
      </c>
      <c r="D50" s="5">
        <f t="shared" si="50"/>
        <v>3.0303030303030303</v>
      </c>
      <c r="E50" s="45">
        <v>0</v>
      </c>
      <c r="F50" s="5">
        <f t="shared" si="51"/>
        <v>0</v>
      </c>
      <c r="G50" s="3">
        <v>13</v>
      </c>
      <c r="H50" s="5">
        <f t="shared" si="52"/>
        <v>39.393939393939391</v>
      </c>
      <c r="I50" s="3">
        <v>5</v>
      </c>
      <c r="J50" s="5">
        <f t="shared" si="53"/>
        <v>15.151515151515152</v>
      </c>
      <c r="K50" s="3">
        <v>1</v>
      </c>
      <c r="L50" s="5">
        <f t="shared" si="54"/>
        <v>3.0303030303030303</v>
      </c>
    </row>
    <row r="51" spans="1:12" ht="15" customHeight="1" x14ac:dyDescent="0.15">
      <c r="A51" s="13" t="s">
        <v>52</v>
      </c>
      <c r="B51" s="50">
        <v>5</v>
      </c>
      <c r="C51" s="45">
        <v>1</v>
      </c>
      <c r="D51" s="5">
        <f t="shared" si="50"/>
        <v>20</v>
      </c>
      <c r="E51" s="45">
        <v>0</v>
      </c>
      <c r="F51" s="5">
        <f t="shared" si="51"/>
        <v>0</v>
      </c>
      <c r="G51" s="3">
        <v>3</v>
      </c>
      <c r="H51" s="5">
        <f t="shared" si="52"/>
        <v>60</v>
      </c>
      <c r="I51" s="3">
        <v>3</v>
      </c>
      <c r="J51" s="5">
        <f t="shared" si="53"/>
        <v>60</v>
      </c>
      <c r="K51" s="3">
        <v>0</v>
      </c>
      <c r="L51" s="5">
        <f t="shared" si="54"/>
        <v>0</v>
      </c>
    </row>
    <row r="52" spans="1:12" ht="15" customHeight="1" x14ac:dyDescent="0.15">
      <c r="A52" s="13" t="s">
        <v>53</v>
      </c>
      <c r="B52" s="50">
        <v>30</v>
      </c>
      <c r="C52" s="45">
        <v>5</v>
      </c>
      <c r="D52" s="5">
        <f t="shared" si="50"/>
        <v>16.666666666666664</v>
      </c>
      <c r="E52" s="45">
        <v>1</v>
      </c>
      <c r="F52" s="5">
        <f t="shared" si="51"/>
        <v>3.3333333333333335</v>
      </c>
      <c r="G52" s="3">
        <v>10</v>
      </c>
      <c r="H52" s="5">
        <f t="shared" si="52"/>
        <v>33.333333333333329</v>
      </c>
      <c r="I52" s="3">
        <v>8</v>
      </c>
      <c r="J52" s="5">
        <f t="shared" si="53"/>
        <v>26.666666666666668</v>
      </c>
      <c r="K52" s="3">
        <v>0</v>
      </c>
      <c r="L52" s="5">
        <f t="shared" si="54"/>
        <v>0</v>
      </c>
    </row>
    <row r="53" spans="1:12" ht="15" customHeight="1" x14ac:dyDescent="0.15">
      <c r="A53" s="17" t="s">
        <v>54</v>
      </c>
      <c r="B53" s="51">
        <v>15</v>
      </c>
      <c r="C53" s="47">
        <v>3</v>
      </c>
      <c r="D53" s="29">
        <f t="shared" si="50"/>
        <v>20</v>
      </c>
      <c r="E53" s="47">
        <v>2</v>
      </c>
      <c r="F53" s="29">
        <f t="shared" si="51"/>
        <v>13.333333333333334</v>
      </c>
      <c r="G53" s="30" t="s">
        <v>70</v>
      </c>
      <c r="H53" s="29" t="str">
        <f t="shared" si="52"/>
        <v>-</v>
      </c>
      <c r="I53" s="30">
        <v>2</v>
      </c>
      <c r="J53" s="29">
        <f t="shared" si="53"/>
        <v>13.333333333333334</v>
      </c>
      <c r="K53" s="30" t="s">
        <v>70</v>
      </c>
      <c r="L53" s="29" t="str">
        <f t="shared" si="54"/>
        <v>-</v>
      </c>
    </row>
    <row r="54" spans="1:12" ht="15" customHeight="1" thickBot="1" x14ac:dyDescent="0.2">
      <c r="A54" s="19" t="s">
        <v>55</v>
      </c>
      <c r="B54" s="37">
        <f>SUM(B44:B53)</f>
        <v>585</v>
      </c>
      <c r="C54" s="38">
        <f>SUM(C44:C53)</f>
        <v>241</v>
      </c>
      <c r="D54" s="32">
        <f t="shared" si="25"/>
        <v>41.196581196581192</v>
      </c>
      <c r="E54" s="38">
        <f>SUM(E44:E53)</f>
        <v>22</v>
      </c>
      <c r="F54" s="39">
        <f t="shared" si="26"/>
        <v>3.7606837606837606</v>
      </c>
      <c r="G54" s="38">
        <f>SUM(G44:G53)</f>
        <v>150</v>
      </c>
      <c r="H54" s="39">
        <f t="shared" si="27"/>
        <v>25.641025641025639</v>
      </c>
      <c r="I54" s="38">
        <f>SUM(I44:I53)</f>
        <v>154</v>
      </c>
      <c r="J54" s="39">
        <f t="shared" si="28"/>
        <v>26.324786324786327</v>
      </c>
      <c r="K54" s="38">
        <f>SUM(K44:K53)</f>
        <v>2</v>
      </c>
      <c r="L54" s="39">
        <f t="shared" si="29"/>
        <v>0.34188034188034189</v>
      </c>
    </row>
    <row r="55" spans="1:12" ht="15" customHeight="1" x14ac:dyDescent="0.15">
      <c r="A55" s="16" t="s">
        <v>56</v>
      </c>
      <c r="B55" s="74">
        <v>435</v>
      </c>
      <c r="C55" s="73" t="s">
        <v>69</v>
      </c>
      <c r="D55" s="33" t="str">
        <f t="shared" ref="D55:D57" si="55">IF(OR($B55="-",C55="-"),"-",C55/$B55*100)</f>
        <v>-</v>
      </c>
      <c r="E55" s="73">
        <v>22</v>
      </c>
      <c r="F55" s="33">
        <f t="shared" ref="F55:F57" si="56">IF(OR($B55="-",E55="-"),"-",E55/$B55*100)</f>
        <v>5.0574712643678161</v>
      </c>
      <c r="G55" s="34">
        <v>252</v>
      </c>
      <c r="H55" s="33">
        <f t="shared" ref="H55:H57" si="57">IF(OR($B55="-",G55="-"),"-",G55/$B55*100)</f>
        <v>57.931034482758626</v>
      </c>
      <c r="I55" s="34">
        <v>109</v>
      </c>
      <c r="J55" s="33">
        <f t="shared" ref="J55:J57" si="58">IF(OR($B55="-",I55="-"),"-",I55/$B55*100)</f>
        <v>25.057471264367813</v>
      </c>
      <c r="K55" s="34">
        <v>2</v>
      </c>
      <c r="L55" s="33">
        <f t="shared" ref="L55:L57" si="59">IF(OR($B55="-",K55="-"),"-",K55/$B55*100)</f>
        <v>0.45977011494252873</v>
      </c>
    </row>
    <row r="56" spans="1:12" ht="15" customHeight="1" x14ac:dyDescent="0.15">
      <c r="A56" s="13" t="s">
        <v>57</v>
      </c>
      <c r="B56" s="60">
        <v>143</v>
      </c>
      <c r="C56" s="45">
        <v>30</v>
      </c>
      <c r="D56" s="5">
        <f t="shared" si="55"/>
        <v>20.97902097902098</v>
      </c>
      <c r="E56" s="45">
        <v>4</v>
      </c>
      <c r="F56" s="5">
        <f t="shared" si="56"/>
        <v>2.7972027972027971</v>
      </c>
      <c r="G56" s="3">
        <v>67</v>
      </c>
      <c r="H56" s="5">
        <f t="shared" si="57"/>
        <v>46.853146853146853</v>
      </c>
      <c r="I56" s="3">
        <v>26</v>
      </c>
      <c r="J56" s="5">
        <f t="shared" si="58"/>
        <v>18.181818181818183</v>
      </c>
      <c r="K56" s="3">
        <v>0</v>
      </c>
      <c r="L56" s="5">
        <f t="shared" si="59"/>
        <v>0</v>
      </c>
    </row>
    <row r="57" spans="1:12" ht="15" customHeight="1" x14ac:dyDescent="0.15">
      <c r="A57" s="17" t="s">
        <v>58</v>
      </c>
      <c r="B57" s="61">
        <v>32</v>
      </c>
      <c r="C57" s="47">
        <v>10</v>
      </c>
      <c r="D57" s="29">
        <f t="shared" si="55"/>
        <v>31.25</v>
      </c>
      <c r="E57" s="47">
        <v>1</v>
      </c>
      <c r="F57" s="29">
        <f t="shared" si="56"/>
        <v>3.125</v>
      </c>
      <c r="G57" s="30">
        <v>13</v>
      </c>
      <c r="H57" s="29">
        <f t="shared" si="57"/>
        <v>40.625</v>
      </c>
      <c r="I57" s="30">
        <v>12</v>
      </c>
      <c r="J57" s="29">
        <f t="shared" si="58"/>
        <v>37.5</v>
      </c>
      <c r="K57" s="30">
        <v>0</v>
      </c>
      <c r="L57" s="29">
        <f t="shared" si="59"/>
        <v>0</v>
      </c>
    </row>
    <row r="58" spans="1:12" ht="15" customHeight="1" thickBot="1" x14ac:dyDescent="0.2">
      <c r="A58" s="19" t="s">
        <v>59</v>
      </c>
      <c r="B58" s="37">
        <f>SUM(B55:B57)</f>
        <v>610</v>
      </c>
      <c r="C58" s="38">
        <f>SUM(C55:C57)</f>
        <v>40</v>
      </c>
      <c r="D58" s="32">
        <f t="shared" si="25"/>
        <v>6.557377049180328</v>
      </c>
      <c r="E58" s="31">
        <f>SUM(E55:E57)</f>
        <v>27</v>
      </c>
      <c r="F58" s="32">
        <f t="shared" si="26"/>
        <v>4.4262295081967213</v>
      </c>
      <c r="G58" s="31">
        <f>SUM(G55:G57)</f>
        <v>332</v>
      </c>
      <c r="H58" s="32">
        <f t="shared" si="27"/>
        <v>54.42622950819672</v>
      </c>
      <c r="I58" s="31">
        <f>SUM(I55:I57)</f>
        <v>147</v>
      </c>
      <c r="J58" s="32">
        <f t="shared" si="28"/>
        <v>24.098360655737704</v>
      </c>
      <c r="K58" s="31">
        <f>SUM(K55:K57)</f>
        <v>2</v>
      </c>
      <c r="L58" s="32">
        <f t="shared" si="29"/>
        <v>0.32786885245901637</v>
      </c>
    </row>
    <row r="59" spans="1:12" ht="16.5" customHeight="1" thickBot="1" x14ac:dyDescent="0.2">
      <c r="A59" s="23" t="s">
        <v>4</v>
      </c>
      <c r="B59" s="40">
        <f>SUM(B58,B54,B43,B39,B36,B30,B22,B17,B15,B8)</f>
        <v>7666</v>
      </c>
      <c r="C59" s="1">
        <f>SUM(C58,C54,C43,C39,C36,C30,C22,C17,C15,C8)</f>
        <v>1722</v>
      </c>
      <c r="D59" s="6">
        <f t="shared" si="25"/>
        <v>22.462822854161232</v>
      </c>
      <c r="E59" s="4">
        <f>SUM(E58,E54,E43,E39,E36,E30,E22,E17,E15,E8)</f>
        <v>242</v>
      </c>
      <c r="F59" s="6">
        <f t="shared" si="26"/>
        <v>3.1567962431515788</v>
      </c>
      <c r="G59" s="4">
        <f>SUM(G58,G54,G43,G39,G36,G30,G22,G17,G15,G8)</f>
        <v>1681</v>
      </c>
      <c r="H59" s="6">
        <f t="shared" si="27"/>
        <v>21.927993738585965</v>
      </c>
      <c r="I59" s="4">
        <f>SUM(I58,I54,I43,I39,I36,I30,I22,I17,I15,I8)</f>
        <v>1941</v>
      </c>
      <c r="J59" s="6">
        <f t="shared" si="28"/>
        <v>25.319593008087658</v>
      </c>
      <c r="K59" s="4">
        <f>SUM(K58,K54,K43,K39,K36,K30,K22,K17,K15,K8)</f>
        <v>18</v>
      </c>
      <c r="L59" s="6">
        <f t="shared" si="29"/>
        <v>0.23480302635011741</v>
      </c>
    </row>
    <row r="60" spans="1:12" ht="16.5" customHeight="1" thickBot="1" x14ac:dyDescent="0.2">
      <c r="A60" s="24" t="s">
        <v>1</v>
      </c>
      <c r="B60" s="62">
        <v>5995</v>
      </c>
      <c r="C60" s="63">
        <v>1738</v>
      </c>
      <c r="D60" s="7">
        <f>IF(OR($B60="-",C60="-"),"-",C60/$B60*100)</f>
        <v>28.990825688073397</v>
      </c>
      <c r="E60" s="63">
        <v>322</v>
      </c>
      <c r="F60" s="7">
        <f>IF(OR($B60="-",E60="-"),"-",E60/$B60*100)</f>
        <v>5.3711426188490412</v>
      </c>
      <c r="G60" s="2" t="s">
        <v>70</v>
      </c>
      <c r="H60" s="7" t="str">
        <f>IF(OR($B60="-",G60="-"),"-",G60/$B60*100)</f>
        <v>-</v>
      </c>
      <c r="I60" s="2" t="s">
        <v>70</v>
      </c>
      <c r="J60" s="7" t="str">
        <f>IF(OR($B60="-",I60="-"),"-",I60/$B60*100)</f>
        <v>-</v>
      </c>
      <c r="K60" s="2" t="s">
        <v>70</v>
      </c>
      <c r="L60" s="7" t="str">
        <f>IF(OR($B60="-",K60="-"),"-",K60/$B60*100)</f>
        <v>-</v>
      </c>
    </row>
    <row r="61" spans="1:12" ht="16.5" customHeight="1" thickBot="1" x14ac:dyDescent="0.2">
      <c r="A61" s="23" t="s">
        <v>3</v>
      </c>
      <c r="B61" s="41">
        <f>SUM(B59,B60)</f>
        <v>13661</v>
      </c>
      <c r="C61" s="4">
        <f>SUM(C59,C60)</f>
        <v>3460</v>
      </c>
      <c r="D61" s="6">
        <f>C61/$B61*100</f>
        <v>25.327574848107755</v>
      </c>
      <c r="E61" s="4">
        <f>SUM(E59,E60)</f>
        <v>564</v>
      </c>
      <c r="F61" s="6">
        <f>E61/$B61*100</f>
        <v>4.128541102408315</v>
      </c>
      <c r="G61" s="4">
        <f>SUM(G59,G60)</f>
        <v>1681</v>
      </c>
      <c r="H61" s="6">
        <f>G61/$B61*100</f>
        <v>12.305102115511311</v>
      </c>
      <c r="I61" s="4">
        <f>SUM(I59,I60)</f>
        <v>1941</v>
      </c>
      <c r="J61" s="6">
        <f>I61/$B61*100</f>
        <v>14.208330283288193</v>
      </c>
      <c r="K61" s="4">
        <f>SUM(K59,K60)</f>
        <v>18</v>
      </c>
      <c r="L61" s="6">
        <f>K61/$B61*100</f>
        <v>0.13176195007686115</v>
      </c>
    </row>
    <row r="62" spans="1:12" ht="15.75" customHeight="1" x14ac:dyDescent="0.15">
      <c r="A62" s="25"/>
      <c r="K62" s="26"/>
      <c r="L62" s="9" t="s">
        <v>63</v>
      </c>
    </row>
    <row r="63" spans="1:12" ht="20.25" customHeight="1" x14ac:dyDescent="0.15">
      <c r="A63" s="25"/>
      <c r="L63" s="9"/>
    </row>
    <row r="64" spans="1:12" ht="20.25" customHeight="1" x14ac:dyDescent="0.15">
      <c r="A64" s="25"/>
    </row>
    <row r="65" spans="1:1" ht="20.25" customHeight="1" x14ac:dyDescent="0.15">
      <c r="A65" s="25"/>
    </row>
    <row r="66" spans="1:1" ht="20.25" customHeight="1" x14ac:dyDescent="0.15">
      <c r="A66" s="25"/>
    </row>
    <row r="67" spans="1:1" ht="20.25" customHeight="1" x14ac:dyDescent="0.15">
      <c r="A67" s="25"/>
    </row>
    <row r="68" spans="1:1" ht="20.25" customHeight="1" x14ac:dyDescent="0.15">
      <c r="A68" s="25"/>
    </row>
    <row r="69" spans="1:1" ht="20.25" customHeight="1" x14ac:dyDescent="0.15">
      <c r="A69" s="25"/>
    </row>
    <row r="70" spans="1:1" ht="20.25" customHeight="1" x14ac:dyDescent="0.15">
      <c r="A70" s="25"/>
    </row>
    <row r="71" spans="1:1" ht="20.25" customHeight="1" x14ac:dyDescent="0.15">
      <c r="A71" s="25"/>
    </row>
    <row r="72" spans="1:1" ht="20.25" customHeight="1" x14ac:dyDescent="0.15">
      <c r="A72" s="25"/>
    </row>
    <row r="73" spans="1:1" ht="20.25" customHeight="1" x14ac:dyDescent="0.15">
      <c r="A73" s="25"/>
    </row>
    <row r="74" spans="1:1" ht="20.25" customHeight="1" x14ac:dyDescent="0.15">
      <c r="A74" s="25"/>
    </row>
    <row r="75" spans="1:1" ht="20.25" customHeight="1" x14ac:dyDescent="0.15">
      <c r="A75" s="25"/>
    </row>
    <row r="76" spans="1:1" ht="20.25" customHeight="1" x14ac:dyDescent="0.15">
      <c r="A76" s="25"/>
    </row>
    <row r="77" spans="1:1" ht="20.25" customHeight="1" x14ac:dyDescent="0.15">
      <c r="A77" s="25"/>
    </row>
    <row r="78" spans="1:1" ht="20.25" customHeight="1" x14ac:dyDescent="0.15">
      <c r="A78" s="25"/>
    </row>
    <row r="79" spans="1:1" ht="20.25" customHeight="1" x14ac:dyDescent="0.15">
      <c r="A79" s="25"/>
    </row>
    <row r="80" spans="1:1" ht="20.25" customHeight="1" x14ac:dyDescent="0.15">
      <c r="A80" s="25"/>
    </row>
    <row r="81" spans="1:1" ht="20.25" customHeight="1" x14ac:dyDescent="0.15">
      <c r="A81" s="25"/>
    </row>
    <row r="82" spans="1:1" ht="20.25" customHeight="1" x14ac:dyDescent="0.15">
      <c r="A82" s="25"/>
    </row>
    <row r="83" spans="1:1" ht="20.25" customHeight="1" x14ac:dyDescent="0.15">
      <c r="A83" s="25"/>
    </row>
    <row r="84" spans="1:1" ht="20.25" customHeight="1" x14ac:dyDescent="0.15">
      <c r="A84" s="25"/>
    </row>
    <row r="85" spans="1:1" ht="20.25" customHeight="1" x14ac:dyDescent="0.15">
      <c r="A85" s="25"/>
    </row>
    <row r="86" spans="1:1" ht="20.25" customHeight="1" x14ac:dyDescent="0.15">
      <c r="A86" s="25"/>
    </row>
    <row r="87" spans="1:1" ht="20.25" customHeight="1" x14ac:dyDescent="0.15">
      <c r="A87" s="25"/>
    </row>
    <row r="88" spans="1:1" ht="20.25" customHeight="1" x14ac:dyDescent="0.15">
      <c r="A88" s="25"/>
    </row>
    <row r="89" spans="1:1" ht="20.25" customHeight="1" x14ac:dyDescent="0.15">
      <c r="A89" s="25"/>
    </row>
    <row r="90" spans="1:1" ht="20.25" customHeight="1" x14ac:dyDescent="0.15">
      <c r="A90" s="25"/>
    </row>
    <row r="91" spans="1:1" ht="20.25" customHeight="1" x14ac:dyDescent="0.15">
      <c r="A91" s="25"/>
    </row>
    <row r="92" spans="1:1" ht="20.25" customHeight="1" x14ac:dyDescent="0.15">
      <c r="A92" s="25"/>
    </row>
    <row r="93" spans="1:1" ht="20.25" customHeight="1" x14ac:dyDescent="0.15">
      <c r="A93" s="25"/>
    </row>
    <row r="94" spans="1:1" ht="20.25" customHeight="1" x14ac:dyDescent="0.15">
      <c r="A94" s="25"/>
    </row>
    <row r="95" spans="1:1" ht="20.25" customHeight="1" x14ac:dyDescent="0.15">
      <c r="A95" s="25"/>
    </row>
    <row r="96" spans="1:1" ht="20.25" customHeight="1" x14ac:dyDescent="0.15">
      <c r="A96" s="25"/>
    </row>
    <row r="97" spans="1:1" ht="20.25" customHeight="1" x14ac:dyDescent="0.15">
      <c r="A97" s="25"/>
    </row>
    <row r="98" spans="1:1" ht="20.25" customHeight="1" x14ac:dyDescent="0.15">
      <c r="A98" s="25"/>
    </row>
    <row r="99" spans="1:1" ht="20.25" customHeight="1" x14ac:dyDescent="0.15">
      <c r="A99" s="25"/>
    </row>
    <row r="100" spans="1:1" ht="20.25" customHeight="1" x14ac:dyDescent="0.15">
      <c r="A100" s="25"/>
    </row>
    <row r="101" spans="1:1" ht="20.25" customHeight="1" x14ac:dyDescent="0.15">
      <c r="A101" s="25"/>
    </row>
    <row r="102" spans="1:1" ht="20.25" customHeight="1" x14ac:dyDescent="0.15">
      <c r="A102" s="25"/>
    </row>
    <row r="103" spans="1:1" ht="20.25" customHeight="1" x14ac:dyDescent="0.15">
      <c r="A103" s="25"/>
    </row>
    <row r="104" spans="1:1" ht="20.25" customHeight="1" x14ac:dyDescent="0.15">
      <c r="A104" s="25"/>
    </row>
    <row r="105" spans="1:1" ht="20.25" customHeight="1" x14ac:dyDescent="0.15">
      <c r="A105" s="25"/>
    </row>
    <row r="106" spans="1:1" ht="20.25" customHeight="1" x14ac:dyDescent="0.15">
      <c r="A106" s="25"/>
    </row>
    <row r="107" spans="1:1" ht="20.25" customHeight="1" x14ac:dyDescent="0.15">
      <c r="A107" s="25"/>
    </row>
    <row r="108" spans="1:1" ht="20.25" customHeight="1" x14ac:dyDescent="0.15">
      <c r="A108" s="25"/>
    </row>
    <row r="109" spans="1:1" ht="20.25" customHeight="1" x14ac:dyDescent="0.15">
      <c r="A109" s="25"/>
    </row>
    <row r="110" spans="1:1" ht="20.25" customHeight="1" x14ac:dyDescent="0.15">
      <c r="A110" s="25"/>
    </row>
    <row r="111" spans="1:1" ht="20.25" customHeight="1" x14ac:dyDescent="0.15">
      <c r="A111" s="25"/>
    </row>
    <row r="112" spans="1:1" ht="20.25" customHeight="1" x14ac:dyDescent="0.15">
      <c r="A112" s="25"/>
    </row>
  </sheetData>
  <sheetProtection selectLockedCells="1"/>
  <mergeCells count="7">
    <mergeCell ref="C3:D3"/>
    <mergeCell ref="B3:B4"/>
    <mergeCell ref="A3:A4"/>
    <mergeCell ref="E3:F3"/>
    <mergeCell ref="K3:L3"/>
    <mergeCell ref="I3:J3"/>
    <mergeCell ref="G3:H3"/>
  </mergeCells>
  <phoneticPr fontId="2"/>
  <pageMargins left="0.78740157480314965" right="0.51181102362204722" top="0.78740157480314965" bottom="0.59055118110236227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表15</vt:lpstr>
      <vt:lpstr>表15!Print_Titles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kkc_ma.ogata</cp:lastModifiedBy>
  <cp:lastPrinted>2021-01-08T11:05:23Z</cp:lastPrinted>
  <dcterms:created xsi:type="dcterms:W3CDTF">2007-06-06T04:40:20Z</dcterms:created>
  <dcterms:modified xsi:type="dcterms:W3CDTF">2023-02-14T01:52:44Z</dcterms:modified>
</cp:coreProperties>
</file>