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434CE9E7-8C0C-45DE-A05E-D9A17B8B5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市町村別_総覧" sheetId="1" r:id="rId1"/>
  </sheets>
  <definedNames>
    <definedName name="_Key1" hidden="1">#REF!</definedName>
    <definedName name="_Order1" hidden="1">0</definedName>
    <definedName name="_Sort" hidden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" l="1"/>
  <c r="B57" i="1" l="1"/>
  <c r="B46" i="1"/>
  <c r="B42" i="1"/>
  <c r="B39" i="1"/>
  <c r="B33" i="1"/>
  <c r="B25" i="1"/>
  <c r="B20" i="1"/>
  <c r="B18" i="1"/>
  <c r="B11" i="1"/>
  <c r="B7" i="1"/>
  <c r="M57" i="1" l="1"/>
  <c r="N57" i="1"/>
  <c r="N46" i="1"/>
  <c r="M46" i="1"/>
  <c r="N42" i="1"/>
  <c r="M42" i="1"/>
  <c r="N39" i="1"/>
  <c r="M39" i="1"/>
  <c r="N33" i="1"/>
  <c r="M33" i="1"/>
  <c r="N25" i="1"/>
  <c r="M25" i="1"/>
  <c r="N20" i="1"/>
  <c r="M20" i="1"/>
  <c r="N18" i="1"/>
  <c r="M18" i="1"/>
  <c r="N11" i="1"/>
  <c r="M11" i="1"/>
  <c r="N7" i="1"/>
  <c r="M7" i="1"/>
  <c r="AB66" i="1" l="1"/>
  <c r="AB65" i="1"/>
  <c r="AB64" i="1"/>
  <c r="AB63" i="1"/>
  <c r="AB62" i="1"/>
  <c r="AB60" i="1"/>
  <c r="AB59" i="1"/>
  <c r="AB58" i="1"/>
  <c r="AB56" i="1"/>
  <c r="AB55" i="1"/>
  <c r="AB54" i="1"/>
  <c r="AB52" i="1"/>
  <c r="AB50" i="1"/>
  <c r="AB49" i="1"/>
  <c r="AB48" i="1"/>
  <c r="AB47" i="1"/>
  <c r="AB45" i="1"/>
  <c r="AB44" i="1"/>
  <c r="AB43" i="1"/>
  <c r="AB41" i="1"/>
  <c r="AB40" i="1"/>
  <c r="AB38" i="1"/>
  <c r="AB37" i="1"/>
  <c r="AB36" i="1"/>
  <c r="AB35" i="1"/>
  <c r="AB34" i="1"/>
  <c r="AB32" i="1"/>
  <c r="AB31" i="1"/>
  <c r="AB30" i="1"/>
  <c r="AB29" i="1"/>
  <c r="AB28" i="1"/>
  <c r="AB27" i="1"/>
  <c r="AB26" i="1"/>
  <c r="AB24" i="1"/>
  <c r="AB23" i="1"/>
  <c r="AB22" i="1"/>
  <c r="AB21" i="1"/>
  <c r="AB17" i="1"/>
  <c r="AB16" i="1"/>
  <c r="AB15" i="1"/>
  <c r="AB14" i="1"/>
  <c r="AB13" i="1"/>
  <c r="AB12" i="1"/>
  <c r="AB10" i="1"/>
  <c r="AB9" i="1"/>
  <c r="AA46" i="1"/>
  <c r="AA56" i="1"/>
  <c r="AA55" i="1"/>
  <c r="AA54" i="1"/>
  <c r="AA53" i="1"/>
  <c r="AA52" i="1"/>
  <c r="AA51" i="1"/>
  <c r="AA50" i="1"/>
  <c r="AA49" i="1"/>
  <c r="AA48" i="1"/>
  <c r="AA47" i="1"/>
  <c r="AA45" i="1"/>
  <c r="AA44" i="1"/>
  <c r="AA43" i="1"/>
  <c r="AA41" i="1"/>
  <c r="AA40" i="1"/>
  <c r="AA38" i="1"/>
  <c r="AA37" i="1"/>
  <c r="AA36" i="1"/>
  <c r="AA35" i="1"/>
  <c r="AA34" i="1"/>
  <c r="AA32" i="1"/>
  <c r="AA31" i="1"/>
  <c r="AA30" i="1"/>
  <c r="AA29" i="1"/>
  <c r="AA28" i="1"/>
  <c r="AA27" i="1"/>
  <c r="AA26" i="1"/>
  <c r="AA24" i="1"/>
  <c r="AA23" i="1"/>
  <c r="AA22" i="1"/>
  <c r="AA21" i="1"/>
  <c r="AA17" i="1"/>
  <c r="AA16" i="1"/>
  <c r="AA15" i="1"/>
  <c r="AA14" i="1"/>
  <c r="AA13" i="1"/>
  <c r="AA12" i="1"/>
  <c r="AA10" i="1"/>
  <c r="AA9" i="1"/>
  <c r="AB7" i="1" l="1"/>
  <c r="S7" i="1"/>
  <c r="Q7" i="1"/>
  <c r="Y67" i="1"/>
  <c r="X67" i="1"/>
  <c r="W67" i="1"/>
  <c r="V67" i="1"/>
  <c r="Y66" i="1"/>
  <c r="X66" i="1"/>
  <c r="W66" i="1"/>
  <c r="V66" i="1"/>
  <c r="Y65" i="1"/>
  <c r="X65" i="1"/>
  <c r="W65" i="1"/>
  <c r="V65" i="1"/>
  <c r="Y64" i="1"/>
  <c r="X64" i="1"/>
  <c r="W64" i="1"/>
  <c r="V64" i="1"/>
  <c r="Y63" i="1"/>
  <c r="X63" i="1"/>
  <c r="W63" i="1"/>
  <c r="V63" i="1"/>
  <c r="Y62" i="1"/>
  <c r="X62" i="1"/>
  <c r="W62" i="1"/>
  <c r="V62" i="1"/>
  <c r="Y61" i="1"/>
  <c r="X61" i="1"/>
  <c r="W61" i="1"/>
  <c r="V61" i="1"/>
  <c r="Y60" i="1"/>
  <c r="X60" i="1"/>
  <c r="W60" i="1"/>
  <c r="V60" i="1"/>
  <c r="Y59" i="1"/>
  <c r="X59" i="1"/>
  <c r="W59" i="1"/>
  <c r="V59" i="1"/>
  <c r="Y58" i="1"/>
  <c r="X58" i="1"/>
  <c r="W58" i="1"/>
  <c r="V58" i="1"/>
  <c r="Y57" i="1"/>
  <c r="X57" i="1"/>
  <c r="W57" i="1"/>
  <c r="V57" i="1"/>
  <c r="Y56" i="1"/>
  <c r="X56" i="1"/>
  <c r="W56" i="1"/>
  <c r="V56" i="1"/>
  <c r="Y55" i="1"/>
  <c r="X55" i="1"/>
  <c r="W55" i="1"/>
  <c r="V55" i="1"/>
  <c r="Y54" i="1"/>
  <c r="X54" i="1"/>
  <c r="W54" i="1"/>
  <c r="V54" i="1"/>
  <c r="Y53" i="1"/>
  <c r="X53" i="1"/>
  <c r="W53" i="1"/>
  <c r="V53" i="1"/>
  <c r="Y52" i="1"/>
  <c r="X52" i="1"/>
  <c r="W52" i="1"/>
  <c r="V52" i="1"/>
  <c r="Y51" i="1"/>
  <c r="X51" i="1"/>
  <c r="W51" i="1"/>
  <c r="V51" i="1"/>
  <c r="Y50" i="1"/>
  <c r="X50" i="1"/>
  <c r="W50" i="1"/>
  <c r="V50" i="1"/>
  <c r="Y49" i="1"/>
  <c r="X49" i="1"/>
  <c r="W49" i="1"/>
  <c r="V49" i="1"/>
  <c r="Y48" i="1"/>
  <c r="X48" i="1"/>
  <c r="W48" i="1"/>
  <c r="V48" i="1"/>
  <c r="Y47" i="1"/>
  <c r="X47" i="1"/>
  <c r="W47" i="1"/>
  <c r="V47" i="1"/>
  <c r="Y46" i="1"/>
  <c r="X46" i="1"/>
  <c r="W46" i="1"/>
  <c r="V46" i="1"/>
  <c r="Y45" i="1"/>
  <c r="X45" i="1"/>
  <c r="W45" i="1"/>
  <c r="V45" i="1"/>
  <c r="Y44" i="1"/>
  <c r="X44" i="1"/>
  <c r="W44" i="1"/>
  <c r="V44" i="1"/>
  <c r="Y43" i="1"/>
  <c r="X43" i="1"/>
  <c r="W43" i="1"/>
  <c r="V43" i="1"/>
  <c r="Y42" i="1"/>
  <c r="X42" i="1"/>
  <c r="W42" i="1"/>
  <c r="V42" i="1"/>
  <c r="Y41" i="1"/>
  <c r="X41" i="1"/>
  <c r="W41" i="1"/>
  <c r="V41" i="1"/>
  <c r="Y40" i="1"/>
  <c r="X40" i="1"/>
  <c r="W40" i="1"/>
  <c r="V40" i="1"/>
  <c r="Y39" i="1"/>
  <c r="X39" i="1"/>
  <c r="W39" i="1"/>
  <c r="V39" i="1"/>
  <c r="Y38" i="1"/>
  <c r="X38" i="1"/>
  <c r="W38" i="1"/>
  <c r="V38" i="1"/>
  <c r="Y37" i="1"/>
  <c r="X37" i="1"/>
  <c r="W37" i="1"/>
  <c r="V37" i="1"/>
  <c r="Y36" i="1"/>
  <c r="X36" i="1"/>
  <c r="W36" i="1"/>
  <c r="V36" i="1"/>
  <c r="Y35" i="1"/>
  <c r="X35" i="1"/>
  <c r="W35" i="1"/>
  <c r="V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  <c r="Y26" i="1"/>
  <c r="X26" i="1"/>
  <c r="W26" i="1"/>
  <c r="V26" i="1"/>
  <c r="Y25" i="1"/>
  <c r="X25" i="1"/>
  <c r="W25" i="1"/>
  <c r="V25" i="1"/>
  <c r="Y24" i="1"/>
  <c r="X24" i="1"/>
  <c r="W24" i="1"/>
  <c r="V24" i="1"/>
  <c r="Y23" i="1"/>
  <c r="X23" i="1"/>
  <c r="W23" i="1"/>
  <c r="V23" i="1"/>
  <c r="Y22" i="1"/>
  <c r="X22" i="1"/>
  <c r="W22" i="1"/>
  <c r="V22" i="1"/>
  <c r="Y21" i="1"/>
  <c r="X21" i="1"/>
  <c r="W21" i="1"/>
  <c r="V21" i="1"/>
  <c r="Y20" i="1"/>
  <c r="X20" i="1"/>
  <c r="W20" i="1"/>
  <c r="V20" i="1"/>
  <c r="Y19" i="1"/>
  <c r="X19" i="1"/>
  <c r="W19" i="1"/>
  <c r="V19" i="1"/>
  <c r="Y18" i="1"/>
  <c r="X18" i="1"/>
  <c r="W18" i="1"/>
  <c r="V18" i="1"/>
  <c r="Y17" i="1"/>
  <c r="X17" i="1"/>
  <c r="W17" i="1"/>
  <c r="V17" i="1"/>
  <c r="Y16" i="1"/>
  <c r="X16" i="1"/>
  <c r="W16" i="1"/>
  <c r="V16" i="1"/>
  <c r="Y15" i="1"/>
  <c r="X15" i="1"/>
  <c r="W15" i="1"/>
  <c r="V15" i="1"/>
  <c r="Y14" i="1"/>
  <c r="X14" i="1"/>
  <c r="W14" i="1"/>
  <c r="V14" i="1"/>
  <c r="Y13" i="1"/>
  <c r="X13" i="1"/>
  <c r="W13" i="1"/>
  <c r="V13" i="1"/>
  <c r="Y12" i="1"/>
  <c r="X12" i="1"/>
  <c r="W12" i="1"/>
  <c r="V12" i="1"/>
  <c r="Y11" i="1"/>
  <c r="X11" i="1"/>
  <c r="W11" i="1"/>
  <c r="V11" i="1"/>
  <c r="Y10" i="1"/>
  <c r="X10" i="1"/>
  <c r="W10" i="1"/>
  <c r="V10" i="1"/>
  <c r="Y9" i="1"/>
  <c r="X9" i="1"/>
  <c r="W9" i="1"/>
  <c r="V9" i="1"/>
  <c r="Y8" i="1"/>
  <c r="X8" i="1"/>
  <c r="W8" i="1"/>
  <c r="V8" i="1"/>
  <c r="Y7" i="1"/>
  <c r="X7" i="1"/>
  <c r="W7" i="1"/>
  <c r="V7" i="1"/>
  <c r="AB67" i="1" l="1"/>
  <c r="Q9" i="1"/>
  <c r="Z67" i="1" l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53" i="1"/>
  <c r="AA67" i="1"/>
  <c r="AA66" i="1"/>
  <c r="AA65" i="1"/>
  <c r="AA64" i="1"/>
  <c r="AA63" i="1"/>
  <c r="AA62" i="1"/>
  <c r="AA60" i="1"/>
  <c r="AA59" i="1"/>
  <c r="AA58" i="1"/>
  <c r="AB19" i="1"/>
  <c r="AA19" i="1"/>
  <c r="AB8" i="1"/>
  <c r="AA8" i="1"/>
  <c r="S67" i="1"/>
  <c r="S66" i="1"/>
  <c r="S65" i="1"/>
  <c r="S64" i="1"/>
  <c r="S63" i="1"/>
  <c r="S62" i="1"/>
  <c r="S61" i="1"/>
  <c r="S60" i="1"/>
  <c r="S59" i="1"/>
  <c r="S58" i="1"/>
  <c r="S56" i="1"/>
  <c r="S55" i="1"/>
  <c r="S54" i="1"/>
  <c r="S53" i="1"/>
  <c r="S52" i="1"/>
  <c r="S51" i="1"/>
  <c r="S50" i="1"/>
  <c r="S49" i="1"/>
  <c r="S48" i="1"/>
  <c r="S47" i="1"/>
  <c r="S45" i="1"/>
  <c r="S44" i="1"/>
  <c r="S43" i="1"/>
  <c r="S41" i="1"/>
  <c r="S40" i="1"/>
  <c r="S38" i="1"/>
  <c r="S37" i="1"/>
  <c r="S36" i="1"/>
  <c r="S35" i="1"/>
  <c r="S34" i="1"/>
  <c r="S32" i="1"/>
  <c r="S31" i="1"/>
  <c r="S30" i="1"/>
  <c r="S29" i="1"/>
  <c r="S28" i="1"/>
  <c r="S27" i="1"/>
  <c r="S26" i="1"/>
  <c r="S24" i="1"/>
  <c r="S23" i="1"/>
  <c r="S22" i="1"/>
  <c r="S21" i="1"/>
  <c r="S19" i="1"/>
  <c r="S17" i="1"/>
  <c r="S16" i="1"/>
  <c r="S15" i="1"/>
  <c r="S14" i="1"/>
  <c r="S13" i="1"/>
  <c r="S12" i="1"/>
  <c r="S10" i="1"/>
  <c r="S9" i="1"/>
  <c r="S8" i="1"/>
  <c r="Q8" i="1"/>
  <c r="Q10" i="1"/>
  <c r="Q12" i="1"/>
  <c r="Q13" i="1"/>
  <c r="Q14" i="1"/>
  <c r="Q15" i="1"/>
  <c r="Q16" i="1"/>
  <c r="Q17" i="1"/>
  <c r="Q19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40" i="1"/>
  <c r="Q41" i="1"/>
  <c r="Q43" i="1"/>
  <c r="Q44" i="1"/>
  <c r="Q45" i="1"/>
  <c r="Q47" i="1"/>
  <c r="Q48" i="1"/>
  <c r="Q49" i="1"/>
  <c r="Q50" i="1"/>
  <c r="Q51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6" i="1"/>
  <c r="AB61" i="1" l="1"/>
  <c r="AA61" i="1"/>
  <c r="AA7" i="1" l="1"/>
  <c r="AA39" i="1"/>
  <c r="AB11" i="1"/>
  <c r="AB25" i="1"/>
  <c r="AA11" i="1"/>
  <c r="S42" i="1"/>
  <c r="Q42" i="1"/>
  <c r="AB42" i="1"/>
  <c r="S18" i="1"/>
  <c r="Q18" i="1"/>
  <c r="AB39" i="1"/>
  <c r="S57" i="1"/>
  <c r="Q57" i="1"/>
  <c r="Q33" i="1"/>
  <c r="S33" i="1"/>
  <c r="S11" i="1"/>
  <c r="Q11" i="1"/>
  <c r="AA18" i="1"/>
  <c r="AB57" i="1"/>
  <c r="AB33" i="1"/>
  <c r="AA20" i="1"/>
  <c r="S46" i="1"/>
  <c r="Q46" i="1"/>
  <c r="Q25" i="1"/>
  <c r="S25" i="1"/>
  <c r="AA33" i="1"/>
  <c r="AA57" i="1"/>
  <c r="AB46" i="1"/>
  <c r="AB18" i="1"/>
  <c r="AA25" i="1"/>
  <c r="Q20" i="1"/>
  <c r="S20" i="1"/>
  <c r="S39" i="1"/>
  <c r="Q39" i="1"/>
  <c r="AA42" i="1"/>
  <c r="AB20" i="1"/>
</calcChain>
</file>

<file path=xl/sharedStrings.xml><?xml version="1.0" encoding="utf-8"?>
<sst xmlns="http://schemas.openxmlformats.org/spreadsheetml/2006/main" count="418" uniqueCount="107">
  <si>
    <t>出生数</t>
  </si>
  <si>
    <t>死亡数</t>
  </si>
  <si>
    <t>死産数</t>
  </si>
  <si>
    <t>-</t>
  </si>
  <si>
    <t>宇城保健所</t>
    <rPh sb="0" eb="2">
      <t>ウキ</t>
    </rPh>
    <rPh sb="2" eb="5">
      <t>ホケンジョ</t>
    </rPh>
    <phoneticPr fontId="19"/>
  </si>
  <si>
    <t>周産期死亡</t>
    <phoneticPr fontId="19"/>
  </si>
  <si>
    <t>総数</t>
    <rPh sb="0" eb="2">
      <t>ソウスウ</t>
    </rPh>
    <phoneticPr fontId="19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</si>
  <si>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</si>
  <si>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</si>
  <si>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</si>
  <si>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</si>
  <si>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</si>
  <si>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</si>
  <si>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</si>
  <si>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</si>
  <si>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</si>
  <si>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</si>
  <si>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</si>
  <si>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</si>
  <si>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</si>
  <si>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</si>
  <si>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</si>
  <si>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</si>
  <si>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</si>
  <si>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</si>
  <si>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</si>
  <si>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御船町</t>
  </si>
  <si>
    <t>嘉島町</t>
  </si>
  <si>
    <t>益城町</t>
  </si>
  <si>
    <t>甲佐町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</si>
  <si>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</si>
  <si>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</si>
  <si>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</si>
  <si>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</si>
  <si>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</si>
  <si>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</si>
  <si>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</si>
  <si>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</si>
  <si>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</si>
  <si>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</si>
  <si>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</si>
  <si>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</si>
  <si>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宇城市</t>
  </si>
  <si>
    <t>阿蘇市</t>
  </si>
  <si>
    <t>天草市</t>
  </si>
  <si>
    <t>合志市</t>
  </si>
  <si>
    <t>美里町</t>
  </si>
  <si>
    <t>和水町</t>
  </si>
  <si>
    <t>南阿蘇村</t>
  </si>
  <si>
    <t>山都町</t>
  </si>
  <si>
    <t>氷川町</t>
  </si>
  <si>
    <t>あさぎり町</t>
  </si>
  <si>
    <t>中央区</t>
    <phoneticPr fontId="19"/>
  </si>
  <si>
    <t>天草保健所　　　　　　　</t>
    <rPh sb="0" eb="2">
      <t>アマクサ</t>
    </rPh>
    <rPh sb="2" eb="5">
      <t>ホケンジョ</t>
    </rPh>
    <phoneticPr fontId="19"/>
  </si>
  <si>
    <t>人吉保健所</t>
    <rPh sb="0" eb="2">
      <t>ヒトヨシ</t>
    </rPh>
    <rPh sb="2" eb="5">
      <t>ホケンジョ</t>
    </rPh>
    <phoneticPr fontId="19"/>
  </si>
  <si>
    <t>水俣保健所</t>
    <rPh sb="0" eb="2">
      <t>ミナマタ</t>
    </rPh>
    <rPh sb="2" eb="5">
      <t>ホケンジョ</t>
    </rPh>
    <phoneticPr fontId="19"/>
  </si>
  <si>
    <t>八代保健所</t>
    <rPh sb="0" eb="2">
      <t>ヤツシロ</t>
    </rPh>
    <rPh sb="2" eb="5">
      <t>ホケンジョ</t>
    </rPh>
    <phoneticPr fontId="19"/>
  </si>
  <si>
    <t>御船保健所</t>
    <rPh sb="0" eb="2">
      <t>ミフネ</t>
    </rPh>
    <rPh sb="2" eb="5">
      <t>ホケンジョ</t>
    </rPh>
    <phoneticPr fontId="19"/>
  </si>
  <si>
    <t>阿蘇保健所</t>
    <rPh sb="0" eb="2">
      <t>アソ</t>
    </rPh>
    <rPh sb="2" eb="5">
      <t>ホケンジョ</t>
    </rPh>
    <phoneticPr fontId="19"/>
  </si>
  <si>
    <t>菊池保健所</t>
    <rPh sb="0" eb="2">
      <t>キクチ</t>
    </rPh>
    <rPh sb="2" eb="5">
      <t>ホケンジョ</t>
    </rPh>
    <phoneticPr fontId="19"/>
  </si>
  <si>
    <t>山鹿保健所</t>
    <rPh sb="0" eb="2">
      <t>ヤマガ</t>
    </rPh>
    <rPh sb="2" eb="5">
      <t>ホケンジョ</t>
    </rPh>
    <phoneticPr fontId="19"/>
  </si>
  <si>
    <t>有明保健所</t>
    <rPh sb="0" eb="2">
      <t>アリアケ</t>
    </rPh>
    <rPh sb="2" eb="5">
      <t>ホケンジョ</t>
    </rPh>
    <phoneticPr fontId="19"/>
  </si>
  <si>
    <t>出生率</t>
    <rPh sb="0" eb="2">
      <t>シュッセイ</t>
    </rPh>
    <rPh sb="2" eb="3">
      <t>リツ</t>
    </rPh>
    <phoneticPr fontId="19"/>
  </si>
  <si>
    <t>死亡率</t>
    <rPh sb="0" eb="3">
      <t>シボウリツ</t>
    </rPh>
    <phoneticPr fontId="19"/>
  </si>
  <si>
    <t>死産率</t>
    <rPh sb="2" eb="3">
      <t>リツ</t>
    </rPh>
    <phoneticPr fontId="19"/>
  </si>
  <si>
    <t>周産期死亡率</t>
    <rPh sb="5" eb="6">
      <t>リツ</t>
    </rPh>
    <phoneticPr fontId="19"/>
  </si>
  <si>
    <t>婚姻率</t>
    <rPh sb="2" eb="3">
      <t>リツ</t>
    </rPh>
    <phoneticPr fontId="19"/>
  </si>
  <si>
    <t>離婚率</t>
    <rPh sb="2" eb="3">
      <t>リツ</t>
    </rPh>
    <phoneticPr fontId="19"/>
  </si>
  <si>
    <t>（人口千対）</t>
    <rPh sb="1" eb="3">
      <t>ジンコウ</t>
    </rPh>
    <rPh sb="3" eb="5">
      <t>センタイ</t>
    </rPh>
    <phoneticPr fontId="19"/>
  </si>
  <si>
    <t>（出生千対）</t>
    <rPh sb="1" eb="3">
      <t>シュッセイ</t>
    </rPh>
    <rPh sb="3" eb="5">
      <t>センタイ</t>
    </rPh>
    <phoneticPr fontId="19"/>
  </si>
  <si>
    <t>22週以後の死産率</t>
    <rPh sb="8" eb="9">
      <t>リツ</t>
    </rPh>
    <phoneticPr fontId="19"/>
  </si>
  <si>
    <t>早期新生児死亡率</t>
    <rPh sb="7" eb="8">
      <t>リツ</t>
    </rPh>
    <phoneticPr fontId="19"/>
  </si>
  <si>
    <t>22週以後の死産数</t>
    <rPh sb="8" eb="9">
      <t>スウ</t>
    </rPh>
    <phoneticPr fontId="19"/>
  </si>
  <si>
    <t>早期新生児死亡数</t>
    <rPh sb="7" eb="8">
      <t>スウ</t>
    </rPh>
    <phoneticPr fontId="19"/>
  </si>
  <si>
    <t>乳児
死亡率</t>
    <rPh sb="0" eb="2">
      <t>ニュウジ</t>
    </rPh>
    <rPh sb="5" eb="6">
      <t>リツ</t>
    </rPh>
    <phoneticPr fontId="19"/>
  </si>
  <si>
    <t>新生児
死亡率</t>
    <rPh sb="0" eb="3">
      <t>シンセイジ</t>
    </rPh>
    <rPh sb="6" eb="7">
      <t>リツ</t>
    </rPh>
    <phoneticPr fontId="19"/>
  </si>
  <si>
    <t>自然
死産率</t>
    <rPh sb="5" eb="6">
      <t>リツ</t>
    </rPh>
    <phoneticPr fontId="19"/>
  </si>
  <si>
    <t>人工
死産率</t>
    <rPh sb="5" eb="6">
      <t>リツ</t>
    </rPh>
    <phoneticPr fontId="19"/>
  </si>
  <si>
    <t>乳児
死亡数</t>
    <rPh sb="0" eb="2">
      <t>ニュウジ</t>
    </rPh>
    <rPh sb="5" eb="6">
      <t>スウ</t>
    </rPh>
    <phoneticPr fontId="19"/>
  </si>
  <si>
    <t>新生児
死亡数</t>
    <rPh sb="0" eb="3">
      <t>シンセイジ</t>
    </rPh>
    <rPh sb="6" eb="7">
      <t>スウ</t>
    </rPh>
    <phoneticPr fontId="19"/>
  </si>
  <si>
    <t>自然
死産数</t>
    <rPh sb="5" eb="6">
      <t>スウ</t>
    </rPh>
    <phoneticPr fontId="19"/>
  </si>
  <si>
    <t>人工
死産数</t>
    <rPh sb="5" eb="6">
      <t>スウ</t>
    </rPh>
    <phoneticPr fontId="19"/>
  </si>
  <si>
    <t>総数</t>
    <phoneticPr fontId="19"/>
  </si>
  <si>
    <t>北  区</t>
    <phoneticPr fontId="19"/>
  </si>
  <si>
    <t>南  区</t>
    <phoneticPr fontId="19"/>
  </si>
  <si>
    <t>西  区</t>
    <phoneticPr fontId="19"/>
  </si>
  <si>
    <t>東  区</t>
    <phoneticPr fontId="19"/>
  </si>
  <si>
    <t>婚姻
件数</t>
    <phoneticPr fontId="19"/>
  </si>
  <si>
    <t>離婚
件数</t>
    <phoneticPr fontId="19"/>
  </si>
  <si>
    <t>（出産千対　※1）</t>
    <rPh sb="1" eb="3">
      <t>シュッサン</t>
    </rPh>
    <rPh sb="3" eb="5">
      <t>センタイ</t>
    </rPh>
    <phoneticPr fontId="19"/>
  </si>
  <si>
    <t>（出産千対　※2）</t>
    <rPh sb="1" eb="3">
      <t>シュッサン</t>
    </rPh>
    <rPh sb="3" eb="5">
      <t>センタイ</t>
    </rPh>
    <phoneticPr fontId="19"/>
  </si>
  <si>
    <t>※2：出生数に妊娠満22週以後の死産数を加えたもの</t>
    <rPh sb="3" eb="5">
      <t>シュッセイ</t>
    </rPh>
    <rPh sb="5" eb="6">
      <t>スウ</t>
    </rPh>
    <rPh sb="7" eb="9">
      <t>ニンシン</t>
    </rPh>
    <rPh sb="9" eb="10">
      <t>マン</t>
    </rPh>
    <rPh sb="12" eb="13">
      <t>シュウ</t>
    </rPh>
    <rPh sb="13" eb="15">
      <t>イゴ</t>
    </rPh>
    <rPh sb="16" eb="18">
      <t>シザン</t>
    </rPh>
    <rPh sb="18" eb="19">
      <t>スウ</t>
    </rPh>
    <rPh sb="20" eb="21">
      <t>クワ</t>
    </rPh>
    <phoneticPr fontId="19"/>
  </si>
  <si>
    <t>※1：出生数に妊娠満12週以後の死産数（人工死産数と自然死産数）を加えたもの</t>
    <rPh sb="3" eb="5">
      <t>シュッセイ</t>
    </rPh>
    <rPh sb="5" eb="6">
      <t>スウ</t>
    </rPh>
    <rPh sb="6" eb="7">
      <t>セイスウ</t>
    </rPh>
    <rPh sb="7" eb="9">
      <t>ニンシン</t>
    </rPh>
    <rPh sb="9" eb="10">
      <t>マン</t>
    </rPh>
    <rPh sb="12" eb="13">
      <t>シュウ</t>
    </rPh>
    <rPh sb="13" eb="15">
      <t>イゴ</t>
    </rPh>
    <rPh sb="16" eb="18">
      <t>シザン</t>
    </rPh>
    <rPh sb="18" eb="19">
      <t>スウ</t>
    </rPh>
    <rPh sb="20" eb="22">
      <t>ジンコウ</t>
    </rPh>
    <rPh sb="22" eb="24">
      <t>シザン</t>
    </rPh>
    <rPh sb="24" eb="25">
      <t>スウ</t>
    </rPh>
    <rPh sb="26" eb="28">
      <t>シゼン</t>
    </rPh>
    <rPh sb="28" eb="30">
      <t>シザン</t>
    </rPh>
    <rPh sb="30" eb="31">
      <t>スウ</t>
    </rPh>
    <rPh sb="33" eb="34">
      <t>クワ</t>
    </rPh>
    <phoneticPr fontId="19"/>
  </si>
  <si>
    <t>熊本県　</t>
    <rPh sb="0" eb="3">
      <t>クマモトケン</t>
    </rPh>
    <phoneticPr fontId="19"/>
  </si>
  <si>
    <t>熊本県</t>
    <rPh sb="0" eb="3">
      <t>クマモトケン</t>
    </rPh>
    <phoneticPr fontId="19"/>
  </si>
  <si>
    <r>
      <rPr>
        <sz val="8.5"/>
        <color theme="1"/>
        <rFont val="ＭＳ Ｐゴシック"/>
        <family val="3"/>
        <charset val="128"/>
        <scheme val="minor"/>
      </rPr>
      <t>低体重児数</t>
    </r>
    <r>
      <rPr>
        <sz val="9"/>
        <color theme="1"/>
        <rFont val="ＭＳ Ｐゴシック"/>
        <family val="2"/>
        <charset val="128"/>
        <scheme val="minor"/>
      </rPr>
      <t xml:space="preserve">
2500g未満</t>
    </r>
    <rPh sb="0" eb="1">
      <t>テイ</t>
    </rPh>
    <rPh sb="1" eb="3">
      <t>タイジュウ</t>
    </rPh>
    <rPh sb="3" eb="4">
      <t>ジ</t>
    </rPh>
    <rPh sb="4" eb="5">
      <t>スウ</t>
    </rPh>
    <phoneticPr fontId="19"/>
  </si>
  <si>
    <r>
      <rPr>
        <sz val="8.5"/>
        <color theme="1"/>
        <rFont val="ＭＳ Ｐゴシック"/>
        <family val="3"/>
        <charset val="128"/>
        <scheme val="minor"/>
      </rPr>
      <t>低体重児率</t>
    </r>
    <r>
      <rPr>
        <sz val="9"/>
        <color theme="1"/>
        <rFont val="ＭＳ Ｐゴシック"/>
        <family val="2"/>
        <charset val="128"/>
        <scheme val="minor"/>
      </rPr>
      <t xml:space="preserve">
2500g未満</t>
    </r>
    <rPh sb="0" eb="3">
      <t>テイタイジュウ</t>
    </rPh>
    <rPh sb="3" eb="4">
      <t>ジ</t>
    </rPh>
    <rPh sb="4" eb="5">
      <t>リツ</t>
    </rPh>
    <phoneticPr fontId="19"/>
  </si>
  <si>
    <t>5　人口動態総覧（保健所・市町村別）</t>
    <rPh sb="2" eb="4">
      <t>ジンコウ</t>
    </rPh>
    <rPh sb="4" eb="6">
      <t>ドウタイ</t>
    </rPh>
    <rPh sb="6" eb="8">
      <t>ソウラン</t>
    </rPh>
    <rPh sb="9" eb="12">
      <t>ホケンジョ</t>
    </rPh>
    <rPh sb="13" eb="16">
      <t>シチョウソン</t>
    </rPh>
    <rPh sb="16" eb="17">
      <t>ベツ</t>
    </rPh>
    <phoneticPr fontId="19"/>
  </si>
  <si>
    <t>表16　人口動態総覧（人・件）　保健所・市区町村別</t>
    <rPh sb="0" eb="1">
      <t>ヒョウ</t>
    </rPh>
    <rPh sb="11" eb="12">
      <t>ニン</t>
    </rPh>
    <rPh sb="13" eb="14">
      <t>ケン</t>
    </rPh>
    <phoneticPr fontId="19"/>
  </si>
  <si>
    <t>表17　人口動態総覧（率）　保健所・市区町村別</t>
    <rPh sb="0" eb="1">
      <t>ヒョウ</t>
    </rPh>
    <rPh sb="11" eb="12">
      <t>リツ</t>
    </rPh>
    <phoneticPr fontId="19"/>
  </si>
  <si>
    <t>厚生労働省「人口動態調査」</t>
    <rPh sb="0" eb="5">
      <t>コウセイロウドウショウ</t>
    </rPh>
    <rPh sb="6" eb="10">
      <t>ジンコウドウタイ</t>
    </rPh>
    <rPh sb="10" eb="12">
      <t>チョウサ</t>
    </rPh>
    <phoneticPr fontId="19"/>
  </si>
  <si>
    <r>
      <t xml:space="preserve">人口
</t>
    </r>
    <r>
      <rPr>
        <sz val="9"/>
        <color theme="1"/>
        <rFont val="ＭＳ Ｐゴシック"/>
        <family val="3"/>
        <charset val="128"/>
        <scheme val="minor"/>
      </rPr>
      <t>（R2.10.1）</t>
    </r>
    <rPh sb="0" eb="2">
      <t>ジンコウ</t>
    </rPh>
    <phoneticPr fontId="19"/>
  </si>
  <si>
    <t>（注）算出に用いた人口：令和2年　熊本県の人口と世帯数（年報）（熊本県企画振興部統計調査課）から引用。
（注）熊本県の出生率については、厚生労働省の人口動態調査の結果を引用。</t>
    <rPh sb="1" eb="2">
      <t>チュウ</t>
    </rPh>
    <rPh sb="3" eb="5">
      <t>サンシュツ</t>
    </rPh>
    <rPh sb="6" eb="7">
      <t>モチ</t>
    </rPh>
    <rPh sb="9" eb="11">
      <t>ジンコウ</t>
    </rPh>
    <rPh sb="12" eb="14">
      <t>レイワ</t>
    </rPh>
    <rPh sb="53" eb="54">
      <t>チュウ</t>
    </rPh>
    <rPh sb="55" eb="58">
      <t>クマモトケン</t>
    </rPh>
    <rPh sb="59" eb="61">
      <t>シュッショウ</t>
    </rPh>
    <rPh sb="61" eb="62">
      <t>リツ</t>
    </rPh>
    <rPh sb="68" eb="70">
      <t>コウセイ</t>
    </rPh>
    <rPh sb="70" eb="73">
      <t>ロウドウショウ</t>
    </rPh>
    <rPh sb="74" eb="76">
      <t>ジンコウ</t>
    </rPh>
    <rPh sb="76" eb="78">
      <t>ドウタイ</t>
    </rPh>
    <rPh sb="78" eb="80">
      <t>チョウサ</t>
    </rPh>
    <rPh sb="81" eb="83">
      <t>ケッカ</t>
    </rPh>
    <rPh sb="84" eb="86">
      <t>インヨウ</t>
    </rPh>
    <phoneticPr fontId="19"/>
  </si>
  <si>
    <t>-</t>
    <phoneticPr fontId="19"/>
  </si>
  <si>
    <t>-</t>
    <phoneticPr fontId="19"/>
  </si>
  <si>
    <t>（令和3年〔2021年〕）</t>
    <rPh sb="1" eb="3">
      <t>レイワ</t>
    </rPh>
    <phoneticPr fontId="19"/>
  </si>
  <si>
    <t>（注）算出に用いた人口：令和３年　熊本県の人口と世帯数（年報）（熊本県企画振興部統計調査課）から引用。</t>
    <rPh sb="1" eb="2">
      <t>チュウ</t>
    </rPh>
    <rPh sb="3" eb="5">
      <t>サンシュツ</t>
    </rPh>
    <rPh sb="6" eb="7">
      <t>モチ</t>
    </rPh>
    <rPh sb="9" eb="11">
      <t>ジンコウ</t>
    </rPh>
    <rPh sb="12" eb="14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</si>
</sst>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0.00_);[Red]\(0.00\)"/>
    <numFmt numFmtId="180" formatCode="\-"/>
  </numFmts>
  <fonts count="4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2"/>
      <name val="Osaka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1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0" fillId="0" borderId="45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176" fontId="0" fillId="0" borderId="47" xfId="0" applyNumberFormat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3" fontId="0" fillId="0" borderId="55" xfId="0" applyNumberFormat="1" applyBorder="1" applyAlignment="1">
      <alignment horizontal="right" vertical="center"/>
    </xf>
    <xf numFmtId="3" fontId="0" fillId="0" borderId="52" xfId="0" applyNumberFormat="1" applyBorder="1" applyAlignment="1">
      <alignment horizontal="right" vertical="center"/>
    </xf>
    <xf numFmtId="3" fontId="0" fillId="0" borderId="56" xfId="0" applyNumberFormat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62" xfId="0" applyNumberFormat="1" applyBorder="1" applyAlignment="1">
      <alignment horizontal="right" vertical="center"/>
    </xf>
    <xf numFmtId="176" fontId="0" fillId="0" borderId="63" xfId="0" applyNumberFormat="1" applyBorder="1" applyAlignment="1">
      <alignment horizontal="right" vertical="center"/>
    </xf>
    <xf numFmtId="176" fontId="0" fillId="0" borderId="60" xfId="0" applyNumberFormat="1" applyBorder="1" applyAlignment="1">
      <alignment horizontal="right" vertical="center"/>
    </xf>
    <xf numFmtId="176" fontId="0" fillId="0" borderId="64" xfId="0" applyNumberFormat="1" applyBorder="1" applyAlignment="1">
      <alignment horizontal="right" vertical="center"/>
    </xf>
    <xf numFmtId="176" fontId="0" fillId="0" borderId="65" xfId="0" applyNumberFormat="1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177" fontId="0" fillId="0" borderId="32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0" fontId="22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/>
    </xf>
    <xf numFmtId="177" fontId="0" fillId="0" borderId="33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23" fillId="0" borderId="29" xfId="0" applyFont="1" applyBorder="1" applyAlignment="1">
      <alignment horizontal="center" vertical="center" shrinkToFit="1"/>
    </xf>
    <xf numFmtId="0" fontId="0" fillId="0" borderId="34" xfId="0" applyBorder="1" applyAlignment="1">
      <alignment vertical="center" wrapText="1"/>
    </xf>
    <xf numFmtId="177" fontId="0" fillId="0" borderId="32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28" xfId="0" applyNumberFormat="1" applyBorder="1">
      <alignment vertical="center"/>
    </xf>
    <xf numFmtId="177" fontId="0" fillId="0" borderId="36" xfId="0" applyNumberFormat="1" applyBorder="1">
      <alignment vertical="center"/>
    </xf>
    <xf numFmtId="0" fontId="0" fillId="0" borderId="34" xfId="0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33" xfId="0" applyNumberFormat="1" applyBorder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78" fontId="0" fillId="0" borderId="29" xfId="0" applyNumberFormat="1" applyBorder="1" applyAlignment="1">
      <alignment horizontal="right" vertical="center"/>
    </xf>
    <xf numFmtId="178" fontId="0" fillId="0" borderId="37" xfId="0" applyNumberFormat="1" applyBorder="1" applyAlignment="1">
      <alignment horizontal="right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1" fillId="0" borderId="10" xfId="0" applyFont="1" applyBorder="1" applyAlignment="1">
      <alignment horizontal="center" vertical="center" wrapText="1" shrinkToFit="1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33" borderId="53" xfId="0" applyFill="1" applyBorder="1">
      <alignment vertical="center"/>
    </xf>
    <xf numFmtId="3" fontId="0" fillId="33" borderId="53" xfId="0" applyNumberFormat="1" applyFill="1" applyBorder="1" applyAlignment="1">
      <alignment horizontal="right" vertical="center"/>
    </xf>
    <xf numFmtId="176" fontId="0" fillId="33" borderId="30" xfId="0" applyNumberFormat="1" applyFill="1" applyBorder="1" applyAlignment="1">
      <alignment horizontal="right" vertical="center"/>
    </xf>
    <xf numFmtId="176" fontId="0" fillId="33" borderId="31" xfId="0" applyNumberFormat="1" applyFill="1" applyBorder="1" applyAlignment="1">
      <alignment horizontal="right" vertical="center"/>
    </xf>
    <xf numFmtId="176" fontId="0" fillId="33" borderId="14" xfId="0" applyNumberFormat="1" applyFill="1" applyBorder="1" applyAlignment="1">
      <alignment horizontal="right" vertical="center"/>
    </xf>
    <xf numFmtId="176" fontId="0" fillId="33" borderId="61" xfId="0" applyNumberFormat="1" applyFill="1" applyBorder="1" applyAlignment="1">
      <alignment horizontal="right" vertical="center"/>
    </xf>
    <xf numFmtId="176" fontId="0" fillId="33" borderId="44" xfId="0" applyNumberFormat="1" applyFill="1" applyBorder="1" applyAlignment="1">
      <alignment horizontal="right" vertical="center"/>
    </xf>
    <xf numFmtId="176" fontId="0" fillId="33" borderId="75" xfId="0" applyNumberFormat="1" applyFill="1" applyBorder="1" applyAlignment="1">
      <alignment horizontal="right" vertical="center"/>
    </xf>
    <xf numFmtId="177" fontId="0" fillId="33" borderId="26" xfId="0" applyNumberFormat="1" applyFill="1" applyBorder="1" applyAlignment="1">
      <alignment horizontal="right" vertical="center"/>
    </xf>
    <xf numFmtId="177" fontId="0" fillId="33" borderId="35" xfId="0" applyNumberFormat="1" applyFill="1" applyBorder="1" applyAlignment="1">
      <alignment horizontal="right" vertical="center"/>
    </xf>
    <xf numFmtId="177" fontId="0" fillId="33" borderId="26" xfId="0" applyNumberFormat="1" applyFill="1" applyBorder="1">
      <alignment vertical="center"/>
    </xf>
    <xf numFmtId="177" fontId="0" fillId="33" borderId="10" xfId="0" applyNumberFormat="1" applyFill="1" applyBorder="1" applyAlignment="1">
      <alignment horizontal="right" vertical="center"/>
    </xf>
    <xf numFmtId="178" fontId="0" fillId="33" borderId="35" xfId="0" applyNumberFormat="1" applyFill="1" applyBorder="1" applyAlignment="1">
      <alignment horizontal="right" vertical="center"/>
    </xf>
    <xf numFmtId="0" fontId="0" fillId="33" borderId="51" xfId="0" applyFill="1" applyBorder="1">
      <alignment vertical="center"/>
    </xf>
    <xf numFmtId="3" fontId="0" fillId="33" borderId="51" xfId="0" applyNumberFormat="1" applyFill="1" applyBorder="1" applyAlignment="1">
      <alignment horizontal="right" vertical="center"/>
    </xf>
    <xf numFmtId="176" fontId="0" fillId="33" borderId="26" xfId="0" applyNumberFormat="1" applyFill="1" applyBorder="1" applyAlignment="1">
      <alignment horizontal="right" vertical="center"/>
    </xf>
    <xf numFmtId="176" fontId="0" fillId="33" borderId="35" xfId="0" applyNumberFormat="1" applyFill="1" applyBorder="1" applyAlignment="1">
      <alignment horizontal="right" vertical="center"/>
    </xf>
    <xf numFmtId="176" fontId="0" fillId="33" borderId="10" xfId="0" applyNumberFormat="1" applyFill="1" applyBorder="1" applyAlignment="1">
      <alignment horizontal="right" vertical="center"/>
    </xf>
    <xf numFmtId="176" fontId="0" fillId="33" borderId="12" xfId="0" applyNumberFormat="1" applyFill="1" applyBorder="1" applyAlignment="1">
      <alignment horizontal="right" vertical="center"/>
    </xf>
    <xf numFmtId="176" fontId="0" fillId="33" borderId="46" xfId="0" applyNumberFormat="1" applyFill="1" applyBorder="1" applyAlignment="1">
      <alignment horizontal="right" vertical="center"/>
    </xf>
    <xf numFmtId="176" fontId="0" fillId="33" borderId="76" xfId="0" applyNumberFormat="1" applyFill="1" applyBorder="1" applyAlignment="1">
      <alignment horizontal="right" vertical="center"/>
    </xf>
    <xf numFmtId="0" fontId="0" fillId="33" borderId="17" xfId="0" applyFill="1" applyBorder="1">
      <alignment vertical="center"/>
    </xf>
    <xf numFmtId="3" fontId="0" fillId="33" borderId="17" xfId="0" applyNumberFormat="1" applyFill="1" applyBorder="1" applyAlignment="1">
      <alignment horizontal="right" vertical="center"/>
    </xf>
    <xf numFmtId="176" fontId="0" fillId="33" borderId="18" xfId="0" applyNumberFormat="1" applyFill="1" applyBorder="1" applyAlignment="1">
      <alignment horizontal="right" vertical="center"/>
    </xf>
    <xf numFmtId="176" fontId="0" fillId="33" borderId="20" xfId="0" applyNumberFormat="1" applyFill="1" applyBorder="1" applyAlignment="1">
      <alignment horizontal="right" vertical="center"/>
    </xf>
    <xf numFmtId="176" fontId="0" fillId="33" borderId="49" xfId="0" applyNumberFormat="1" applyFill="1" applyBorder="1" applyAlignment="1">
      <alignment horizontal="right" vertical="center"/>
    </xf>
    <xf numFmtId="176" fontId="0" fillId="33" borderId="19" xfId="0" applyNumberFormat="1" applyFill="1" applyBorder="1" applyAlignment="1">
      <alignment horizontal="right" vertical="center"/>
    </xf>
    <xf numFmtId="176" fontId="0" fillId="33" borderId="66" xfId="0" applyNumberFormat="1" applyFill="1" applyBorder="1" applyAlignment="1">
      <alignment horizontal="right" vertical="center"/>
    </xf>
    <xf numFmtId="177" fontId="0" fillId="33" borderId="18" xfId="0" applyNumberFormat="1" applyFill="1" applyBorder="1" applyAlignment="1">
      <alignment horizontal="right" vertical="center"/>
    </xf>
    <xf numFmtId="177" fontId="0" fillId="33" borderId="20" xfId="0" applyNumberFormat="1" applyFill="1" applyBorder="1" applyAlignment="1">
      <alignment horizontal="right" vertical="center"/>
    </xf>
    <xf numFmtId="177" fontId="0" fillId="33" borderId="18" xfId="0" applyNumberFormat="1" applyFill="1" applyBorder="1">
      <alignment vertical="center"/>
    </xf>
    <xf numFmtId="177" fontId="0" fillId="33" borderId="19" xfId="0" applyNumberFormat="1" applyFill="1" applyBorder="1" applyAlignment="1">
      <alignment horizontal="right" vertical="center"/>
    </xf>
    <xf numFmtId="178" fontId="0" fillId="33" borderId="20" xfId="0" applyNumberFormat="1" applyFill="1" applyBorder="1" applyAlignment="1">
      <alignment horizontal="right" vertical="center"/>
    </xf>
    <xf numFmtId="38" fontId="0" fillId="0" borderId="0" xfId="86" applyFont="1">
      <alignment vertical="center"/>
    </xf>
    <xf numFmtId="38" fontId="0" fillId="0" borderId="0" xfId="86" applyFont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3" fillId="0" borderId="73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shrinkToFit="1"/>
    </xf>
  </cellXfs>
  <cellStyles count="91">
    <cellStyle name="20% - アクセント 1" xfId="19" builtinId="30" customBuiltin="1"/>
    <cellStyle name="20% - アクセント 1 2" xfId="63" xr:uid="{00000000-0005-0000-0000-000001000000}"/>
    <cellStyle name="20% - アクセント 2" xfId="23" builtinId="34" customBuiltin="1"/>
    <cellStyle name="20% - アクセント 2 2" xfId="67" xr:uid="{00000000-0005-0000-0000-000003000000}"/>
    <cellStyle name="20% - アクセント 3" xfId="27" builtinId="38" customBuiltin="1"/>
    <cellStyle name="20% - アクセント 3 2" xfId="71" xr:uid="{00000000-0005-0000-0000-000005000000}"/>
    <cellStyle name="20% - アクセント 4" xfId="31" builtinId="42" customBuiltin="1"/>
    <cellStyle name="20% - アクセント 4 2" xfId="75" xr:uid="{00000000-0005-0000-0000-000007000000}"/>
    <cellStyle name="20% - アクセント 5" xfId="35" builtinId="46" customBuiltin="1"/>
    <cellStyle name="20% - アクセント 5 2" xfId="79" xr:uid="{00000000-0005-0000-0000-000009000000}"/>
    <cellStyle name="20% - アクセント 6" xfId="39" builtinId="50" customBuiltin="1"/>
    <cellStyle name="20% - アクセント 6 2" xfId="83" xr:uid="{00000000-0005-0000-0000-00000B000000}"/>
    <cellStyle name="40% - アクセント 1" xfId="20" builtinId="31" customBuiltin="1"/>
    <cellStyle name="40% - アクセント 1 2" xfId="64" xr:uid="{00000000-0005-0000-0000-00000D000000}"/>
    <cellStyle name="40% - アクセント 2" xfId="24" builtinId="35" customBuiltin="1"/>
    <cellStyle name="40% - アクセント 2 2" xfId="68" xr:uid="{00000000-0005-0000-0000-00000F000000}"/>
    <cellStyle name="40% - アクセント 3" xfId="28" builtinId="39" customBuiltin="1"/>
    <cellStyle name="40% - アクセント 3 2" xfId="72" xr:uid="{00000000-0005-0000-0000-000011000000}"/>
    <cellStyle name="40% - アクセント 4" xfId="32" builtinId="43" customBuiltin="1"/>
    <cellStyle name="40% - アクセント 4 2" xfId="76" xr:uid="{00000000-0005-0000-0000-000013000000}"/>
    <cellStyle name="40% - アクセント 5" xfId="36" builtinId="47" customBuiltin="1"/>
    <cellStyle name="40% - アクセント 5 2" xfId="80" xr:uid="{00000000-0005-0000-0000-000015000000}"/>
    <cellStyle name="40% - アクセント 6" xfId="40" builtinId="51" customBuiltin="1"/>
    <cellStyle name="40% - アクセント 6 2" xfId="84" xr:uid="{00000000-0005-0000-0000-000017000000}"/>
    <cellStyle name="60% - アクセント 1" xfId="21" builtinId="32" customBuiltin="1"/>
    <cellStyle name="60% - アクセント 1 2" xfId="65" xr:uid="{00000000-0005-0000-0000-000019000000}"/>
    <cellStyle name="60% - アクセント 2" xfId="25" builtinId="36" customBuiltin="1"/>
    <cellStyle name="60% - アクセント 2 2" xfId="69" xr:uid="{00000000-0005-0000-0000-00001B000000}"/>
    <cellStyle name="60% - アクセント 3" xfId="29" builtinId="40" customBuiltin="1"/>
    <cellStyle name="60% - アクセント 3 2" xfId="73" xr:uid="{00000000-0005-0000-0000-00001D000000}"/>
    <cellStyle name="60% - アクセント 4" xfId="33" builtinId="44" customBuiltin="1"/>
    <cellStyle name="60% - アクセント 4 2" xfId="77" xr:uid="{00000000-0005-0000-0000-00001F000000}"/>
    <cellStyle name="60% - アクセント 5" xfId="37" builtinId="48" customBuiltin="1"/>
    <cellStyle name="60% - アクセント 5 2" xfId="81" xr:uid="{00000000-0005-0000-0000-000021000000}"/>
    <cellStyle name="60% - アクセント 6" xfId="41" builtinId="52" customBuiltin="1"/>
    <cellStyle name="60% - アクセント 6 2" xfId="85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6" xr:uid="{00000000-0005-0000-0000-000027000000}"/>
    <cellStyle name="アクセント 3" xfId="26" builtinId="37" customBuiltin="1"/>
    <cellStyle name="アクセント 3 2" xfId="70" xr:uid="{00000000-0005-0000-0000-000029000000}"/>
    <cellStyle name="アクセント 4" xfId="30" builtinId="41" customBuiltin="1"/>
    <cellStyle name="アクセント 4 2" xfId="74" xr:uid="{00000000-0005-0000-0000-00002B000000}"/>
    <cellStyle name="アクセント 5" xfId="34" builtinId="45" customBuiltin="1"/>
    <cellStyle name="アクセント 5 2" xfId="78" xr:uid="{00000000-0005-0000-0000-00002D000000}"/>
    <cellStyle name="アクセント 6" xfId="38" builtinId="49" customBuiltin="1"/>
    <cellStyle name="アクセント 6 2" xfId="82" xr:uid="{00000000-0005-0000-0000-00002F000000}"/>
    <cellStyle name="タイトル" xfId="1" builtinId="15" customBuiltin="1"/>
    <cellStyle name="タイトル 2" xfId="45" xr:uid="{00000000-0005-0000-0000-000031000000}"/>
    <cellStyle name="チェック セル" xfId="13" builtinId="23" customBuiltin="1"/>
    <cellStyle name="チェック セル 2" xfId="57" xr:uid="{00000000-0005-0000-0000-000033000000}"/>
    <cellStyle name="どちらでもない" xfId="8" builtinId="28" customBuiltin="1"/>
    <cellStyle name="どちらでもない 2" xfId="52" xr:uid="{00000000-0005-0000-0000-000035000000}"/>
    <cellStyle name="メモ" xfId="15" builtinId="10" customBuiltin="1"/>
    <cellStyle name="メモ 2" xfId="59" xr:uid="{00000000-0005-0000-0000-000037000000}"/>
    <cellStyle name="リンク セル" xfId="12" builtinId="24" customBuiltin="1"/>
    <cellStyle name="リンク セル 2" xfId="56" xr:uid="{00000000-0005-0000-0000-000039000000}"/>
    <cellStyle name="悪い" xfId="7" builtinId="27" customBuiltin="1"/>
    <cellStyle name="悪い 2" xfId="51" xr:uid="{00000000-0005-0000-0000-00003B000000}"/>
    <cellStyle name="計算" xfId="11" builtinId="22" customBuiltin="1"/>
    <cellStyle name="計算 2" xfId="55" xr:uid="{00000000-0005-0000-0000-00003D000000}"/>
    <cellStyle name="警告文" xfId="14" builtinId="11" customBuiltin="1"/>
    <cellStyle name="警告文 2" xfId="58" xr:uid="{00000000-0005-0000-0000-00003F000000}"/>
    <cellStyle name="桁区切り" xfId="86" builtinId="6"/>
    <cellStyle name="桁区切り 2" xfId="43" xr:uid="{00000000-0005-0000-0000-000041000000}"/>
    <cellStyle name="桁区切り 3" xfId="87" xr:uid="{00000000-0005-0000-0000-000042000000}"/>
    <cellStyle name="桁区切り 3 2" xfId="89" xr:uid="{00000000-0005-0000-0000-000043000000}"/>
    <cellStyle name="見出し 1" xfId="2" builtinId="16" customBuiltin="1"/>
    <cellStyle name="見出し 1 2" xfId="46" xr:uid="{00000000-0005-0000-0000-000045000000}"/>
    <cellStyle name="見出し 2" xfId="3" builtinId="17" customBuiltin="1"/>
    <cellStyle name="見出し 2 2" xfId="47" xr:uid="{00000000-0005-0000-0000-000047000000}"/>
    <cellStyle name="見出し 3" xfId="4" builtinId="18" customBuiltin="1"/>
    <cellStyle name="見出し 3 2" xfId="48" xr:uid="{00000000-0005-0000-0000-000049000000}"/>
    <cellStyle name="見出し 4" xfId="5" builtinId="19" customBuiltin="1"/>
    <cellStyle name="見出し 4 2" xfId="49" xr:uid="{00000000-0005-0000-0000-00004B000000}"/>
    <cellStyle name="集計" xfId="17" builtinId="25" customBuiltin="1"/>
    <cellStyle name="集計 2" xfId="61" xr:uid="{00000000-0005-0000-0000-00004D000000}"/>
    <cellStyle name="出力" xfId="10" builtinId="21" customBuiltin="1"/>
    <cellStyle name="出力 2" xfId="54" xr:uid="{00000000-0005-0000-0000-00004F000000}"/>
    <cellStyle name="説明文" xfId="16" builtinId="53" customBuiltin="1"/>
    <cellStyle name="説明文 2" xfId="60" xr:uid="{00000000-0005-0000-0000-000051000000}"/>
    <cellStyle name="入力" xfId="9" builtinId="20" customBuiltin="1"/>
    <cellStyle name="入力 2" xfId="53" xr:uid="{00000000-0005-0000-0000-000053000000}"/>
    <cellStyle name="標準" xfId="0" builtinId="0"/>
    <cellStyle name="標準 2" xfId="42" xr:uid="{00000000-0005-0000-0000-000055000000}"/>
    <cellStyle name="標準 3" xfId="44" xr:uid="{00000000-0005-0000-0000-000056000000}"/>
    <cellStyle name="標準 4" xfId="88" xr:uid="{00000000-0005-0000-0000-000057000000}"/>
    <cellStyle name="標準 4 2" xfId="90" xr:uid="{00000000-0005-0000-0000-000058000000}"/>
    <cellStyle name="良い" xfId="6" builtinId="26" customBuiltin="1"/>
    <cellStyle name="良い 2" xfId="50" xr:uid="{00000000-0005-0000-0000-00005C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72"/>
  <sheetViews>
    <sheetView tabSelected="1" zoomScale="80" zoomScaleNormal="80" workbookViewId="0">
      <selection activeCell="Q75" sqref="Q75"/>
    </sheetView>
  </sheetViews>
  <sheetFormatPr defaultRowHeight="13.5"/>
  <cols>
    <col min="1" max="1" width="11" customWidth="1"/>
    <col min="2" max="14" width="8.625" customWidth="1"/>
    <col min="15" max="15" width="1.75" customWidth="1"/>
    <col min="16" max="16" width="11" customWidth="1"/>
    <col min="17" max="28" width="8.625" customWidth="1"/>
  </cols>
  <sheetData>
    <row r="1" spans="1:28" ht="18.75">
      <c r="A1" s="75" t="s">
        <v>97</v>
      </c>
    </row>
    <row r="2" spans="1:28" ht="3.75" customHeight="1"/>
    <row r="3" spans="1:28" ht="15.75" thickBot="1">
      <c r="A3" s="76" t="s">
        <v>98</v>
      </c>
      <c r="N3" s="79" t="s">
        <v>105</v>
      </c>
      <c r="P3" s="76" t="s">
        <v>99</v>
      </c>
      <c r="AB3" s="79" t="s">
        <v>105</v>
      </c>
    </row>
    <row r="4" spans="1:28">
      <c r="A4" s="119"/>
      <c r="B4" s="126" t="s">
        <v>101</v>
      </c>
      <c r="C4" s="122" t="s">
        <v>0</v>
      </c>
      <c r="D4" s="123"/>
      <c r="E4" s="122" t="s">
        <v>1</v>
      </c>
      <c r="F4" s="124"/>
      <c r="G4" s="125"/>
      <c r="H4" s="117" t="s">
        <v>2</v>
      </c>
      <c r="I4" s="118"/>
      <c r="J4" s="117" t="s">
        <v>5</v>
      </c>
      <c r="K4" s="121"/>
      <c r="L4" s="118"/>
      <c r="M4" s="150" t="s">
        <v>87</v>
      </c>
      <c r="N4" s="153" t="s">
        <v>88</v>
      </c>
      <c r="P4" s="119"/>
      <c r="Q4" s="64" t="s">
        <v>62</v>
      </c>
      <c r="R4" s="63"/>
      <c r="S4" s="64" t="s">
        <v>63</v>
      </c>
      <c r="T4" s="62"/>
      <c r="U4" s="63"/>
      <c r="V4" s="117" t="s">
        <v>64</v>
      </c>
      <c r="W4" s="118"/>
      <c r="X4" s="129" t="s">
        <v>65</v>
      </c>
      <c r="Y4" s="130"/>
      <c r="Z4" s="63"/>
      <c r="AA4" s="134" t="s">
        <v>66</v>
      </c>
      <c r="AB4" s="136" t="s">
        <v>67</v>
      </c>
    </row>
    <row r="5" spans="1:28" ht="29.25" customHeight="1">
      <c r="A5" s="120"/>
      <c r="B5" s="127"/>
      <c r="C5" s="138" t="s">
        <v>6</v>
      </c>
      <c r="D5" s="140" t="s">
        <v>95</v>
      </c>
      <c r="E5" s="142" t="s">
        <v>6</v>
      </c>
      <c r="F5" s="144" t="s">
        <v>78</v>
      </c>
      <c r="G5" s="146" t="s">
        <v>79</v>
      </c>
      <c r="H5" s="142" t="s">
        <v>80</v>
      </c>
      <c r="I5" s="148" t="s">
        <v>81</v>
      </c>
      <c r="J5" s="142" t="s">
        <v>82</v>
      </c>
      <c r="K5" s="144" t="s">
        <v>72</v>
      </c>
      <c r="L5" s="148" t="s">
        <v>73</v>
      </c>
      <c r="M5" s="151"/>
      <c r="N5" s="137"/>
      <c r="P5" s="120"/>
      <c r="Q5" s="8"/>
      <c r="R5" s="70" t="s">
        <v>96</v>
      </c>
      <c r="S5" s="54"/>
      <c r="T5" s="77" t="s">
        <v>74</v>
      </c>
      <c r="U5" s="72" t="s">
        <v>75</v>
      </c>
      <c r="V5" s="71" t="s">
        <v>76</v>
      </c>
      <c r="W5" s="72" t="s">
        <v>77</v>
      </c>
      <c r="X5" s="59"/>
      <c r="Y5" s="73" t="s">
        <v>70</v>
      </c>
      <c r="Z5" s="74" t="s">
        <v>71</v>
      </c>
      <c r="AA5" s="135"/>
      <c r="AB5" s="137"/>
    </row>
    <row r="6" spans="1:28" ht="16.5" customHeight="1">
      <c r="A6" s="14"/>
      <c r="B6" s="128"/>
      <c r="C6" s="139"/>
      <c r="D6" s="141"/>
      <c r="E6" s="143"/>
      <c r="F6" s="145"/>
      <c r="G6" s="147"/>
      <c r="H6" s="143"/>
      <c r="I6" s="149"/>
      <c r="J6" s="143"/>
      <c r="K6" s="145"/>
      <c r="L6" s="149"/>
      <c r="M6" s="152"/>
      <c r="N6" s="154"/>
      <c r="P6" s="14"/>
      <c r="Q6" s="47" t="s">
        <v>68</v>
      </c>
      <c r="R6" s="48" t="s">
        <v>69</v>
      </c>
      <c r="S6" s="60" t="s">
        <v>68</v>
      </c>
      <c r="T6" s="78" t="s">
        <v>69</v>
      </c>
      <c r="U6" s="48" t="s">
        <v>69</v>
      </c>
      <c r="V6" s="131" t="s">
        <v>89</v>
      </c>
      <c r="W6" s="132"/>
      <c r="X6" s="131" t="s">
        <v>90</v>
      </c>
      <c r="Y6" s="133"/>
      <c r="Z6" s="53" t="s">
        <v>69</v>
      </c>
      <c r="AA6" s="60" t="s">
        <v>68</v>
      </c>
      <c r="AB6" s="61" t="s">
        <v>68</v>
      </c>
    </row>
    <row r="7" spans="1:28" ht="15.4" customHeight="1">
      <c r="A7" s="80" t="s">
        <v>4</v>
      </c>
      <c r="B7" s="81">
        <f>SUM(B8:B10)</f>
        <v>100726</v>
      </c>
      <c r="C7" s="82">
        <v>650</v>
      </c>
      <c r="D7" s="83">
        <v>59</v>
      </c>
      <c r="E7" s="82">
        <v>1495</v>
      </c>
      <c r="F7" s="84">
        <v>1</v>
      </c>
      <c r="G7" s="85" t="s">
        <v>3</v>
      </c>
      <c r="H7" s="82">
        <v>9</v>
      </c>
      <c r="I7" s="83">
        <v>7</v>
      </c>
      <c r="J7" s="82">
        <v>4</v>
      </c>
      <c r="K7" s="84">
        <v>4</v>
      </c>
      <c r="L7" s="83" t="s">
        <v>3</v>
      </c>
      <c r="M7" s="86">
        <f>SUM(M8:M10)</f>
        <v>340</v>
      </c>
      <c r="N7" s="87">
        <f>SUM(N8:N10)</f>
        <v>160</v>
      </c>
      <c r="P7" s="80" t="s">
        <v>4</v>
      </c>
      <c r="Q7" s="88">
        <f>C7/$B7*1000</f>
        <v>6.4531501300557945</v>
      </c>
      <c r="R7" s="89">
        <f t="shared" ref="R7:R52" si="0">IF(D7="-","-",(D7/$C7*1000))</f>
        <v>90.769230769230774</v>
      </c>
      <c r="S7" s="90">
        <f>E7/$B7*1000</f>
        <v>14.842245299128328</v>
      </c>
      <c r="T7" s="91">
        <f t="shared" ref="T7:T60" si="1">IF(F7="-","-",(F7/$C7*1000))</f>
        <v>1.5384615384615385</v>
      </c>
      <c r="U7" s="89" t="str">
        <f t="shared" ref="U7:U60" si="2">IF(G7="-","-",(G7/$C7*1000))</f>
        <v>-</v>
      </c>
      <c r="V7" s="88">
        <f>IF(H7="-","-",(H7/(SUM($C7)+SUM($H7)+SUM($I7))*1000))</f>
        <v>13.513513513513514</v>
      </c>
      <c r="W7" s="89">
        <f>IF(I7="-","-",(I7/(SUM($C7)+SUM($H7)+SUM($I7))*1000))</f>
        <v>10.510510510510512</v>
      </c>
      <c r="X7" s="88">
        <f>IF(J7="-","-",(J7/(SUM($C7)+SUM($K7))*1000))</f>
        <v>6.1162079510703364</v>
      </c>
      <c r="Y7" s="91">
        <f>IF(K7="-","-",(K7/(SUM($C7)+SUM($K7))*1000))</f>
        <v>6.1162079510703364</v>
      </c>
      <c r="Z7" s="89" t="str">
        <f t="shared" ref="Z7" si="3">IF(L7="-","-",(L7/$C7*1000))</f>
        <v>-</v>
      </c>
      <c r="AA7" s="88">
        <f t="shared" ref="AA7:AB22" si="4">M7/$B7*1000</f>
        <v>3.3754939141830311</v>
      </c>
      <c r="AB7" s="92">
        <f>N7/$B7*1000</f>
        <v>1.5884677243214265</v>
      </c>
    </row>
    <row r="8" spans="1:28" ht="15.4" customHeight="1">
      <c r="A8" s="15" t="s">
        <v>15</v>
      </c>
      <c r="B8" s="23">
        <v>35689</v>
      </c>
      <c r="C8" s="28">
        <v>248</v>
      </c>
      <c r="D8" s="7">
        <v>19</v>
      </c>
      <c r="E8" s="28">
        <v>441</v>
      </c>
      <c r="F8" s="4" t="s">
        <v>3</v>
      </c>
      <c r="G8" s="33" t="s">
        <v>3</v>
      </c>
      <c r="H8" s="28">
        <v>3</v>
      </c>
      <c r="I8" s="7">
        <v>2</v>
      </c>
      <c r="J8" s="28">
        <v>2</v>
      </c>
      <c r="K8" s="4">
        <v>2</v>
      </c>
      <c r="L8" s="7" t="s">
        <v>3</v>
      </c>
      <c r="M8" s="18">
        <v>115</v>
      </c>
      <c r="N8" s="7">
        <v>60</v>
      </c>
      <c r="P8" s="15" t="s">
        <v>15</v>
      </c>
      <c r="Q8" s="39">
        <f>C8/$B8*1000</f>
        <v>6.9489198352433528</v>
      </c>
      <c r="R8" s="49">
        <f t="shared" si="0"/>
        <v>76.612903225806448</v>
      </c>
      <c r="S8" s="55">
        <f>E8/$B8*1000</f>
        <v>12.356748577993219</v>
      </c>
      <c r="T8" s="40" t="str">
        <f t="shared" si="1"/>
        <v>-</v>
      </c>
      <c r="U8" s="49" t="str">
        <f t="shared" si="2"/>
        <v>-</v>
      </c>
      <c r="V8" s="39">
        <f t="shared" ref="V8:V67" si="5">IF(H8="-","-",(H8/(SUM($C8)+SUM($H8)+SUM($I8))*1000))</f>
        <v>11.857707509881422</v>
      </c>
      <c r="W8" s="49">
        <f t="shared" ref="W8:W67" si="6">IF(I8="-","-",(I8/(SUM($C8)+SUM($H8)+SUM($I8))*1000))</f>
        <v>7.9051383399209483</v>
      </c>
      <c r="X8" s="39">
        <f t="shared" ref="X8:X67" si="7">IF(J8="-","-",(J8/(SUM($C8)+SUM($K8))*1000))</f>
        <v>8</v>
      </c>
      <c r="Y8" s="40">
        <f t="shared" ref="Y8:Y67" si="8">IF(K8="-","-",(K8/(SUM($C8)+SUM($K8))*1000))</f>
        <v>8</v>
      </c>
      <c r="Z8" s="49" t="str">
        <f t="shared" ref="Z8:Z60" si="9">IF(L8="-","-",(L8/$C8*1000))</f>
        <v>-</v>
      </c>
      <c r="AA8" s="39">
        <f t="shared" ref="AA8:AB17" si="10">M8/$B8*1000</f>
        <v>3.2222813752136514</v>
      </c>
      <c r="AB8" s="66">
        <f t="shared" si="10"/>
        <v>1.6811902827201659</v>
      </c>
    </row>
    <row r="9" spans="1:28" ht="15.4" customHeight="1">
      <c r="A9" s="16" t="s">
        <v>42</v>
      </c>
      <c r="B9" s="24">
        <v>56236</v>
      </c>
      <c r="C9" s="29">
        <v>373</v>
      </c>
      <c r="D9" s="9">
        <v>38</v>
      </c>
      <c r="E9" s="29">
        <v>825</v>
      </c>
      <c r="F9" s="5">
        <v>1</v>
      </c>
      <c r="G9" s="34" t="s">
        <v>3</v>
      </c>
      <c r="H9" s="29">
        <v>5</v>
      </c>
      <c r="I9" s="9">
        <v>4</v>
      </c>
      <c r="J9" s="29">
        <v>2</v>
      </c>
      <c r="K9" s="5">
        <v>2</v>
      </c>
      <c r="L9" s="9" t="s">
        <v>3</v>
      </c>
      <c r="M9" s="19">
        <v>203</v>
      </c>
      <c r="N9" s="9">
        <v>93</v>
      </c>
      <c r="P9" s="16" t="s">
        <v>42</v>
      </c>
      <c r="Q9" s="41">
        <f>C9/$B9*1000</f>
        <v>6.632761931858596</v>
      </c>
      <c r="R9" s="50">
        <f t="shared" si="0"/>
        <v>101.87667560321715</v>
      </c>
      <c r="S9" s="56">
        <f>E9/$B9*1000</f>
        <v>14.670317945799843</v>
      </c>
      <c r="T9" s="42">
        <f t="shared" si="1"/>
        <v>2.6809651474530831</v>
      </c>
      <c r="U9" s="50" t="str">
        <f t="shared" si="2"/>
        <v>-</v>
      </c>
      <c r="V9" s="41">
        <f t="shared" si="5"/>
        <v>13.089005235602095</v>
      </c>
      <c r="W9" s="50">
        <f t="shared" si="6"/>
        <v>10.471204188481677</v>
      </c>
      <c r="X9" s="41">
        <f t="shared" si="7"/>
        <v>5.333333333333333</v>
      </c>
      <c r="Y9" s="42">
        <f t="shared" si="8"/>
        <v>5.333333333333333</v>
      </c>
      <c r="Z9" s="50" t="str">
        <f t="shared" si="9"/>
        <v>-</v>
      </c>
      <c r="AA9" s="41">
        <f t="shared" si="10"/>
        <v>3.609787324845295</v>
      </c>
      <c r="AB9" s="67">
        <f t="shared" si="10"/>
        <v>1.6537449320719824</v>
      </c>
    </row>
    <row r="10" spans="1:28" ht="15.4" customHeight="1">
      <c r="A10" s="14" t="s">
        <v>46</v>
      </c>
      <c r="B10" s="25">
        <v>8801</v>
      </c>
      <c r="C10" s="30">
        <v>29</v>
      </c>
      <c r="D10" s="10">
        <v>2</v>
      </c>
      <c r="E10" s="30">
        <v>229</v>
      </c>
      <c r="F10" s="3" t="s">
        <v>3</v>
      </c>
      <c r="G10" s="35" t="s">
        <v>3</v>
      </c>
      <c r="H10" s="30">
        <v>1</v>
      </c>
      <c r="I10" s="10">
        <v>1</v>
      </c>
      <c r="J10" s="30" t="s">
        <v>3</v>
      </c>
      <c r="K10" s="3" t="s">
        <v>3</v>
      </c>
      <c r="L10" s="10" t="s">
        <v>3</v>
      </c>
      <c r="M10" s="20">
        <v>22</v>
      </c>
      <c r="N10" s="10">
        <v>7</v>
      </c>
      <c r="P10" s="14" t="s">
        <v>46</v>
      </c>
      <c r="Q10" s="43">
        <f>C10/$B10*1000</f>
        <v>3.2950801045335756</v>
      </c>
      <c r="R10" s="51">
        <f t="shared" si="0"/>
        <v>68.965517241379303</v>
      </c>
      <c r="S10" s="57">
        <f>E10/$B10*1000</f>
        <v>26.019770480627201</v>
      </c>
      <c r="T10" s="44" t="str">
        <f t="shared" si="1"/>
        <v>-</v>
      </c>
      <c r="U10" s="51" t="str">
        <f t="shared" si="2"/>
        <v>-</v>
      </c>
      <c r="V10" s="43">
        <f t="shared" si="5"/>
        <v>32.258064516129032</v>
      </c>
      <c r="W10" s="51">
        <f t="shared" si="6"/>
        <v>32.258064516129032</v>
      </c>
      <c r="X10" s="43" t="str">
        <f t="shared" si="7"/>
        <v>-</v>
      </c>
      <c r="Y10" s="44" t="str">
        <f t="shared" si="8"/>
        <v>-</v>
      </c>
      <c r="Z10" s="51" t="str">
        <f t="shared" si="9"/>
        <v>-</v>
      </c>
      <c r="AA10" s="43">
        <f t="shared" si="10"/>
        <v>2.4997159413702992</v>
      </c>
      <c r="AB10" s="68">
        <f t="shared" si="10"/>
        <v>0.79536416316327696</v>
      </c>
    </row>
    <row r="11" spans="1:28" ht="15.4" customHeight="1">
      <c r="A11" s="93" t="s">
        <v>61</v>
      </c>
      <c r="B11" s="94">
        <f>SUM(B12:B17)</f>
        <v>149939</v>
      </c>
      <c r="C11" s="95">
        <v>987</v>
      </c>
      <c r="D11" s="96">
        <v>108</v>
      </c>
      <c r="E11" s="95">
        <v>2273</v>
      </c>
      <c r="F11" s="97">
        <v>2</v>
      </c>
      <c r="G11" s="98">
        <v>2</v>
      </c>
      <c r="H11" s="95">
        <v>14</v>
      </c>
      <c r="I11" s="96">
        <v>6</v>
      </c>
      <c r="J11" s="95">
        <v>2</v>
      </c>
      <c r="K11" s="97" t="s">
        <v>3</v>
      </c>
      <c r="L11" s="96">
        <v>2</v>
      </c>
      <c r="M11" s="99">
        <f>SUM(M12:M17)</f>
        <v>480</v>
      </c>
      <c r="N11" s="100">
        <f>SUM(N12:N17)</f>
        <v>223</v>
      </c>
      <c r="P11" s="93" t="s">
        <v>61</v>
      </c>
      <c r="Q11" s="88">
        <f t="shared" ref="Q11:S60" si="11">C11/$B11*1000</f>
        <v>6.5826769552951534</v>
      </c>
      <c r="R11" s="89">
        <f t="shared" si="0"/>
        <v>109.42249240121581</v>
      </c>
      <c r="S11" s="90">
        <f t="shared" si="11"/>
        <v>15.159498195933013</v>
      </c>
      <c r="T11" s="91">
        <f t="shared" si="1"/>
        <v>2.0263424518743669</v>
      </c>
      <c r="U11" s="89">
        <f t="shared" si="2"/>
        <v>2.0263424518743669</v>
      </c>
      <c r="V11" s="88">
        <f t="shared" si="5"/>
        <v>13.902681231380337</v>
      </c>
      <c r="W11" s="89">
        <f t="shared" si="6"/>
        <v>5.9582919563058594</v>
      </c>
      <c r="X11" s="88">
        <f t="shared" si="7"/>
        <v>2.0263424518743669</v>
      </c>
      <c r="Y11" s="91" t="str">
        <f t="shared" si="8"/>
        <v>-</v>
      </c>
      <c r="Z11" s="89">
        <f t="shared" si="9"/>
        <v>2.0263424518743669</v>
      </c>
      <c r="AA11" s="88">
        <f t="shared" si="4"/>
        <v>3.2013018627575214</v>
      </c>
      <c r="AB11" s="92">
        <f t="shared" si="4"/>
        <v>1.4872714904060984</v>
      </c>
    </row>
    <row r="12" spans="1:28" ht="15.4" customHeight="1">
      <c r="A12" s="15" t="s">
        <v>10</v>
      </c>
      <c r="B12" s="23">
        <v>49528</v>
      </c>
      <c r="C12" s="28">
        <v>309</v>
      </c>
      <c r="D12" s="7">
        <v>27</v>
      </c>
      <c r="E12" s="28">
        <v>760</v>
      </c>
      <c r="F12" s="4" t="s">
        <v>3</v>
      </c>
      <c r="G12" s="33" t="s">
        <v>3</v>
      </c>
      <c r="H12" s="28">
        <v>7</v>
      </c>
      <c r="I12" s="7">
        <v>1</v>
      </c>
      <c r="J12" s="28" t="s">
        <v>3</v>
      </c>
      <c r="K12" s="4" t="s">
        <v>3</v>
      </c>
      <c r="L12" s="7" t="s">
        <v>3</v>
      </c>
      <c r="M12" s="18">
        <v>158</v>
      </c>
      <c r="N12" s="7">
        <v>87</v>
      </c>
      <c r="P12" s="15" t="s">
        <v>10</v>
      </c>
      <c r="Q12" s="39">
        <f t="shared" si="11"/>
        <v>6.2388951704086582</v>
      </c>
      <c r="R12" s="49">
        <f t="shared" si="0"/>
        <v>87.378640776699029</v>
      </c>
      <c r="S12" s="55">
        <f t="shared" si="11"/>
        <v>15.34485543530932</v>
      </c>
      <c r="T12" s="40" t="str">
        <f t="shared" si="1"/>
        <v>-</v>
      </c>
      <c r="U12" s="49" t="str">
        <f t="shared" si="2"/>
        <v>-</v>
      </c>
      <c r="V12" s="39">
        <f t="shared" si="5"/>
        <v>22.082018927444796</v>
      </c>
      <c r="W12" s="49">
        <f t="shared" si="6"/>
        <v>3.1545741324921135</v>
      </c>
      <c r="X12" s="39" t="str">
        <f t="shared" si="7"/>
        <v>-</v>
      </c>
      <c r="Y12" s="40" t="str">
        <f t="shared" si="8"/>
        <v>-</v>
      </c>
      <c r="Z12" s="49" t="str">
        <f t="shared" si="9"/>
        <v>-</v>
      </c>
      <c r="AA12" s="39">
        <f t="shared" si="10"/>
        <v>3.1901146826037801</v>
      </c>
      <c r="AB12" s="66">
        <f t="shared" si="10"/>
        <v>1.7565821353577775</v>
      </c>
    </row>
    <row r="13" spans="1:28" ht="15.4" customHeight="1">
      <c r="A13" s="16" t="s">
        <v>12</v>
      </c>
      <c r="B13" s="24">
        <v>62919</v>
      </c>
      <c r="C13" s="29">
        <v>450</v>
      </c>
      <c r="D13" s="9">
        <v>59</v>
      </c>
      <c r="E13" s="29">
        <v>892</v>
      </c>
      <c r="F13" s="5">
        <v>2</v>
      </c>
      <c r="G13" s="34">
        <v>2</v>
      </c>
      <c r="H13" s="29">
        <v>6</v>
      </c>
      <c r="I13" s="9">
        <v>4</v>
      </c>
      <c r="J13" s="29">
        <v>2</v>
      </c>
      <c r="K13" s="5" t="s">
        <v>3</v>
      </c>
      <c r="L13" s="9">
        <v>2</v>
      </c>
      <c r="M13" s="19">
        <v>209</v>
      </c>
      <c r="N13" s="9">
        <v>82</v>
      </c>
      <c r="P13" s="16" t="s">
        <v>12</v>
      </c>
      <c r="Q13" s="41">
        <f t="shared" si="11"/>
        <v>7.1520526391074242</v>
      </c>
      <c r="R13" s="50">
        <f t="shared" si="0"/>
        <v>131.11111111111111</v>
      </c>
      <c r="S13" s="56">
        <f t="shared" si="11"/>
        <v>14.176957675741827</v>
      </c>
      <c r="T13" s="42">
        <f t="shared" si="1"/>
        <v>4.4444444444444446</v>
      </c>
      <c r="U13" s="50">
        <f t="shared" si="2"/>
        <v>4.4444444444444446</v>
      </c>
      <c r="V13" s="41">
        <f t="shared" si="5"/>
        <v>13.043478260869565</v>
      </c>
      <c r="W13" s="50">
        <f t="shared" si="6"/>
        <v>8.695652173913043</v>
      </c>
      <c r="X13" s="41">
        <f t="shared" si="7"/>
        <v>4.4444444444444446</v>
      </c>
      <c r="Y13" s="42" t="str">
        <f t="shared" si="8"/>
        <v>-</v>
      </c>
      <c r="Z13" s="50">
        <f t="shared" si="9"/>
        <v>4.4444444444444446</v>
      </c>
      <c r="AA13" s="41">
        <f t="shared" si="10"/>
        <v>3.3217311146076702</v>
      </c>
      <c r="AB13" s="67">
        <f t="shared" si="10"/>
        <v>1.303262925348464</v>
      </c>
    </row>
    <row r="14" spans="1:28" ht="15.4" customHeight="1">
      <c r="A14" s="16" t="s">
        <v>16</v>
      </c>
      <c r="B14" s="24">
        <v>5030</v>
      </c>
      <c r="C14" s="29">
        <v>33</v>
      </c>
      <c r="D14" s="9">
        <v>6</v>
      </c>
      <c r="E14" s="29">
        <v>89</v>
      </c>
      <c r="F14" s="5" t="s">
        <v>3</v>
      </c>
      <c r="G14" s="34" t="s">
        <v>3</v>
      </c>
      <c r="H14" s="29" t="s">
        <v>3</v>
      </c>
      <c r="I14" s="9">
        <v>1</v>
      </c>
      <c r="J14" s="29" t="s">
        <v>3</v>
      </c>
      <c r="K14" s="5" t="s">
        <v>3</v>
      </c>
      <c r="L14" s="9" t="s">
        <v>3</v>
      </c>
      <c r="M14" s="19">
        <v>14</v>
      </c>
      <c r="N14" s="9">
        <v>4</v>
      </c>
      <c r="P14" s="16" t="s">
        <v>16</v>
      </c>
      <c r="Q14" s="41">
        <f t="shared" si="11"/>
        <v>6.5606361829025843</v>
      </c>
      <c r="R14" s="50">
        <f t="shared" si="0"/>
        <v>181.81818181818181</v>
      </c>
      <c r="S14" s="56">
        <f t="shared" si="11"/>
        <v>17.693836978131213</v>
      </c>
      <c r="T14" s="42" t="str">
        <f t="shared" si="1"/>
        <v>-</v>
      </c>
      <c r="U14" s="50" t="str">
        <f t="shared" si="2"/>
        <v>-</v>
      </c>
      <c r="V14" s="41" t="str">
        <f t="shared" si="5"/>
        <v>-</v>
      </c>
      <c r="W14" s="50">
        <f t="shared" si="6"/>
        <v>29.411764705882351</v>
      </c>
      <c r="X14" s="41" t="str">
        <f t="shared" si="7"/>
        <v>-</v>
      </c>
      <c r="Y14" s="42" t="str">
        <f t="shared" si="8"/>
        <v>-</v>
      </c>
      <c r="Z14" s="50" t="str">
        <f t="shared" si="9"/>
        <v>-</v>
      </c>
      <c r="AA14" s="41">
        <f t="shared" si="10"/>
        <v>2.7833001988071571</v>
      </c>
      <c r="AB14" s="67">
        <f t="shared" si="10"/>
        <v>0.79522862823061635</v>
      </c>
    </row>
    <row r="15" spans="1:28" ht="15.4" customHeight="1">
      <c r="A15" s="16" t="s">
        <v>17</v>
      </c>
      <c r="B15" s="24">
        <v>8544</v>
      </c>
      <c r="C15" s="29">
        <v>45</v>
      </c>
      <c r="D15" s="9">
        <v>6</v>
      </c>
      <c r="E15" s="29">
        <v>143</v>
      </c>
      <c r="F15" s="5" t="s">
        <v>3</v>
      </c>
      <c r="G15" s="34" t="s">
        <v>3</v>
      </c>
      <c r="H15" s="29" t="s">
        <v>3</v>
      </c>
      <c r="I15" s="9" t="s">
        <v>3</v>
      </c>
      <c r="J15" s="29" t="s">
        <v>3</v>
      </c>
      <c r="K15" s="5" t="s">
        <v>3</v>
      </c>
      <c r="L15" s="9" t="s">
        <v>3</v>
      </c>
      <c r="M15" s="19">
        <v>26</v>
      </c>
      <c r="N15" s="9">
        <v>11</v>
      </c>
      <c r="P15" s="16" t="s">
        <v>17</v>
      </c>
      <c r="Q15" s="41">
        <f t="shared" si="11"/>
        <v>5.2668539325842696</v>
      </c>
      <c r="R15" s="50">
        <f t="shared" si="0"/>
        <v>133.33333333333334</v>
      </c>
      <c r="S15" s="56">
        <f t="shared" si="11"/>
        <v>16.736891385767791</v>
      </c>
      <c r="T15" s="42" t="str">
        <f t="shared" si="1"/>
        <v>-</v>
      </c>
      <c r="U15" s="50" t="str">
        <f t="shared" si="2"/>
        <v>-</v>
      </c>
      <c r="V15" s="41" t="str">
        <f t="shared" si="5"/>
        <v>-</v>
      </c>
      <c r="W15" s="50" t="str">
        <f t="shared" si="6"/>
        <v>-</v>
      </c>
      <c r="X15" s="41" t="str">
        <f t="shared" si="7"/>
        <v>-</v>
      </c>
      <c r="Y15" s="42" t="str">
        <f t="shared" si="8"/>
        <v>-</v>
      </c>
      <c r="Z15" s="50" t="str">
        <f t="shared" si="9"/>
        <v>-</v>
      </c>
      <c r="AA15" s="41">
        <f t="shared" si="10"/>
        <v>3.0430711610486894</v>
      </c>
      <c r="AB15" s="67">
        <f t="shared" si="10"/>
        <v>1.2874531835205991</v>
      </c>
    </row>
    <row r="16" spans="1:28" ht="15.4" customHeight="1">
      <c r="A16" s="16" t="s">
        <v>18</v>
      </c>
      <c r="B16" s="24">
        <v>14926</v>
      </c>
      <c r="C16" s="29">
        <v>107</v>
      </c>
      <c r="D16" s="9">
        <v>7</v>
      </c>
      <c r="E16" s="29">
        <v>216</v>
      </c>
      <c r="F16" s="5" t="s">
        <v>3</v>
      </c>
      <c r="G16" s="34" t="s">
        <v>3</v>
      </c>
      <c r="H16" s="29">
        <v>1</v>
      </c>
      <c r="I16" s="9" t="s">
        <v>3</v>
      </c>
      <c r="J16" s="29" t="s">
        <v>3</v>
      </c>
      <c r="K16" s="5" t="s">
        <v>3</v>
      </c>
      <c r="L16" s="9" t="s">
        <v>3</v>
      </c>
      <c r="M16" s="19">
        <v>44</v>
      </c>
      <c r="N16" s="9">
        <v>29</v>
      </c>
      <c r="P16" s="16" t="s">
        <v>18</v>
      </c>
      <c r="Q16" s="41">
        <f t="shared" si="11"/>
        <v>7.1686989146455851</v>
      </c>
      <c r="R16" s="50">
        <f t="shared" si="0"/>
        <v>65.420560747663544</v>
      </c>
      <c r="S16" s="56">
        <f t="shared" si="11"/>
        <v>14.471392201527536</v>
      </c>
      <c r="T16" s="42" t="str">
        <f t="shared" si="1"/>
        <v>-</v>
      </c>
      <c r="U16" s="50" t="str">
        <f t="shared" si="2"/>
        <v>-</v>
      </c>
      <c r="V16" s="41">
        <f t="shared" si="5"/>
        <v>9.2592592592592595</v>
      </c>
      <c r="W16" s="50" t="str">
        <f t="shared" si="6"/>
        <v>-</v>
      </c>
      <c r="X16" s="41" t="str">
        <f t="shared" si="7"/>
        <v>-</v>
      </c>
      <c r="Y16" s="42" t="str">
        <f t="shared" si="8"/>
        <v>-</v>
      </c>
      <c r="Z16" s="50" t="str">
        <f t="shared" si="9"/>
        <v>-</v>
      </c>
      <c r="AA16" s="41">
        <f t="shared" si="10"/>
        <v>2.9478761892000533</v>
      </c>
      <c r="AB16" s="67">
        <f t="shared" si="10"/>
        <v>1.9429183974273081</v>
      </c>
    </row>
    <row r="17" spans="1:28" ht="15.4" customHeight="1">
      <c r="A17" s="14" t="s">
        <v>47</v>
      </c>
      <c r="B17" s="25">
        <v>8992</v>
      </c>
      <c r="C17" s="30">
        <v>43</v>
      </c>
      <c r="D17" s="10">
        <v>3</v>
      </c>
      <c r="E17" s="30">
        <v>173</v>
      </c>
      <c r="F17" s="3" t="s">
        <v>3</v>
      </c>
      <c r="G17" s="35" t="s">
        <v>3</v>
      </c>
      <c r="H17" s="30" t="s">
        <v>3</v>
      </c>
      <c r="I17" s="10" t="s">
        <v>3</v>
      </c>
      <c r="J17" s="30" t="s">
        <v>3</v>
      </c>
      <c r="K17" s="3" t="s">
        <v>3</v>
      </c>
      <c r="L17" s="10" t="s">
        <v>3</v>
      </c>
      <c r="M17" s="20">
        <v>29</v>
      </c>
      <c r="N17" s="10">
        <v>10</v>
      </c>
      <c r="P17" s="14" t="s">
        <v>47</v>
      </c>
      <c r="Q17" s="43">
        <f t="shared" si="11"/>
        <v>4.7820284697508901</v>
      </c>
      <c r="R17" s="51">
        <f t="shared" si="0"/>
        <v>69.767441860465112</v>
      </c>
      <c r="S17" s="57">
        <f t="shared" si="11"/>
        <v>19.239323843416372</v>
      </c>
      <c r="T17" s="44" t="str">
        <f t="shared" si="1"/>
        <v>-</v>
      </c>
      <c r="U17" s="51" t="str">
        <f t="shared" si="2"/>
        <v>-</v>
      </c>
      <c r="V17" s="43" t="str">
        <f t="shared" si="5"/>
        <v>-</v>
      </c>
      <c r="W17" s="51" t="str">
        <f t="shared" si="6"/>
        <v>-</v>
      </c>
      <c r="X17" s="43" t="str">
        <f t="shared" si="7"/>
        <v>-</v>
      </c>
      <c r="Y17" s="44" t="str">
        <f t="shared" si="8"/>
        <v>-</v>
      </c>
      <c r="Z17" s="51" t="str">
        <f t="shared" si="9"/>
        <v>-</v>
      </c>
      <c r="AA17" s="43">
        <f t="shared" si="10"/>
        <v>3.2250889679715304</v>
      </c>
      <c r="AB17" s="68">
        <f t="shared" si="10"/>
        <v>1.1120996441281139</v>
      </c>
    </row>
    <row r="18" spans="1:28" ht="15.4" customHeight="1">
      <c r="A18" s="93" t="s">
        <v>60</v>
      </c>
      <c r="B18" s="94">
        <f>SUM(B19)</f>
        <v>47634</v>
      </c>
      <c r="C18" s="95">
        <v>317</v>
      </c>
      <c r="D18" s="96">
        <v>37</v>
      </c>
      <c r="E18" s="95">
        <v>816</v>
      </c>
      <c r="F18" s="97" t="s">
        <v>3</v>
      </c>
      <c r="G18" s="98" t="s">
        <v>3</v>
      </c>
      <c r="H18" s="95">
        <v>4</v>
      </c>
      <c r="I18" s="96">
        <v>2</v>
      </c>
      <c r="J18" s="95">
        <v>2</v>
      </c>
      <c r="K18" s="97">
        <v>2</v>
      </c>
      <c r="L18" s="96" t="s">
        <v>3</v>
      </c>
      <c r="M18" s="99">
        <f>SUM(M19)</f>
        <v>166</v>
      </c>
      <c r="N18" s="100">
        <f>SUM(N19)</f>
        <v>65</v>
      </c>
      <c r="P18" s="93" t="s">
        <v>60</v>
      </c>
      <c r="Q18" s="88">
        <f t="shared" si="11"/>
        <v>6.6549103581475419</v>
      </c>
      <c r="R18" s="89">
        <f t="shared" si="0"/>
        <v>116.71924290220819</v>
      </c>
      <c r="S18" s="90">
        <f t="shared" si="11"/>
        <v>17.130620985010708</v>
      </c>
      <c r="T18" s="91" t="str">
        <f t="shared" si="1"/>
        <v>-</v>
      </c>
      <c r="U18" s="89" t="str">
        <f t="shared" si="2"/>
        <v>-</v>
      </c>
      <c r="V18" s="88">
        <f t="shared" si="5"/>
        <v>12.383900928792571</v>
      </c>
      <c r="W18" s="89">
        <f t="shared" si="6"/>
        <v>6.1919504643962853</v>
      </c>
      <c r="X18" s="88">
        <f t="shared" si="7"/>
        <v>6.2695924764890281</v>
      </c>
      <c r="Y18" s="91">
        <f t="shared" si="8"/>
        <v>6.2695924764890281</v>
      </c>
      <c r="Z18" s="89" t="str">
        <f t="shared" si="9"/>
        <v>-</v>
      </c>
      <c r="AA18" s="88">
        <f t="shared" si="4"/>
        <v>3.4849057395977661</v>
      </c>
      <c r="AB18" s="92">
        <f t="shared" si="4"/>
        <v>1.3645715245412942</v>
      </c>
    </row>
    <row r="19" spans="1:28" ht="15.4" customHeight="1">
      <c r="A19" s="17" t="s">
        <v>13</v>
      </c>
      <c r="B19" s="26">
        <v>47634</v>
      </c>
      <c r="C19" s="31">
        <v>317</v>
      </c>
      <c r="D19" s="11">
        <v>37</v>
      </c>
      <c r="E19" s="31">
        <v>816</v>
      </c>
      <c r="F19" s="6" t="s">
        <v>3</v>
      </c>
      <c r="G19" s="36" t="s">
        <v>3</v>
      </c>
      <c r="H19" s="31">
        <v>4</v>
      </c>
      <c r="I19" s="11">
        <v>2</v>
      </c>
      <c r="J19" s="31">
        <v>2</v>
      </c>
      <c r="K19" s="6">
        <v>2</v>
      </c>
      <c r="L19" s="11" t="s">
        <v>3</v>
      </c>
      <c r="M19" s="21">
        <v>166</v>
      </c>
      <c r="N19" s="11">
        <v>65</v>
      </c>
      <c r="P19" s="17" t="s">
        <v>13</v>
      </c>
      <c r="Q19" s="45">
        <f t="shared" si="11"/>
        <v>6.6549103581475419</v>
      </c>
      <c r="R19" s="52">
        <f t="shared" si="0"/>
        <v>116.71924290220819</v>
      </c>
      <c r="S19" s="58">
        <f t="shared" si="11"/>
        <v>17.130620985010708</v>
      </c>
      <c r="T19" s="46" t="str">
        <f t="shared" si="1"/>
        <v>-</v>
      </c>
      <c r="U19" s="52" t="str">
        <f t="shared" si="2"/>
        <v>-</v>
      </c>
      <c r="V19" s="45">
        <f t="shared" si="5"/>
        <v>12.383900928792571</v>
      </c>
      <c r="W19" s="52">
        <f t="shared" si="6"/>
        <v>6.1919504643962853</v>
      </c>
      <c r="X19" s="45">
        <f t="shared" si="7"/>
        <v>6.2695924764890281</v>
      </c>
      <c r="Y19" s="46">
        <f t="shared" si="8"/>
        <v>6.2695924764890281</v>
      </c>
      <c r="Z19" s="52" t="str">
        <f t="shared" si="9"/>
        <v>-</v>
      </c>
      <c r="AA19" s="45">
        <f t="shared" si="4"/>
        <v>3.4849057395977661</v>
      </c>
      <c r="AB19" s="69">
        <f t="shared" si="4"/>
        <v>1.3645715245412942</v>
      </c>
    </row>
    <row r="20" spans="1:28" ht="15.4" customHeight="1">
      <c r="A20" s="93" t="s">
        <v>59</v>
      </c>
      <c r="B20" s="94">
        <f>SUM(B21:B24)</f>
        <v>188603</v>
      </c>
      <c r="C20" s="95">
        <v>1727</v>
      </c>
      <c r="D20" s="96">
        <v>168</v>
      </c>
      <c r="E20" s="95">
        <v>1836</v>
      </c>
      <c r="F20" s="97">
        <v>6</v>
      </c>
      <c r="G20" s="98">
        <v>2</v>
      </c>
      <c r="H20" s="95">
        <v>18</v>
      </c>
      <c r="I20" s="96">
        <v>15</v>
      </c>
      <c r="J20" s="95">
        <v>7</v>
      </c>
      <c r="K20" s="97">
        <v>5</v>
      </c>
      <c r="L20" s="96">
        <v>2</v>
      </c>
      <c r="M20" s="99">
        <f>SUM(M21:M24)</f>
        <v>778</v>
      </c>
      <c r="N20" s="99">
        <f>SUM(N21:N24)</f>
        <v>289</v>
      </c>
      <c r="P20" s="93" t="s">
        <v>59</v>
      </c>
      <c r="Q20" s="88">
        <f t="shared" si="11"/>
        <v>9.1568002629862733</v>
      </c>
      <c r="R20" s="89">
        <f t="shared" si="0"/>
        <v>97.278517660683264</v>
      </c>
      <c r="S20" s="90">
        <f t="shared" si="11"/>
        <v>9.7347338059309774</v>
      </c>
      <c r="T20" s="91">
        <f t="shared" si="1"/>
        <v>3.4742327735958307</v>
      </c>
      <c r="U20" s="89">
        <f t="shared" si="2"/>
        <v>1.1580775911986103</v>
      </c>
      <c r="V20" s="88">
        <f t="shared" si="5"/>
        <v>10.227272727272727</v>
      </c>
      <c r="W20" s="89">
        <f t="shared" si="6"/>
        <v>8.5227272727272716</v>
      </c>
      <c r="X20" s="88">
        <f t="shared" si="7"/>
        <v>4.0415704387990763</v>
      </c>
      <c r="Y20" s="91">
        <f t="shared" si="8"/>
        <v>2.8868360277136258</v>
      </c>
      <c r="Z20" s="89">
        <f t="shared" si="9"/>
        <v>1.1580775911986103</v>
      </c>
      <c r="AA20" s="88">
        <f t="shared" si="4"/>
        <v>4.1250669395502717</v>
      </c>
      <c r="AB20" s="92">
        <f t="shared" si="4"/>
        <v>1.5323192101928389</v>
      </c>
    </row>
    <row r="21" spans="1:28" ht="15.4" customHeight="1">
      <c r="A21" s="15" t="s">
        <v>14</v>
      </c>
      <c r="B21" s="23">
        <v>45483</v>
      </c>
      <c r="C21" s="28">
        <v>310</v>
      </c>
      <c r="D21" s="7">
        <v>26</v>
      </c>
      <c r="E21" s="28">
        <v>669</v>
      </c>
      <c r="F21" s="4">
        <v>1</v>
      </c>
      <c r="G21" s="33" t="s">
        <v>3</v>
      </c>
      <c r="H21" s="28">
        <v>8</v>
      </c>
      <c r="I21" s="7">
        <v>6</v>
      </c>
      <c r="J21" s="28">
        <v>2</v>
      </c>
      <c r="K21" s="4">
        <v>2</v>
      </c>
      <c r="L21" s="7" t="s">
        <v>3</v>
      </c>
      <c r="M21" s="18">
        <v>150</v>
      </c>
      <c r="N21" s="7">
        <v>69</v>
      </c>
      <c r="P21" s="15" t="s">
        <v>14</v>
      </c>
      <c r="Q21" s="39">
        <f t="shared" si="11"/>
        <v>6.8157333509223221</v>
      </c>
      <c r="R21" s="49">
        <f t="shared" si="0"/>
        <v>83.870967741935488</v>
      </c>
      <c r="S21" s="55">
        <f t="shared" si="11"/>
        <v>14.70879229602269</v>
      </c>
      <c r="T21" s="40">
        <f t="shared" si="1"/>
        <v>3.225806451612903</v>
      </c>
      <c r="U21" s="49" t="str">
        <f t="shared" si="2"/>
        <v>-</v>
      </c>
      <c r="V21" s="39">
        <f t="shared" si="5"/>
        <v>24.691358024691358</v>
      </c>
      <c r="W21" s="49">
        <f t="shared" si="6"/>
        <v>18.518518518518519</v>
      </c>
      <c r="X21" s="39">
        <f t="shared" si="7"/>
        <v>6.4102564102564097</v>
      </c>
      <c r="Y21" s="40">
        <f t="shared" si="8"/>
        <v>6.4102564102564097</v>
      </c>
      <c r="Z21" s="49" t="str">
        <f t="shared" si="9"/>
        <v>-</v>
      </c>
      <c r="AA21" s="39">
        <f t="shared" si="4"/>
        <v>3.297935492381769</v>
      </c>
      <c r="AB21" s="66">
        <f t="shared" si="4"/>
        <v>1.5170503264956139</v>
      </c>
    </row>
    <row r="22" spans="1:28" ht="15.4" customHeight="1">
      <c r="A22" s="16" t="s">
        <v>45</v>
      </c>
      <c r="B22" s="24">
        <v>63037</v>
      </c>
      <c r="C22" s="29">
        <v>582</v>
      </c>
      <c r="D22" s="9">
        <v>72</v>
      </c>
      <c r="E22" s="29">
        <v>574</v>
      </c>
      <c r="F22" s="5">
        <v>4</v>
      </c>
      <c r="G22" s="34">
        <v>2</v>
      </c>
      <c r="H22" s="29">
        <v>4</v>
      </c>
      <c r="I22" s="9">
        <v>3</v>
      </c>
      <c r="J22" s="29">
        <v>4</v>
      </c>
      <c r="K22" s="5">
        <v>2</v>
      </c>
      <c r="L22" s="9">
        <v>2</v>
      </c>
      <c r="M22" s="19">
        <v>209</v>
      </c>
      <c r="N22" s="9">
        <v>94</v>
      </c>
      <c r="P22" s="16" t="s">
        <v>45</v>
      </c>
      <c r="Q22" s="41">
        <f t="shared" si="11"/>
        <v>9.2326728746609135</v>
      </c>
      <c r="R22" s="50">
        <f t="shared" si="0"/>
        <v>123.71134020618557</v>
      </c>
      <c r="S22" s="56">
        <f t="shared" si="11"/>
        <v>9.1057632818820693</v>
      </c>
      <c r="T22" s="42">
        <f t="shared" si="1"/>
        <v>6.8728522336769755</v>
      </c>
      <c r="U22" s="50">
        <f t="shared" si="2"/>
        <v>3.4364261168384878</v>
      </c>
      <c r="V22" s="41">
        <f t="shared" si="5"/>
        <v>6.7911714770797964</v>
      </c>
      <c r="W22" s="50">
        <f t="shared" si="6"/>
        <v>5.0933786078098473</v>
      </c>
      <c r="X22" s="41">
        <f t="shared" si="7"/>
        <v>6.8493150684931505</v>
      </c>
      <c r="Y22" s="42">
        <f t="shared" si="8"/>
        <v>3.4246575342465753</v>
      </c>
      <c r="Z22" s="50">
        <f t="shared" si="9"/>
        <v>3.4364261168384878</v>
      </c>
      <c r="AA22" s="41">
        <f t="shared" si="4"/>
        <v>3.315513111347304</v>
      </c>
      <c r="AB22" s="67">
        <f t="shared" si="4"/>
        <v>1.491187715151419</v>
      </c>
    </row>
    <row r="23" spans="1:28" ht="15.4" customHeight="1">
      <c r="A23" s="16" t="s">
        <v>19</v>
      </c>
      <c r="B23" s="24">
        <v>35840</v>
      </c>
      <c r="C23" s="29">
        <v>373</v>
      </c>
      <c r="D23" s="9">
        <v>31</v>
      </c>
      <c r="E23" s="29">
        <v>295</v>
      </c>
      <c r="F23" s="5" t="s">
        <v>3</v>
      </c>
      <c r="G23" s="34" t="s">
        <v>3</v>
      </c>
      <c r="H23" s="29">
        <v>3</v>
      </c>
      <c r="I23" s="9">
        <v>1</v>
      </c>
      <c r="J23" s="29">
        <v>1</v>
      </c>
      <c r="K23" s="5">
        <v>1</v>
      </c>
      <c r="L23" s="9" t="s">
        <v>3</v>
      </c>
      <c r="M23" s="19">
        <v>187</v>
      </c>
      <c r="N23" s="9">
        <v>68</v>
      </c>
      <c r="P23" s="16" t="s">
        <v>19</v>
      </c>
      <c r="Q23" s="41">
        <f t="shared" si="11"/>
        <v>10.407366071428571</v>
      </c>
      <c r="R23" s="50">
        <f t="shared" si="0"/>
        <v>83.10991957104558</v>
      </c>
      <c r="S23" s="56">
        <f t="shared" si="11"/>
        <v>8.2310267857142865</v>
      </c>
      <c r="T23" s="42" t="str">
        <f t="shared" si="1"/>
        <v>-</v>
      </c>
      <c r="U23" s="50" t="str">
        <f t="shared" si="2"/>
        <v>-</v>
      </c>
      <c r="V23" s="41">
        <f t="shared" si="5"/>
        <v>7.9575596816976129</v>
      </c>
      <c r="W23" s="50">
        <f t="shared" si="6"/>
        <v>2.6525198938992043</v>
      </c>
      <c r="X23" s="41">
        <f t="shared" si="7"/>
        <v>2.6737967914438503</v>
      </c>
      <c r="Y23" s="42">
        <f t="shared" si="8"/>
        <v>2.6737967914438503</v>
      </c>
      <c r="Z23" s="50" t="str">
        <f t="shared" si="9"/>
        <v>-</v>
      </c>
      <c r="AA23" s="41">
        <f t="shared" ref="AA23:AB24" si="12">M23/$B23*1000</f>
        <v>5.2176339285714279</v>
      </c>
      <c r="AB23" s="67">
        <f t="shared" si="12"/>
        <v>1.8973214285714286</v>
      </c>
    </row>
    <row r="24" spans="1:28" ht="15.4" customHeight="1">
      <c r="A24" s="14" t="s">
        <v>20</v>
      </c>
      <c r="B24" s="25">
        <v>44243</v>
      </c>
      <c r="C24" s="30">
        <v>462</v>
      </c>
      <c r="D24" s="10">
        <v>39</v>
      </c>
      <c r="E24" s="30">
        <v>298</v>
      </c>
      <c r="F24" s="3">
        <v>1</v>
      </c>
      <c r="G24" s="35" t="s">
        <v>3</v>
      </c>
      <c r="H24" s="30">
        <v>3</v>
      </c>
      <c r="I24" s="10">
        <v>5</v>
      </c>
      <c r="J24" s="30" t="s">
        <v>3</v>
      </c>
      <c r="K24" s="3" t="s">
        <v>3</v>
      </c>
      <c r="L24" s="10" t="s">
        <v>3</v>
      </c>
      <c r="M24" s="20">
        <v>232</v>
      </c>
      <c r="N24" s="10">
        <v>58</v>
      </c>
      <c r="P24" s="14" t="s">
        <v>20</v>
      </c>
      <c r="Q24" s="43">
        <f t="shared" si="11"/>
        <v>10.442329860090862</v>
      </c>
      <c r="R24" s="51">
        <f t="shared" si="0"/>
        <v>84.415584415584419</v>
      </c>
      <c r="S24" s="57">
        <f t="shared" si="11"/>
        <v>6.735528784214452</v>
      </c>
      <c r="T24" s="44">
        <f t="shared" si="1"/>
        <v>2.1645021645021645</v>
      </c>
      <c r="U24" s="51" t="str">
        <f t="shared" si="2"/>
        <v>-</v>
      </c>
      <c r="V24" s="43">
        <f t="shared" si="5"/>
        <v>6.3829787234042552</v>
      </c>
      <c r="W24" s="51">
        <f t="shared" si="6"/>
        <v>10.638297872340425</v>
      </c>
      <c r="X24" s="43" t="str">
        <f t="shared" si="7"/>
        <v>-</v>
      </c>
      <c r="Y24" s="44" t="str">
        <f t="shared" si="8"/>
        <v>-</v>
      </c>
      <c r="Z24" s="51" t="str">
        <f t="shared" si="9"/>
        <v>-</v>
      </c>
      <c r="AA24" s="43">
        <f t="shared" si="12"/>
        <v>5.2437673756300436</v>
      </c>
      <c r="AB24" s="68">
        <f t="shared" si="12"/>
        <v>1.3109418439075109</v>
      </c>
    </row>
    <row r="25" spans="1:28" ht="15.4" customHeight="1">
      <c r="A25" s="93" t="s">
        <v>58</v>
      </c>
      <c r="B25" s="94">
        <f>SUM(B26:B32)</f>
        <v>57331</v>
      </c>
      <c r="C25" s="95">
        <v>322</v>
      </c>
      <c r="D25" s="96">
        <v>33</v>
      </c>
      <c r="E25" s="95">
        <v>984</v>
      </c>
      <c r="F25" s="97">
        <v>3</v>
      </c>
      <c r="G25" s="98">
        <v>2</v>
      </c>
      <c r="H25" s="95">
        <v>6</v>
      </c>
      <c r="I25" s="96">
        <v>4</v>
      </c>
      <c r="J25" s="95">
        <v>3</v>
      </c>
      <c r="K25" s="97">
        <v>1</v>
      </c>
      <c r="L25" s="96">
        <v>2</v>
      </c>
      <c r="M25" s="99">
        <f>SUM(M26:M32)</f>
        <v>164</v>
      </c>
      <c r="N25" s="100">
        <f>SUM(N26:N32)</f>
        <v>71</v>
      </c>
      <c r="P25" s="93" t="s">
        <v>58</v>
      </c>
      <c r="Q25" s="88">
        <f t="shared" si="11"/>
        <v>5.6165076485670928</v>
      </c>
      <c r="R25" s="89">
        <f t="shared" si="0"/>
        <v>102.48447204968944</v>
      </c>
      <c r="S25" s="90">
        <f t="shared" si="11"/>
        <v>17.163489211770248</v>
      </c>
      <c r="T25" s="91">
        <f t="shared" si="1"/>
        <v>9.316770186335404</v>
      </c>
      <c r="U25" s="89">
        <f t="shared" si="2"/>
        <v>6.2111801242236018</v>
      </c>
      <c r="V25" s="88">
        <f t="shared" si="5"/>
        <v>18.072289156626507</v>
      </c>
      <c r="W25" s="89">
        <f t="shared" si="6"/>
        <v>12.048192771084338</v>
      </c>
      <c r="X25" s="88">
        <f t="shared" si="7"/>
        <v>9.2879256965944261</v>
      </c>
      <c r="Y25" s="91">
        <f t="shared" si="8"/>
        <v>3.0959752321981426</v>
      </c>
      <c r="Z25" s="89">
        <f t="shared" si="9"/>
        <v>6.2111801242236018</v>
      </c>
      <c r="AA25" s="88">
        <f t="shared" ref="AA25:AA60" si="13">M25/$B25*1000</f>
        <v>2.860581535295041</v>
      </c>
      <c r="AB25" s="92">
        <f t="shared" ref="AB25:AB60" si="14">N25/$B25*1000</f>
        <v>1.238422493938707</v>
      </c>
    </row>
    <row r="26" spans="1:28" ht="15.4" customHeight="1">
      <c r="A26" s="15" t="s">
        <v>43</v>
      </c>
      <c r="B26" s="23">
        <v>24178</v>
      </c>
      <c r="C26" s="28">
        <v>132</v>
      </c>
      <c r="D26" s="7">
        <v>11</v>
      </c>
      <c r="E26" s="28">
        <v>425</v>
      </c>
      <c r="F26" s="4">
        <v>2</v>
      </c>
      <c r="G26" s="33">
        <v>1</v>
      </c>
      <c r="H26" s="28">
        <v>3</v>
      </c>
      <c r="I26" s="7" t="s">
        <v>3</v>
      </c>
      <c r="J26" s="28">
        <v>2</v>
      </c>
      <c r="K26" s="4">
        <v>1</v>
      </c>
      <c r="L26" s="7">
        <v>1</v>
      </c>
      <c r="M26" s="18">
        <v>85</v>
      </c>
      <c r="N26" s="7">
        <v>32</v>
      </c>
      <c r="P26" s="15" t="s">
        <v>43</v>
      </c>
      <c r="Q26" s="39">
        <f t="shared" si="11"/>
        <v>5.4595086442220202</v>
      </c>
      <c r="R26" s="49">
        <f t="shared" si="0"/>
        <v>83.333333333333329</v>
      </c>
      <c r="S26" s="55">
        <f t="shared" si="11"/>
        <v>17.577963437836051</v>
      </c>
      <c r="T26" s="40">
        <f t="shared" si="1"/>
        <v>15.151515151515152</v>
      </c>
      <c r="U26" s="49">
        <f t="shared" si="2"/>
        <v>7.5757575757575761</v>
      </c>
      <c r="V26" s="39">
        <f t="shared" si="5"/>
        <v>22.222222222222221</v>
      </c>
      <c r="W26" s="49" t="str">
        <f t="shared" si="6"/>
        <v>-</v>
      </c>
      <c r="X26" s="39">
        <f t="shared" si="7"/>
        <v>15.037593984962406</v>
      </c>
      <c r="Y26" s="40">
        <f t="shared" si="8"/>
        <v>7.518796992481203</v>
      </c>
      <c r="Z26" s="49">
        <f t="shared" si="9"/>
        <v>7.5757575757575761</v>
      </c>
      <c r="AA26" s="39">
        <f t="shared" si="13"/>
        <v>3.5155926875672097</v>
      </c>
      <c r="AB26" s="66">
        <f t="shared" si="14"/>
        <v>1.3235172470841261</v>
      </c>
    </row>
    <row r="27" spans="1:28" ht="15.4" customHeight="1">
      <c r="A27" s="16" t="s">
        <v>21</v>
      </c>
      <c r="B27" s="24">
        <v>3644</v>
      </c>
      <c r="C27" s="29">
        <v>22</v>
      </c>
      <c r="D27" s="9" t="s">
        <v>3</v>
      </c>
      <c r="E27" s="29">
        <v>79</v>
      </c>
      <c r="F27" s="5" t="s">
        <v>3</v>
      </c>
      <c r="G27" s="34" t="s">
        <v>3</v>
      </c>
      <c r="H27" s="29" t="s">
        <v>3</v>
      </c>
      <c r="I27" s="9">
        <v>1</v>
      </c>
      <c r="J27" s="29" t="s">
        <v>3</v>
      </c>
      <c r="K27" s="5" t="s">
        <v>3</v>
      </c>
      <c r="L27" s="9" t="s">
        <v>3</v>
      </c>
      <c r="M27" s="19">
        <v>10</v>
      </c>
      <c r="N27" s="9">
        <v>2</v>
      </c>
      <c r="P27" s="16" t="s">
        <v>21</v>
      </c>
      <c r="Q27" s="41">
        <f t="shared" si="11"/>
        <v>6.0373216245883645</v>
      </c>
      <c r="R27" s="50" t="str">
        <f t="shared" si="0"/>
        <v>-</v>
      </c>
      <c r="S27" s="56">
        <f t="shared" si="11"/>
        <v>21.679473106476397</v>
      </c>
      <c r="T27" s="42" t="str">
        <f t="shared" si="1"/>
        <v>-</v>
      </c>
      <c r="U27" s="50" t="str">
        <f t="shared" si="2"/>
        <v>-</v>
      </c>
      <c r="V27" s="41" t="str">
        <f t="shared" si="5"/>
        <v>-</v>
      </c>
      <c r="W27" s="50">
        <f t="shared" si="6"/>
        <v>43.478260869565219</v>
      </c>
      <c r="X27" s="41" t="str">
        <f t="shared" si="7"/>
        <v>-</v>
      </c>
      <c r="Y27" s="42" t="str">
        <f t="shared" si="8"/>
        <v>-</v>
      </c>
      <c r="Z27" s="50" t="str">
        <f t="shared" si="9"/>
        <v>-</v>
      </c>
      <c r="AA27" s="41">
        <f t="shared" si="13"/>
        <v>2.7442371020856204</v>
      </c>
      <c r="AB27" s="67">
        <f t="shared" si="14"/>
        <v>0.54884742041712409</v>
      </c>
    </row>
    <row r="28" spans="1:28" ht="15.4" customHeight="1">
      <c r="A28" s="16" t="s">
        <v>22</v>
      </c>
      <c r="B28" s="24">
        <v>6368</v>
      </c>
      <c r="C28" s="29">
        <v>37</v>
      </c>
      <c r="D28" s="9">
        <v>6</v>
      </c>
      <c r="E28" s="29">
        <v>108</v>
      </c>
      <c r="F28" s="5" t="s">
        <v>3</v>
      </c>
      <c r="G28" s="34" t="s">
        <v>3</v>
      </c>
      <c r="H28" s="29" t="s">
        <v>3</v>
      </c>
      <c r="I28" s="9" t="s">
        <v>3</v>
      </c>
      <c r="J28" s="29" t="s">
        <v>3</v>
      </c>
      <c r="K28" s="5" t="s">
        <v>3</v>
      </c>
      <c r="L28" s="9" t="s">
        <v>3</v>
      </c>
      <c r="M28" s="19">
        <v>11</v>
      </c>
      <c r="N28" s="9">
        <v>5</v>
      </c>
      <c r="P28" s="16" t="s">
        <v>22</v>
      </c>
      <c r="Q28" s="41">
        <f t="shared" si="11"/>
        <v>5.8103015075376883</v>
      </c>
      <c r="R28" s="50">
        <f t="shared" si="0"/>
        <v>162.16216216216216</v>
      </c>
      <c r="S28" s="56">
        <f t="shared" si="11"/>
        <v>16.959798994974875</v>
      </c>
      <c r="T28" s="42" t="str">
        <f t="shared" si="1"/>
        <v>-</v>
      </c>
      <c r="U28" s="50" t="str">
        <f t="shared" si="2"/>
        <v>-</v>
      </c>
      <c r="V28" s="41" t="str">
        <f t="shared" si="5"/>
        <v>-</v>
      </c>
      <c r="W28" s="50" t="str">
        <f t="shared" si="6"/>
        <v>-</v>
      </c>
      <c r="X28" s="41" t="str">
        <f t="shared" si="7"/>
        <v>-</v>
      </c>
      <c r="Y28" s="42" t="str">
        <f t="shared" si="8"/>
        <v>-</v>
      </c>
      <c r="Z28" s="50" t="str">
        <f t="shared" si="9"/>
        <v>-</v>
      </c>
      <c r="AA28" s="41">
        <f t="shared" si="13"/>
        <v>1.727386934673367</v>
      </c>
      <c r="AB28" s="67">
        <f t="shared" si="14"/>
        <v>0.78517587939698497</v>
      </c>
    </row>
    <row r="29" spans="1:28" ht="15.4" customHeight="1">
      <c r="A29" s="16" t="s">
        <v>23</v>
      </c>
      <c r="B29" s="24">
        <v>1345</v>
      </c>
      <c r="C29" s="29">
        <v>10</v>
      </c>
      <c r="D29" s="9">
        <v>2</v>
      </c>
      <c r="E29" s="29">
        <v>29</v>
      </c>
      <c r="F29" s="5" t="s">
        <v>3</v>
      </c>
      <c r="G29" s="34" t="s">
        <v>3</v>
      </c>
      <c r="H29" s="29">
        <v>1</v>
      </c>
      <c r="I29" s="9" t="s">
        <v>3</v>
      </c>
      <c r="J29" s="29" t="s">
        <v>3</v>
      </c>
      <c r="K29" s="5" t="s">
        <v>3</v>
      </c>
      <c r="L29" s="9" t="s">
        <v>3</v>
      </c>
      <c r="M29" s="19">
        <v>2</v>
      </c>
      <c r="N29" s="9">
        <v>1</v>
      </c>
      <c r="P29" s="16" t="s">
        <v>23</v>
      </c>
      <c r="Q29" s="41">
        <f t="shared" si="11"/>
        <v>7.4349442379182156</v>
      </c>
      <c r="R29" s="50">
        <f t="shared" si="0"/>
        <v>200</v>
      </c>
      <c r="S29" s="56">
        <f t="shared" si="11"/>
        <v>21.561338289962823</v>
      </c>
      <c r="T29" s="42" t="str">
        <f t="shared" si="1"/>
        <v>-</v>
      </c>
      <c r="U29" s="50" t="str">
        <f t="shared" si="2"/>
        <v>-</v>
      </c>
      <c r="V29" s="41">
        <f t="shared" si="5"/>
        <v>90.909090909090907</v>
      </c>
      <c r="W29" s="50" t="str">
        <f t="shared" si="6"/>
        <v>-</v>
      </c>
      <c r="X29" s="41" t="str">
        <f t="shared" si="7"/>
        <v>-</v>
      </c>
      <c r="Y29" s="42" t="str">
        <f t="shared" si="8"/>
        <v>-</v>
      </c>
      <c r="Z29" s="50" t="str">
        <f t="shared" si="9"/>
        <v>-</v>
      </c>
      <c r="AA29" s="41">
        <f t="shared" si="13"/>
        <v>1.486988847583643</v>
      </c>
      <c r="AB29" s="67">
        <f t="shared" si="14"/>
        <v>0.74349442379182151</v>
      </c>
    </row>
    <row r="30" spans="1:28" ht="15.4" customHeight="1">
      <c r="A30" s="16" t="s">
        <v>24</v>
      </c>
      <c r="B30" s="24">
        <v>5610</v>
      </c>
      <c r="C30" s="29">
        <v>39</v>
      </c>
      <c r="D30" s="9">
        <v>7</v>
      </c>
      <c r="E30" s="29">
        <v>98</v>
      </c>
      <c r="F30" s="5" t="s">
        <v>3</v>
      </c>
      <c r="G30" s="34" t="s">
        <v>3</v>
      </c>
      <c r="H30" s="29" t="s">
        <v>3</v>
      </c>
      <c r="I30" s="9" t="s">
        <v>3</v>
      </c>
      <c r="J30" s="29" t="s">
        <v>3</v>
      </c>
      <c r="K30" s="5" t="s">
        <v>3</v>
      </c>
      <c r="L30" s="9" t="s">
        <v>3</v>
      </c>
      <c r="M30" s="19">
        <v>12</v>
      </c>
      <c r="N30" s="9">
        <v>11</v>
      </c>
      <c r="P30" s="16" t="s">
        <v>24</v>
      </c>
      <c r="Q30" s="41">
        <f t="shared" si="11"/>
        <v>6.9518716577540109</v>
      </c>
      <c r="R30" s="50">
        <f t="shared" si="0"/>
        <v>179.48717948717947</v>
      </c>
      <c r="S30" s="56">
        <f t="shared" si="11"/>
        <v>17.468805704099822</v>
      </c>
      <c r="T30" s="42" t="str">
        <f t="shared" si="1"/>
        <v>-</v>
      </c>
      <c r="U30" s="50" t="str">
        <f t="shared" si="2"/>
        <v>-</v>
      </c>
      <c r="V30" s="41" t="str">
        <f t="shared" si="5"/>
        <v>-</v>
      </c>
      <c r="W30" s="50" t="str">
        <f t="shared" si="6"/>
        <v>-</v>
      </c>
      <c r="X30" s="41" t="str">
        <f t="shared" si="7"/>
        <v>-</v>
      </c>
      <c r="Y30" s="42" t="str">
        <f t="shared" si="8"/>
        <v>-</v>
      </c>
      <c r="Z30" s="50" t="str">
        <f t="shared" si="9"/>
        <v>-</v>
      </c>
      <c r="AA30" s="41">
        <f t="shared" si="13"/>
        <v>2.1390374331550803</v>
      </c>
      <c r="AB30" s="67">
        <f t="shared" si="14"/>
        <v>1.9607843137254901</v>
      </c>
    </row>
    <row r="31" spans="1:28" ht="15.4" customHeight="1">
      <c r="A31" s="16" t="s">
        <v>25</v>
      </c>
      <c r="B31" s="24">
        <v>6572</v>
      </c>
      <c r="C31" s="29">
        <v>30</v>
      </c>
      <c r="D31" s="9">
        <v>4</v>
      </c>
      <c r="E31" s="29">
        <v>84</v>
      </c>
      <c r="F31" s="5">
        <v>1</v>
      </c>
      <c r="G31" s="34">
        <v>1</v>
      </c>
      <c r="H31" s="29">
        <v>1</v>
      </c>
      <c r="I31" s="9">
        <v>2</v>
      </c>
      <c r="J31" s="29">
        <v>1</v>
      </c>
      <c r="K31" s="5" t="s">
        <v>3</v>
      </c>
      <c r="L31" s="9">
        <v>1</v>
      </c>
      <c r="M31" s="19">
        <v>18</v>
      </c>
      <c r="N31" s="9">
        <v>6</v>
      </c>
      <c r="P31" s="16" t="s">
        <v>25</v>
      </c>
      <c r="Q31" s="41">
        <f t="shared" si="11"/>
        <v>4.5648204503956178</v>
      </c>
      <c r="R31" s="50">
        <f t="shared" si="0"/>
        <v>133.33333333333334</v>
      </c>
      <c r="S31" s="56">
        <f t="shared" si="11"/>
        <v>12.781497261107731</v>
      </c>
      <c r="T31" s="42">
        <f t="shared" si="1"/>
        <v>33.333333333333336</v>
      </c>
      <c r="U31" s="50">
        <f t="shared" si="2"/>
        <v>33.333333333333336</v>
      </c>
      <c r="V31" s="41">
        <f t="shared" si="5"/>
        <v>30.303030303030305</v>
      </c>
      <c r="W31" s="50">
        <f t="shared" si="6"/>
        <v>60.606060606060609</v>
      </c>
      <c r="X31" s="41">
        <f t="shared" si="7"/>
        <v>33.333333333333336</v>
      </c>
      <c r="Y31" s="42" t="str">
        <f t="shared" si="8"/>
        <v>-</v>
      </c>
      <c r="Z31" s="50">
        <f t="shared" si="9"/>
        <v>33.333333333333336</v>
      </c>
      <c r="AA31" s="41">
        <f t="shared" si="13"/>
        <v>2.738892270237371</v>
      </c>
      <c r="AB31" s="67">
        <f t="shared" si="14"/>
        <v>0.9129640900791236</v>
      </c>
    </row>
    <row r="32" spans="1:28" ht="15.4" customHeight="1">
      <c r="A32" s="14" t="s">
        <v>48</v>
      </c>
      <c r="B32" s="25">
        <v>9614</v>
      </c>
      <c r="C32" s="30">
        <v>52</v>
      </c>
      <c r="D32" s="10">
        <v>3</v>
      </c>
      <c r="E32" s="30">
        <v>161</v>
      </c>
      <c r="F32" s="3" t="s">
        <v>3</v>
      </c>
      <c r="G32" s="35" t="s">
        <v>3</v>
      </c>
      <c r="H32" s="30">
        <v>1</v>
      </c>
      <c r="I32" s="10">
        <v>1</v>
      </c>
      <c r="J32" s="30" t="s">
        <v>3</v>
      </c>
      <c r="K32" s="3" t="s">
        <v>3</v>
      </c>
      <c r="L32" s="10" t="s">
        <v>3</v>
      </c>
      <c r="M32" s="20">
        <v>26</v>
      </c>
      <c r="N32" s="10">
        <v>14</v>
      </c>
      <c r="P32" s="14" t="s">
        <v>48</v>
      </c>
      <c r="Q32" s="43">
        <f t="shared" si="11"/>
        <v>5.4087788641564387</v>
      </c>
      <c r="R32" s="51">
        <f t="shared" si="0"/>
        <v>57.692307692307693</v>
      </c>
      <c r="S32" s="57">
        <f t="shared" si="11"/>
        <v>16.746411483253588</v>
      </c>
      <c r="T32" s="44" t="str">
        <f t="shared" si="1"/>
        <v>-</v>
      </c>
      <c r="U32" s="51" t="str">
        <f t="shared" si="2"/>
        <v>-</v>
      </c>
      <c r="V32" s="43">
        <f t="shared" si="5"/>
        <v>18.518518518518519</v>
      </c>
      <c r="W32" s="51">
        <f t="shared" si="6"/>
        <v>18.518518518518519</v>
      </c>
      <c r="X32" s="43" t="str">
        <f t="shared" si="7"/>
        <v>-</v>
      </c>
      <c r="Y32" s="44" t="str">
        <f t="shared" si="8"/>
        <v>-</v>
      </c>
      <c r="Z32" s="51" t="str">
        <f t="shared" si="9"/>
        <v>-</v>
      </c>
      <c r="AA32" s="43">
        <f t="shared" si="13"/>
        <v>2.7043894320782194</v>
      </c>
      <c r="AB32" s="68">
        <f t="shared" si="14"/>
        <v>1.4562096941959641</v>
      </c>
    </row>
    <row r="33" spans="1:28" ht="15.4" customHeight="1">
      <c r="A33" s="93" t="s">
        <v>57</v>
      </c>
      <c r="B33" s="94">
        <f>SUM(B34:B38)</f>
        <v>81739</v>
      </c>
      <c r="C33" s="95">
        <v>605</v>
      </c>
      <c r="D33" s="96">
        <v>67</v>
      </c>
      <c r="E33" s="95">
        <v>1156</v>
      </c>
      <c r="F33" s="97" t="s">
        <v>3</v>
      </c>
      <c r="G33" s="98" t="s">
        <v>3</v>
      </c>
      <c r="H33" s="95">
        <v>5</v>
      </c>
      <c r="I33" s="96">
        <v>8</v>
      </c>
      <c r="J33" s="95" t="s">
        <v>3</v>
      </c>
      <c r="K33" s="97" t="s">
        <v>3</v>
      </c>
      <c r="L33" s="96" t="s">
        <v>3</v>
      </c>
      <c r="M33" s="99">
        <f>SUM(M34:M38)</f>
        <v>302</v>
      </c>
      <c r="N33" s="100">
        <f>SUM(N34:N38)</f>
        <v>107</v>
      </c>
      <c r="P33" s="93" t="s">
        <v>57</v>
      </c>
      <c r="Q33" s="88">
        <f t="shared" si="11"/>
        <v>7.4016075557567378</v>
      </c>
      <c r="R33" s="89">
        <f t="shared" si="0"/>
        <v>110.74380165289256</v>
      </c>
      <c r="S33" s="90">
        <f t="shared" si="11"/>
        <v>14.142575759429404</v>
      </c>
      <c r="T33" s="91" t="str">
        <f t="shared" si="1"/>
        <v>-</v>
      </c>
      <c r="U33" s="89" t="str">
        <f t="shared" si="2"/>
        <v>-</v>
      </c>
      <c r="V33" s="88">
        <f t="shared" si="5"/>
        <v>8.090614886731391</v>
      </c>
      <c r="W33" s="89">
        <f t="shared" si="6"/>
        <v>12.944983818770227</v>
      </c>
      <c r="X33" s="88" t="str">
        <f t="shared" si="7"/>
        <v>-</v>
      </c>
      <c r="Y33" s="91" t="str">
        <f t="shared" si="8"/>
        <v>-</v>
      </c>
      <c r="Z33" s="89" t="str">
        <f t="shared" si="9"/>
        <v>-</v>
      </c>
      <c r="AA33" s="88">
        <f t="shared" si="13"/>
        <v>3.6946867468405533</v>
      </c>
      <c r="AB33" s="92">
        <f t="shared" si="14"/>
        <v>1.3090446420925139</v>
      </c>
    </row>
    <row r="34" spans="1:28" ht="15.4" customHeight="1">
      <c r="A34" s="15" t="s">
        <v>26</v>
      </c>
      <c r="B34" s="23">
        <v>16408</v>
      </c>
      <c r="C34" s="28">
        <v>108</v>
      </c>
      <c r="D34" s="7">
        <v>13</v>
      </c>
      <c r="E34" s="28">
        <v>231</v>
      </c>
      <c r="F34" s="4" t="s">
        <v>3</v>
      </c>
      <c r="G34" s="33" t="s">
        <v>3</v>
      </c>
      <c r="H34" s="28">
        <v>1</v>
      </c>
      <c r="I34" s="7">
        <v>1</v>
      </c>
      <c r="J34" s="28" t="s">
        <v>3</v>
      </c>
      <c r="K34" s="4" t="s">
        <v>3</v>
      </c>
      <c r="L34" s="7" t="s">
        <v>3</v>
      </c>
      <c r="M34" s="18">
        <v>63</v>
      </c>
      <c r="N34" s="7">
        <v>16</v>
      </c>
      <c r="P34" s="15" t="s">
        <v>26</v>
      </c>
      <c r="Q34" s="39">
        <f t="shared" si="11"/>
        <v>6.5821550463188689</v>
      </c>
      <c r="R34" s="49">
        <f t="shared" si="0"/>
        <v>120.37037037037037</v>
      </c>
      <c r="S34" s="55">
        <f t="shared" si="11"/>
        <v>14.078498293515358</v>
      </c>
      <c r="T34" s="40" t="str">
        <f t="shared" si="1"/>
        <v>-</v>
      </c>
      <c r="U34" s="49" t="str">
        <f t="shared" si="2"/>
        <v>-</v>
      </c>
      <c r="V34" s="39">
        <f t="shared" si="5"/>
        <v>9.0909090909090899</v>
      </c>
      <c r="W34" s="49">
        <f t="shared" si="6"/>
        <v>9.0909090909090899</v>
      </c>
      <c r="X34" s="39" t="str">
        <f t="shared" si="7"/>
        <v>-</v>
      </c>
      <c r="Y34" s="40" t="str">
        <f t="shared" si="8"/>
        <v>-</v>
      </c>
      <c r="Z34" s="49" t="str">
        <f t="shared" si="9"/>
        <v>-</v>
      </c>
      <c r="AA34" s="39">
        <f t="shared" si="13"/>
        <v>3.8395904436860069</v>
      </c>
      <c r="AB34" s="66">
        <f t="shared" si="14"/>
        <v>0.97513408093612863</v>
      </c>
    </row>
    <row r="35" spans="1:28" ht="15.4" customHeight="1">
      <c r="A35" s="16" t="s">
        <v>27</v>
      </c>
      <c r="B35" s="24">
        <v>9826</v>
      </c>
      <c r="C35" s="29">
        <v>116</v>
      </c>
      <c r="D35" s="9">
        <v>11</v>
      </c>
      <c r="E35" s="29">
        <v>118</v>
      </c>
      <c r="F35" s="5" t="s">
        <v>3</v>
      </c>
      <c r="G35" s="34" t="s">
        <v>3</v>
      </c>
      <c r="H35" s="29">
        <v>3</v>
      </c>
      <c r="I35" s="9" t="s">
        <v>3</v>
      </c>
      <c r="J35" s="29" t="s">
        <v>3</v>
      </c>
      <c r="K35" s="5" t="s">
        <v>3</v>
      </c>
      <c r="L35" s="9" t="s">
        <v>3</v>
      </c>
      <c r="M35" s="19">
        <v>49</v>
      </c>
      <c r="N35" s="9">
        <v>12</v>
      </c>
      <c r="P35" s="16" t="s">
        <v>27</v>
      </c>
      <c r="Q35" s="41">
        <f t="shared" si="11"/>
        <v>11.805414207205374</v>
      </c>
      <c r="R35" s="50">
        <f t="shared" si="0"/>
        <v>94.827586206896541</v>
      </c>
      <c r="S35" s="56">
        <f t="shared" si="11"/>
        <v>12.008955831467535</v>
      </c>
      <c r="T35" s="42" t="str">
        <f t="shared" si="1"/>
        <v>-</v>
      </c>
      <c r="U35" s="50" t="str">
        <f t="shared" si="2"/>
        <v>-</v>
      </c>
      <c r="V35" s="41">
        <f t="shared" si="5"/>
        <v>25.210084033613445</v>
      </c>
      <c r="W35" s="50" t="str">
        <f t="shared" si="6"/>
        <v>-</v>
      </c>
      <c r="X35" s="41" t="str">
        <f t="shared" si="7"/>
        <v>-</v>
      </c>
      <c r="Y35" s="42" t="str">
        <f t="shared" si="8"/>
        <v>-</v>
      </c>
      <c r="Z35" s="50" t="str">
        <f t="shared" si="9"/>
        <v>-</v>
      </c>
      <c r="AA35" s="41">
        <f t="shared" si="13"/>
        <v>4.9867697944229592</v>
      </c>
      <c r="AB35" s="67">
        <f t="shared" si="14"/>
        <v>1.2212497455729696</v>
      </c>
    </row>
    <row r="36" spans="1:28" ht="15.4" customHeight="1">
      <c r="A36" s="16" t="s">
        <v>28</v>
      </c>
      <c r="B36" s="24">
        <v>32799</v>
      </c>
      <c r="C36" s="29">
        <v>272</v>
      </c>
      <c r="D36" s="9">
        <v>34</v>
      </c>
      <c r="E36" s="29">
        <v>329</v>
      </c>
      <c r="F36" s="5" t="s">
        <v>3</v>
      </c>
      <c r="G36" s="34" t="s">
        <v>3</v>
      </c>
      <c r="H36" s="29" t="s">
        <v>3</v>
      </c>
      <c r="I36" s="9">
        <v>4</v>
      </c>
      <c r="J36" s="29" t="s">
        <v>3</v>
      </c>
      <c r="K36" s="5" t="s">
        <v>3</v>
      </c>
      <c r="L36" s="9" t="s">
        <v>3</v>
      </c>
      <c r="M36" s="19">
        <v>125</v>
      </c>
      <c r="N36" s="9">
        <v>55</v>
      </c>
      <c r="P36" s="16" t="s">
        <v>28</v>
      </c>
      <c r="Q36" s="41">
        <f t="shared" si="11"/>
        <v>8.2929357602365918</v>
      </c>
      <c r="R36" s="50">
        <f t="shared" si="0"/>
        <v>125</v>
      </c>
      <c r="S36" s="56">
        <f t="shared" si="11"/>
        <v>10.030793621756761</v>
      </c>
      <c r="T36" s="42" t="str">
        <f t="shared" si="1"/>
        <v>-</v>
      </c>
      <c r="U36" s="50" t="str">
        <f t="shared" si="2"/>
        <v>-</v>
      </c>
      <c r="V36" s="41" t="str">
        <f t="shared" si="5"/>
        <v>-</v>
      </c>
      <c r="W36" s="50">
        <f t="shared" si="6"/>
        <v>14.492753623188406</v>
      </c>
      <c r="X36" s="41" t="str">
        <f t="shared" si="7"/>
        <v>-</v>
      </c>
      <c r="Y36" s="42" t="str">
        <f t="shared" si="8"/>
        <v>-</v>
      </c>
      <c r="Z36" s="50" t="str">
        <f t="shared" si="9"/>
        <v>-</v>
      </c>
      <c r="AA36" s="41">
        <f t="shared" si="13"/>
        <v>3.8110918015793165</v>
      </c>
      <c r="AB36" s="67">
        <f t="shared" si="14"/>
        <v>1.6768803926948994</v>
      </c>
    </row>
    <row r="37" spans="1:28" ht="15.4" customHeight="1">
      <c r="A37" s="16" t="s">
        <v>29</v>
      </c>
      <c r="B37" s="24">
        <v>9971</v>
      </c>
      <c r="C37" s="29">
        <v>59</v>
      </c>
      <c r="D37" s="9">
        <v>4</v>
      </c>
      <c r="E37" s="29">
        <v>148</v>
      </c>
      <c r="F37" s="5" t="s">
        <v>3</v>
      </c>
      <c r="G37" s="34" t="s">
        <v>3</v>
      </c>
      <c r="H37" s="29" t="s">
        <v>3</v>
      </c>
      <c r="I37" s="9">
        <v>3</v>
      </c>
      <c r="J37" s="29" t="s">
        <v>3</v>
      </c>
      <c r="K37" s="5" t="s">
        <v>3</v>
      </c>
      <c r="L37" s="9" t="s">
        <v>3</v>
      </c>
      <c r="M37" s="19">
        <v>27</v>
      </c>
      <c r="N37" s="9">
        <v>9</v>
      </c>
      <c r="P37" s="16" t="s">
        <v>29</v>
      </c>
      <c r="Q37" s="41">
        <f t="shared" si="11"/>
        <v>5.9171597633136095</v>
      </c>
      <c r="R37" s="50">
        <f t="shared" si="0"/>
        <v>67.79661016949153</v>
      </c>
      <c r="S37" s="56">
        <f t="shared" si="11"/>
        <v>14.84304483000702</v>
      </c>
      <c r="T37" s="42" t="str">
        <f t="shared" si="1"/>
        <v>-</v>
      </c>
      <c r="U37" s="50" t="str">
        <f t="shared" si="2"/>
        <v>-</v>
      </c>
      <c r="V37" s="41" t="str">
        <f t="shared" si="5"/>
        <v>-</v>
      </c>
      <c r="W37" s="50">
        <f t="shared" si="6"/>
        <v>48.387096774193544</v>
      </c>
      <c r="X37" s="41" t="str">
        <f t="shared" si="7"/>
        <v>-</v>
      </c>
      <c r="Y37" s="42" t="str">
        <f t="shared" si="8"/>
        <v>-</v>
      </c>
      <c r="Z37" s="50" t="str">
        <f t="shared" si="9"/>
        <v>-</v>
      </c>
      <c r="AA37" s="41">
        <f t="shared" si="13"/>
        <v>2.7078527730418211</v>
      </c>
      <c r="AB37" s="67">
        <f t="shared" si="14"/>
        <v>0.90261759101394046</v>
      </c>
    </row>
    <row r="38" spans="1:28" ht="15.4" customHeight="1">
      <c r="A38" s="14" t="s">
        <v>49</v>
      </c>
      <c r="B38" s="25">
        <v>12735</v>
      </c>
      <c r="C38" s="30">
        <v>50</v>
      </c>
      <c r="D38" s="10">
        <v>5</v>
      </c>
      <c r="E38" s="30">
        <v>330</v>
      </c>
      <c r="F38" s="3" t="s">
        <v>3</v>
      </c>
      <c r="G38" s="35" t="s">
        <v>3</v>
      </c>
      <c r="H38" s="30">
        <v>1</v>
      </c>
      <c r="I38" s="10" t="s">
        <v>3</v>
      </c>
      <c r="J38" s="30" t="s">
        <v>3</v>
      </c>
      <c r="K38" s="3" t="s">
        <v>3</v>
      </c>
      <c r="L38" s="10" t="s">
        <v>3</v>
      </c>
      <c r="M38" s="20">
        <v>38</v>
      </c>
      <c r="N38" s="10">
        <v>15</v>
      </c>
      <c r="P38" s="14" t="s">
        <v>49</v>
      </c>
      <c r="Q38" s="43">
        <f t="shared" si="11"/>
        <v>3.9261876717707107</v>
      </c>
      <c r="R38" s="51">
        <f t="shared" si="0"/>
        <v>100</v>
      </c>
      <c r="S38" s="57">
        <f t="shared" si="11"/>
        <v>25.91283863368669</v>
      </c>
      <c r="T38" s="44" t="str">
        <f t="shared" si="1"/>
        <v>-</v>
      </c>
      <c r="U38" s="51" t="str">
        <f t="shared" si="2"/>
        <v>-</v>
      </c>
      <c r="V38" s="43">
        <f t="shared" si="5"/>
        <v>19.607843137254903</v>
      </c>
      <c r="W38" s="51" t="str">
        <f t="shared" si="6"/>
        <v>-</v>
      </c>
      <c r="X38" s="43" t="str">
        <f t="shared" si="7"/>
        <v>-</v>
      </c>
      <c r="Y38" s="44" t="str">
        <f t="shared" si="8"/>
        <v>-</v>
      </c>
      <c r="Z38" s="51" t="str">
        <f t="shared" si="9"/>
        <v>-</v>
      </c>
      <c r="AA38" s="43">
        <f t="shared" si="13"/>
        <v>2.9839026305457401</v>
      </c>
      <c r="AB38" s="68">
        <f t="shared" si="14"/>
        <v>1.1778563015312131</v>
      </c>
    </row>
    <row r="39" spans="1:28" ht="15.4" customHeight="1">
      <c r="A39" s="93" t="s">
        <v>56</v>
      </c>
      <c r="B39" s="94">
        <f>SUM(B40:B41)</f>
        <v>131108</v>
      </c>
      <c r="C39" s="95">
        <v>791</v>
      </c>
      <c r="D39" s="96">
        <v>75</v>
      </c>
      <c r="E39" s="95">
        <v>1909</v>
      </c>
      <c r="F39" s="97">
        <v>3</v>
      </c>
      <c r="G39" s="98" t="s">
        <v>3</v>
      </c>
      <c r="H39" s="95">
        <v>15</v>
      </c>
      <c r="I39" s="96">
        <v>10</v>
      </c>
      <c r="J39" s="95">
        <v>4</v>
      </c>
      <c r="K39" s="97">
        <v>4</v>
      </c>
      <c r="L39" s="96" t="s">
        <v>3</v>
      </c>
      <c r="M39" s="99">
        <f>SUM(M40:M41)</f>
        <v>412</v>
      </c>
      <c r="N39" s="99">
        <f>SUM(N40:N41)</f>
        <v>203</v>
      </c>
      <c r="P39" s="93" t="s">
        <v>56</v>
      </c>
      <c r="Q39" s="88">
        <f t="shared" si="11"/>
        <v>6.0331940079934103</v>
      </c>
      <c r="R39" s="89">
        <f t="shared" si="0"/>
        <v>94.816687737041718</v>
      </c>
      <c r="S39" s="90">
        <f t="shared" si="11"/>
        <v>14.560514995271074</v>
      </c>
      <c r="T39" s="91">
        <f t="shared" si="1"/>
        <v>3.7926675094816686</v>
      </c>
      <c r="U39" s="89" t="str">
        <f t="shared" si="2"/>
        <v>-</v>
      </c>
      <c r="V39" s="88">
        <f t="shared" si="5"/>
        <v>18.382352941176471</v>
      </c>
      <c r="W39" s="89">
        <f t="shared" si="6"/>
        <v>12.254901960784313</v>
      </c>
      <c r="X39" s="88">
        <f t="shared" si="7"/>
        <v>5.0314465408805029</v>
      </c>
      <c r="Y39" s="91">
        <f t="shared" si="8"/>
        <v>5.0314465408805029</v>
      </c>
      <c r="Z39" s="89" t="str">
        <f t="shared" si="9"/>
        <v>-</v>
      </c>
      <c r="AA39" s="88">
        <f t="shared" si="13"/>
        <v>3.1424474479055435</v>
      </c>
      <c r="AB39" s="92">
        <f t="shared" si="14"/>
        <v>1.5483418250602556</v>
      </c>
    </row>
    <row r="40" spans="1:28" ht="15.4" customHeight="1">
      <c r="A40" s="15" t="s">
        <v>8</v>
      </c>
      <c r="B40" s="23">
        <v>120436</v>
      </c>
      <c r="C40" s="28">
        <v>740</v>
      </c>
      <c r="D40" s="7">
        <v>73</v>
      </c>
      <c r="E40" s="28">
        <v>1714</v>
      </c>
      <c r="F40" s="4">
        <v>3</v>
      </c>
      <c r="G40" s="33" t="s">
        <v>3</v>
      </c>
      <c r="H40" s="28">
        <v>13</v>
      </c>
      <c r="I40" s="7">
        <v>9</v>
      </c>
      <c r="J40" s="28">
        <v>3</v>
      </c>
      <c r="K40" s="4">
        <v>3</v>
      </c>
      <c r="L40" s="7" t="s">
        <v>3</v>
      </c>
      <c r="M40" s="18">
        <v>387</v>
      </c>
      <c r="N40" s="7">
        <v>190</v>
      </c>
      <c r="P40" s="15" t="s">
        <v>8</v>
      </c>
      <c r="Q40" s="39">
        <f t="shared" si="11"/>
        <v>6.1443422232555047</v>
      </c>
      <c r="R40" s="49">
        <f t="shared" si="0"/>
        <v>98.64864864864866</v>
      </c>
      <c r="S40" s="55">
        <f t="shared" si="11"/>
        <v>14.2316250954864</v>
      </c>
      <c r="T40" s="40">
        <f t="shared" si="1"/>
        <v>4.0540540540540544</v>
      </c>
      <c r="U40" s="49" t="str">
        <f t="shared" si="2"/>
        <v>-</v>
      </c>
      <c r="V40" s="39">
        <f t="shared" si="5"/>
        <v>17.060367454068242</v>
      </c>
      <c r="W40" s="49">
        <f t="shared" si="6"/>
        <v>11.811023622047244</v>
      </c>
      <c r="X40" s="39">
        <f t="shared" si="7"/>
        <v>4.0376850605652761</v>
      </c>
      <c r="Y40" s="40">
        <f t="shared" si="8"/>
        <v>4.0376850605652761</v>
      </c>
      <c r="Z40" s="49" t="str">
        <f t="shared" si="9"/>
        <v>-</v>
      </c>
      <c r="AA40" s="39">
        <f t="shared" si="13"/>
        <v>3.2133249194592977</v>
      </c>
      <c r="AB40" s="66">
        <f t="shared" si="14"/>
        <v>1.5776013816466838</v>
      </c>
    </row>
    <row r="41" spans="1:28" ht="15.4" customHeight="1">
      <c r="A41" s="14" t="s">
        <v>50</v>
      </c>
      <c r="B41" s="25">
        <v>10672</v>
      </c>
      <c r="C41" s="30">
        <v>51</v>
      </c>
      <c r="D41" s="10">
        <v>2</v>
      </c>
      <c r="E41" s="30">
        <v>195</v>
      </c>
      <c r="F41" s="3" t="s">
        <v>3</v>
      </c>
      <c r="G41" s="35" t="s">
        <v>3</v>
      </c>
      <c r="H41" s="30">
        <v>2</v>
      </c>
      <c r="I41" s="10">
        <v>1</v>
      </c>
      <c r="J41" s="30">
        <v>1</v>
      </c>
      <c r="K41" s="3">
        <v>1</v>
      </c>
      <c r="L41" s="10" t="s">
        <v>3</v>
      </c>
      <c r="M41" s="20">
        <v>25</v>
      </c>
      <c r="N41" s="10">
        <v>13</v>
      </c>
      <c r="P41" s="14" t="s">
        <v>50</v>
      </c>
      <c r="Q41" s="43">
        <f t="shared" si="11"/>
        <v>4.7788605697151425</v>
      </c>
      <c r="R41" s="51">
        <f t="shared" si="0"/>
        <v>39.215686274509807</v>
      </c>
      <c r="S41" s="57">
        <f t="shared" si="11"/>
        <v>18.272113943028486</v>
      </c>
      <c r="T41" s="44" t="str">
        <f t="shared" si="1"/>
        <v>-</v>
      </c>
      <c r="U41" s="51" t="str">
        <f t="shared" si="2"/>
        <v>-</v>
      </c>
      <c r="V41" s="43">
        <f t="shared" si="5"/>
        <v>37.037037037037038</v>
      </c>
      <c r="W41" s="51">
        <f t="shared" si="6"/>
        <v>18.518518518518519</v>
      </c>
      <c r="X41" s="43">
        <f t="shared" si="7"/>
        <v>19.230769230769234</v>
      </c>
      <c r="Y41" s="44">
        <f t="shared" si="8"/>
        <v>19.230769230769234</v>
      </c>
      <c r="Z41" s="51" t="str">
        <f t="shared" si="9"/>
        <v>-</v>
      </c>
      <c r="AA41" s="43">
        <f t="shared" si="13"/>
        <v>2.3425787106446778</v>
      </c>
      <c r="AB41" s="68">
        <f t="shared" si="14"/>
        <v>1.2181409295352323</v>
      </c>
    </row>
    <row r="42" spans="1:28" ht="15.4" customHeight="1">
      <c r="A42" s="93" t="s">
        <v>55</v>
      </c>
      <c r="B42" s="94">
        <f>SUM(B43:B45)</f>
        <v>41441</v>
      </c>
      <c r="C42" s="95">
        <v>195</v>
      </c>
      <c r="D42" s="96">
        <v>25</v>
      </c>
      <c r="E42" s="95">
        <v>790</v>
      </c>
      <c r="F42" s="97">
        <v>2</v>
      </c>
      <c r="G42" s="98">
        <v>2</v>
      </c>
      <c r="H42" s="95">
        <v>5</v>
      </c>
      <c r="I42" s="96">
        <v>3</v>
      </c>
      <c r="J42" s="95">
        <v>4</v>
      </c>
      <c r="K42" s="97">
        <v>2</v>
      </c>
      <c r="L42" s="96">
        <v>2</v>
      </c>
      <c r="M42" s="99">
        <f>SUM(M43:M45)</f>
        <v>113</v>
      </c>
      <c r="N42" s="100">
        <f>SUM(N43:N45)</f>
        <v>61</v>
      </c>
      <c r="P42" s="93" t="s">
        <v>55</v>
      </c>
      <c r="Q42" s="88">
        <f t="shared" si="11"/>
        <v>4.7054849062522619</v>
      </c>
      <c r="R42" s="89">
        <f t="shared" si="0"/>
        <v>128.2051282051282</v>
      </c>
      <c r="S42" s="90">
        <f t="shared" si="11"/>
        <v>19.063246543278396</v>
      </c>
      <c r="T42" s="91">
        <f t="shared" si="1"/>
        <v>10.256410256410257</v>
      </c>
      <c r="U42" s="89">
        <f t="shared" si="2"/>
        <v>10.256410256410257</v>
      </c>
      <c r="V42" s="88">
        <f t="shared" si="5"/>
        <v>24.630541871921185</v>
      </c>
      <c r="W42" s="89">
        <f t="shared" si="6"/>
        <v>14.778325123152708</v>
      </c>
      <c r="X42" s="88">
        <f t="shared" si="7"/>
        <v>20.304568527918779</v>
      </c>
      <c r="Y42" s="91">
        <f t="shared" si="8"/>
        <v>10.152284263959389</v>
      </c>
      <c r="Z42" s="89">
        <f t="shared" si="9"/>
        <v>10.256410256410257</v>
      </c>
      <c r="AA42" s="88">
        <f t="shared" si="13"/>
        <v>2.7267681764436187</v>
      </c>
      <c r="AB42" s="92">
        <f t="shared" si="14"/>
        <v>1.4719722014430154</v>
      </c>
    </row>
    <row r="43" spans="1:28" ht="15.4" customHeight="1">
      <c r="A43" s="15" t="s">
        <v>11</v>
      </c>
      <c r="B43" s="23">
        <v>22495</v>
      </c>
      <c r="C43" s="28">
        <v>113</v>
      </c>
      <c r="D43" s="7">
        <v>14</v>
      </c>
      <c r="E43" s="28">
        <v>390</v>
      </c>
      <c r="F43" s="4">
        <v>1</v>
      </c>
      <c r="G43" s="33">
        <v>1</v>
      </c>
      <c r="H43" s="28">
        <v>4</v>
      </c>
      <c r="I43" s="7" t="s">
        <v>3</v>
      </c>
      <c r="J43" s="28">
        <v>3</v>
      </c>
      <c r="K43" s="4">
        <v>2</v>
      </c>
      <c r="L43" s="7">
        <v>1</v>
      </c>
      <c r="M43" s="18">
        <v>68</v>
      </c>
      <c r="N43" s="7">
        <v>32</v>
      </c>
      <c r="P43" s="15" t="s">
        <v>11</v>
      </c>
      <c r="Q43" s="39">
        <f t="shared" si="11"/>
        <v>5.0233385196710385</v>
      </c>
      <c r="R43" s="49">
        <f t="shared" si="0"/>
        <v>123.89380530973452</v>
      </c>
      <c r="S43" s="55">
        <f t="shared" si="11"/>
        <v>17.33718604134252</v>
      </c>
      <c r="T43" s="40">
        <f t="shared" si="1"/>
        <v>8.8495575221238933</v>
      </c>
      <c r="U43" s="49">
        <f t="shared" si="2"/>
        <v>8.8495575221238933</v>
      </c>
      <c r="V43" s="39">
        <f t="shared" si="5"/>
        <v>34.188034188034194</v>
      </c>
      <c r="W43" s="49" t="str">
        <f t="shared" si="6"/>
        <v>-</v>
      </c>
      <c r="X43" s="39">
        <f t="shared" si="7"/>
        <v>26.086956521739129</v>
      </c>
      <c r="Y43" s="40">
        <f t="shared" si="8"/>
        <v>17.391304347826086</v>
      </c>
      <c r="Z43" s="49">
        <f t="shared" si="9"/>
        <v>8.8495575221238933</v>
      </c>
      <c r="AA43" s="39">
        <f t="shared" si="13"/>
        <v>3.0228939764392084</v>
      </c>
      <c r="AB43" s="66">
        <f t="shared" si="14"/>
        <v>1.4225383418537454</v>
      </c>
    </row>
    <row r="44" spans="1:28" ht="15.4" customHeight="1">
      <c r="A44" s="16" t="s">
        <v>30</v>
      </c>
      <c r="B44" s="24">
        <v>14823</v>
      </c>
      <c r="C44" s="29">
        <v>61</v>
      </c>
      <c r="D44" s="9">
        <v>5</v>
      </c>
      <c r="E44" s="29">
        <v>327</v>
      </c>
      <c r="F44" s="5" t="s">
        <v>3</v>
      </c>
      <c r="G44" s="34" t="s">
        <v>3</v>
      </c>
      <c r="H44" s="29">
        <v>1</v>
      </c>
      <c r="I44" s="9">
        <v>2</v>
      </c>
      <c r="J44" s="29" t="s">
        <v>3</v>
      </c>
      <c r="K44" s="5" t="s">
        <v>3</v>
      </c>
      <c r="L44" s="9" t="s">
        <v>3</v>
      </c>
      <c r="M44" s="19">
        <v>34</v>
      </c>
      <c r="N44" s="9">
        <v>23</v>
      </c>
      <c r="P44" s="16" t="s">
        <v>30</v>
      </c>
      <c r="Q44" s="41">
        <f t="shared" si="11"/>
        <v>4.1152263374485596</v>
      </c>
      <c r="R44" s="50">
        <f t="shared" si="0"/>
        <v>81.967213114754088</v>
      </c>
      <c r="S44" s="56">
        <f t="shared" si="11"/>
        <v>22.060311677798019</v>
      </c>
      <c r="T44" s="42" t="str">
        <f t="shared" si="1"/>
        <v>-</v>
      </c>
      <c r="U44" s="50" t="str">
        <f t="shared" si="2"/>
        <v>-</v>
      </c>
      <c r="V44" s="41">
        <f t="shared" si="5"/>
        <v>15.625</v>
      </c>
      <c r="W44" s="50">
        <f t="shared" si="6"/>
        <v>31.25</v>
      </c>
      <c r="X44" s="41" t="str">
        <f t="shared" si="7"/>
        <v>-</v>
      </c>
      <c r="Y44" s="42" t="str">
        <f t="shared" si="8"/>
        <v>-</v>
      </c>
      <c r="Z44" s="50" t="str">
        <f t="shared" si="9"/>
        <v>-</v>
      </c>
      <c r="AA44" s="41">
        <f t="shared" si="13"/>
        <v>2.2937327126762463</v>
      </c>
      <c r="AB44" s="67">
        <f t="shared" si="14"/>
        <v>1.5516427173986371</v>
      </c>
    </row>
    <row r="45" spans="1:28" ht="15.4" customHeight="1">
      <c r="A45" s="14" t="s">
        <v>31</v>
      </c>
      <c r="B45" s="25">
        <v>4123</v>
      </c>
      <c r="C45" s="30">
        <v>21</v>
      </c>
      <c r="D45" s="10">
        <v>6</v>
      </c>
      <c r="E45" s="30">
        <v>73</v>
      </c>
      <c r="F45" s="3">
        <v>1</v>
      </c>
      <c r="G45" s="35">
        <v>1</v>
      </c>
      <c r="H45" s="30" t="s">
        <v>3</v>
      </c>
      <c r="I45" s="10">
        <v>1</v>
      </c>
      <c r="J45" s="30">
        <v>1</v>
      </c>
      <c r="K45" s="3" t="s">
        <v>3</v>
      </c>
      <c r="L45" s="10">
        <v>1</v>
      </c>
      <c r="M45" s="20">
        <v>11</v>
      </c>
      <c r="N45" s="10">
        <v>6</v>
      </c>
      <c r="P45" s="14" t="s">
        <v>31</v>
      </c>
      <c r="Q45" s="43">
        <f t="shared" si="11"/>
        <v>5.0933786078098473</v>
      </c>
      <c r="R45" s="51">
        <f t="shared" si="0"/>
        <v>285.71428571428572</v>
      </c>
      <c r="S45" s="57">
        <f t="shared" si="11"/>
        <v>17.705554208100896</v>
      </c>
      <c r="T45" s="44">
        <f t="shared" si="1"/>
        <v>47.619047619047613</v>
      </c>
      <c r="U45" s="51">
        <f t="shared" si="2"/>
        <v>47.619047619047613</v>
      </c>
      <c r="V45" s="43" t="str">
        <f t="shared" si="5"/>
        <v>-</v>
      </c>
      <c r="W45" s="51">
        <f t="shared" si="6"/>
        <v>45.454545454545453</v>
      </c>
      <c r="X45" s="43">
        <f t="shared" si="7"/>
        <v>47.619047619047613</v>
      </c>
      <c r="Y45" s="44" t="str">
        <f t="shared" si="8"/>
        <v>-</v>
      </c>
      <c r="Z45" s="51">
        <f t="shared" si="9"/>
        <v>47.619047619047613</v>
      </c>
      <c r="AA45" s="43">
        <f t="shared" si="13"/>
        <v>2.6679602231384911</v>
      </c>
      <c r="AB45" s="68">
        <f t="shared" si="14"/>
        <v>1.4552510308028135</v>
      </c>
    </row>
    <row r="46" spans="1:28" ht="15.4" customHeight="1">
      <c r="A46" s="93" t="s">
        <v>54</v>
      </c>
      <c r="B46" s="94">
        <f>SUM(B47:B56)</f>
        <v>78532</v>
      </c>
      <c r="C46" s="95">
        <v>442</v>
      </c>
      <c r="D46" s="96">
        <v>51</v>
      </c>
      <c r="E46" s="95">
        <v>1413</v>
      </c>
      <c r="F46" s="97" t="s">
        <v>3</v>
      </c>
      <c r="G46" s="98" t="s">
        <v>3</v>
      </c>
      <c r="H46" s="95">
        <v>3</v>
      </c>
      <c r="I46" s="96">
        <v>8</v>
      </c>
      <c r="J46" s="95" t="s">
        <v>3</v>
      </c>
      <c r="K46" s="97" t="s">
        <v>3</v>
      </c>
      <c r="L46" s="96" t="s">
        <v>3</v>
      </c>
      <c r="M46" s="99">
        <f>SUM(M47:M56)</f>
        <v>235</v>
      </c>
      <c r="N46" s="100">
        <f>SUM(N47:N56)</f>
        <v>109</v>
      </c>
      <c r="P46" s="93" t="s">
        <v>54</v>
      </c>
      <c r="Q46" s="88">
        <f t="shared" si="11"/>
        <v>5.6282789181480162</v>
      </c>
      <c r="R46" s="89">
        <f t="shared" si="0"/>
        <v>115.38461538461539</v>
      </c>
      <c r="S46" s="90">
        <f t="shared" si="11"/>
        <v>17.992665410278612</v>
      </c>
      <c r="T46" s="91" t="str">
        <f t="shared" si="1"/>
        <v>-</v>
      </c>
      <c r="U46" s="89" t="str">
        <f t="shared" si="2"/>
        <v>-</v>
      </c>
      <c r="V46" s="88">
        <f t="shared" si="5"/>
        <v>6.6225165562913908</v>
      </c>
      <c r="W46" s="89">
        <f t="shared" si="6"/>
        <v>17.660044150110377</v>
      </c>
      <c r="X46" s="88" t="str">
        <f t="shared" si="7"/>
        <v>-</v>
      </c>
      <c r="Y46" s="91" t="str">
        <f t="shared" si="8"/>
        <v>-</v>
      </c>
      <c r="Z46" s="89" t="str">
        <f t="shared" si="9"/>
        <v>-</v>
      </c>
      <c r="AA46" s="88">
        <f>M46/$B46*1000</f>
        <v>2.9924107370243975</v>
      </c>
      <c r="AB46" s="92">
        <f t="shared" si="14"/>
        <v>1.3879692354708908</v>
      </c>
    </row>
    <row r="47" spans="1:28" ht="15.4" customHeight="1">
      <c r="A47" s="15" t="s">
        <v>9</v>
      </c>
      <c r="B47" s="23">
        <v>30227</v>
      </c>
      <c r="C47" s="28">
        <v>168</v>
      </c>
      <c r="D47" s="7">
        <v>23</v>
      </c>
      <c r="E47" s="28">
        <v>497</v>
      </c>
      <c r="F47" s="4" t="s">
        <v>3</v>
      </c>
      <c r="G47" s="33" t="s">
        <v>3</v>
      </c>
      <c r="H47" s="28">
        <v>1</v>
      </c>
      <c r="I47" s="7">
        <v>4</v>
      </c>
      <c r="J47" s="28" t="s">
        <v>3</v>
      </c>
      <c r="K47" s="4" t="s">
        <v>3</v>
      </c>
      <c r="L47" s="7" t="s">
        <v>3</v>
      </c>
      <c r="M47" s="18">
        <v>101</v>
      </c>
      <c r="N47" s="7">
        <v>40</v>
      </c>
      <c r="P47" s="15" t="s">
        <v>9</v>
      </c>
      <c r="Q47" s="39">
        <f t="shared" si="11"/>
        <v>5.5579448837132368</v>
      </c>
      <c r="R47" s="49">
        <f t="shared" si="0"/>
        <v>136.90476190476193</v>
      </c>
      <c r="S47" s="55">
        <f t="shared" si="11"/>
        <v>16.442253614318325</v>
      </c>
      <c r="T47" s="40" t="str">
        <f t="shared" si="1"/>
        <v>-</v>
      </c>
      <c r="U47" s="49" t="str">
        <f t="shared" si="2"/>
        <v>-</v>
      </c>
      <c r="V47" s="39">
        <f t="shared" si="5"/>
        <v>5.7803468208092479</v>
      </c>
      <c r="W47" s="49">
        <f t="shared" si="6"/>
        <v>23.121387283236992</v>
      </c>
      <c r="X47" s="39" t="str">
        <f t="shared" si="7"/>
        <v>-</v>
      </c>
      <c r="Y47" s="40" t="str">
        <f t="shared" si="8"/>
        <v>-</v>
      </c>
      <c r="Z47" s="49" t="str">
        <f t="shared" si="9"/>
        <v>-</v>
      </c>
      <c r="AA47" s="39">
        <f t="shared" si="13"/>
        <v>3.3413835312799818</v>
      </c>
      <c r="AB47" s="66">
        <f t="shared" si="14"/>
        <v>1.3233202104079136</v>
      </c>
    </row>
    <row r="48" spans="1:28" ht="15.4" customHeight="1">
      <c r="A48" s="16" t="s">
        <v>32</v>
      </c>
      <c r="B48" s="24">
        <v>10027</v>
      </c>
      <c r="C48" s="29">
        <v>65</v>
      </c>
      <c r="D48" s="9">
        <v>12</v>
      </c>
      <c r="E48" s="29">
        <v>148</v>
      </c>
      <c r="F48" s="5" t="s">
        <v>3</v>
      </c>
      <c r="G48" s="34" t="s">
        <v>3</v>
      </c>
      <c r="H48" s="29" t="s">
        <v>3</v>
      </c>
      <c r="I48" s="9">
        <v>2</v>
      </c>
      <c r="J48" s="29" t="s">
        <v>3</v>
      </c>
      <c r="K48" s="5" t="s">
        <v>3</v>
      </c>
      <c r="L48" s="9" t="s">
        <v>3</v>
      </c>
      <c r="M48" s="19">
        <v>30</v>
      </c>
      <c r="N48" s="9">
        <v>20</v>
      </c>
      <c r="P48" s="16" t="s">
        <v>32</v>
      </c>
      <c r="Q48" s="41">
        <f t="shared" si="11"/>
        <v>6.4824972574050062</v>
      </c>
      <c r="R48" s="50">
        <f t="shared" si="0"/>
        <v>184.61538461538461</v>
      </c>
      <c r="S48" s="56">
        <f t="shared" si="11"/>
        <v>14.760147601476014</v>
      </c>
      <c r="T48" s="42" t="str">
        <f t="shared" si="1"/>
        <v>-</v>
      </c>
      <c r="U48" s="50" t="str">
        <f t="shared" si="2"/>
        <v>-</v>
      </c>
      <c r="V48" s="41" t="str">
        <f t="shared" si="5"/>
        <v>-</v>
      </c>
      <c r="W48" s="50">
        <f t="shared" si="6"/>
        <v>29.850746268656717</v>
      </c>
      <c r="X48" s="41" t="str">
        <f t="shared" si="7"/>
        <v>-</v>
      </c>
      <c r="Y48" s="42" t="str">
        <f t="shared" si="8"/>
        <v>-</v>
      </c>
      <c r="Z48" s="50" t="str">
        <f t="shared" si="9"/>
        <v>-</v>
      </c>
      <c r="AA48" s="41">
        <f t="shared" si="13"/>
        <v>2.9919218111100032</v>
      </c>
      <c r="AB48" s="67">
        <f t="shared" si="14"/>
        <v>1.9946145407400018</v>
      </c>
    </row>
    <row r="49" spans="1:28" ht="15.4" customHeight="1">
      <c r="A49" s="16" t="s">
        <v>33</v>
      </c>
      <c r="B49" s="24">
        <v>8701</v>
      </c>
      <c r="C49" s="29">
        <v>39</v>
      </c>
      <c r="D49" s="9">
        <v>3</v>
      </c>
      <c r="E49" s="29">
        <v>165</v>
      </c>
      <c r="F49" s="5" t="s">
        <v>3</v>
      </c>
      <c r="G49" s="34" t="s">
        <v>3</v>
      </c>
      <c r="H49" s="29" t="s">
        <v>3</v>
      </c>
      <c r="I49" s="9">
        <v>1</v>
      </c>
      <c r="J49" s="29" t="s">
        <v>3</v>
      </c>
      <c r="K49" s="5" t="s">
        <v>3</v>
      </c>
      <c r="L49" s="9" t="s">
        <v>3</v>
      </c>
      <c r="M49" s="19">
        <v>21</v>
      </c>
      <c r="N49" s="9">
        <v>10</v>
      </c>
      <c r="P49" s="16" t="s">
        <v>33</v>
      </c>
      <c r="Q49" s="41">
        <f t="shared" si="11"/>
        <v>4.4822434202965171</v>
      </c>
      <c r="R49" s="50">
        <f t="shared" si="0"/>
        <v>76.923076923076934</v>
      </c>
      <c r="S49" s="56">
        <f t="shared" si="11"/>
        <v>18.963337547408344</v>
      </c>
      <c r="T49" s="42" t="str">
        <f t="shared" si="1"/>
        <v>-</v>
      </c>
      <c r="U49" s="50" t="str">
        <f t="shared" si="2"/>
        <v>-</v>
      </c>
      <c r="V49" s="41" t="str">
        <f t="shared" si="5"/>
        <v>-</v>
      </c>
      <c r="W49" s="50">
        <f t="shared" si="6"/>
        <v>25</v>
      </c>
      <c r="X49" s="41" t="str">
        <f t="shared" si="7"/>
        <v>-</v>
      </c>
      <c r="Y49" s="42" t="str">
        <f t="shared" si="8"/>
        <v>-</v>
      </c>
      <c r="Z49" s="50" t="str">
        <f t="shared" si="9"/>
        <v>-</v>
      </c>
      <c r="AA49" s="41">
        <f t="shared" si="13"/>
        <v>2.4135156878519708</v>
      </c>
      <c r="AB49" s="67">
        <f t="shared" si="14"/>
        <v>1.1492931846914147</v>
      </c>
    </row>
    <row r="50" spans="1:28" ht="15.4" customHeight="1">
      <c r="A50" s="16" t="s">
        <v>34</v>
      </c>
      <c r="B50" s="24">
        <v>3494</v>
      </c>
      <c r="C50" s="29">
        <v>20</v>
      </c>
      <c r="D50" s="9">
        <v>1</v>
      </c>
      <c r="E50" s="29">
        <v>84</v>
      </c>
      <c r="F50" s="5" t="s">
        <v>3</v>
      </c>
      <c r="G50" s="34" t="s">
        <v>3</v>
      </c>
      <c r="H50" s="29">
        <v>1</v>
      </c>
      <c r="I50" s="9" t="s">
        <v>3</v>
      </c>
      <c r="J50" s="29" t="s">
        <v>3</v>
      </c>
      <c r="K50" s="5" t="s">
        <v>3</v>
      </c>
      <c r="L50" s="9" t="s">
        <v>3</v>
      </c>
      <c r="M50" s="19">
        <v>16</v>
      </c>
      <c r="N50" s="9">
        <v>2</v>
      </c>
      <c r="P50" s="16" t="s">
        <v>34</v>
      </c>
      <c r="Q50" s="41">
        <f t="shared" si="11"/>
        <v>5.7240984544934168</v>
      </c>
      <c r="R50" s="50">
        <f t="shared" si="0"/>
        <v>50</v>
      </c>
      <c r="S50" s="56">
        <f t="shared" si="11"/>
        <v>24.041213508872353</v>
      </c>
      <c r="T50" s="42" t="str">
        <f t="shared" si="1"/>
        <v>-</v>
      </c>
      <c r="U50" s="50" t="str">
        <f t="shared" si="2"/>
        <v>-</v>
      </c>
      <c r="V50" s="41">
        <f t="shared" si="5"/>
        <v>47.619047619047613</v>
      </c>
      <c r="W50" s="50" t="str">
        <f t="shared" si="6"/>
        <v>-</v>
      </c>
      <c r="X50" s="41" t="str">
        <f t="shared" si="7"/>
        <v>-</v>
      </c>
      <c r="Y50" s="42" t="str">
        <f t="shared" si="8"/>
        <v>-</v>
      </c>
      <c r="Z50" s="50" t="str">
        <f t="shared" si="9"/>
        <v>-</v>
      </c>
      <c r="AA50" s="41">
        <f t="shared" si="13"/>
        <v>4.5792787635947336</v>
      </c>
      <c r="AB50" s="67">
        <f t="shared" si="14"/>
        <v>0.5724098454493417</v>
      </c>
    </row>
    <row r="51" spans="1:28" ht="15.4" customHeight="1">
      <c r="A51" s="16" t="s">
        <v>35</v>
      </c>
      <c r="B51" s="24">
        <v>1945</v>
      </c>
      <c r="C51" s="29">
        <v>9</v>
      </c>
      <c r="D51" s="9">
        <v>1</v>
      </c>
      <c r="E51" s="29">
        <v>38</v>
      </c>
      <c r="F51" s="5" t="s">
        <v>3</v>
      </c>
      <c r="G51" s="34" t="s">
        <v>3</v>
      </c>
      <c r="H51" s="29" t="s">
        <v>3</v>
      </c>
      <c r="I51" s="9" t="s">
        <v>3</v>
      </c>
      <c r="J51" s="29" t="s">
        <v>3</v>
      </c>
      <c r="K51" s="5" t="s">
        <v>3</v>
      </c>
      <c r="L51" s="9" t="s">
        <v>3</v>
      </c>
      <c r="M51" s="19">
        <v>3</v>
      </c>
      <c r="N51" s="9">
        <v>2</v>
      </c>
      <c r="P51" s="16" t="s">
        <v>35</v>
      </c>
      <c r="Q51" s="41">
        <f t="shared" si="11"/>
        <v>4.6272493573264786</v>
      </c>
      <c r="R51" s="50">
        <f t="shared" si="0"/>
        <v>111.1111111111111</v>
      </c>
      <c r="S51" s="56">
        <f t="shared" si="11"/>
        <v>19.537275064267352</v>
      </c>
      <c r="T51" s="42" t="str">
        <f t="shared" si="1"/>
        <v>-</v>
      </c>
      <c r="U51" s="50" t="str">
        <f t="shared" si="2"/>
        <v>-</v>
      </c>
      <c r="V51" s="41" t="str">
        <f t="shared" si="5"/>
        <v>-</v>
      </c>
      <c r="W51" s="50" t="str">
        <f t="shared" si="6"/>
        <v>-</v>
      </c>
      <c r="X51" s="41" t="str">
        <f t="shared" si="7"/>
        <v>-</v>
      </c>
      <c r="Y51" s="42" t="str">
        <f t="shared" si="8"/>
        <v>-</v>
      </c>
      <c r="Z51" s="50" t="str">
        <f t="shared" si="9"/>
        <v>-</v>
      </c>
      <c r="AA51" s="41">
        <f t="shared" si="13"/>
        <v>1.5424164524421595</v>
      </c>
      <c r="AB51" s="115" t="s">
        <v>103</v>
      </c>
    </row>
    <row r="52" spans="1:28" ht="15.4" customHeight="1">
      <c r="A52" s="16" t="s">
        <v>36</v>
      </c>
      <c r="B52" s="24">
        <v>3906</v>
      </c>
      <c r="C52" s="29">
        <v>23</v>
      </c>
      <c r="D52" s="9">
        <v>2</v>
      </c>
      <c r="E52" s="29">
        <v>77</v>
      </c>
      <c r="F52" s="5" t="s">
        <v>3</v>
      </c>
      <c r="G52" s="34" t="s">
        <v>3</v>
      </c>
      <c r="H52" s="29" t="s">
        <v>3</v>
      </c>
      <c r="I52" s="9" t="s">
        <v>3</v>
      </c>
      <c r="J52" s="29" t="s">
        <v>3</v>
      </c>
      <c r="K52" s="5" t="s">
        <v>3</v>
      </c>
      <c r="L52" s="9" t="s">
        <v>3</v>
      </c>
      <c r="M52" s="19">
        <v>8</v>
      </c>
      <c r="N52" s="9">
        <v>4</v>
      </c>
      <c r="P52" s="16" t="s">
        <v>36</v>
      </c>
      <c r="Q52" s="41">
        <f t="shared" si="11"/>
        <v>5.8883768561187919</v>
      </c>
      <c r="R52" s="50">
        <f t="shared" si="0"/>
        <v>86.956521739130437</v>
      </c>
      <c r="S52" s="56">
        <f t="shared" si="11"/>
        <v>19.713261648745519</v>
      </c>
      <c r="T52" s="42" t="str">
        <f t="shared" si="1"/>
        <v>-</v>
      </c>
      <c r="U52" s="50" t="str">
        <f t="shared" si="2"/>
        <v>-</v>
      </c>
      <c r="V52" s="41" t="str">
        <f t="shared" si="5"/>
        <v>-</v>
      </c>
      <c r="W52" s="50" t="str">
        <f t="shared" si="6"/>
        <v>-</v>
      </c>
      <c r="X52" s="41" t="str">
        <f t="shared" si="7"/>
        <v>-</v>
      </c>
      <c r="Y52" s="42" t="str">
        <f t="shared" si="8"/>
        <v>-</v>
      </c>
      <c r="Z52" s="50" t="str">
        <f t="shared" si="9"/>
        <v>-</v>
      </c>
      <c r="AA52" s="41">
        <f t="shared" si="13"/>
        <v>2.0481310803891448</v>
      </c>
      <c r="AB52" s="67">
        <f t="shared" si="14"/>
        <v>1.0240655401945724</v>
      </c>
    </row>
    <row r="53" spans="1:28" ht="15.4" customHeight="1">
      <c r="A53" s="16" t="s">
        <v>37</v>
      </c>
      <c r="B53" s="24">
        <v>880</v>
      </c>
      <c r="C53" s="29">
        <v>3</v>
      </c>
      <c r="D53" s="9" t="s">
        <v>3</v>
      </c>
      <c r="E53" s="29">
        <v>21</v>
      </c>
      <c r="F53" s="5" t="s">
        <v>3</v>
      </c>
      <c r="G53" s="34" t="s">
        <v>3</v>
      </c>
      <c r="H53" s="29" t="s">
        <v>3</v>
      </c>
      <c r="I53" s="9" t="s">
        <v>3</v>
      </c>
      <c r="J53" s="29" t="s">
        <v>3</v>
      </c>
      <c r="K53" s="5" t="s">
        <v>3</v>
      </c>
      <c r="L53" s="9" t="s">
        <v>3</v>
      </c>
      <c r="M53" s="19">
        <v>4</v>
      </c>
      <c r="N53" s="9" t="s">
        <v>3</v>
      </c>
      <c r="P53" s="16" t="s">
        <v>37</v>
      </c>
      <c r="Q53" s="41">
        <f t="shared" si="11"/>
        <v>3.4090909090909087</v>
      </c>
      <c r="R53" s="50" t="str">
        <f>IF(D53="-","-",(D53/$C53*1000))</f>
        <v>-</v>
      </c>
      <c r="S53" s="56">
        <f t="shared" si="11"/>
        <v>23.863636363636363</v>
      </c>
      <c r="T53" s="42" t="str">
        <f t="shared" si="1"/>
        <v>-</v>
      </c>
      <c r="U53" s="50" t="str">
        <f t="shared" si="2"/>
        <v>-</v>
      </c>
      <c r="V53" s="41" t="str">
        <f t="shared" si="5"/>
        <v>-</v>
      </c>
      <c r="W53" s="50" t="str">
        <f t="shared" si="6"/>
        <v>-</v>
      </c>
      <c r="X53" s="41" t="str">
        <f t="shared" si="7"/>
        <v>-</v>
      </c>
      <c r="Y53" s="42" t="str">
        <f t="shared" si="8"/>
        <v>-</v>
      </c>
      <c r="Z53" s="50" t="str">
        <f t="shared" si="9"/>
        <v>-</v>
      </c>
      <c r="AA53" s="41">
        <f t="shared" si="13"/>
        <v>4.545454545454545</v>
      </c>
      <c r="AB53" s="67" t="s">
        <v>104</v>
      </c>
    </row>
    <row r="54" spans="1:28" ht="15.4" customHeight="1">
      <c r="A54" s="16" t="s">
        <v>38</v>
      </c>
      <c r="B54" s="24">
        <v>3131</v>
      </c>
      <c r="C54" s="29">
        <v>23</v>
      </c>
      <c r="D54" s="9">
        <v>2</v>
      </c>
      <c r="E54" s="29">
        <v>53</v>
      </c>
      <c r="F54" s="5" t="s">
        <v>3</v>
      </c>
      <c r="G54" s="34" t="s">
        <v>3</v>
      </c>
      <c r="H54" s="29" t="s">
        <v>3</v>
      </c>
      <c r="I54" s="9" t="s">
        <v>3</v>
      </c>
      <c r="J54" s="29" t="s">
        <v>3</v>
      </c>
      <c r="K54" s="5" t="s">
        <v>3</v>
      </c>
      <c r="L54" s="9" t="s">
        <v>3</v>
      </c>
      <c r="M54" s="19">
        <v>5</v>
      </c>
      <c r="N54" s="9">
        <v>8</v>
      </c>
      <c r="P54" s="16" t="s">
        <v>38</v>
      </c>
      <c r="Q54" s="41">
        <f t="shared" si="11"/>
        <v>7.3458958799105716</v>
      </c>
      <c r="R54" s="50">
        <f t="shared" ref="R54:R60" si="15">IF(D54="-","-",(D54/$C54*1000))</f>
        <v>86.956521739130437</v>
      </c>
      <c r="S54" s="56">
        <f t="shared" si="11"/>
        <v>16.927499201533056</v>
      </c>
      <c r="T54" s="42" t="str">
        <f t="shared" si="1"/>
        <v>-</v>
      </c>
      <c r="U54" s="50" t="str">
        <f t="shared" si="2"/>
        <v>-</v>
      </c>
      <c r="V54" s="41" t="str">
        <f t="shared" si="5"/>
        <v>-</v>
      </c>
      <c r="W54" s="50" t="str">
        <f t="shared" si="6"/>
        <v>-</v>
      </c>
      <c r="X54" s="41" t="str">
        <f t="shared" si="7"/>
        <v>-</v>
      </c>
      <c r="Y54" s="42" t="str">
        <f t="shared" si="8"/>
        <v>-</v>
      </c>
      <c r="Z54" s="50" t="str">
        <f t="shared" si="9"/>
        <v>-</v>
      </c>
      <c r="AA54" s="41">
        <f t="shared" si="13"/>
        <v>1.5969338869370808</v>
      </c>
      <c r="AB54" s="67">
        <f t="shared" si="14"/>
        <v>2.5550942190993293</v>
      </c>
    </row>
    <row r="55" spans="1:28" ht="15.4" customHeight="1">
      <c r="A55" s="16" t="s">
        <v>39</v>
      </c>
      <c r="B55" s="24">
        <v>2018</v>
      </c>
      <c r="C55" s="29">
        <v>11</v>
      </c>
      <c r="D55" s="9">
        <v>1</v>
      </c>
      <c r="E55" s="29">
        <v>71</v>
      </c>
      <c r="F55" s="5" t="s">
        <v>3</v>
      </c>
      <c r="G55" s="34" t="s">
        <v>3</v>
      </c>
      <c r="H55" s="29" t="s">
        <v>3</v>
      </c>
      <c r="I55" s="9" t="s">
        <v>3</v>
      </c>
      <c r="J55" s="29" t="s">
        <v>3</v>
      </c>
      <c r="K55" s="5" t="s">
        <v>3</v>
      </c>
      <c r="L55" s="9" t="s">
        <v>3</v>
      </c>
      <c r="M55" s="19">
        <v>6</v>
      </c>
      <c r="N55" s="9">
        <v>5</v>
      </c>
      <c r="P55" s="16" t="s">
        <v>39</v>
      </c>
      <c r="Q55" s="41">
        <f t="shared" si="11"/>
        <v>5.4509415262636276</v>
      </c>
      <c r="R55" s="50">
        <f t="shared" si="15"/>
        <v>90.909090909090907</v>
      </c>
      <c r="S55" s="56">
        <f t="shared" si="11"/>
        <v>35.183349851337958</v>
      </c>
      <c r="T55" s="42" t="str">
        <f t="shared" si="1"/>
        <v>-</v>
      </c>
      <c r="U55" s="50" t="str">
        <f t="shared" si="2"/>
        <v>-</v>
      </c>
      <c r="V55" s="41" t="str">
        <f t="shared" si="5"/>
        <v>-</v>
      </c>
      <c r="W55" s="50" t="str">
        <f t="shared" si="6"/>
        <v>-</v>
      </c>
      <c r="X55" s="41" t="str">
        <f t="shared" si="7"/>
        <v>-</v>
      </c>
      <c r="Y55" s="42" t="str">
        <f t="shared" si="8"/>
        <v>-</v>
      </c>
      <c r="Z55" s="50" t="str">
        <f t="shared" si="9"/>
        <v>-</v>
      </c>
      <c r="AA55" s="41">
        <f t="shared" si="13"/>
        <v>2.9732408325074329</v>
      </c>
      <c r="AB55" s="67">
        <f t="shared" si="14"/>
        <v>2.4777006937561943</v>
      </c>
    </row>
    <row r="56" spans="1:28" ht="15.4" customHeight="1">
      <c r="A56" s="14" t="s">
        <v>51</v>
      </c>
      <c r="B56" s="25">
        <v>14203</v>
      </c>
      <c r="C56" s="30">
        <v>81</v>
      </c>
      <c r="D56" s="10">
        <v>6</v>
      </c>
      <c r="E56" s="30">
        <v>259</v>
      </c>
      <c r="F56" s="3" t="s">
        <v>3</v>
      </c>
      <c r="G56" s="35" t="s">
        <v>3</v>
      </c>
      <c r="H56" s="30">
        <v>1</v>
      </c>
      <c r="I56" s="10">
        <v>1</v>
      </c>
      <c r="J56" s="30" t="s">
        <v>3</v>
      </c>
      <c r="K56" s="3" t="s">
        <v>3</v>
      </c>
      <c r="L56" s="10" t="s">
        <v>3</v>
      </c>
      <c r="M56" s="20">
        <v>41</v>
      </c>
      <c r="N56" s="10">
        <v>18</v>
      </c>
      <c r="P56" s="14" t="s">
        <v>51</v>
      </c>
      <c r="Q56" s="43">
        <f t="shared" si="11"/>
        <v>5.7030204886291624</v>
      </c>
      <c r="R56" s="51">
        <f t="shared" si="15"/>
        <v>74.074074074074076</v>
      </c>
      <c r="S56" s="57">
        <f t="shared" si="11"/>
        <v>18.235584031542633</v>
      </c>
      <c r="T56" s="44" t="str">
        <f t="shared" si="1"/>
        <v>-</v>
      </c>
      <c r="U56" s="51" t="str">
        <f t="shared" si="2"/>
        <v>-</v>
      </c>
      <c r="V56" s="43">
        <f t="shared" si="5"/>
        <v>12.048192771084338</v>
      </c>
      <c r="W56" s="51">
        <f t="shared" si="6"/>
        <v>12.048192771084338</v>
      </c>
      <c r="X56" s="43" t="str">
        <f t="shared" si="7"/>
        <v>-</v>
      </c>
      <c r="Y56" s="44" t="str">
        <f t="shared" si="8"/>
        <v>-</v>
      </c>
      <c r="Z56" s="51" t="str">
        <f t="shared" si="9"/>
        <v>-</v>
      </c>
      <c r="AA56" s="43">
        <f t="shared" si="13"/>
        <v>2.8867140744913047</v>
      </c>
      <c r="AB56" s="68">
        <f t="shared" si="14"/>
        <v>1.2673378863620361</v>
      </c>
    </row>
    <row r="57" spans="1:28" ht="15.4" customHeight="1">
      <c r="A57" s="93" t="s">
        <v>53</v>
      </c>
      <c r="B57" s="94">
        <f>SUM(B58:B60)</f>
        <v>102863</v>
      </c>
      <c r="C57" s="95">
        <v>541</v>
      </c>
      <c r="D57" s="96">
        <v>41</v>
      </c>
      <c r="E57" s="95">
        <v>2015</v>
      </c>
      <c r="F57" s="97" t="s">
        <v>3</v>
      </c>
      <c r="G57" s="98" t="s">
        <v>3</v>
      </c>
      <c r="H57" s="95">
        <v>3</v>
      </c>
      <c r="I57" s="96">
        <v>10</v>
      </c>
      <c r="J57" s="95" t="s">
        <v>3</v>
      </c>
      <c r="K57" s="97" t="s">
        <v>3</v>
      </c>
      <c r="L57" s="96" t="s">
        <v>3</v>
      </c>
      <c r="M57" s="99">
        <f>SUM(M58:M60)</f>
        <v>285</v>
      </c>
      <c r="N57" s="100">
        <f>SUM(N58:N60)</f>
        <v>138</v>
      </c>
      <c r="P57" s="93" t="s">
        <v>53</v>
      </c>
      <c r="Q57" s="88">
        <f t="shared" si="11"/>
        <v>5.2594227273169167</v>
      </c>
      <c r="R57" s="89">
        <f t="shared" si="15"/>
        <v>75.785582255083185</v>
      </c>
      <c r="S57" s="90">
        <f t="shared" si="11"/>
        <v>19.589162283814392</v>
      </c>
      <c r="T57" s="91" t="str">
        <f t="shared" si="1"/>
        <v>-</v>
      </c>
      <c r="U57" s="89" t="str">
        <f t="shared" si="2"/>
        <v>-</v>
      </c>
      <c r="V57" s="88">
        <f t="shared" si="5"/>
        <v>5.4151624548736459</v>
      </c>
      <c r="W57" s="89">
        <f t="shared" si="6"/>
        <v>18.050541516245488</v>
      </c>
      <c r="X57" s="88" t="str">
        <f t="shared" si="7"/>
        <v>-</v>
      </c>
      <c r="Y57" s="91" t="str">
        <f t="shared" si="8"/>
        <v>-</v>
      </c>
      <c r="Z57" s="89" t="str">
        <f t="shared" si="9"/>
        <v>-</v>
      </c>
      <c r="AA57" s="88">
        <f t="shared" si="13"/>
        <v>2.7706755587529046</v>
      </c>
      <c r="AB57" s="92">
        <f t="shared" si="14"/>
        <v>1.3415902705540379</v>
      </c>
    </row>
    <row r="58" spans="1:28" ht="15.4" customHeight="1">
      <c r="A58" s="15" t="s">
        <v>44</v>
      </c>
      <c r="B58" s="23">
        <v>72696</v>
      </c>
      <c r="C58" s="28">
        <v>394</v>
      </c>
      <c r="D58" s="7">
        <v>26</v>
      </c>
      <c r="E58" s="28">
        <v>1425</v>
      </c>
      <c r="F58" s="4" t="s">
        <v>3</v>
      </c>
      <c r="G58" s="33" t="s">
        <v>3</v>
      </c>
      <c r="H58" s="28">
        <v>3</v>
      </c>
      <c r="I58" s="7">
        <v>9</v>
      </c>
      <c r="J58" s="28" t="s">
        <v>3</v>
      </c>
      <c r="K58" s="4" t="s">
        <v>3</v>
      </c>
      <c r="L58" s="7" t="s">
        <v>3</v>
      </c>
      <c r="M58" s="18">
        <v>220</v>
      </c>
      <c r="N58" s="7">
        <v>101</v>
      </c>
      <c r="P58" s="15" t="s">
        <v>44</v>
      </c>
      <c r="Q58" s="39">
        <f t="shared" si="11"/>
        <v>5.4198305271266651</v>
      </c>
      <c r="R58" s="49">
        <f t="shared" si="15"/>
        <v>65.989847715736047</v>
      </c>
      <c r="S58" s="55">
        <f t="shared" si="11"/>
        <v>19.602178936942884</v>
      </c>
      <c r="T58" s="40" t="str">
        <f t="shared" si="1"/>
        <v>-</v>
      </c>
      <c r="U58" s="49" t="str">
        <f t="shared" si="2"/>
        <v>-</v>
      </c>
      <c r="V58" s="39">
        <f t="shared" si="5"/>
        <v>7.3891625615763541</v>
      </c>
      <c r="W58" s="49">
        <f t="shared" si="6"/>
        <v>22.167487684729064</v>
      </c>
      <c r="X58" s="39" t="str">
        <f t="shared" si="7"/>
        <v>-</v>
      </c>
      <c r="Y58" s="40" t="str">
        <f t="shared" si="8"/>
        <v>-</v>
      </c>
      <c r="Z58" s="49" t="str">
        <f t="shared" si="9"/>
        <v>-</v>
      </c>
      <c r="AA58" s="39">
        <f t="shared" si="13"/>
        <v>3.0263013095631122</v>
      </c>
      <c r="AB58" s="66">
        <f t="shared" si="14"/>
        <v>1.3893474193903377</v>
      </c>
    </row>
    <row r="59" spans="1:28" ht="15.4" customHeight="1">
      <c r="A59" s="16" t="s">
        <v>41</v>
      </c>
      <c r="B59" s="24">
        <v>23466</v>
      </c>
      <c r="C59" s="29">
        <v>124</v>
      </c>
      <c r="D59" s="9">
        <v>13</v>
      </c>
      <c r="E59" s="29">
        <v>466</v>
      </c>
      <c r="F59" s="5" t="s">
        <v>3</v>
      </c>
      <c r="G59" s="34" t="s">
        <v>3</v>
      </c>
      <c r="H59" s="29" t="s">
        <v>3</v>
      </c>
      <c r="I59" s="9">
        <v>1</v>
      </c>
      <c r="J59" s="29" t="s">
        <v>3</v>
      </c>
      <c r="K59" s="5" t="s">
        <v>3</v>
      </c>
      <c r="L59" s="9" t="s">
        <v>3</v>
      </c>
      <c r="M59" s="19">
        <v>47</v>
      </c>
      <c r="N59" s="9">
        <v>28</v>
      </c>
      <c r="P59" s="16" t="s">
        <v>41</v>
      </c>
      <c r="Q59" s="41">
        <f t="shared" si="11"/>
        <v>5.2842410295747042</v>
      </c>
      <c r="R59" s="50">
        <f t="shared" si="15"/>
        <v>104.83870967741936</v>
      </c>
      <c r="S59" s="56">
        <f t="shared" si="11"/>
        <v>19.858518707917838</v>
      </c>
      <c r="T59" s="42" t="str">
        <f t="shared" si="1"/>
        <v>-</v>
      </c>
      <c r="U59" s="50" t="str">
        <f t="shared" si="2"/>
        <v>-</v>
      </c>
      <c r="V59" s="41" t="str">
        <f t="shared" si="5"/>
        <v>-</v>
      </c>
      <c r="W59" s="50">
        <f t="shared" si="6"/>
        <v>8</v>
      </c>
      <c r="X59" s="41" t="str">
        <f t="shared" si="7"/>
        <v>-</v>
      </c>
      <c r="Y59" s="42" t="str">
        <f t="shared" si="8"/>
        <v>-</v>
      </c>
      <c r="Z59" s="50" t="str">
        <f t="shared" si="9"/>
        <v>-</v>
      </c>
      <c r="AA59" s="41">
        <f t="shared" si="13"/>
        <v>2.0028978095968637</v>
      </c>
      <c r="AB59" s="67">
        <f t="shared" si="14"/>
        <v>1.1932157163555783</v>
      </c>
    </row>
    <row r="60" spans="1:28" ht="15.4" customHeight="1">
      <c r="A60" s="14" t="s">
        <v>40</v>
      </c>
      <c r="B60" s="25">
        <v>6701</v>
      </c>
      <c r="C60" s="30">
        <v>23</v>
      </c>
      <c r="D60" s="10">
        <v>2</v>
      </c>
      <c r="E60" s="30">
        <v>124</v>
      </c>
      <c r="F60" s="3" t="s">
        <v>3</v>
      </c>
      <c r="G60" s="35" t="s">
        <v>3</v>
      </c>
      <c r="H60" s="30" t="s">
        <v>3</v>
      </c>
      <c r="I60" s="10" t="s">
        <v>3</v>
      </c>
      <c r="J60" s="30" t="s">
        <v>3</v>
      </c>
      <c r="K60" s="3" t="s">
        <v>3</v>
      </c>
      <c r="L60" s="10" t="s">
        <v>3</v>
      </c>
      <c r="M60" s="20">
        <v>18</v>
      </c>
      <c r="N60" s="10">
        <v>9</v>
      </c>
      <c r="P60" s="14" t="s">
        <v>40</v>
      </c>
      <c r="Q60" s="43">
        <f t="shared" si="11"/>
        <v>3.432323533800925</v>
      </c>
      <c r="R60" s="51">
        <f t="shared" si="15"/>
        <v>86.956521739130437</v>
      </c>
      <c r="S60" s="57">
        <f t="shared" si="11"/>
        <v>18.504700790926726</v>
      </c>
      <c r="T60" s="44" t="str">
        <f t="shared" si="1"/>
        <v>-</v>
      </c>
      <c r="U60" s="51" t="str">
        <f t="shared" si="2"/>
        <v>-</v>
      </c>
      <c r="V60" s="43" t="str">
        <f t="shared" si="5"/>
        <v>-</v>
      </c>
      <c r="W60" s="51" t="str">
        <f t="shared" si="6"/>
        <v>-</v>
      </c>
      <c r="X60" s="43" t="str">
        <f t="shared" si="7"/>
        <v>-</v>
      </c>
      <c r="Y60" s="44" t="str">
        <f t="shared" si="8"/>
        <v>-</v>
      </c>
      <c r="Z60" s="51" t="str">
        <f t="shared" si="9"/>
        <v>-</v>
      </c>
      <c r="AA60" s="43">
        <f t="shared" si="13"/>
        <v>2.6861662438442027</v>
      </c>
      <c r="AB60" s="68">
        <f t="shared" si="14"/>
        <v>1.3430831219221013</v>
      </c>
    </row>
    <row r="61" spans="1:28" ht="15.4" customHeight="1">
      <c r="A61" s="93" t="s">
        <v>7</v>
      </c>
      <c r="B61" s="94">
        <v>737850</v>
      </c>
      <c r="C61" s="95">
        <v>6093</v>
      </c>
      <c r="D61" s="96">
        <v>607</v>
      </c>
      <c r="E61" s="95">
        <v>7406</v>
      </c>
      <c r="F61" s="97">
        <v>11</v>
      </c>
      <c r="G61" s="98">
        <v>5</v>
      </c>
      <c r="H61" s="95">
        <v>64</v>
      </c>
      <c r="I61" s="96">
        <v>75</v>
      </c>
      <c r="J61" s="95">
        <v>22</v>
      </c>
      <c r="K61" s="97">
        <v>20</v>
      </c>
      <c r="L61" s="96">
        <v>2</v>
      </c>
      <c r="M61" s="99">
        <v>3302</v>
      </c>
      <c r="N61" s="100">
        <v>1251</v>
      </c>
      <c r="P61" s="93" t="s">
        <v>7</v>
      </c>
      <c r="Q61" s="88">
        <f t="shared" ref="Q61:Q66" si="16">C61/$B61*1000</f>
        <v>8.2577759707257563</v>
      </c>
      <c r="R61" s="89">
        <f t="shared" ref="R61:R67" si="17">IF(D61="-","-",(D61/$C61*1000))</f>
        <v>99.622517643197114</v>
      </c>
      <c r="S61" s="90">
        <f t="shared" ref="S61:S67" si="18">E61/$B61*1000</f>
        <v>10.037270447923019</v>
      </c>
      <c r="T61" s="91">
        <f t="shared" ref="T61:U67" si="19">IF(F61="-","-",(F61/$C61*1000))</f>
        <v>1.8053504021007714</v>
      </c>
      <c r="U61" s="89">
        <f t="shared" si="19"/>
        <v>0.82061381913671427</v>
      </c>
      <c r="V61" s="88">
        <f t="shared" si="5"/>
        <v>10.269576379974325</v>
      </c>
      <c r="W61" s="89">
        <f t="shared" si="6"/>
        <v>12.034659820282412</v>
      </c>
      <c r="X61" s="88">
        <f t="shared" si="7"/>
        <v>3.5988876165548831</v>
      </c>
      <c r="Y61" s="91">
        <f t="shared" si="8"/>
        <v>3.2717160150498938</v>
      </c>
      <c r="Z61" s="89">
        <f t="shared" ref="Z61:Z67" si="20">IF(L61="-","-",(L61/$C61*1000))</f>
        <v>0.32824552765468568</v>
      </c>
      <c r="AA61" s="88">
        <f t="shared" ref="AA61:AB67" si="21">M61/$B61*1000</f>
        <v>4.4751643287931158</v>
      </c>
      <c r="AB61" s="92">
        <f t="shared" si="21"/>
        <v>1.6954665582435455</v>
      </c>
    </row>
    <row r="62" spans="1:28" ht="15.4" customHeight="1">
      <c r="A62" s="15" t="s">
        <v>52</v>
      </c>
      <c r="B62" s="23">
        <v>186526</v>
      </c>
      <c r="C62" s="28">
        <v>1304</v>
      </c>
      <c r="D62" s="7">
        <v>139</v>
      </c>
      <c r="E62" s="28">
        <v>1808</v>
      </c>
      <c r="F62" s="4">
        <v>3</v>
      </c>
      <c r="G62" s="33">
        <v>3</v>
      </c>
      <c r="H62" s="28">
        <v>15</v>
      </c>
      <c r="I62" s="7">
        <v>26</v>
      </c>
      <c r="J62" s="28">
        <v>8</v>
      </c>
      <c r="K62" s="4">
        <v>7</v>
      </c>
      <c r="L62" s="7">
        <v>1</v>
      </c>
      <c r="M62" s="18">
        <v>872</v>
      </c>
      <c r="N62" s="7">
        <v>310</v>
      </c>
      <c r="P62" s="15" t="s">
        <v>52</v>
      </c>
      <c r="Q62" s="39">
        <f t="shared" si="16"/>
        <v>6.9909824903766769</v>
      </c>
      <c r="R62" s="49">
        <f t="shared" si="17"/>
        <v>106.59509202453987</v>
      </c>
      <c r="S62" s="55">
        <f t="shared" si="18"/>
        <v>9.6930186676388281</v>
      </c>
      <c r="T62" s="40">
        <f t="shared" si="19"/>
        <v>2.3006134969325154</v>
      </c>
      <c r="U62" s="49">
        <f t="shared" si="19"/>
        <v>2.3006134969325154</v>
      </c>
      <c r="V62" s="39">
        <f t="shared" si="5"/>
        <v>11.152416356877323</v>
      </c>
      <c r="W62" s="49">
        <f t="shared" si="6"/>
        <v>19.330855018587361</v>
      </c>
      <c r="X62" s="39">
        <f t="shared" si="7"/>
        <v>6.1022120518688023</v>
      </c>
      <c r="Y62" s="40">
        <f t="shared" si="8"/>
        <v>5.3394355453852027</v>
      </c>
      <c r="Z62" s="49">
        <f t="shared" si="20"/>
        <v>0.76687116564417179</v>
      </c>
      <c r="AA62" s="39">
        <f t="shared" si="21"/>
        <v>4.6749514812948334</v>
      </c>
      <c r="AB62" s="66">
        <f t="shared" si="21"/>
        <v>1.6619666963318787</v>
      </c>
    </row>
    <row r="63" spans="1:28" ht="15.4" customHeight="1">
      <c r="A63" s="16" t="s">
        <v>86</v>
      </c>
      <c r="B63" s="24">
        <v>190264</v>
      </c>
      <c r="C63" s="29">
        <v>1663</v>
      </c>
      <c r="D63" s="9">
        <v>149</v>
      </c>
      <c r="E63" s="29">
        <v>1638</v>
      </c>
      <c r="F63" s="5">
        <v>2</v>
      </c>
      <c r="G63" s="34">
        <v>2</v>
      </c>
      <c r="H63" s="29">
        <v>17</v>
      </c>
      <c r="I63" s="9">
        <v>14</v>
      </c>
      <c r="J63" s="29">
        <v>4</v>
      </c>
      <c r="K63" s="5">
        <v>3</v>
      </c>
      <c r="L63" s="9">
        <v>1</v>
      </c>
      <c r="M63" s="19">
        <v>866</v>
      </c>
      <c r="N63" s="9">
        <v>347</v>
      </c>
      <c r="P63" s="16" t="s">
        <v>86</v>
      </c>
      <c r="Q63" s="41">
        <f t="shared" si="16"/>
        <v>8.7404869024092839</v>
      </c>
      <c r="R63" s="50">
        <f t="shared" si="17"/>
        <v>89.597113650030067</v>
      </c>
      <c r="S63" s="56">
        <f t="shared" si="18"/>
        <v>8.6090905268469076</v>
      </c>
      <c r="T63" s="42">
        <f t="shared" si="19"/>
        <v>1.2026458208057726</v>
      </c>
      <c r="U63" s="50">
        <f t="shared" si="19"/>
        <v>1.2026458208057726</v>
      </c>
      <c r="V63" s="41">
        <f t="shared" si="5"/>
        <v>10.035419126328216</v>
      </c>
      <c r="W63" s="50">
        <f t="shared" si="6"/>
        <v>8.2644628099173563</v>
      </c>
      <c r="X63" s="41">
        <f t="shared" si="7"/>
        <v>2.4009603841536613</v>
      </c>
      <c r="Y63" s="42">
        <f t="shared" si="8"/>
        <v>1.800720288115246</v>
      </c>
      <c r="Z63" s="50">
        <f t="shared" si="20"/>
        <v>0.60132291040288632</v>
      </c>
      <c r="AA63" s="41">
        <f t="shared" si="21"/>
        <v>4.551570449480721</v>
      </c>
      <c r="AB63" s="67">
        <f t="shared" si="21"/>
        <v>1.8237816928057857</v>
      </c>
    </row>
    <row r="64" spans="1:28" ht="15.4" customHeight="1">
      <c r="A64" s="16" t="s">
        <v>85</v>
      </c>
      <c r="B64" s="24">
        <v>90450</v>
      </c>
      <c r="C64" s="29">
        <v>689</v>
      </c>
      <c r="D64" s="9">
        <v>68</v>
      </c>
      <c r="E64" s="29">
        <v>1136</v>
      </c>
      <c r="F64" s="5">
        <v>2</v>
      </c>
      <c r="G64" s="34" t="s">
        <v>3</v>
      </c>
      <c r="H64" s="29">
        <v>11</v>
      </c>
      <c r="I64" s="9">
        <v>11</v>
      </c>
      <c r="J64" s="29">
        <v>2</v>
      </c>
      <c r="K64" s="5">
        <v>2</v>
      </c>
      <c r="L64" s="9" t="s">
        <v>3</v>
      </c>
      <c r="M64" s="19">
        <v>393</v>
      </c>
      <c r="N64" s="9">
        <v>127</v>
      </c>
      <c r="P64" s="16" t="s">
        <v>85</v>
      </c>
      <c r="Q64" s="41">
        <f t="shared" si="16"/>
        <v>7.6174682144831403</v>
      </c>
      <c r="R64" s="50">
        <f t="shared" si="17"/>
        <v>98.693759071117569</v>
      </c>
      <c r="S64" s="56">
        <f t="shared" si="18"/>
        <v>12.559425096738529</v>
      </c>
      <c r="T64" s="42">
        <f t="shared" si="19"/>
        <v>2.9027576197387517</v>
      </c>
      <c r="U64" s="50" t="str">
        <f t="shared" si="19"/>
        <v>-</v>
      </c>
      <c r="V64" s="41">
        <f t="shared" si="5"/>
        <v>15.471167369901547</v>
      </c>
      <c r="W64" s="50">
        <f t="shared" si="6"/>
        <v>15.471167369901547</v>
      </c>
      <c r="X64" s="41">
        <f t="shared" si="7"/>
        <v>2.8943560057887119</v>
      </c>
      <c r="Y64" s="42">
        <f t="shared" si="8"/>
        <v>2.8943560057887119</v>
      </c>
      <c r="Z64" s="50" t="str">
        <f t="shared" si="20"/>
        <v>-</v>
      </c>
      <c r="AA64" s="41">
        <f t="shared" si="21"/>
        <v>4.3449419568822556</v>
      </c>
      <c r="AB64" s="67">
        <f t="shared" si="21"/>
        <v>1.4040906578220012</v>
      </c>
    </row>
    <row r="65" spans="1:28" ht="15.4" customHeight="1">
      <c r="A65" s="16" t="s">
        <v>84</v>
      </c>
      <c r="B65" s="24">
        <v>131945</v>
      </c>
      <c r="C65" s="29">
        <v>1307</v>
      </c>
      <c r="D65" s="9">
        <v>136</v>
      </c>
      <c r="E65" s="29">
        <v>1333</v>
      </c>
      <c r="F65" s="5" t="s">
        <v>3</v>
      </c>
      <c r="G65" s="34" t="s">
        <v>3</v>
      </c>
      <c r="H65" s="29">
        <v>14</v>
      </c>
      <c r="I65" s="9">
        <v>11</v>
      </c>
      <c r="J65" s="29">
        <v>3</v>
      </c>
      <c r="K65" s="5">
        <v>3</v>
      </c>
      <c r="L65" s="9" t="s">
        <v>3</v>
      </c>
      <c r="M65" s="19">
        <v>546</v>
      </c>
      <c r="N65" s="9">
        <v>221</v>
      </c>
      <c r="P65" s="16" t="s">
        <v>84</v>
      </c>
      <c r="Q65" s="41">
        <f t="shared" si="16"/>
        <v>9.9056425025578836</v>
      </c>
      <c r="R65" s="50">
        <f t="shared" si="17"/>
        <v>104.05508798775823</v>
      </c>
      <c r="S65" s="56">
        <f t="shared" si="18"/>
        <v>10.102694304445034</v>
      </c>
      <c r="T65" s="42" t="str">
        <f t="shared" si="19"/>
        <v>-</v>
      </c>
      <c r="U65" s="50" t="str">
        <f t="shared" si="19"/>
        <v>-</v>
      </c>
      <c r="V65" s="41">
        <f t="shared" si="5"/>
        <v>10.510510510510512</v>
      </c>
      <c r="W65" s="50">
        <f t="shared" si="6"/>
        <v>8.2582582582582571</v>
      </c>
      <c r="X65" s="41">
        <f t="shared" si="7"/>
        <v>2.2900763358778629</v>
      </c>
      <c r="Y65" s="42">
        <f t="shared" si="8"/>
        <v>2.2900763358778629</v>
      </c>
      <c r="Z65" s="50" t="str">
        <f t="shared" si="20"/>
        <v>-</v>
      </c>
      <c r="AA65" s="41">
        <f t="shared" si="21"/>
        <v>4.138087839630149</v>
      </c>
      <c r="AB65" s="67">
        <f t="shared" si="21"/>
        <v>1.6749403160407745</v>
      </c>
    </row>
    <row r="66" spans="1:28" ht="15.4" customHeight="1" thickBot="1">
      <c r="A66" s="38" t="s">
        <v>83</v>
      </c>
      <c r="B66" s="27">
        <v>138665</v>
      </c>
      <c r="C66" s="32">
        <v>1130</v>
      </c>
      <c r="D66" s="13">
        <v>115</v>
      </c>
      <c r="E66" s="32">
        <v>1491</v>
      </c>
      <c r="F66" s="12">
        <v>4</v>
      </c>
      <c r="G66" s="37" t="s">
        <v>3</v>
      </c>
      <c r="H66" s="32">
        <v>7</v>
      </c>
      <c r="I66" s="13">
        <v>13</v>
      </c>
      <c r="J66" s="32">
        <v>5</v>
      </c>
      <c r="K66" s="12">
        <v>5</v>
      </c>
      <c r="L66" s="13" t="s">
        <v>3</v>
      </c>
      <c r="M66" s="22">
        <v>625</v>
      </c>
      <c r="N66" s="13">
        <v>246</v>
      </c>
      <c r="P66" s="16" t="s">
        <v>83</v>
      </c>
      <c r="Q66" s="41">
        <f t="shared" si="16"/>
        <v>8.1491364078895181</v>
      </c>
      <c r="R66" s="50">
        <f t="shared" si="17"/>
        <v>101.76991150442478</v>
      </c>
      <c r="S66" s="56">
        <f t="shared" si="18"/>
        <v>10.752533083330329</v>
      </c>
      <c r="T66" s="42">
        <f t="shared" si="19"/>
        <v>3.5398230088495577</v>
      </c>
      <c r="U66" s="50" t="str">
        <f t="shared" si="19"/>
        <v>-</v>
      </c>
      <c r="V66" s="41">
        <f t="shared" si="5"/>
        <v>6.0869565217391299</v>
      </c>
      <c r="W66" s="50">
        <f t="shared" si="6"/>
        <v>11.304347826086957</v>
      </c>
      <c r="X66" s="41">
        <f t="shared" si="7"/>
        <v>4.4052863436123353</v>
      </c>
      <c r="Y66" s="42">
        <f t="shared" si="8"/>
        <v>4.4052863436123353</v>
      </c>
      <c r="Z66" s="50" t="str">
        <f t="shared" si="20"/>
        <v>-</v>
      </c>
      <c r="AA66" s="41">
        <f t="shared" si="21"/>
        <v>4.5072657123282731</v>
      </c>
      <c r="AB66" s="67">
        <f t="shared" si="21"/>
        <v>1.7740597843724084</v>
      </c>
    </row>
    <row r="67" spans="1:28" ht="15.4" customHeight="1" thickBot="1">
      <c r="A67" s="101" t="s">
        <v>93</v>
      </c>
      <c r="B67" s="102">
        <v>1717766</v>
      </c>
      <c r="C67" s="103">
        <v>12670</v>
      </c>
      <c r="D67" s="104">
        <v>1271</v>
      </c>
      <c r="E67" s="105">
        <v>22093</v>
      </c>
      <c r="F67" s="106">
        <v>28</v>
      </c>
      <c r="G67" s="107">
        <v>13</v>
      </c>
      <c r="H67" s="103">
        <v>146</v>
      </c>
      <c r="I67" s="104">
        <v>148</v>
      </c>
      <c r="J67" s="103">
        <v>48</v>
      </c>
      <c r="K67" s="106">
        <v>38</v>
      </c>
      <c r="L67" s="104">
        <v>10</v>
      </c>
      <c r="M67" s="105">
        <v>6577</v>
      </c>
      <c r="N67" s="104">
        <v>2677</v>
      </c>
      <c r="P67" s="101" t="s">
        <v>94</v>
      </c>
      <c r="Q67" s="108">
        <f>C67/B67*1000</f>
        <v>7.3758591100301203</v>
      </c>
      <c r="R67" s="109">
        <f t="shared" si="17"/>
        <v>100.31570639305446</v>
      </c>
      <c r="S67" s="110">
        <f t="shared" si="18"/>
        <v>12.861472400781015</v>
      </c>
      <c r="T67" s="111">
        <f t="shared" si="19"/>
        <v>2.2099447513812156</v>
      </c>
      <c r="U67" s="109">
        <f t="shared" si="19"/>
        <v>1.0260457774269929</v>
      </c>
      <c r="V67" s="108">
        <f t="shared" si="5"/>
        <v>11.261956186362235</v>
      </c>
      <c r="W67" s="109">
        <f t="shared" si="6"/>
        <v>11.416229558778156</v>
      </c>
      <c r="X67" s="108">
        <f t="shared" si="7"/>
        <v>3.7771482530689333</v>
      </c>
      <c r="Y67" s="111">
        <f t="shared" si="8"/>
        <v>2.9902423670129057</v>
      </c>
      <c r="Z67" s="109">
        <f t="shared" si="20"/>
        <v>0.78926598263614833</v>
      </c>
      <c r="AA67" s="108">
        <f t="shared" si="21"/>
        <v>3.8288102104710418</v>
      </c>
      <c r="AB67" s="112">
        <f>N67/$B67*1000</f>
        <v>1.5584194820481951</v>
      </c>
    </row>
    <row r="68" spans="1:28" ht="15" customHeight="1">
      <c r="B68" s="1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4" t="s">
        <v>100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B68" s="2" t="s">
        <v>100</v>
      </c>
    </row>
    <row r="69" spans="1:28" ht="15" customHeight="1">
      <c r="A69" s="116" t="s">
        <v>106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P69" s="116" t="s">
        <v>102</v>
      </c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</row>
    <row r="70" spans="1:28" ht="15" customHeight="1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</row>
    <row r="71" spans="1:28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P71" s="65" t="s">
        <v>92</v>
      </c>
    </row>
    <row r="72" spans="1:28">
      <c r="P72" s="65" t="s">
        <v>91</v>
      </c>
    </row>
  </sheetData>
  <mergeCells count="27">
    <mergeCell ref="P4:P5"/>
    <mergeCell ref="J5:J6"/>
    <mergeCell ref="K5:K6"/>
    <mergeCell ref="L5:L6"/>
    <mergeCell ref="M4:M6"/>
    <mergeCell ref="N4:N6"/>
    <mergeCell ref="E5:E6"/>
    <mergeCell ref="F5:F6"/>
    <mergeCell ref="G5:G6"/>
    <mergeCell ref="H5:H6"/>
    <mergeCell ref="I5:I6"/>
    <mergeCell ref="A69:N70"/>
    <mergeCell ref="P69:AB70"/>
    <mergeCell ref="V4:W4"/>
    <mergeCell ref="A4:A5"/>
    <mergeCell ref="J4:L4"/>
    <mergeCell ref="H4:I4"/>
    <mergeCell ref="C4:D4"/>
    <mergeCell ref="E4:G4"/>
    <mergeCell ref="B4:B6"/>
    <mergeCell ref="X4:Y4"/>
    <mergeCell ref="V6:W6"/>
    <mergeCell ref="X6:Y6"/>
    <mergeCell ref="AA4:AA5"/>
    <mergeCell ref="AB4:AB5"/>
    <mergeCell ref="C5:C6"/>
    <mergeCell ref="D5:D6"/>
  </mergeCells>
  <phoneticPr fontId="19"/>
  <printOptions horizontalCentered="1" verticalCentered="1"/>
  <pageMargins left="0.70866141732283472" right="0.31496062992125984" top="0.55118110236220474" bottom="0.55118110236220474" header="0.31496062992125984" footer="0.31496062992125984"/>
  <pageSetup paperSize="9" scale="75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市町村別_総覧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熊本県庁</cp:lastModifiedBy>
  <cp:lastPrinted>2022-03-22T02:11:03Z</cp:lastPrinted>
  <dcterms:created xsi:type="dcterms:W3CDTF">2017-03-03T10:11:58Z</dcterms:created>
  <dcterms:modified xsi:type="dcterms:W3CDTF">2023-07-31T06:55:00Z</dcterms:modified>
</cp:coreProperties>
</file>