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697B26F9-F748-47DF-A066-8269F552A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11" sheetId="6" r:id="rId1"/>
  </sheets>
  <definedNames>
    <definedName name="_xlnm.Print_Titles" localSheetId="0">表11!$3:$5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C9" i="6"/>
  <c r="D9" i="6" s="1"/>
  <c r="B16" i="6"/>
  <c r="C16" i="6"/>
  <c r="B18" i="6"/>
  <c r="C18" i="6"/>
  <c r="B23" i="6"/>
  <c r="C23" i="6"/>
  <c r="D23" i="6" s="1"/>
  <c r="B31" i="6"/>
  <c r="C31" i="6"/>
  <c r="B37" i="6"/>
  <c r="C37" i="6"/>
  <c r="B40" i="6"/>
  <c r="C40" i="6"/>
  <c r="B44" i="6"/>
  <c r="C44" i="6"/>
  <c r="D61" i="6"/>
  <c r="N6" i="6"/>
  <c r="K9" i="6"/>
  <c r="L9" i="6" s="1"/>
  <c r="L61" i="6"/>
  <c r="L58" i="6"/>
  <c r="L57" i="6"/>
  <c r="L56" i="6"/>
  <c r="L54" i="6"/>
  <c r="L53" i="6"/>
  <c r="L52" i="6"/>
  <c r="L51" i="6"/>
  <c r="L50" i="6"/>
  <c r="L49" i="6"/>
  <c r="L48" i="6"/>
  <c r="L47" i="6"/>
  <c r="L46" i="6"/>
  <c r="L45" i="6"/>
  <c r="L43" i="6"/>
  <c r="L42" i="6"/>
  <c r="L41" i="6"/>
  <c r="L39" i="6"/>
  <c r="L38" i="6"/>
  <c r="L36" i="6"/>
  <c r="L35" i="6"/>
  <c r="L34" i="6"/>
  <c r="L33" i="6"/>
  <c r="L32" i="6"/>
  <c r="L30" i="6"/>
  <c r="L29" i="6"/>
  <c r="L28" i="6"/>
  <c r="L27" i="6"/>
  <c r="L26" i="6"/>
  <c r="L25" i="6"/>
  <c r="L24" i="6"/>
  <c r="L22" i="6"/>
  <c r="L21" i="6"/>
  <c r="L20" i="6"/>
  <c r="L19" i="6"/>
  <c r="L17" i="6"/>
  <c r="L15" i="6"/>
  <c r="L14" i="6"/>
  <c r="L13" i="6"/>
  <c r="L12" i="6"/>
  <c r="L11" i="6"/>
  <c r="L10" i="6"/>
  <c r="L8" i="6"/>
  <c r="L7" i="6"/>
  <c r="L6" i="6"/>
  <c r="J61" i="6"/>
  <c r="J58" i="6"/>
  <c r="J57" i="6"/>
  <c r="J56" i="6"/>
  <c r="J54" i="6"/>
  <c r="J53" i="6"/>
  <c r="J52" i="6"/>
  <c r="J51" i="6"/>
  <c r="J50" i="6"/>
  <c r="J49" i="6"/>
  <c r="J48" i="6"/>
  <c r="J47" i="6"/>
  <c r="J46" i="6"/>
  <c r="J45" i="6"/>
  <c r="J43" i="6"/>
  <c r="J42" i="6"/>
  <c r="J41" i="6"/>
  <c r="J39" i="6"/>
  <c r="J38" i="6"/>
  <c r="J36" i="6"/>
  <c r="J35" i="6"/>
  <c r="J34" i="6"/>
  <c r="J33" i="6"/>
  <c r="J32" i="6"/>
  <c r="J30" i="6"/>
  <c r="J29" i="6"/>
  <c r="J28" i="6"/>
  <c r="J27" i="6"/>
  <c r="J26" i="6"/>
  <c r="J25" i="6"/>
  <c r="J24" i="6"/>
  <c r="J22" i="6"/>
  <c r="J21" i="6"/>
  <c r="J20" i="6"/>
  <c r="J19" i="6"/>
  <c r="J17" i="6"/>
  <c r="J15" i="6"/>
  <c r="J14" i="6"/>
  <c r="J13" i="6"/>
  <c r="J12" i="6"/>
  <c r="J11" i="6"/>
  <c r="J10" i="6"/>
  <c r="J8" i="6"/>
  <c r="J7" i="6"/>
  <c r="J6" i="6"/>
  <c r="H61" i="6"/>
  <c r="H58" i="6"/>
  <c r="H57" i="6"/>
  <c r="H56" i="6"/>
  <c r="H54" i="6"/>
  <c r="H53" i="6"/>
  <c r="H52" i="6"/>
  <c r="H51" i="6"/>
  <c r="H50" i="6"/>
  <c r="H49" i="6"/>
  <c r="H48" i="6"/>
  <c r="H47" i="6"/>
  <c r="H46" i="6"/>
  <c r="H45" i="6"/>
  <c r="H43" i="6"/>
  <c r="H42" i="6"/>
  <c r="H41" i="6"/>
  <c r="H39" i="6"/>
  <c r="H38" i="6"/>
  <c r="H36" i="6"/>
  <c r="H35" i="6"/>
  <c r="H34" i="6"/>
  <c r="H33" i="6"/>
  <c r="H32" i="6"/>
  <c r="H30" i="6"/>
  <c r="H29" i="6"/>
  <c r="H28" i="6"/>
  <c r="H27" i="6"/>
  <c r="H26" i="6"/>
  <c r="H25" i="6"/>
  <c r="H24" i="6"/>
  <c r="H22" i="6"/>
  <c r="H21" i="6"/>
  <c r="H20" i="6"/>
  <c r="H19" i="6"/>
  <c r="H17" i="6"/>
  <c r="H15" i="6"/>
  <c r="H14" i="6"/>
  <c r="H13" i="6"/>
  <c r="H12" i="6"/>
  <c r="H11" i="6"/>
  <c r="H10" i="6"/>
  <c r="H8" i="6"/>
  <c r="H7" i="6"/>
  <c r="H6" i="6"/>
  <c r="F61" i="6"/>
  <c r="F58" i="6"/>
  <c r="F57" i="6"/>
  <c r="F56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39" i="6"/>
  <c r="F38" i="6"/>
  <c r="F36" i="6"/>
  <c r="F35" i="6"/>
  <c r="F34" i="6"/>
  <c r="F33" i="6"/>
  <c r="F32" i="6"/>
  <c r="F30" i="6"/>
  <c r="F29" i="6"/>
  <c r="F28" i="6"/>
  <c r="F27" i="6"/>
  <c r="F26" i="6"/>
  <c r="F25" i="6"/>
  <c r="F24" i="6"/>
  <c r="F22" i="6"/>
  <c r="F21" i="6"/>
  <c r="F20" i="6"/>
  <c r="F19" i="6"/>
  <c r="F17" i="6"/>
  <c r="F15" i="6"/>
  <c r="F14" i="6"/>
  <c r="F13" i="6"/>
  <c r="F12" i="6"/>
  <c r="F11" i="6"/>
  <c r="F10" i="6"/>
  <c r="F8" i="6"/>
  <c r="F7" i="6"/>
  <c r="F6" i="6"/>
  <c r="D58" i="6"/>
  <c r="D57" i="6"/>
  <c r="D56" i="6"/>
  <c r="D54" i="6"/>
  <c r="D53" i="6"/>
  <c r="D52" i="6"/>
  <c r="D51" i="6"/>
  <c r="D50" i="6"/>
  <c r="D49" i="6"/>
  <c r="D48" i="6"/>
  <c r="D47" i="6"/>
  <c r="D46" i="6"/>
  <c r="D45" i="6"/>
  <c r="D43" i="6"/>
  <c r="D42" i="6"/>
  <c r="D41" i="6"/>
  <c r="D39" i="6"/>
  <c r="D38" i="6"/>
  <c r="D36" i="6"/>
  <c r="D35" i="6"/>
  <c r="D34" i="6"/>
  <c r="D33" i="6"/>
  <c r="D32" i="6"/>
  <c r="D30" i="6"/>
  <c r="D29" i="6"/>
  <c r="D28" i="6"/>
  <c r="D27" i="6"/>
  <c r="D26" i="6"/>
  <c r="D25" i="6"/>
  <c r="D24" i="6"/>
  <c r="D22" i="6"/>
  <c r="D21" i="6"/>
  <c r="D20" i="6"/>
  <c r="D19" i="6"/>
  <c r="D17" i="6"/>
  <c r="D15" i="6"/>
  <c r="D14" i="6"/>
  <c r="D13" i="6"/>
  <c r="D12" i="6"/>
  <c r="D11" i="6"/>
  <c r="D10" i="6"/>
  <c r="D8" i="6"/>
  <c r="D7" i="6"/>
  <c r="D6" i="6"/>
  <c r="T61" i="6"/>
  <c r="T58" i="6"/>
  <c r="T57" i="6"/>
  <c r="T56" i="6"/>
  <c r="T54" i="6"/>
  <c r="T53" i="6"/>
  <c r="T52" i="6"/>
  <c r="T51" i="6"/>
  <c r="T50" i="6"/>
  <c r="T49" i="6"/>
  <c r="T48" i="6"/>
  <c r="T47" i="6"/>
  <c r="T46" i="6"/>
  <c r="T45" i="6"/>
  <c r="T43" i="6"/>
  <c r="T42" i="6"/>
  <c r="T41" i="6"/>
  <c r="T39" i="6"/>
  <c r="T38" i="6"/>
  <c r="T36" i="6"/>
  <c r="T35" i="6"/>
  <c r="T34" i="6"/>
  <c r="T33" i="6"/>
  <c r="T32" i="6"/>
  <c r="T30" i="6"/>
  <c r="T29" i="6"/>
  <c r="T28" i="6"/>
  <c r="T27" i="6"/>
  <c r="T26" i="6"/>
  <c r="T25" i="6"/>
  <c r="T24" i="6"/>
  <c r="T22" i="6"/>
  <c r="T21" i="6"/>
  <c r="T20" i="6"/>
  <c r="T19" i="6"/>
  <c r="T17" i="6"/>
  <c r="T15" i="6"/>
  <c r="T14" i="6"/>
  <c r="T13" i="6"/>
  <c r="T12" i="6"/>
  <c r="T11" i="6"/>
  <c r="T10" i="6"/>
  <c r="T8" i="6"/>
  <c r="T7" i="6"/>
  <c r="T6" i="6"/>
  <c r="R61" i="6"/>
  <c r="R58" i="6"/>
  <c r="R57" i="6"/>
  <c r="R56" i="6"/>
  <c r="R54" i="6"/>
  <c r="R53" i="6"/>
  <c r="R52" i="6"/>
  <c r="R51" i="6"/>
  <c r="R50" i="6"/>
  <c r="R49" i="6"/>
  <c r="R48" i="6"/>
  <c r="R47" i="6"/>
  <c r="R46" i="6"/>
  <c r="R45" i="6"/>
  <c r="R43" i="6"/>
  <c r="R42" i="6"/>
  <c r="R41" i="6"/>
  <c r="R39" i="6"/>
  <c r="R38" i="6"/>
  <c r="R36" i="6"/>
  <c r="R35" i="6"/>
  <c r="R34" i="6"/>
  <c r="R33" i="6"/>
  <c r="R32" i="6"/>
  <c r="R30" i="6"/>
  <c r="R29" i="6"/>
  <c r="R28" i="6"/>
  <c r="R27" i="6"/>
  <c r="R26" i="6"/>
  <c r="R25" i="6"/>
  <c r="R24" i="6"/>
  <c r="R22" i="6"/>
  <c r="R21" i="6"/>
  <c r="R20" i="6"/>
  <c r="R19" i="6"/>
  <c r="R17" i="6"/>
  <c r="R15" i="6"/>
  <c r="R14" i="6"/>
  <c r="R13" i="6"/>
  <c r="R12" i="6"/>
  <c r="R11" i="6"/>
  <c r="R10" i="6"/>
  <c r="R8" i="6"/>
  <c r="R7" i="6"/>
  <c r="R6" i="6"/>
  <c r="P61" i="6"/>
  <c r="P58" i="6"/>
  <c r="P57" i="6"/>
  <c r="P56" i="6"/>
  <c r="P54" i="6"/>
  <c r="P53" i="6"/>
  <c r="P52" i="6"/>
  <c r="P51" i="6"/>
  <c r="P50" i="6"/>
  <c r="P49" i="6"/>
  <c r="P48" i="6"/>
  <c r="P47" i="6"/>
  <c r="P46" i="6"/>
  <c r="P45" i="6"/>
  <c r="P43" i="6"/>
  <c r="P42" i="6"/>
  <c r="P41" i="6"/>
  <c r="P39" i="6"/>
  <c r="P38" i="6"/>
  <c r="P36" i="6"/>
  <c r="P35" i="6"/>
  <c r="P34" i="6"/>
  <c r="P33" i="6"/>
  <c r="P32" i="6"/>
  <c r="P30" i="6"/>
  <c r="P29" i="6"/>
  <c r="P28" i="6"/>
  <c r="P27" i="6"/>
  <c r="P26" i="6"/>
  <c r="P25" i="6"/>
  <c r="P24" i="6"/>
  <c r="P22" i="6"/>
  <c r="P21" i="6"/>
  <c r="P20" i="6"/>
  <c r="P19" i="6"/>
  <c r="P17" i="6"/>
  <c r="P15" i="6"/>
  <c r="P14" i="6"/>
  <c r="P13" i="6"/>
  <c r="P12" i="6"/>
  <c r="P11" i="6"/>
  <c r="P10" i="6"/>
  <c r="P8" i="6"/>
  <c r="P7" i="6"/>
  <c r="P6" i="6"/>
  <c r="N61" i="6"/>
  <c r="N58" i="6"/>
  <c r="N57" i="6"/>
  <c r="N56" i="6"/>
  <c r="N54" i="6"/>
  <c r="N53" i="6"/>
  <c r="N52" i="6"/>
  <c r="N51" i="6"/>
  <c r="N50" i="6"/>
  <c r="N49" i="6"/>
  <c r="N48" i="6"/>
  <c r="N47" i="6"/>
  <c r="N46" i="6"/>
  <c r="N45" i="6"/>
  <c r="N43" i="6"/>
  <c r="N42" i="6"/>
  <c r="N41" i="6"/>
  <c r="N39" i="6"/>
  <c r="N38" i="6"/>
  <c r="N36" i="6"/>
  <c r="N35" i="6"/>
  <c r="N34" i="6"/>
  <c r="N33" i="6"/>
  <c r="N32" i="6"/>
  <c r="N30" i="6"/>
  <c r="N29" i="6"/>
  <c r="N28" i="6"/>
  <c r="N27" i="6"/>
  <c r="N26" i="6"/>
  <c r="N25" i="6"/>
  <c r="N24" i="6"/>
  <c r="N22" i="6"/>
  <c r="N21" i="6"/>
  <c r="N20" i="6"/>
  <c r="N19" i="6"/>
  <c r="N17" i="6"/>
  <c r="N15" i="6"/>
  <c r="N14" i="6"/>
  <c r="N13" i="6"/>
  <c r="N12" i="6"/>
  <c r="N11" i="6"/>
  <c r="N10" i="6"/>
  <c r="N7" i="6"/>
  <c r="N8" i="6"/>
  <c r="B55" i="6"/>
  <c r="M55" i="6"/>
  <c r="N55" i="6" s="1"/>
  <c r="S55" i="6"/>
  <c r="S44" i="6"/>
  <c r="K55" i="6"/>
  <c r="K44" i="6"/>
  <c r="M44" i="6"/>
  <c r="M40" i="6"/>
  <c r="N40" i="6" s="1"/>
  <c r="S40" i="6"/>
  <c r="T40" i="6" s="1"/>
  <c r="K40" i="6"/>
  <c r="L40" i="6" s="1"/>
  <c r="M37" i="6"/>
  <c r="S37" i="6"/>
  <c r="K37" i="6"/>
  <c r="M31" i="6"/>
  <c r="N31" i="6" s="1"/>
  <c r="S31" i="6"/>
  <c r="T31" i="6" s="1"/>
  <c r="K31" i="6"/>
  <c r="L31" i="6" s="1"/>
  <c r="M23" i="6"/>
  <c r="S23" i="6"/>
  <c r="K23" i="6"/>
  <c r="T18" i="6"/>
  <c r="M18" i="6"/>
  <c r="N18" i="6" s="1"/>
  <c r="S18" i="6"/>
  <c r="K18" i="6"/>
  <c r="M16" i="6"/>
  <c r="N16" i="6" s="1"/>
  <c r="S16" i="6"/>
  <c r="K16" i="6"/>
  <c r="D40" i="6"/>
  <c r="E40" i="6"/>
  <c r="F40" i="6" s="1"/>
  <c r="G40" i="6"/>
  <c r="H40" i="6" s="1"/>
  <c r="I40" i="6"/>
  <c r="J40" i="6" s="1"/>
  <c r="O40" i="6"/>
  <c r="P40" i="6" s="1"/>
  <c r="Q40" i="6"/>
  <c r="R40" i="6" s="1"/>
  <c r="Q9" i="6"/>
  <c r="R9" i="6" s="1"/>
  <c r="Q16" i="6"/>
  <c r="Q18" i="6"/>
  <c r="R18" i="6" s="1"/>
  <c r="Q23" i="6"/>
  <c r="Q31" i="6"/>
  <c r="R31" i="6" s="1"/>
  <c r="Q37" i="6"/>
  <c r="Q44" i="6"/>
  <c r="Q55" i="6"/>
  <c r="Q59" i="6"/>
  <c r="R59" i="6" s="1"/>
  <c r="B59" i="6"/>
  <c r="I9" i="6"/>
  <c r="J9" i="6" s="1"/>
  <c r="I16" i="6"/>
  <c r="I18" i="6"/>
  <c r="J18" i="6" s="1"/>
  <c r="I23" i="6"/>
  <c r="I31" i="6"/>
  <c r="I37" i="6"/>
  <c r="I44" i="6"/>
  <c r="I55" i="6"/>
  <c r="I59" i="6"/>
  <c r="M59" i="6"/>
  <c r="M9" i="6"/>
  <c r="N9" i="6" s="1"/>
  <c r="S59" i="6"/>
  <c r="S9" i="6"/>
  <c r="T9" i="6" s="1"/>
  <c r="O59" i="6"/>
  <c r="P59" i="6"/>
  <c r="O16" i="6"/>
  <c r="P16" i="6" s="1"/>
  <c r="O55" i="6"/>
  <c r="O44" i="6"/>
  <c r="P44" i="6" s="1"/>
  <c r="O37" i="6"/>
  <c r="P37" i="6" s="1"/>
  <c r="O31" i="6"/>
  <c r="P31" i="6" s="1"/>
  <c r="O23" i="6"/>
  <c r="O18" i="6"/>
  <c r="P18" i="6" s="1"/>
  <c r="O9" i="6"/>
  <c r="P9" i="6" s="1"/>
  <c r="K59" i="6"/>
  <c r="L59" i="6" s="1"/>
  <c r="C59" i="6"/>
  <c r="C55" i="6"/>
  <c r="D55" i="6" s="1"/>
  <c r="D18" i="6"/>
  <c r="G9" i="6"/>
  <c r="G16" i="6"/>
  <c r="G18" i="6"/>
  <c r="H18" i="6" s="1"/>
  <c r="G23" i="6"/>
  <c r="G31" i="6"/>
  <c r="H31" i="6" s="1"/>
  <c r="G37" i="6"/>
  <c r="H37" i="6" s="1"/>
  <c r="G44" i="6"/>
  <c r="G55" i="6"/>
  <c r="G59" i="6"/>
  <c r="E59" i="6"/>
  <c r="F59" i="6" s="1"/>
  <c r="E16" i="6"/>
  <c r="E55" i="6"/>
  <c r="E44" i="6"/>
  <c r="F44" i="6" s="1"/>
  <c r="E37" i="6"/>
  <c r="E31" i="6"/>
  <c r="F31" i="6" s="1"/>
  <c r="E23" i="6"/>
  <c r="F23" i="6" s="1"/>
  <c r="E18" i="6"/>
  <c r="E9" i="6"/>
  <c r="F9" i="6" s="1"/>
  <c r="D31" i="6"/>
  <c r="H9" i="6"/>
  <c r="D37" i="6"/>
  <c r="J23" i="6"/>
  <c r="J31" i="6"/>
  <c r="T55" i="6" l="1"/>
  <c r="R23" i="6"/>
  <c r="T16" i="6"/>
  <c r="L37" i="6"/>
  <c r="J59" i="6"/>
  <c r="L55" i="6"/>
  <c r="J55" i="6"/>
  <c r="R37" i="6"/>
  <c r="N37" i="6"/>
  <c r="G60" i="6"/>
  <c r="F55" i="6"/>
  <c r="D59" i="6"/>
  <c r="I60" i="6"/>
  <c r="N44" i="6"/>
  <c r="B60" i="6"/>
  <c r="B62" i="6" s="1"/>
  <c r="O60" i="6"/>
  <c r="O62" i="6" s="1"/>
  <c r="H59" i="6"/>
  <c r="N59" i="6"/>
  <c r="H55" i="6"/>
  <c r="T59" i="6"/>
  <c r="N23" i="6"/>
  <c r="H23" i="6"/>
  <c r="L23" i="6"/>
  <c r="P23" i="6"/>
  <c r="J44" i="6"/>
  <c r="L44" i="6"/>
  <c r="T23" i="6"/>
  <c r="J37" i="6"/>
  <c r="F16" i="6"/>
  <c r="P55" i="6"/>
  <c r="F37" i="6"/>
  <c r="L16" i="6"/>
  <c r="T37" i="6"/>
  <c r="R55" i="6"/>
  <c r="G62" i="6"/>
  <c r="I62" i="6"/>
  <c r="R16" i="6"/>
  <c r="H16" i="6"/>
  <c r="D44" i="6"/>
  <c r="H44" i="6"/>
  <c r="J16" i="6"/>
  <c r="R44" i="6"/>
  <c r="F18" i="6"/>
  <c r="E60" i="6"/>
  <c r="K60" i="6"/>
  <c r="L18" i="6"/>
  <c r="C60" i="6"/>
  <c r="T44" i="6"/>
  <c r="S60" i="6"/>
  <c r="Q60" i="6"/>
  <c r="M60" i="6"/>
  <c r="D16" i="6"/>
  <c r="H60" i="6" l="1"/>
  <c r="P60" i="6"/>
  <c r="J62" i="6"/>
  <c r="J60" i="6"/>
  <c r="H62" i="6"/>
  <c r="P62" i="6"/>
  <c r="Q62" i="6"/>
  <c r="R62" i="6" s="1"/>
  <c r="R60" i="6"/>
  <c r="D60" i="6"/>
  <c r="C62" i="6"/>
  <c r="D62" i="6" s="1"/>
  <c r="M62" i="6"/>
  <c r="N62" i="6" s="1"/>
  <c r="N60" i="6"/>
  <c r="F60" i="6"/>
  <c r="E62" i="6"/>
  <c r="F62" i="6" s="1"/>
  <c r="T60" i="6"/>
  <c r="S62" i="6"/>
  <c r="T62" i="6" s="1"/>
  <c r="K62" i="6"/>
  <c r="L62" i="6" s="1"/>
  <c r="L60" i="6"/>
</calcChain>
</file>

<file path=xl/sharedStrings.xml><?xml version="1.0" encoding="utf-8"?>
<sst xmlns="http://schemas.openxmlformats.org/spreadsheetml/2006/main" count="185" uniqueCount="82">
  <si>
    <t>宇土市</t>
    <rPh sb="0" eb="3">
      <t>ウトシ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</si>
  <si>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</si>
  <si>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</si>
  <si>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率</t>
    <rPh sb="0" eb="1">
      <t>リツ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</si>
  <si>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</si>
  <si>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</si>
  <si>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</si>
  <si>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和水町</t>
    <rPh sb="0" eb="3">
      <t>ナゴミマチ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</si>
  <si>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</si>
  <si>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</si>
  <si>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</si>
  <si>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</si>
  <si>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</si>
  <si>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</si>
  <si>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</si>
  <si>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阿蘇市</t>
    <rPh sb="0" eb="3">
      <t>アソシ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</si>
  <si>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</si>
  <si>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</si>
  <si>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</si>
  <si>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</si>
  <si>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南阿蘇村</t>
    <rPh sb="0" eb="4">
      <t>ミナミアソムラ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</si>
  <si>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</si>
  <si>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</si>
  <si>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</si>
  <si>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</si>
  <si>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</si>
  <si>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ヤマトマチ</t>
    </rPh>
    <phoneticPr fontId="2"/>
  </si>
  <si>
    <t>八代市</t>
    <rPh sb="0" eb="3">
      <t>ヤツシロシ</t>
    </rPh>
    <phoneticPr fontId="2"/>
  </si>
  <si>
    <t>氷川町</t>
    <rPh sb="0" eb="2">
      <t>ヒカワ</t>
    </rPh>
    <rPh sb="2" eb="3">
      <t>マチ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</si>
  <si>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</si>
  <si>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</si>
  <si>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</si>
  <si>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</si>
  <si>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</si>
  <si>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あさぎり町</t>
    <rPh sb="4" eb="5">
      <t>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</si>
  <si>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</si>
  <si>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</si>
  <si>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</si>
  <si>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</si>
  <si>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</si>
  <si>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</si>
  <si>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</si>
  <si>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天草市</t>
    <rPh sb="0" eb="3">
      <t>アマクサシ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</si>
  <si>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</si>
  <si>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</si>
  <si>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</si>
  <si>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数</t>
    <rPh sb="0" eb="1">
      <t>スウ</t>
    </rPh>
    <phoneticPr fontId="2"/>
  </si>
  <si>
    <t>朝食について</t>
    <rPh sb="0" eb="2">
      <t>チョウショク</t>
    </rPh>
    <phoneticPr fontId="2"/>
  </si>
  <si>
    <t>夕食について</t>
    <rPh sb="0" eb="2">
      <t>ユウショク</t>
    </rPh>
    <phoneticPr fontId="2"/>
  </si>
  <si>
    <t>就寝について</t>
    <rPh sb="0" eb="2">
      <t>シュウシン</t>
    </rPh>
    <phoneticPr fontId="2"/>
  </si>
  <si>
    <t>ほとんど毎日食べている</t>
    <rPh sb="4" eb="6">
      <t>マイニチ</t>
    </rPh>
    <rPh sb="6" eb="7">
      <t>タ</t>
    </rPh>
    <phoneticPr fontId="2"/>
  </si>
  <si>
    <t>週に4～5回食べている</t>
    <rPh sb="0" eb="1">
      <t>シュウ</t>
    </rPh>
    <rPh sb="5" eb="6">
      <t>カイ</t>
    </rPh>
    <rPh sb="6" eb="7">
      <t>タ</t>
    </rPh>
    <phoneticPr fontId="2"/>
  </si>
  <si>
    <t>週に2～3回食べている</t>
    <rPh sb="0" eb="1">
      <t>シュウ</t>
    </rPh>
    <rPh sb="5" eb="6">
      <t>カイ</t>
    </rPh>
    <rPh sb="6" eb="7">
      <t>タ</t>
    </rPh>
    <phoneticPr fontId="2"/>
  </si>
  <si>
    <t>ほとんど食べていない
(週に0～１回）</t>
    <rPh sb="4" eb="5">
      <t>タ</t>
    </rPh>
    <rPh sb="12" eb="13">
      <t>シュウ</t>
    </rPh>
    <rPh sb="17" eb="18">
      <t>カイ</t>
    </rPh>
    <phoneticPr fontId="2"/>
  </si>
  <si>
    <t>20時以降に食べる</t>
    <rPh sb="2" eb="3">
      <t>ジ</t>
    </rPh>
    <rPh sb="3" eb="5">
      <t>イコウ</t>
    </rPh>
    <rPh sb="6" eb="7">
      <t>タ</t>
    </rPh>
    <phoneticPr fontId="2"/>
  </si>
  <si>
    <t>21時までに就寝する</t>
    <rPh sb="2" eb="3">
      <t>ジ</t>
    </rPh>
    <rPh sb="6" eb="8">
      <t>シュウシン</t>
    </rPh>
    <phoneticPr fontId="2"/>
  </si>
  <si>
    <t>21時～22時までに就寝する</t>
    <rPh sb="2" eb="3">
      <t>ジ</t>
    </rPh>
    <rPh sb="6" eb="7">
      <t>ジ</t>
    </rPh>
    <rPh sb="10" eb="12">
      <t>シュウシン</t>
    </rPh>
    <phoneticPr fontId="2"/>
  </si>
  <si>
    <t>22時以降に就寝する</t>
    <rPh sb="2" eb="3">
      <t>ジ</t>
    </rPh>
    <rPh sb="3" eb="5">
      <t>イコウ</t>
    </rPh>
    <rPh sb="6" eb="8">
      <t>シュウシン</t>
    </rPh>
    <phoneticPr fontId="2"/>
  </si>
  <si>
    <t>数</t>
    <rPh sb="0" eb="1">
      <t>カズ</t>
    </rPh>
    <phoneticPr fontId="2"/>
  </si>
  <si>
    <t>7-4　１歳６か月健康診査問診結果（生活リズム）</t>
    <rPh sb="5" eb="6">
      <t>サイ</t>
    </rPh>
    <rPh sb="8" eb="9">
      <t>ゲツ</t>
    </rPh>
    <rPh sb="9" eb="11">
      <t>ケンコウ</t>
    </rPh>
    <rPh sb="11" eb="13">
      <t>シンサ</t>
    </rPh>
    <rPh sb="13" eb="15">
      <t>モンシン</t>
    </rPh>
    <rPh sb="15" eb="17">
      <t>ケッカ</t>
    </rPh>
    <rPh sb="18" eb="20">
      <t>セイカツ</t>
    </rPh>
    <phoneticPr fontId="2"/>
  </si>
  <si>
    <t>表11　１歳6ヶ月健診時の問診で把握した生活リズムの状況</t>
    <rPh sb="0" eb="1">
      <t>ヒョウ</t>
    </rPh>
    <rPh sb="5" eb="6">
      <t>サイ</t>
    </rPh>
    <rPh sb="8" eb="9">
      <t>ガツ</t>
    </rPh>
    <rPh sb="9" eb="11">
      <t>ケンシン</t>
    </rPh>
    <rPh sb="11" eb="12">
      <t>ジ</t>
    </rPh>
    <rPh sb="13" eb="15">
      <t>モンシン</t>
    </rPh>
    <rPh sb="16" eb="18">
      <t>ハアク</t>
    </rPh>
    <rPh sb="20" eb="22">
      <t>セイカツ</t>
    </rPh>
    <rPh sb="26" eb="28">
      <t>ジョウキョウ</t>
    </rPh>
    <phoneticPr fontId="2"/>
  </si>
  <si>
    <t>熊本県</t>
    <rPh sb="0" eb="3">
      <t>クマモトケン</t>
    </rPh>
    <phoneticPr fontId="2"/>
  </si>
  <si>
    <t>合　計</t>
    <rPh sb="0" eb="1">
      <t>ゴウ</t>
    </rPh>
    <rPh sb="2" eb="3">
      <t>ケイ</t>
    </rPh>
    <phoneticPr fontId="2"/>
  </si>
  <si>
    <t>問診
者数</t>
    <rPh sb="0" eb="2">
      <t>モンシン</t>
    </rPh>
    <rPh sb="3" eb="4">
      <t>モノ</t>
    </rPh>
    <rPh sb="4" eb="5">
      <t>スウ</t>
    </rPh>
    <phoneticPr fontId="2"/>
  </si>
  <si>
    <t>率</t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</si>
  <si>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</si>
  <si>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</si>
  <si>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</si>
  <si>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</si>
  <si>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</si>
  <si>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</si>
  <si>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水俣管内</t>
    <rPh sb="0" eb="2">
      <t>ミナマタ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</si>
  <si>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</si>
  <si>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</si>
  <si>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</si>
  <si>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起床について</t>
    <rPh sb="0" eb="2">
      <t>キショウ</t>
    </rPh>
    <phoneticPr fontId="2"/>
  </si>
  <si>
    <t>9時以降に起床する</t>
    <rPh sb="1" eb="2">
      <t>ジ</t>
    </rPh>
    <rPh sb="2" eb="4">
      <t>イコウ</t>
    </rPh>
    <rPh sb="5" eb="7">
      <t>キショウ</t>
    </rPh>
    <phoneticPr fontId="2"/>
  </si>
  <si>
    <t>子ども未来課調べ及び県に報告された「健やか親子２１」から抽出</t>
    <rPh sb="8" eb="9">
      <t>オヨ</t>
    </rPh>
    <rPh sb="10" eb="11">
      <t>ケン</t>
    </rPh>
    <rPh sb="12" eb="14">
      <t>ホウコク</t>
    </rPh>
    <rPh sb="18" eb="19">
      <t>スコ</t>
    </rPh>
    <rPh sb="21" eb="23">
      <t>オヤコ</t>
    </rPh>
    <rPh sb="28" eb="30">
      <t>チュウシュツ</t>
    </rPh>
    <phoneticPr fontId="2"/>
  </si>
  <si>
    <t>（令和３年度）</t>
    <phoneticPr fontId="2"/>
  </si>
  <si>
    <t>-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</si>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</sst>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0.0_);[Red]\(0.0\)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178" fontId="6" fillId="2" borderId="1" xfId="0" applyNumberFormat="1" applyFont="1" applyFill="1" applyBorder="1" applyAlignment="1">
      <alignment horizontal="right" shrinkToFit="1"/>
    </xf>
    <xf numFmtId="178" fontId="6" fillId="2" borderId="2" xfId="0" applyNumberFormat="1" applyFont="1" applyFill="1" applyBorder="1" applyAlignment="1">
      <alignment horizontal="right" shrinkToFit="1"/>
    </xf>
    <xf numFmtId="178" fontId="6" fillId="2" borderId="3" xfId="0" applyNumberFormat="1" applyFont="1" applyFill="1" applyBorder="1" applyAlignment="1">
      <alignment horizontal="right" shrinkToFit="1"/>
    </xf>
    <xf numFmtId="178" fontId="5" fillId="3" borderId="4" xfId="0" applyNumberFormat="1" applyFont="1" applyFill="1" applyBorder="1" applyAlignment="1">
      <alignment horizontal="right" shrinkToFit="1"/>
    </xf>
    <xf numFmtId="178" fontId="6" fillId="5" borderId="4" xfId="0" applyNumberFormat="1" applyFont="1" applyFill="1" applyBorder="1" applyAlignment="1">
      <alignment horizontal="right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shrinkToFit="1"/>
    </xf>
    <xf numFmtId="178" fontId="6" fillId="0" borderId="9" xfId="0" applyNumberFormat="1" applyFont="1" applyBorder="1" applyAlignment="1">
      <alignment horizontal="right" shrinkToFit="1"/>
    </xf>
    <xf numFmtId="0" fontId="8" fillId="0" borderId="10" xfId="0" applyFont="1" applyBorder="1" applyAlignment="1">
      <alignment horizontal="center" shrinkToFit="1"/>
    </xf>
    <xf numFmtId="178" fontId="6" fillId="0" borderId="11" xfId="0" applyNumberFormat="1" applyFont="1" applyBorder="1" applyAlignment="1">
      <alignment horizontal="right" shrinkToFit="1"/>
    </xf>
    <xf numFmtId="0" fontId="8" fillId="0" borderId="12" xfId="0" applyFont="1" applyBorder="1" applyAlignment="1">
      <alignment horizontal="center" vertical="center" shrinkToFit="1"/>
    </xf>
    <xf numFmtId="178" fontId="6" fillId="0" borderId="13" xfId="0" applyNumberFormat="1" applyFont="1" applyBorder="1" applyAlignment="1">
      <alignment horizontal="right" shrinkToFit="1"/>
    </xf>
    <xf numFmtId="0" fontId="8" fillId="2" borderId="14" xfId="0" applyFont="1" applyFill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178" fontId="6" fillId="0" borderId="16" xfId="0" applyNumberFormat="1" applyFont="1" applyBorder="1" applyAlignment="1">
      <alignment horizontal="right" shrinkToFit="1"/>
    </xf>
    <xf numFmtId="0" fontId="8" fillId="0" borderId="17" xfId="0" applyFont="1" applyBorder="1" applyAlignment="1">
      <alignment horizontal="center" shrinkToFit="1"/>
    </xf>
    <xf numFmtId="178" fontId="6" fillId="0" borderId="18" xfId="0" applyNumberFormat="1" applyFont="1" applyBorder="1" applyAlignment="1">
      <alignment horizontal="right" shrinkToFit="1"/>
    </xf>
    <xf numFmtId="0" fontId="8" fillId="0" borderId="12" xfId="0" applyFont="1" applyBorder="1" applyAlignment="1">
      <alignment horizontal="center" shrinkToFit="1"/>
    </xf>
    <xf numFmtId="178" fontId="6" fillId="0" borderId="19" xfId="0" applyNumberFormat="1" applyFont="1" applyBorder="1" applyAlignment="1">
      <alignment horizontal="right" shrinkToFit="1"/>
    </xf>
    <xf numFmtId="0" fontId="8" fillId="2" borderId="20" xfId="0" applyFont="1" applyFill="1" applyBorder="1" applyAlignment="1">
      <alignment horizontal="center" shrinkToFit="1"/>
    </xf>
    <xf numFmtId="178" fontId="6" fillId="0" borderId="21" xfId="0" applyNumberFormat="1" applyFont="1" applyBorder="1" applyAlignment="1">
      <alignment horizontal="right" shrinkToFit="1"/>
    </xf>
    <xf numFmtId="0" fontId="8" fillId="2" borderId="22" xfId="0" applyFont="1" applyFill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178" fontId="6" fillId="0" borderId="23" xfId="0" applyNumberFormat="1" applyFont="1" applyBorder="1" applyAlignment="1">
      <alignment horizontal="right" shrinkToFit="1"/>
    </xf>
    <xf numFmtId="0" fontId="8" fillId="0" borderId="10" xfId="0" applyFont="1" applyBorder="1" applyAlignment="1">
      <alignment horizontal="center" vertical="center" shrinkToFit="1"/>
    </xf>
    <xf numFmtId="178" fontId="6" fillId="0" borderId="24" xfId="0" applyNumberFormat="1" applyFont="1" applyBorder="1" applyAlignment="1">
      <alignment horizontal="right" shrinkToFit="1"/>
    </xf>
    <xf numFmtId="178" fontId="6" fillId="0" borderId="25" xfId="0" applyNumberFormat="1" applyFont="1" applyBorder="1" applyAlignment="1">
      <alignment horizontal="right" shrinkToFit="1"/>
    </xf>
    <xf numFmtId="178" fontId="6" fillId="0" borderId="26" xfId="0" applyNumberFormat="1" applyFont="1" applyBorder="1" applyAlignment="1">
      <alignment horizontal="right" shrinkToFit="1"/>
    </xf>
    <xf numFmtId="178" fontId="6" fillId="0" borderId="27" xfId="0" applyNumberFormat="1" applyFont="1" applyBorder="1" applyAlignment="1">
      <alignment horizontal="right" shrinkToFit="1"/>
    </xf>
    <xf numFmtId="178" fontId="6" fillId="0" borderId="28" xfId="0" applyNumberFormat="1" applyFont="1" applyBorder="1" applyAlignment="1">
      <alignment horizontal="right" shrinkToFit="1"/>
    </xf>
    <xf numFmtId="0" fontId="4" fillId="3" borderId="29" xfId="0" applyFont="1" applyFill="1" applyBorder="1" applyAlignment="1">
      <alignment horizontal="center" shrinkToFit="1"/>
    </xf>
    <xf numFmtId="0" fontId="3" fillId="0" borderId="0" xfId="0" applyFont="1" applyAlignment="1"/>
    <xf numFmtId="0" fontId="8" fillId="0" borderId="22" xfId="0" applyFont="1" applyBorder="1" applyAlignment="1">
      <alignment horizontal="center" shrinkToFit="1"/>
    </xf>
    <xf numFmtId="178" fontId="6" fillId="0" borderId="30" xfId="0" applyNumberFormat="1" applyFont="1" applyBorder="1" applyAlignment="1">
      <alignment horizontal="right" shrinkToFit="1"/>
    </xf>
    <xf numFmtId="0" fontId="4" fillId="5" borderId="29" xfId="0" applyFont="1" applyFill="1" applyBorder="1" applyAlignment="1">
      <alignment horizont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178" fontId="6" fillId="0" borderId="31" xfId="0" applyNumberFormat="1" applyFont="1" applyBorder="1" applyAlignment="1" applyProtection="1">
      <alignment horizontal="right"/>
      <protection locked="0"/>
    </xf>
    <xf numFmtId="178" fontId="6" fillId="0" borderId="31" xfId="0" applyNumberFormat="1" applyFont="1" applyBorder="1" applyAlignment="1">
      <alignment horizontal="right"/>
    </xf>
    <xf numFmtId="178" fontId="6" fillId="0" borderId="18" xfId="0" applyNumberFormat="1" applyFont="1" applyBorder="1" applyAlignment="1" applyProtection="1">
      <alignment horizontal="right"/>
      <protection locked="0"/>
    </xf>
    <xf numFmtId="178" fontId="6" fillId="0" borderId="18" xfId="0" applyNumberFormat="1" applyFont="1" applyBorder="1" applyAlignment="1">
      <alignment horizontal="right"/>
    </xf>
    <xf numFmtId="178" fontId="6" fillId="0" borderId="32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6" fillId="0" borderId="19" xfId="0" applyNumberFormat="1" applyFont="1" applyBorder="1" applyAlignment="1">
      <alignment horizontal="right"/>
    </xf>
    <xf numFmtId="178" fontId="6" fillId="0" borderId="33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6" fillId="2" borderId="30" xfId="0" applyNumberFormat="1" applyFont="1" applyFill="1" applyBorder="1" applyAlignment="1">
      <alignment horizontal="right"/>
    </xf>
    <xf numFmtId="178" fontId="6" fillId="2" borderId="34" xfId="0" applyNumberFormat="1" applyFont="1" applyFill="1" applyBorder="1" applyAlignment="1">
      <alignment horizontal="right"/>
    </xf>
    <xf numFmtId="178" fontId="6" fillId="0" borderId="16" xfId="0" applyNumberFormat="1" applyFont="1" applyBorder="1" applyAlignment="1" applyProtection="1">
      <alignment horizontal="right"/>
      <protection locked="0"/>
    </xf>
    <xf numFmtId="178" fontId="6" fillId="0" borderId="16" xfId="0" applyNumberFormat="1" applyFont="1" applyBorder="1" applyAlignment="1">
      <alignment horizontal="right"/>
    </xf>
    <xf numFmtId="178" fontId="6" fillId="0" borderId="32" xfId="0" applyNumberFormat="1" applyFont="1" applyBorder="1" applyAlignment="1" applyProtection="1">
      <alignment horizontal="right"/>
      <protection locked="0"/>
    </xf>
    <xf numFmtId="178" fontId="6" fillId="0" borderId="33" xfId="0" applyNumberFormat="1" applyFont="1" applyBorder="1" applyAlignment="1" applyProtection="1">
      <alignment horizontal="right"/>
      <protection locked="0"/>
    </xf>
    <xf numFmtId="178" fontId="6" fillId="0" borderId="35" xfId="0" applyNumberFormat="1" applyFont="1" applyBorder="1" applyAlignment="1" applyProtection="1">
      <alignment horizontal="right"/>
      <protection locked="0"/>
    </xf>
    <xf numFmtId="178" fontId="6" fillId="2" borderId="36" xfId="0" applyNumberFormat="1" applyFont="1" applyFill="1" applyBorder="1" applyAlignment="1">
      <alignment horizontal="right"/>
    </xf>
    <xf numFmtId="178" fontId="6" fillId="2" borderId="3" xfId="0" applyNumberFormat="1" applyFont="1" applyFill="1" applyBorder="1" applyAlignment="1">
      <alignment horizontal="right"/>
    </xf>
    <xf numFmtId="178" fontId="6" fillId="2" borderId="2" xfId="0" applyNumberFormat="1" applyFont="1" applyFill="1" applyBorder="1" applyAlignment="1">
      <alignment horizontal="right"/>
    </xf>
    <xf numFmtId="178" fontId="6" fillId="0" borderId="35" xfId="0" applyNumberFormat="1" applyFont="1" applyBorder="1" applyAlignment="1">
      <alignment horizontal="right"/>
    </xf>
    <xf numFmtId="178" fontId="6" fillId="2" borderId="37" xfId="0" applyNumberFormat="1" applyFont="1" applyFill="1" applyBorder="1" applyAlignment="1">
      <alignment horizontal="right"/>
    </xf>
    <xf numFmtId="178" fontId="5" fillId="3" borderId="4" xfId="0" applyNumberFormat="1" applyFont="1" applyFill="1" applyBorder="1" applyAlignment="1">
      <alignment horizontal="right"/>
    </xf>
    <xf numFmtId="178" fontId="5" fillId="3" borderId="38" xfId="0" applyNumberFormat="1" applyFont="1" applyFill="1" applyBorder="1" applyAlignment="1">
      <alignment horizontal="right"/>
    </xf>
    <xf numFmtId="178" fontId="6" fillId="0" borderId="30" xfId="0" applyNumberFormat="1" applyFont="1" applyBorder="1" applyAlignment="1" applyProtection="1">
      <alignment horizontal="right"/>
      <protection locked="0"/>
    </xf>
    <xf numFmtId="178" fontId="6" fillId="0" borderId="30" xfId="0" applyNumberFormat="1" applyFont="1" applyBorder="1" applyAlignment="1">
      <alignment horizontal="right"/>
    </xf>
    <xf numFmtId="178" fontId="6" fillId="5" borderId="4" xfId="0" applyNumberFormat="1" applyFont="1" applyFill="1" applyBorder="1" applyAlignment="1">
      <alignment horizontal="right"/>
    </xf>
    <xf numFmtId="178" fontId="6" fillId="5" borderId="38" xfId="0" applyNumberFormat="1" applyFont="1" applyFill="1" applyBorder="1" applyAlignment="1">
      <alignment horizontal="right"/>
    </xf>
    <xf numFmtId="176" fontId="6" fillId="4" borderId="31" xfId="0" applyNumberFormat="1" applyFont="1" applyFill="1" applyBorder="1" applyAlignment="1">
      <alignment horizontal="right"/>
    </xf>
    <xf numFmtId="176" fontId="6" fillId="4" borderId="18" xfId="0" applyNumberFormat="1" applyFont="1" applyFill="1" applyBorder="1" applyAlignment="1">
      <alignment horizontal="right"/>
    </xf>
    <xf numFmtId="176" fontId="6" fillId="4" borderId="19" xfId="0" applyNumberFormat="1" applyFont="1" applyFill="1" applyBorder="1" applyAlignment="1">
      <alignment horizontal="right"/>
    </xf>
    <xf numFmtId="176" fontId="6" fillId="4" borderId="1" xfId="0" applyNumberFormat="1" applyFont="1" applyFill="1" applyBorder="1" applyAlignment="1">
      <alignment horizontal="right"/>
    </xf>
    <xf numFmtId="176" fontId="6" fillId="4" borderId="16" xfId="0" applyNumberFormat="1" applyFont="1" applyFill="1" applyBorder="1" applyAlignment="1">
      <alignment horizontal="right"/>
    </xf>
    <xf numFmtId="176" fontId="6" fillId="4" borderId="35" xfId="0" applyNumberFormat="1" applyFont="1" applyFill="1" applyBorder="1" applyAlignment="1">
      <alignment horizontal="right"/>
    </xf>
    <xf numFmtId="176" fontId="6" fillId="3" borderId="4" xfId="0" applyNumberFormat="1" applyFont="1" applyFill="1" applyBorder="1" applyAlignment="1">
      <alignment horizontal="right"/>
    </xf>
    <xf numFmtId="176" fontId="6" fillId="5" borderId="4" xfId="0" applyNumberFormat="1" applyFont="1" applyFill="1" applyBorder="1" applyAlignment="1">
      <alignment horizontal="right"/>
    </xf>
    <xf numFmtId="176" fontId="6" fillId="4" borderId="39" xfId="0" applyNumberFormat="1" applyFont="1" applyFill="1" applyBorder="1" applyAlignment="1">
      <alignment horizontal="right"/>
    </xf>
    <xf numFmtId="176" fontId="6" fillId="4" borderId="40" xfId="0" applyNumberFormat="1" applyFont="1" applyFill="1" applyBorder="1" applyAlignment="1">
      <alignment horizontal="right"/>
    </xf>
    <xf numFmtId="176" fontId="6" fillId="4" borderId="41" xfId="0" applyNumberFormat="1" applyFont="1" applyFill="1" applyBorder="1" applyAlignment="1">
      <alignment horizontal="right"/>
    </xf>
    <xf numFmtId="176" fontId="6" fillId="4" borderId="42" xfId="0" applyNumberFormat="1" applyFont="1" applyFill="1" applyBorder="1" applyAlignment="1">
      <alignment horizontal="right"/>
    </xf>
    <xf numFmtId="176" fontId="6" fillId="4" borderId="4" xfId="0" applyNumberFormat="1" applyFont="1" applyFill="1" applyBorder="1" applyAlignment="1">
      <alignment horizontal="right"/>
    </xf>
    <xf numFmtId="176" fontId="6" fillId="4" borderId="33" xfId="0" applyNumberFormat="1" applyFont="1" applyFill="1" applyBorder="1" applyAlignment="1">
      <alignment horizontal="right"/>
    </xf>
    <xf numFmtId="176" fontId="6" fillId="4" borderId="27" xfId="0" applyNumberFormat="1" applyFont="1" applyFill="1" applyBorder="1" applyAlignment="1">
      <alignment horizontal="right"/>
    </xf>
    <xf numFmtId="176" fontId="6" fillId="4" borderId="43" xfId="0" applyNumberFormat="1" applyFont="1" applyFill="1" applyBorder="1" applyAlignment="1">
      <alignment horizontal="right"/>
    </xf>
    <xf numFmtId="176" fontId="6" fillId="4" borderId="30" xfId="0" applyNumberFormat="1" applyFont="1" applyFill="1" applyBorder="1" applyAlignment="1">
      <alignment horizontal="right"/>
    </xf>
    <xf numFmtId="176" fontId="6" fillId="4" borderId="44" xfId="0" applyNumberFormat="1" applyFont="1" applyFill="1" applyBorder="1" applyAlignment="1">
      <alignment horizontal="right"/>
    </xf>
    <xf numFmtId="176" fontId="6" fillId="4" borderId="45" xfId="0" applyNumberFormat="1" applyFont="1" applyFill="1" applyBorder="1" applyAlignment="1">
      <alignment horizontal="right"/>
    </xf>
    <xf numFmtId="176" fontId="6" fillId="4" borderId="46" xfId="0" applyNumberFormat="1" applyFont="1" applyFill="1" applyBorder="1" applyAlignment="1">
      <alignment horizontal="right"/>
    </xf>
    <xf numFmtId="176" fontId="6" fillId="4" borderId="47" xfId="0" applyNumberFormat="1" applyFont="1" applyFill="1" applyBorder="1" applyAlignment="1">
      <alignment horizontal="right"/>
    </xf>
    <xf numFmtId="176" fontId="6" fillId="4" borderId="48" xfId="0" applyNumberFormat="1" applyFont="1" applyFill="1" applyBorder="1" applyAlignment="1">
      <alignment horizontal="right"/>
    </xf>
    <xf numFmtId="176" fontId="6" fillId="4" borderId="49" xfId="0" applyNumberFormat="1" applyFont="1" applyFill="1" applyBorder="1" applyAlignment="1">
      <alignment horizontal="right"/>
    </xf>
    <xf numFmtId="176" fontId="6" fillId="4" borderId="50" xfId="0" applyNumberFormat="1" applyFont="1" applyFill="1" applyBorder="1" applyAlignment="1">
      <alignment horizontal="right"/>
    </xf>
    <xf numFmtId="176" fontId="6" fillId="3" borderId="51" xfId="0" applyNumberFormat="1" applyFont="1" applyFill="1" applyBorder="1" applyAlignment="1">
      <alignment horizontal="right"/>
    </xf>
    <xf numFmtId="176" fontId="6" fillId="4" borderId="52" xfId="0" applyNumberFormat="1" applyFont="1" applyFill="1" applyBorder="1" applyAlignment="1">
      <alignment horizontal="right"/>
    </xf>
    <xf numFmtId="176" fontId="6" fillId="5" borderId="51" xfId="0" applyNumberFormat="1" applyFont="1" applyFill="1" applyBorder="1" applyAlignment="1">
      <alignment horizontal="right"/>
    </xf>
    <xf numFmtId="178" fontId="6" fillId="0" borderId="27" xfId="0" applyNumberFormat="1" applyFont="1" applyBorder="1" applyAlignment="1" applyProtection="1">
      <alignment horizontal="right"/>
      <protection locked="0"/>
    </xf>
    <xf numFmtId="178" fontId="6" fillId="0" borderId="43" xfId="0" applyNumberFormat="1" applyFont="1" applyBorder="1" applyAlignment="1" applyProtection="1">
      <alignment horizontal="right"/>
      <protection locked="0"/>
    </xf>
    <xf numFmtId="178" fontId="6" fillId="0" borderId="53" xfId="0" applyNumberFormat="1" applyFont="1" applyBorder="1" applyAlignment="1" applyProtection="1">
      <alignment horizontal="right"/>
      <protection locked="0"/>
    </xf>
    <xf numFmtId="178" fontId="6" fillId="0" borderId="54" xfId="0" applyNumberFormat="1" applyFont="1" applyBorder="1" applyAlignment="1" applyProtection="1">
      <alignment horizontal="right"/>
      <protection locked="0"/>
    </xf>
    <xf numFmtId="178" fontId="6" fillId="0" borderId="55" xfId="0" applyNumberFormat="1" applyFont="1" applyBorder="1" applyAlignment="1" applyProtection="1">
      <alignment horizontal="right"/>
      <protection locked="0"/>
    </xf>
    <xf numFmtId="178" fontId="6" fillId="0" borderId="56" xfId="0" applyNumberFormat="1" applyFont="1" applyBorder="1" applyAlignment="1" applyProtection="1">
      <alignment horizontal="right"/>
      <protection locked="0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vertical="center" wrapText="1"/>
    </xf>
    <xf numFmtId="0" fontId="8" fillId="0" borderId="6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20.25" customHeight="1" x14ac:dyDescent="0.15"/>
  <cols>
    <col min="1" max="1" width="7.5" customWidth="1"/>
    <col min="2" max="2" width="7" customWidth="1"/>
    <col min="3" max="20" width="6.875" customWidth="1"/>
  </cols>
  <sheetData>
    <row r="1" spans="1:20" ht="17.25" customHeight="1" x14ac:dyDescent="0.15">
      <c r="A1" s="6" t="s">
        <v>59</v>
      </c>
    </row>
    <row r="2" spans="1:20" ht="15" customHeight="1" thickBot="1" x14ac:dyDescent="0.2">
      <c r="A2" t="s">
        <v>60</v>
      </c>
      <c r="N2" s="7"/>
      <c r="T2" s="7" t="s">
        <v>78</v>
      </c>
    </row>
    <row r="3" spans="1:20" s="8" customFormat="1" ht="16.5" customHeight="1" x14ac:dyDescent="0.15">
      <c r="A3" s="109"/>
      <c r="B3" s="106" t="s">
        <v>63</v>
      </c>
      <c r="C3" s="116" t="s">
        <v>47</v>
      </c>
      <c r="D3" s="117"/>
      <c r="E3" s="117"/>
      <c r="F3" s="117"/>
      <c r="G3" s="117"/>
      <c r="H3" s="117"/>
      <c r="I3" s="117"/>
      <c r="J3" s="118"/>
      <c r="K3" s="112" t="s">
        <v>48</v>
      </c>
      <c r="L3" s="113"/>
      <c r="M3" s="116" t="s">
        <v>75</v>
      </c>
      <c r="N3" s="118"/>
      <c r="O3" s="117" t="s">
        <v>49</v>
      </c>
      <c r="P3" s="117"/>
      <c r="Q3" s="117"/>
      <c r="R3" s="117"/>
      <c r="S3" s="117"/>
      <c r="T3" s="119"/>
    </row>
    <row r="4" spans="1:20" s="8" customFormat="1" ht="42" customHeight="1" x14ac:dyDescent="0.15">
      <c r="A4" s="110"/>
      <c r="B4" s="107"/>
      <c r="C4" s="115" t="s">
        <v>50</v>
      </c>
      <c r="D4" s="114"/>
      <c r="E4" s="115" t="s">
        <v>51</v>
      </c>
      <c r="F4" s="114"/>
      <c r="G4" s="115" t="s">
        <v>52</v>
      </c>
      <c r="H4" s="114"/>
      <c r="I4" s="115" t="s">
        <v>53</v>
      </c>
      <c r="J4" s="114"/>
      <c r="K4" s="115" t="s">
        <v>54</v>
      </c>
      <c r="L4" s="114"/>
      <c r="M4" s="115" t="s">
        <v>76</v>
      </c>
      <c r="N4" s="121"/>
      <c r="O4" s="114" t="s">
        <v>55</v>
      </c>
      <c r="P4" s="114"/>
      <c r="Q4" s="115" t="s">
        <v>56</v>
      </c>
      <c r="R4" s="114"/>
      <c r="S4" s="115" t="s">
        <v>57</v>
      </c>
      <c r="T4" s="120"/>
    </row>
    <row r="5" spans="1:20" s="8" customFormat="1" ht="23.25" customHeight="1" thickBot="1" x14ac:dyDescent="0.2">
      <c r="A5" s="111"/>
      <c r="B5" s="108"/>
      <c r="C5" s="9" t="s">
        <v>46</v>
      </c>
      <c r="D5" s="10" t="s">
        <v>3</v>
      </c>
      <c r="E5" s="9" t="s">
        <v>46</v>
      </c>
      <c r="F5" s="10" t="s">
        <v>64</v>
      </c>
      <c r="G5" s="9" t="s">
        <v>46</v>
      </c>
      <c r="H5" s="10" t="s">
        <v>64</v>
      </c>
      <c r="I5" s="9" t="s">
        <v>58</v>
      </c>
      <c r="J5" s="10" t="s">
        <v>64</v>
      </c>
      <c r="K5" s="9" t="s">
        <v>46</v>
      </c>
      <c r="L5" s="10" t="s">
        <v>64</v>
      </c>
      <c r="M5" s="9" t="s">
        <v>46</v>
      </c>
      <c r="N5" s="11" t="s">
        <v>64</v>
      </c>
      <c r="O5" s="9" t="s">
        <v>46</v>
      </c>
      <c r="P5" s="10" t="s">
        <v>64</v>
      </c>
      <c r="Q5" s="9" t="s">
        <v>46</v>
      </c>
      <c r="R5" s="10" t="s">
        <v>64</v>
      </c>
      <c r="S5" s="9" t="s">
        <v>46</v>
      </c>
      <c r="T5" s="12" t="s">
        <v>64</v>
      </c>
    </row>
    <row r="6" spans="1:20" ht="19.5" customHeight="1" thickTop="1" x14ac:dyDescent="0.15">
      <c r="A6" s="13" t="s">
        <v>0</v>
      </c>
      <c r="B6" s="14">
        <v>248</v>
      </c>
      <c r="C6" s="46">
        <v>241</v>
      </c>
      <c r="D6" s="72">
        <f>IF(C6="-","-",C6/$B6*100)</f>
        <v>97.177419354838719</v>
      </c>
      <c r="E6" s="46">
        <v>3</v>
      </c>
      <c r="F6" s="72">
        <f>IF(E6="-","-",E6/$B6*100)</f>
        <v>1.2096774193548387</v>
      </c>
      <c r="G6" s="46">
        <v>1</v>
      </c>
      <c r="H6" s="72">
        <f>IF(G6="-","-",G6/$B6*100)</f>
        <v>0.40322580645161288</v>
      </c>
      <c r="I6" s="46">
        <v>2</v>
      </c>
      <c r="J6" s="80">
        <f>IF(I6="-","-",I6/$B6*100)</f>
        <v>0.80645161290322576</v>
      </c>
      <c r="K6" s="46">
        <v>26</v>
      </c>
      <c r="L6" s="72">
        <f>IF(K6="-","-",K6/$B6*100)</f>
        <v>10.483870967741936</v>
      </c>
      <c r="M6" s="45">
        <v>5</v>
      </c>
      <c r="N6" s="72">
        <f>IF(M6="-","-",M6/$B6*100)</f>
        <v>2.0161290322580645</v>
      </c>
      <c r="O6" s="101">
        <v>51</v>
      </c>
      <c r="P6" s="72">
        <f>IF(O6="-","-",O6/$B6*100)</f>
        <v>20.56451612903226</v>
      </c>
      <c r="Q6" s="45">
        <v>144</v>
      </c>
      <c r="R6" s="72">
        <f>IF(Q6="-","-",Q6/$B6*100)</f>
        <v>58.064516129032263</v>
      </c>
      <c r="S6" s="45">
        <v>51</v>
      </c>
      <c r="T6" s="89">
        <f>IF(S6="-","-",S6/$B6*100)</f>
        <v>20.56451612903226</v>
      </c>
    </row>
    <row r="7" spans="1:20" ht="19.5" customHeight="1" x14ac:dyDescent="0.15">
      <c r="A7" s="15" t="s">
        <v>1</v>
      </c>
      <c r="B7" s="16">
        <v>318</v>
      </c>
      <c r="C7" s="48">
        <v>303</v>
      </c>
      <c r="D7" s="73">
        <f>IF(C7="-","-",C7/$B7*100)</f>
        <v>95.283018867924525</v>
      </c>
      <c r="E7" s="48">
        <v>10</v>
      </c>
      <c r="F7" s="73">
        <f>IF(E7="-","-",E7/$B7*100)</f>
        <v>3.1446540880503147</v>
      </c>
      <c r="G7" s="48">
        <v>3</v>
      </c>
      <c r="H7" s="73">
        <f>IF(G7="-","-",G7/$B7*100)</f>
        <v>0.94339622641509435</v>
      </c>
      <c r="I7" s="48">
        <v>2</v>
      </c>
      <c r="J7" s="81">
        <f>IF(I7="-","-",I7/$B7*100)</f>
        <v>0.62893081761006298</v>
      </c>
      <c r="K7" s="48">
        <v>0</v>
      </c>
      <c r="L7" s="73">
        <f>IF(K7="-","-",K7/$B7*100)</f>
        <v>0</v>
      </c>
      <c r="M7" s="47" t="s">
        <v>80</v>
      </c>
      <c r="N7" s="73" t="str">
        <f>IF(M7="-","-",M7/$B7*100)</f>
        <v>-</v>
      </c>
      <c r="O7" s="58" t="s">
        <v>80</v>
      </c>
      <c r="P7" s="73" t="str">
        <f>IF(O7="-","-",O7/$B7*100)</f>
        <v>-</v>
      </c>
      <c r="Q7" s="47" t="s">
        <v>80</v>
      </c>
      <c r="R7" s="73" t="str">
        <f>IF(Q7="-","-",Q7/$B7*100)</f>
        <v>-</v>
      </c>
      <c r="S7" s="47" t="s">
        <v>80</v>
      </c>
      <c r="T7" s="90" t="str">
        <f>IF(S7="-","-",S7/$B7*100)</f>
        <v>-</v>
      </c>
    </row>
    <row r="8" spans="1:20" ht="19.5" customHeight="1" x14ac:dyDescent="0.15">
      <c r="A8" s="17" t="s">
        <v>2</v>
      </c>
      <c r="B8" s="18">
        <v>35</v>
      </c>
      <c r="C8" s="51">
        <v>35</v>
      </c>
      <c r="D8" s="74">
        <f>IF(C8="-","-",C8/$B8*100)</f>
        <v>100</v>
      </c>
      <c r="E8" s="51">
        <v>0</v>
      </c>
      <c r="F8" s="74">
        <f>IF(E8="-","-",E8/$B8*100)</f>
        <v>0</v>
      </c>
      <c r="G8" s="51">
        <v>0</v>
      </c>
      <c r="H8" s="74">
        <f>IF(G8="-","-",G8/$B8*100)</f>
        <v>0</v>
      </c>
      <c r="I8" s="51">
        <v>0</v>
      </c>
      <c r="J8" s="81">
        <f>IF(I8="-","-",I8/$B8*100)</f>
        <v>0</v>
      </c>
      <c r="K8" s="51">
        <v>0</v>
      </c>
      <c r="L8" s="74">
        <f>IF(K8="-","-",K8/$B8*100)</f>
        <v>0</v>
      </c>
      <c r="M8" s="50" t="s">
        <v>80</v>
      </c>
      <c r="N8" s="74" t="str">
        <f>IF(M8="-","-",M8/$B8*100)</f>
        <v>-</v>
      </c>
      <c r="O8" s="59" t="s">
        <v>80</v>
      </c>
      <c r="P8" s="74" t="str">
        <f>IF(O8="-","-",O8/$B8*100)</f>
        <v>-</v>
      </c>
      <c r="Q8" s="50" t="s">
        <v>80</v>
      </c>
      <c r="R8" s="74" t="str">
        <f>IF(Q8="-","-",Q8/$B8*100)</f>
        <v>-</v>
      </c>
      <c r="S8" s="50" t="s">
        <v>80</v>
      </c>
      <c r="T8" s="91" t="str">
        <f>IF(S8="-","-",S8/$B8*100)</f>
        <v>-</v>
      </c>
    </row>
    <row r="9" spans="1:20" ht="18" customHeight="1" thickBot="1" x14ac:dyDescent="0.2">
      <c r="A9" s="19" t="s">
        <v>65</v>
      </c>
      <c r="B9" s="1">
        <f>SUM(B6:B8)</f>
        <v>601</v>
      </c>
      <c r="C9" s="53">
        <f>SUM(C6:C8)</f>
        <v>579</v>
      </c>
      <c r="D9" s="75">
        <f>C9/$B9*100</f>
        <v>96.339434276206333</v>
      </c>
      <c r="E9" s="53">
        <f>SUM(E6:E8)</f>
        <v>13</v>
      </c>
      <c r="F9" s="75">
        <f>E9/$B9*100</f>
        <v>2.1630615640599005</v>
      </c>
      <c r="G9" s="53">
        <f>SUM(G6:G8)</f>
        <v>4</v>
      </c>
      <c r="H9" s="75">
        <f>G9/$B9*100</f>
        <v>0.66555740432612309</v>
      </c>
      <c r="I9" s="53">
        <f>SUM(I6:I8)</f>
        <v>4</v>
      </c>
      <c r="J9" s="75">
        <f>I9/$B9*100</f>
        <v>0.66555740432612309</v>
      </c>
      <c r="K9" s="53">
        <f>SUM(K6:K8)</f>
        <v>26</v>
      </c>
      <c r="L9" s="75">
        <f>K9/$B9*100</f>
        <v>4.3261231281198009</v>
      </c>
      <c r="M9" s="54">
        <f>SUM(M6:M8)</f>
        <v>5</v>
      </c>
      <c r="N9" s="76">
        <f>M9/$B9*100</f>
        <v>0.83194675540765384</v>
      </c>
      <c r="O9" s="55">
        <f>SUM(O6:O8)</f>
        <v>51</v>
      </c>
      <c r="P9" s="75">
        <f>O9/$B9*100</f>
        <v>8.4858569051580695</v>
      </c>
      <c r="Q9" s="53">
        <f>SUM(Q6:Q8)</f>
        <v>144</v>
      </c>
      <c r="R9" s="81">
        <f>Q9/$B9*100</f>
        <v>23.960066555740433</v>
      </c>
      <c r="S9" s="53">
        <f>SUM(S6:S8)</f>
        <v>51</v>
      </c>
      <c r="T9" s="92">
        <f>S9/$B9*100</f>
        <v>8.4858569051580695</v>
      </c>
    </row>
    <row r="10" spans="1:20" ht="19.5" customHeight="1" x14ac:dyDescent="0.15">
      <c r="A10" s="20" t="s">
        <v>4</v>
      </c>
      <c r="B10" s="21">
        <v>242</v>
      </c>
      <c r="C10" s="57">
        <v>223</v>
      </c>
      <c r="D10" s="76">
        <f t="shared" ref="D10:D15" si="0">IF(C10="-","-",C10/$B10*100)</f>
        <v>92.148760330578511</v>
      </c>
      <c r="E10" s="57">
        <v>9</v>
      </c>
      <c r="F10" s="76">
        <f t="shared" ref="F10:F15" si="1">IF(E10="-","-",E10/$B10*100)</f>
        <v>3.71900826446281</v>
      </c>
      <c r="G10" s="57">
        <v>10</v>
      </c>
      <c r="H10" s="76">
        <f t="shared" ref="H10:H15" si="2">IF(G10="-","-",G10/$B10*100)</f>
        <v>4.1322314049586781</v>
      </c>
      <c r="I10" s="57">
        <v>0</v>
      </c>
      <c r="J10" s="82">
        <f t="shared" ref="J10:J15" si="3">IF(I10="-","-",I10/$B10*100)</f>
        <v>0</v>
      </c>
      <c r="K10" s="57">
        <v>0</v>
      </c>
      <c r="L10" s="76">
        <f t="shared" ref="L10:L15" si="4">IF(K10="-","-",K10/$B10*100)</f>
        <v>0</v>
      </c>
      <c r="M10" s="99">
        <v>6</v>
      </c>
      <c r="N10" s="86">
        <f t="shared" ref="N10:N15" si="5">IF(M10="-","-",M10/$B10*100)</f>
        <v>2.4793388429752068</v>
      </c>
      <c r="O10" s="102">
        <v>32</v>
      </c>
      <c r="P10" s="76">
        <f t="shared" ref="P10:P15" si="6">IF(O10="-","-",O10/$B10*100)</f>
        <v>13.223140495867769</v>
      </c>
      <c r="Q10" s="56">
        <v>155</v>
      </c>
      <c r="R10" s="82">
        <f t="shared" ref="R10:R15" si="7">IF(Q10="-","-",Q10/$B10*100)</f>
        <v>64.049586776859499</v>
      </c>
      <c r="S10" s="56">
        <v>48</v>
      </c>
      <c r="T10" s="93">
        <f t="shared" ref="T10:T15" si="8">IF(S10="-","-",S10/$B10*100)</f>
        <v>19.834710743801654</v>
      </c>
    </row>
    <row r="11" spans="1:20" ht="19.5" customHeight="1" x14ac:dyDescent="0.15">
      <c r="A11" s="22" t="s">
        <v>5</v>
      </c>
      <c r="B11" s="21">
        <v>537</v>
      </c>
      <c r="C11" s="57">
        <v>504</v>
      </c>
      <c r="D11" s="73">
        <f t="shared" si="0"/>
        <v>93.85474860335195</v>
      </c>
      <c r="E11" s="48">
        <v>13</v>
      </c>
      <c r="F11" s="73">
        <f t="shared" si="1"/>
        <v>2.4208566108007448</v>
      </c>
      <c r="G11" s="48">
        <v>1</v>
      </c>
      <c r="H11" s="73">
        <f t="shared" si="2"/>
        <v>0.18621973929236499</v>
      </c>
      <c r="I11" s="48">
        <v>3</v>
      </c>
      <c r="J11" s="81">
        <f t="shared" si="3"/>
        <v>0.55865921787709494</v>
      </c>
      <c r="K11" s="48">
        <v>2</v>
      </c>
      <c r="L11" s="73">
        <f t="shared" si="4"/>
        <v>0.37243947858472998</v>
      </c>
      <c r="M11" s="47" t="s">
        <v>80</v>
      </c>
      <c r="N11" s="73" t="str">
        <f t="shared" si="5"/>
        <v>-</v>
      </c>
      <c r="O11" s="58" t="s">
        <v>80</v>
      </c>
      <c r="P11" s="73" t="str">
        <f t="shared" si="6"/>
        <v>-</v>
      </c>
      <c r="Q11" s="47" t="s">
        <v>80</v>
      </c>
      <c r="R11" s="81" t="str">
        <f t="shared" si="7"/>
        <v>-</v>
      </c>
      <c r="S11" s="47" t="s">
        <v>80</v>
      </c>
      <c r="T11" s="90" t="str">
        <f t="shared" si="8"/>
        <v>-</v>
      </c>
    </row>
    <row r="12" spans="1:20" ht="19.5" customHeight="1" x14ac:dyDescent="0.15">
      <c r="A12" s="15" t="s">
        <v>6</v>
      </c>
      <c r="B12" s="23">
        <v>26</v>
      </c>
      <c r="C12" s="48">
        <v>26</v>
      </c>
      <c r="D12" s="73">
        <f t="shared" si="0"/>
        <v>100</v>
      </c>
      <c r="E12" s="48">
        <v>0</v>
      </c>
      <c r="F12" s="73">
        <f t="shared" si="1"/>
        <v>0</v>
      </c>
      <c r="G12" s="48">
        <v>0</v>
      </c>
      <c r="H12" s="73">
        <f t="shared" si="2"/>
        <v>0</v>
      </c>
      <c r="I12" s="48">
        <v>0</v>
      </c>
      <c r="J12" s="76">
        <f t="shared" si="3"/>
        <v>0</v>
      </c>
      <c r="K12" s="49">
        <v>0</v>
      </c>
      <c r="L12" s="76">
        <f t="shared" si="4"/>
        <v>0</v>
      </c>
      <c r="M12" s="47">
        <v>0</v>
      </c>
      <c r="N12" s="73">
        <f t="shared" si="5"/>
        <v>0</v>
      </c>
      <c r="O12" s="58">
        <v>8</v>
      </c>
      <c r="P12" s="73">
        <f t="shared" si="6"/>
        <v>30.76923076923077</v>
      </c>
      <c r="Q12" s="47">
        <v>18</v>
      </c>
      <c r="R12" s="81">
        <f t="shared" si="7"/>
        <v>69.230769230769226</v>
      </c>
      <c r="S12" s="47">
        <v>0</v>
      </c>
      <c r="T12" s="90">
        <f t="shared" si="8"/>
        <v>0</v>
      </c>
    </row>
    <row r="13" spans="1:20" ht="19.5" customHeight="1" x14ac:dyDescent="0.15">
      <c r="A13" s="15" t="s">
        <v>7</v>
      </c>
      <c r="B13" s="23">
        <v>50</v>
      </c>
      <c r="C13" s="48">
        <v>47</v>
      </c>
      <c r="D13" s="73">
        <f t="shared" si="0"/>
        <v>94</v>
      </c>
      <c r="E13" s="48">
        <v>2</v>
      </c>
      <c r="F13" s="73">
        <f t="shared" si="1"/>
        <v>4</v>
      </c>
      <c r="G13" s="48">
        <v>1</v>
      </c>
      <c r="H13" s="73">
        <f t="shared" si="2"/>
        <v>2</v>
      </c>
      <c r="I13" s="48">
        <v>0</v>
      </c>
      <c r="J13" s="76">
        <f t="shared" si="3"/>
        <v>0</v>
      </c>
      <c r="K13" s="49">
        <v>4</v>
      </c>
      <c r="L13" s="73">
        <f t="shared" si="4"/>
        <v>8</v>
      </c>
      <c r="M13" s="47" t="s">
        <v>80</v>
      </c>
      <c r="N13" s="73" t="str">
        <f t="shared" si="5"/>
        <v>-</v>
      </c>
      <c r="O13" s="58" t="s">
        <v>80</v>
      </c>
      <c r="P13" s="73" t="str">
        <f t="shared" si="6"/>
        <v>-</v>
      </c>
      <c r="Q13" s="47" t="s">
        <v>80</v>
      </c>
      <c r="R13" s="73" t="str">
        <f t="shared" si="7"/>
        <v>-</v>
      </c>
      <c r="S13" s="47" t="s">
        <v>80</v>
      </c>
      <c r="T13" s="90" t="str">
        <f t="shared" si="8"/>
        <v>-</v>
      </c>
    </row>
    <row r="14" spans="1:20" ht="19.5" customHeight="1" x14ac:dyDescent="0.15">
      <c r="A14" s="15" t="s">
        <v>8</v>
      </c>
      <c r="B14" s="23">
        <v>43</v>
      </c>
      <c r="C14" s="48">
        <v>42</v>
      </c>
      <c r="D14" s="73">
        <f t="shared" si="0"/>
        <v>97.674418604651152</v>
      </c>
      <c r="E14" s="48">
        <v>0</v>
      </c>
      <c r="F14" s="73">
        <f t="shared" si="1"/>
        <v>0</v>
      </c>
      <c r="G14" s="48">
        <v>0</v>
      </c>
      <c r="H14" s="73">
        <f t="shared" si="2"/>
        <v>0</v>
      </c>
      <c r="I14" s="48">
        <v>1</v>
      </c>
      <c r="J14" s="73">
        <f t="shared" si="3"/>
        <v>2.3255813953488373</v>
      </c>
      <c r="K14" s="48">
        <v>0</v>
      </c>
      <c r="L14" s="73">
        <f t="shared" si="4"/>
        <v>0</v>
      </c>
      <c r="M14" s="47">
        <v>0</v>
      </c>
      <c r="N14" s="73">
        <f t="shared" si="5"/>
        <v>0</v>
      </c>
      <c r="O14" s="58">
        <v>15</v>
      </c>
      <c r="P14" s="73">
        <f t="shared" si="6"/>
        <v>34.883720930232556</v>
      </c>
      <c r="Q14" s="47">
        <v>25</v>
      </c>
      <c r="R14" s="81">
        <f t="shared" si="7"/>
        <v>58.139534883720934</v>
      </c>
      <c r="S14" s="47">
        <v>3</v>
      </c>
      <c r="T14" s="90">
        <f t="shared" si="8"/>
        <v>6.9767441860465116</v>
      </c>
    </row>
    <row r="15" spans="1:20" ht="19.5" customHeight="1" x14ac:dyDescent="0.15">
      <c r="A15" s="24" t="s">
        <v>9</v>
      </c>
      <c r="B15" s="25">
        <v>91</v>
      </c>
      <c r="C15" s="52">
        <v>90</v>
      </c>
      <c r="D15" s="77">
        <f t="shared" si="0"/>
        <v>98.901098901098905</v>
      </c>
      <c r="E15" s="64">
        <v>0</v>
      </c>
      <c r="F15" s="77">
        <f t="shared" si="1"/>
        <v>0</v>
      </c>
      <c r="G15" s="64">
        <v>0</v>
      </c>
      <c r="H15" s="77">
        <f t="shared" si="2"/>
        <v>0</v>
      </c>
      <c r="I15" s="64">
        <v>0</v>
      </c>
      <c r="J15" s="83">
        <f t="shared" si="3"/>
        <v>0</v>
      </c>
      <c r="K15" s="52">
        <v>7</v>
      </c>
      <c r="L15" s="85">
        <f t="shared" si="4"/>
        <v>7.6923076923076925</v>
      </c>
      <c r="M15" s="50">
        <v>1</v>
      </c>
      <c r="N15" s="74">
        <f t="shared" si="5"/>
        <v>1.098901098901099</v>
      </c>
      <c r="O15" s="103">
        <v>18</v>
      </c>
      <c r="P15" s="77">
        <f t="shared" si="6"/>
        <v>19.780219780219781</v>
      </c>
      <c r="Q15" s="50">
        <v>51</v>
      </c>
      <c r="R15" s="74">
        <f t="shared" si="7"/>
        <v>56.043956043956044</v>
      </c>
      <c r="S15" s="59">
        <v>12</v>
      </c>
      <c r="T15" s="91">
        <f t="shared" si="8"/>
        <v>13.186813186813188</v>
      </c>
    </row>
    <row r="16" spans="1:20" ht="18" customHeight="1" thickBot="1" x14ac:dyDescent="0.2">
      <c r="A16" s="26" t="s">
        <v>66</v>
      </c>
      <c r="B16" s="1">
        <f>SUM(B10:B15)</f>
        <v>989</v>
      </c>
      <c r="C16" s="61">
        <f t="shared" ref="C16:S16" si="9">SUM(C10:C15)</f>
        <v>932</v>
      </c>
      <c r="D16" s="75">
        <f>C16/$B16*100</f>
        <v>94.236602628918092</v>
      </c>
      <c r="E16" s="61">
        <f t="shared" si="9"/>
        <v>24</v>
      </c>
      <c r="F16" s="75">
        <f>E16/$B16*100</f>
        <v>2.4266936299292214</v>
      </c>
      <c r="G16" s="61">
        <f t="shared" si="9"/>
        <v>12</v>
      </c>
      <c r="H16" s="75">
        <f>G16/$B16*100</f>
        <v>1.2133468149646107</v>
      </c>
      <c r="I16" s="53">
        <f t="shared" si="9"/>
        <v>4</v>
      </c>
      <c r="J16" s="75">
        <f>I16/$B16*100</f>
        <v>0.40444893832153694</v>
      </c>
      <c r="K16" s="55">
        <f t="shared" si="9"/>
        <v>13</v>
      </c>
      <c r="L16" s="75">
        <f>K16/$B16*100</f>
        <v>1.314459049544995</v>
      </c>
      <c r="M16" s="54">
        <f>SUM(M10:M15)</f>
        <v>7</v>
      </c>
      <c r="N16" s="76">
        <f>M16/$B16*100</f>
        <v>0.70778564206268957</v>
      </c>
      <c r="O16" s="61">
        <f t="shared" si="9"/>
        <v>73</v>
      </c>
      <c r="P16" s="75">
        <f>O16/$B16*100</f>
        <v>7.3811931243680489</v>
      </c>
      <c r="Q16" s="53">
        <f t="shared" si="9"/>
        <v>249</v>
      </c>
      <c r="R16" s="81">
        <f>Q16/$B16*100</f>
        <v>25.176946410515672</v>
      </c>
      <c r="S16" s="55">
        <f t="shared" si="9"/>
        <v>63</v>
      </c>
      <c r="T16" s="92">
        <f>S16/$B16*100</f>
        <v>6.3700707785642061</v>
      </c>
    </row>
    <row r="17" spans="1:20" ht="19.5" customHeight="1" x14ac:dyDescent="0.15">
      <c r="A17" s="20" t="s">
        <v>10</v>
      </c>
      <c r="B17" s="27">
        <v>339</v>
      </c>
      <c r="C17" s="57">
        <v>334</v>
      </c>
      <c r="D17" s="76">
        <f>IF(C17="-","-",C17/$B17*100)</f>
        <v>98.525073746312685</v>
      </c>
      <c r="E17" s="57">
        <v>1</v>
      </c>
      <c r="F17" s="76">
        <f>IF(E17="-","-",E17/$B17*100)</f>
        <v>0.29498525073746312</v>
      </c>
      <c r="G17" s="57">
        <v>1</v>
      </c>
      <c r="H17" s="76">
        <f>IF(G17="-","-",G17/$B17*100)</f>
        <v>0.29498525073746312</v>
      </c>
      <c r="I17" s="57">
        <v>1</v>
      </c>
      <c r="J17" s="82">
        <f>IF(I17="-","-",I17/$B17*100)</f>
        <v>0.29498525073746312</v>
      </c>
      <c r="K17" s="57">
        <v>9</v>
      </c>
      <c r="L17" s="76">
        <f>IF(K17="-","-",K17/$B17*100)</f>
        <v>2.6548672566371683</v>
      </c>
      <c r="M17" s="100">
        <v>6</v>
      </c>
      <c r="N17" s="87">
        <f>IF(M17="-","-",M17/$B17*100)</f>
        <v>1.7699115044247788</v>
      </c>
      <c r="O17" s="102">
        <v>70</v>
      </c>
      <c r="P17" s="76">
        <f>IF(O17="-","-",O17/$B17*100)</f>
        <v>20.64896755162242</v>
      </c>
      <c r="Q17" s="100">
        <v>219</v>
      </c>
      <c r="R17" s="87">
        <f>IF(Q17="-","-",Q17/$B17*100)</f>
        <v>64.601769911504419</v>
      </c>
      <c r="S17" s="100">
        <v>50</v>
      </c>
      <c r="T17" s="94">
        <f>IF(S17="-","-",S17/$B17*100)</f>
        <v>14.749262536873156</v>
      </c>
    </row>
    <row r="18" spans="1:20" ht="18" customHeight="1" thickBot="1" x14ac:dyDescent="0.2">
      <c r="A18" s="28" t="s">
        <v>67</v>
      </c>
      <c r="B18" s="2">
        <f>SUM(B17:B17)</f>
        <v>339</v>
      </c>
      <c r="C18" s="62">
        <f>SUM(C17:C17)</f>
        <v>334</v>
      </c>
      <c r="D18" s="75">
        <f>C18/$B18*100</f>
        <v>98.525073746312685</v>
      </c>
      <c r="E18" s="62">
        <f>SUM(E17:E17)</f>
        <v>1</v>
      </c>
      <c r="F18" s="75">
        <f>E18/$B18*100</f>
        <v>0.29498525073746312</v>
      </c>
      <c r="G18" s="62">
        <f>SUM(G17:G17)</f>
        <v>1</v>
      </c>
      <c r="H18" s="75">
        <f>G18/$B18*100</f>
        <v>0.29498525073746312</v>
      </c>
      <c r="I18" s="62">
        <f>SUM(I17:I17)</f>
        <v>1</v>
      </c>
      <c r="J18" s="75">
        <f>I18/$B18*100</f>
        <v>0.29498525073746312</v>
      </c>
      <c r="K18" s="62">
        <f>SUM(K17:K17)</f>
        <v>9</v>
      </c>
      <c r="L18" s="75">
        <f>K18/$B18*100</f>
        <v>2.6548672566371683</v>
      </c>
      <c r="M18" s="63">
        <f>SUM(M17:M17)</f>
        <v>6</v>
      </c>
      <c r="N18" s="76">
        <f>M18/$B18*100</f>
        <v>1.7699115044247788</v>
      </c>
      <c r="O18" s="61">
        <f>SUM(O17:O17)</f>
        <v>70</v>
      </c>
      <c r="P18" s="75">
        <f>O18/$B18*100</f>
        <v>20.64896755162242</v>
      </c>
      <c r="Q18" s="63">
        <f>SUM(Q17:Q17)</f>
        <v>219</v>
      </c>
      <c r="R18" s="83">
        <f>Q18/$B18*100</f>
        <v>64.601769911504419</v>
      </c>
      <c r="S18" s="63">
        <f>SUM(S17:S17)</f>
        <v>50</v>
      </c>
      <c r="T18" s="92">
        <f>S18/$B18*100</f>
        <v>14.749262536873156</v>
      </c>
    </row>
    <row r="19" spans="1:20" ht="19.5" customHeight="1" x14ac:dyDescent="0.15">
      <c r="A19" s="29" t="s">
        <v>11</v>
      </c>
      <c r="B19" s="30">
        <v>329</v>
      </c>
      <c r="C19" s="57">
        <v>317</v>
      </c>
      <c r="D19" s="76">
        <f>IF(C19="-","-",C19/$B19*100)</f>
        <v>96.352583586626139</v>
      </c>
      <c r="E19" s="57">
        <v>8</v>
      </c>
      <c r="F19" s="76">
        <f>IF(E19="-","-",E19/$B19*100)</f>
        <v>2.43161094224924</v>
      </c>
      <c r="G19" s="57">
        <v>3</v>
      </c>
      <c r="H19" s="76">
        <f>IF(G19="-","-",G19/$B19*100)</f>
        <v>0.91185410334346495</v>
      </c>
      <c r="I19" s="57">
        <v>1</v>
      </c>
      <c r="J19" s="82">
        <f>IF(I19="-","-",I19/$B19*100)</f>
        <v>0.303951367781155</v>
      </c>
      <c r="K19" s="57">
        <v>4</v>
      </c>
      <c r="L19" s="76">
        <f>IF(K19="-","-",K19/$B19*100)</f>
        <v>1.21580547112462</v>
      </c>
      <c r="M19" s="99">
        <v>6</v>
      </c>
      <c r="N19" s="86">
        <f>IF(M19="-","-",M19/$B19*100)</f>
        <v>1.8237082066869299</v>
      </c>
      <c r="O19" s="102">
        <v>131</v>
      </c>
      <c r="P19" s="76">
        <f>IF(O19="-","-",O19/$B19*100)</f>
        <v>39.817629179331313</v>
      </c>
      <c r="Q19" s="56">
        <v>175</v>
      </c>
      <c r="R19" s="82">
        <f>IF(Q19="-","-",Q19/$B19*100)</f>
        <v>53.191489361702125</v>
      </c>
      <c r="S19" s="99">
        <v>12</v>
      </c>
      <c r="T19" s="95">
        <f>IF(S19="-","-",S19/$B19*100)</f>
        <v>3.6474164133738598</v>
      </c>
    </row>
    <row r="20" spans="1:20" ht="19.5" customHeight="1" x14ac:dyDescent="0.15">
      <c r="A20" s="31" t="s">
        <v>12</v>
      </c>
      <c r="B20" s="16">
        <v>686</v>
      </c>
      <c r="C20" s="48">
        <v>686</v>
      </c>
      <c r="D20" s="76">
        <f>IF(C20="-","-",C20/$B20*100)</f>
        <v>100</v>
      </c>
      <c r="E20" s="48">
        <v>9</v>
      </c>
      <c r="F20" s="76">
        <f>IF(E20="-","-",E20/$B20*100)</f>
        <v>1.3119533527696794</v>
      </c>
      <c r="G20" s="48">
        <v>5</v>
      </c>
      <c r="H20" s="76">
        <f>IF(G20="-","-",G20/$B20*100)</f>
        <v>0.7288629737609329</v>
      </c>
      <c r="I20" s="48">
        <v>4</v>
      </c>
      <c r="J20" s="76">
        <f>IF(I20="-","-",I20/$B20*100)</f>
        <v>0.58309037900874638</v>
      </c>
      <c r="K20" s="48">
        <v>17</v>
      </c>
      <c r="L20" s="76">
        <f>IF(K20="-","-",K20/$B20*100)</f>
        <v>2.4781341107871722</v>
      </c>
      <c r="M20" s="47" t="s">
        <v>80</v>
      </c>
      <c r="N20" s="73" t="str">
        <f>IF(M20="-","-",M20/$B20*100)</f>
        <v>-</v>
      </c>
      <c r="O20" s="58" t="s">
        <v>80</v>
      </c>
      <c r="P20" s="76" t="str">
        <f>IF(O20="-","-",O20/$B20*100)</f>
        <v>-</v>
      </c>
      <c r="Q20" s="47" t="s">
        <v>80</v>
      </c>
      <c r="R20" s="76" t="str">
        <f>IF(Q20="-","-",Q20/$B20*100)</f>
        <v>-</v>
      </c>
      <c r="S20" s="47" t="s">
        <v>80</v>
      </c>
      <c r="T20" s="93" t="str">
        <f>IF(S20="-","-",S20/$B20*100)</f>
        <v>-</v>
      </c>
    </row>
    <row r="21" spans="1:20" ht="19.5" customHeight="1" x14ac:dyDescent="0.15">
      <c r="A21" s="31" t="s">
        <v>13</v>
      </c>
      <c r="B21" s="16">
        <v>361</v>
      </c>
      <c r="C21" s="48">
        <v>348</v>
      </c>
      <c r="D21" s="76">
        <f>IF(C21="-","-",C21/$B21*100)</f>
        <v>96.39889196675901</v>
      </c>
      <c r="E21" s="48">
        <v>8</v>
      </c>
      <c r="F21" s="76">
        <f>IF(E21="-","-",E21/$B21*100)</f>
        <v>2.21606648199446</v>
      </c>
      <c r="G21" s="48">
        <v>4</v>
      </c>
      <c r="H21" s="76">
        <f>IF(G21="-","-",G21/$B21*100)</f>
        <v>1.10803324099723</v>
      </c>
      <c r="I21" s="48">
        <v>1</v>
      </c>
      <c r="J21" s="73">
        <f>IF(I21="-","-",I21/$B21*100)</f>
        <v>0.2770083102493075</v>
      </c>
      <c r="K21" s="48">
        <v>2</v>
      </c>
      <c r="L21" s="76">
        <f>IF(K21="-","-",K21/$B21*100)</f>
        <v>0.554016620498615</v>
      </c>
      <c r="M21" s="47" t="s">
        <v>80</v>
      </c>
      <c r="N21" s="73" t="str">
        <f>IF(M21="-","-",M21/$B21*100)</f>
        <v>-</v>
      </c>
      <c r="O21" s="58" t="s">
        <v>80</v>
      </c>
      <c r="P21" s="76" t="str">
        <f>IF(O21="-","-",O21/$B21*100)</f>
        <v>-</v>
      </c>
      <c r="Q21" s="56" t="s">
        <v>80</v>
      </c>
      <c r="R21" s="73" t="str">
        <f>IF(Q21="-","-",Q21/$B21*100)</f>
        <v>-</v>
      </c>
      <c r="S21" s="47" t="s">
        <v>80</v>
      </c>
      <c r="T21" s="90" t="str">
        <f>IF(S21="-","-",S21/$B21*100)</f>
        <v>-</v>
      </c>
    </row>
    <row r="22" spans="1:20" ht="19.5" customHeight="1" x14ac:dyDescent="0.15">
      <c r="A22" s="17" t="s">
        <v>14</v>
      </c>
      <c r="B22" s="18">
        <v>467</v>
      </c>
      <c r="C22" s="48">
        <v>432</v>
      </c>
      <c r="D22" s="76">
        <f>IF(C22="-","-",C22/$B22*100)</f>
        <v>92.505353319057818</v>
      </c>
      <c r="E22" s="48">
        <v>13</v>
      </c>
      <c r="F22" s="76">
        <f>IF(E22="-","-",E22/$B22*100)</f>
        <v>2.7837259100642395</v>
      </c>
      <c r="G22" s="48">
        <v>3</v>
      </c>
      <c r="H22" s="76">
        <f>IF(G22="-","-",G22/$B22*100)</f>
        <v>0.64239828693790146</v>
      </c>
      <c r="I22" s="48">
        <v>0</v>
      </c>
      <c r="J22" s="83">
        <f>IF(I22="-","-",I22/$B22*100)</f>
        <v>0</v>
      </c>
      <c r="K22" s="48">
        <v>2</v>
      </c>
      <c r="L22" s="76">
        <f>IF(K22="-","-",K22/$B22*100)</f>
        <v>0.42826552462526768</v>
      </c>
      <c r="M22" s="47" t="s">
        <v>80</v>
      </c>
      <c r="N22" s="74" t="str">
        <f>IF(M22="-","-",M22/$B22*100)</f>
        <v>-</v>
      </c>
      <c r="O22" s="58" t="s">
        <v>80</v>
      </c>
      <c r="P22" s="76" t="str">
        <f>IF(O22="-","-",O22/$B22*100)</f>
        <v>-</v>
      </c>
      <c r="Q22" s="50" t="s">
        <v>80</v>
      </c>
      <c r="R22" s="74" t="str">
        <f>IF(Q22="-","-",Q22/$B22*100)</f>
        <v>-</v>
      </c>
      <c r="S22" s="50" t="s">
        <v>80</v>
      </c>
      <c r="T22" s="93" t="str">
        <f>IF(S22="-","-",S22/$B22*100)</f>
        <v>-</v>
      </c>
    </row>
    <row r="23" spans="1:20" ht="18" customHeight="1" thickBot="1" x14ac:dyDescent="0.2">
      <c r="A23" s="28" t="s">
        <v>68</v>
      </c>
      <c r="B23" s="2">
        <f>SUM(B19:B22)</f>
        <v>1843</v>
      </c>
      <c r="C23" s="62">
        <f t="shared" ref="C23:S23" si="10">SUM(C19:C22)</f>
        <v>1783</v>
      </c>
      <c r="D23" s="75">
        <f>C23/$B23*100</f>
        <v>96.744438415626703</v>
      </c>
      <c r="E23" s="62">
        <f t="shared" si="10"/>
        <v>38</v>
      </c>
      <c r="F23" s="75">
        <f>E23/$B23*100</f>
        <v>2.0618556701030926</v>
      </c>
      <c r="G23" s="62">
        <f t="shared" si="10"/>
        <v>15</v>
      </c>
      <c r="H23" s="75">
        <f>G23/$B23*100</f>
        <v>0.81389039609332614</v>
      </c>
      <c r="I23" s="62">
        <f t="shared" si="10"/>
        <v>6</v>
      </c>
      <c r="J23" s="75">
        <f>I23/$B23*100</f>
        <v>0.32555615843733043</v>
      </c>
      <c r="K23" s="62">
        <f t="shared" si="10"/>
        <v>25</v>
      </c>
      <c r="L23" s="75">
        <f>K23/$B23*100</f>
        <v>1.3564839934888768</v>
      </c>
      <c r="M23" s="62">
        <f>SUM(M19:M22)</f>
        <v>6</v>
      </c>
      <c r="N23" s="88">
        <f>M23/$B23*100</f>
        <v>0.32555615843733043</v>
      </c>
      <c r="O23" s="61">
        <f t="shared" si="10"/>
        <v>131</v>
      </c>
      <c r="P23" s="75">
        <f>O23/$B23*100</f>
        <v>7.1079761258817138</v>
      </c>
      <c r="Q23" s="63">
        <f t="shared" si="10"/>
        <v>175</v>
      </c>
      <c r="R23" s="83">
        <f>Q23/$B23*100</f>
        <v>9.4953879544221387</v>
      </c>
      <c r="S23" s="63">
        <f t="shared" si="10"/>
        <v>12</v>
      </c>
      <c r="T23" s="92">
        <f>S23/$B23*100</f>
        <v>0.65111231687466087</v>
      </c>
    </row>
    <row r="24" spans="1:20" ht="19.5" customHeight="1" x14ac:dyDescent="0.15">
      <c r="A24" s="29" t="s">
        <v>15</v>
      </c>
      <c r="B24" s="30">
        <v>134</v>
      </c>
      <c r="C24" s="57">
        <v>127</v>
      </c>
      <c r="D24" s="76">
        <f t="shared" ref="D24:D30" si="11">IF(C24="-","-",C24/$B24*100)</f>
        <v>94.776119402985074</v>
      </c>
      <c r="E24" s="57">
        <v>4</v>
      </c>
      <c r="F24" s="76">
        <f t="shared" ref="F24:F30" si="12">IF(E24="-","-",E24/$B24*100)</f>
        <v>2.9850746268656714</v>
      </c>
      <c r="G24" s="57">
        <v>2</v>
      </c>
      <c r="H24" s="76">
        <f t="shared" ref="H24:H30" si="13">IF(G24="-","-",G24/$B24*100)</f>
        <v>1.4925373134328357</v>
      </c>
      <c r="I24" s="57">
        <v>1</v>
      </c>
      <c r="J24" s="82">
        <f t="shared" ref="J24:J30" si="14">IF(I24="-","-",I24/$B24*100)</f>
        <v>0.74626865671641784</v>
      </c>
      <c r="K24" s="57">
        <v>1</v>
      </c>
      <c r="L24" s="76">
        <f t="shared" ref="L24:L30" si="15">IF(K24="-","-",K24/$B24*100)</f>
        <v>0.74626865671641784</v>
      </c>
      <c r="M24" s="56">
        <v>0</v>
      </c>
      <c r="N24" s="76">
        <f t="shared" ref="N24:N30" si="16">IF(M24="-","-",M24/$B24*100)</f>
        <v>0</v>
      </c>
      <c r="O24" s="102">
        <v>47</v>
      </c>
      <c r="P24" s="76">
        <f t="shared" ref="P24:P30" si="17">IF(O24="-","-",O24/$B24*100)</f>
        <v>35.074626865671647</v>
      </c>
      <c r="Q24" s="56">
        <v>81</v>
      </c>
      <c r="R24" s="82">
        <f t="shared" ref="R24:R30" si="18">IF(Q24="-","-",Q24/$B24*100)</f>
        <v>60.447761194029844</v>
      </c>
      <c r="S24" s="56">
        <v>6</v>
      </c>
      <c r="T24" s="93">
        <f t="shared" ref="T24:T30" si="19">IF(S24="-","-",S24/$B24*100)</f>
        <v>4.4776119402985071</v>
      </c>
    </row>
    <row r="25" spans="1:20" ht="19.5" customHeight="1" x14ac:dyDescent="0.15">
      <c r="A25" s="31" t="s">
        <v>16</v>
      </c>
      <c r="B25" s="16">
        <v>23</v>
      </c>
      <c r="C25" s="48" t="s">
        <v>79</v>
      </c>
      <c r="D25" s="73" t="str">
        <f t="shared" si="11"/>
        <v>-</v>
      </c>
      <c r="E25" s="48" t="s">
        <v>79</v>
      </c>
      <c r="F25" s="73" t="str">
        <f t="shared" si="12"/>
        <v>-</v>
      </c>
      <c r="G25" s="48" t="s">
        <v>79</v>
      </c>
      <c r="H25" s="73" t="str">
        <f t="shared" si="13"/>
        <v>-</v>
      </c>
      <c r="I25" s="48" t="s">
        <v>79</v>
      </c>
      <c r="J25" s="73" t="str">
        <f t="shared" si="14"/>
        <v>-</v>
      </c>
      <c r="K25" s="48" t="s">
        <v>79</v>
      </c>
      <c r="L25" s="73" t="str">
        <f t="shared" si="15"/>
        <v>-</v>
      </c>
      <c r="M25" s="47">
        <v>0</v>
      </c>
      <c r="N25" s="73">
        <f t="shared" si="16"/>
        <v>0</v>
      </c>
      <c r="O25" s="58">
        <v>7</v>
      </c>
      <c r="P25" s="73">
        <f t="shared" si="17"/>
        <v>30.434782608695656</v>
      </c>
      <c r="Q25" s="47">
        <v>16</v>
      </c>
      <c r="R25" s="81">
        <f t="shared" si="18"/>
        <v>69.565217391304344</v>
      </c>
      <c r="S25" s="47">
        <v>0</v>
      </c>
      <c r="T25" s="93">
        <f t="shared" si="19"/>
        <v>0</v>
      </c>
    </row>
    <row r="26" spans="1:20" ht="19.5" customHeight="1" x14ac:dyDescent="0.15">
      <c r="A26" s="31" t="s">
        <v>17</v>
      </c>
      <c r="B26" s="16">
        <v>44</v>
      </c>
      <c r="C26" s="48">
        <v>44</v>
      </c>
      <c r="D26" s="73">
        <f t="shared" si="11"/>
        <v>100</v>
      </c>
      <c r="E26" s="48">
        <v>0</v>
      </c>
      <c r="F26" s="73">
        <f t="shared" si="12"/>
        <v>0</v>
      </c>
      <c r="G26" s="48">
        <v>0</v>
      </c>
      <c r="H26" s="73">
        <f t="shared" si="13"/>
        <v>0</v>
      </c>
      <c r="I26" s="48">
        <v>0</v>
      </c>
      <c r="J26" s="73">
        <f t="shared" si="14"/>
        <v>0</v>
      </c>
      <c r="K26" s="48">
        <v>0</v>
      </c>
      <c r="L26" s="73">
        <f t="shared" si="15"/>
        <v>0</v>
      </c>
      <c r="M26" s="47">
        <v>0</v>
      </c>
      <c r="N26" s="73">
        <f t="shared" si="16"/>
        <v>0</v>
      </c>
      <c r="O26" s="58">
        <v>12</v>
      </c>
      <c r="P26" s="73">
        <f t="shared" si="17"/>
        <v>27.27272727272727</v>
      </c>
      <c r="Q26" s="47">
        <v>29</v>
      </c>
      <c r="R26" s="81">
        <f t="shared" si="18"/>
        <v>65.909090909090907</v>
      </c>
      <c r="S26" s="47">
        <v>3</v>
      </c>
      <c r="T26" s="90">
        <f t="shared" si="19"/>
        <v>6.8181818181818175</v>
      </c>
    </row>
    <row r="27" spans="1:20" ht="19.5" customHeight="1" x14ac:dyDescent="0.15">
      <c r="A27" s="31" t="s">
        <v>18</v>
      </c>
      <c r="B27" s="16">
        <v>5</v>
      </c>
      <c r="C27" s="48">
        <v>5</v>
      </c>
      <c r="D27" s="73">
        <f t="shared" si="11"/>
        <v>100</v>
      </c>
      <c r="E27" s="48">
        <v>0</v>
      </c>
      <c r="F27" s="73">
        <f t="shared" si="12"/>
        <v>0</v>
      </c>
      <c r="G27" s="48">
        <v>0</v>
      </c>
      <c r="H27" s="73">
        <f t="shared" si="13"/>
        <v>0</v>
      </c>
      <c r="I27" s="48">
        <v>0</v>
      </c>
      <c r="J27" s="73">
        <f t="shared" si="14"/>
        <v>0</v>
      </c>
      <c r="K27" s="48">
        <v>0</v>
      </c>
      <c r="L27" s="73">
        <f t="shared" si="15"/>
        <v>0</v>
      </c>
      <c r="M27" s="47">
        <v>0</v>
      </c>
      <c r="N27" s="73">
        <f t="shared" si="16"/>
        <v>0</v>
      </c>
      <c r="O27" s="58">
        <v>1</v>
      </c>
      <c r="P27" s="73">
        <f t="shared" si="17"/>
        <v>20</v>
      </c>
      <c r="Q27" s="47">
        <v>4</v>
      </c>
      <c r="R27" s="81">
        <f t="shared" si="18"/>
        <v>80</v>
      </c>
      <c r="S27" s="56">
        <v>0</v>
      </c>
      <c r="T27" s="93">
        <f t="shared" si="19"/>
        <v>0</v>
      </c>
    </row>
    <row r="28" spans="1:20" ht="19.5" customHeight="1" x14ac:dyDescent="0.15">
      <c r="A28" s="31" t="s">
        <v>19</v>
      </c>
      <c r="B28" s="16">
        <v>36</v>
      </c>
      <c r="C28" s="48">
        <v>36</v>
      </c>
      <c r="D28" s="73">
        <f t="shared" si="11"/>
        <v>100</v>
      </c>
      <c r="E28" s="48">
        <v>0</v>
      </c>
      <c r="F28" s="73">
        <f t="shared" si="12"/>
        <v>0</v>
      </c>
      <c r="G28" s="48">
        <v>0</v>
      </c>
      <c r="H28" s="73">
        <f t="shared" si="13"/>
        <v>0</v>
      </c>
      <c r="I28" s="48">
        <v>0</v>
      </c>
      <c r="J28" s="83">
        <f t="shared" si="14"/>
        <v>0</v>
      </c>
      <c r="K28" s="48">
        <v>36</v>
      </c>
      <c r="L28" s="73">
        <f t="shared" si="15"/>
        <v>100</v>
      </c>
      <c r="M28" s="47" t="s">
        <v>80</v>
      </c>
      <c r="N28" s="73" t="str">
        <f t="shared" si="16"/>
        <v>-</v>
      </c>
      <c r="O28" s="58" t="s">
        <v>80</v>
      </c>
      <c r="P28" s="73" t="str">
        <f t="shared" si="17"/>
        <v>-</v>
      </c>
      <c r="Q28" s="47" t="s">
        <v>80</v>
      </c>
      <c r="R28" s="81" t="str">
        <f t="shared" si="18"/>
        <v>-</v>
      </c>
      <c r="S28" s="47" t="s">
        <v>80</v>
      </c>
      <c r="T28" s="90" t="str">
        <f t="shared" si="19"/>
        <v>-</v>
      </c>
    </row>
    <row r="29" spans="1:20" ht="19.5" customHeight="1" x14ac:dyDescent="0.15">
      <c r="A29" s="31" t="s">
        <v>20</v>
      </c>
      <c r="B29" s="16">
        <v>41</v>
      </c>
      <c r="C29" s="48">
        <v>40</v>
      </c>
      <c r="D29" s="73">
        <f t="shared" si="11"/>
        <v>97.560975609756099</v>
      </c>
      <c r="E29" s="48">
        <v>0</v>
      </c>
      <c r="F29" s="73">
        <f t="shared" si="12"/>
        <v>0</v>
      </c>
      <c r="G29" s="48">
        <v>1</v>
      </c>
      <c r="H29" s="73">
        <f t="shared" si="13"/>
        <v>2.4390243902439024</v>
      </c>
      <c r="I29" s="48">
        <v>0</v>
      </c>
      <c r="J29" s="81">
        <f t="shared" si="14"/>
        <v>0</v>
      </c>
      <c r="K29" s="48">
        <v>0</v>
      </c>
      <c r="L29" s="73">
        <f t="shared" si="15"/>
        <v>0</v>
      </c>
      <c r="M29" s="47" t="s">
        <v>80</v>
      </c>
      <c r="N29" s="73" t="str">
        <f t="shared" si="16"/>
        <v>-</v>
      </c>
      <c r="O29" s="58" t="s">
        <v>80</v>
      </c>
      <c r="P29" s="73" t="str">
        <f t="shared" si="17"/>
        <v>-</v>
      </c>
      <c r="Q29" s="47" t="s">
        <v>80</v>
      </c>
      <c r="R29" s="81" t="str">
        <f t="shared" si="18"/>
        <v>-</v>
      </c>
      <c r="S29" s="56" t="s">
        <v>80</v>
      </c>
      <c r="T29" s="90" t="str">
        <f t="shared" si="19"/>
        <v>-</v>
      </c>
    </row>
    <row r="30" spans="1:20" ht="19.5" customHeight="1" x14ac:dyDescent="0.15">
      <c r="A30" s="17" t="s">
        <v>21</v>
      </c>
      <c r="B30" s="18">
        <v>46</v>
      </c>
      <c r="C30" s="51">
        <v>46</v>
      </c>
      <c r="D30" s="77">
        <f t="shared" si="11"/>
        <v>100</v>
      </c>
      <c r="E30" s="64">
        <v>0</v>
      </c>
      <c r="F30" s="77">
        <f t="shared" si="12"/>
        <v>0</v>
      </c>
      <c r="G30" s="64">
        <v>0</v>
      </c>
      <c r="H30" s="77">
        <f t="shared" si="13"/>
        <v>0</v>
      </c>
      <c r="I30" s="64">
        <v>0</v>
      </c>
      <c r="J30" s="81">
        <f t="shared" si="14"/>
        <v>0</v>
      </c>
      <c r="K30" s="64">
        <v>0</v>
      </c>
      <c r="L30" s="77">
        <f t="shared" si="15"/>
        <v>0</v>
      </c>
      <c r="M30" s="50">
        <v>0</v>
      </c>
      <c r="N30" s="74">
        <f t="shared" si="16"/>
        <v>0</v>
      </c>
      <c r="O30" s="103">
        <v>16</v>
      </c>
      <c r="P30" s="77">
        <f t="shared" si="17"/>
        <v>34.782608695652172</v>
      </c>
      <c r="Q30" s="60">
        <v>25</v>
      </c>
      <c r="R30" s="74">
        <f t="shared" si="18"/>
        <v>54.347826086956516</v>
      </c>
      <c r="S30" s="50">
        <v>6</v>
      </c>
      <c r="T30" s="91">
        <f t="shared" si="19"/>
        <v>13.043478260869565</v>
      </c>
    </row>
    <row r="31" spans="1:20" ht="18" customHeight="1" thickBot="1" x14ac:dyDescent="0.2">
      <c r="A31" s="26" t="s">
        <v>69</v>
      </c>
      <c r="B31" s="2">
        <f>SUM(B24:B30)</f>
        <v>329</v>
      </c>
      <c r="C31" s="62">
        <f t="shared" ref="C31:S31" si="20">SUM(C24:C30)</f>
        <v>298</v>
      </c>
      <c r="D31" s="75">
        <f>C31/$B31*100</f>
        <v>90.577507598784194</v>
      </c>
      <c r="E31" s="62">
        <f t="shared" si="20"/>
        <v>4</v>
      </c>
      <c r="F31" s="75">
        <f>E31/$B31*100</f>
        <v>1.21580547112462</v>
      </c>
      <c r="G31" s="62">
        <f t="shared" si="20"/>
        <v>3</v>
      </c>
      <c r="H31" s="75">
        <f>G31/$B31*100</f>
        <v>0.91185410334346495</v>
      </c>
      <c r="I31" s="62">
        <f t="shared" si="20"/>
        <v>1</v>
      </c>
      <c r="J31" s="75">
        <f>I31/$B31*100</f>
        <v>0.303951367781155</v>
      </c>
      <c r="K31" s="62">
        <f t="shared" si="20"/>
        <v>37</v>
      </c>
      <c r="L31" s="75">
        <f>K31/$B31*100</f>
        <v>11.246200607902736</v>
      </c>
      <c r="M31" s="62">
        <f>SUM(M24:M30)</f>
        <v>0</v>
      </c>
      <c r="N31" s="75">
        <f>M31/$B31*100</f>
        <v>0</v>
      </c>
      <c r="O31" s="61">
        <f t="shared" si="20"/>
        <v>83</v>
      </c>
      <c r="P31" s="75">
        <f>O31/$B31*100</f>
        <v>25.227963525835868</v>
      </c>
      <c r="Q31" s="62">
        <f t="shared" si="20"/>
        <v>155</v>
      </c>
      <c r="R31" s="81">
        <f>Q31/$B31*100</f>
        <v>47.112462006079028</v>
      </c>
      <c r="S31" s="62">
        <f t="shared" si="20"/>
        <v>15</v>
      </c>
      <c r="T31" s="92">
        <f>S31/$B31*100</f>
        <v>4.5592705167173255</v>
      </c>
    </row>
    <row r="32" spans="1:20" ht="19.5" customHeight="1" x14ac:dyDescent="0.15">
      <c r="A32" s="29" t="s">
        <v>22</v>
      </c>
      <c r="B32" s="30">
        <v>110</v>
      </c>
      <c r="C32" s="57">
        <v>105</v>
      </c>
      <c r="D32" s="76">
        <f>IF(C32="-","-",C32/$B32*100)</f>
        <v>95.454545454545453</v>
      </c>
      <c r="E32" s="57">
        <v>3</v>
      </c>
      <c r="F32" s="76">
        <f>IF(E32="-","-",E32/$B32*100)</f>
        <v>2.7272727272727271</v>
      </c>
      <c r="G32" s="57">
        <v>2</v>
      </c>
      <c r="H32" s="76">
        <f>IF(G32="-","-",G32/$B32*100)</f>
        <v>1.8181818181818181</v>
      </c>
      <c r="I32" s="57">
        <v>0</v>
      </c>
      <c r="J32" s="83">
        <f>IF(I32="-","-",I32/$B32*100)</f>
        <v>0</v>
      </c>
      <c r="K32" s="57">
        <v>4</v>
      </c>
      <c r="L32" s="76">
        <f>IF(K32="-","-",K32/$B32*100)</f>
        <v>3.6363636363636362</v>
      </c>
      <c r="M32" s="56" t="s">
        <v>80</v>
      </c>
      <c r="N32" s="76" t="str">
        <f>IF(M32="-","-",M32/$B32*100)</f>
        <v>-</v>
      </c>
      <c r="O32" s="102" t="s">
        <v>80</v>
      </c>
      <c r="P32" s="76" t="str">
        <f>IF(O32="-","-",O32/$B32*100)</f>
        <v>-</v>
      </c>
      <c r="Q32" s="56" t="s">
        <v>80</v>
      </c>
      <c r="R32" s="82" t="str">
        <f>IF(Q32="-","-",Q32/$B32*100)</f>
        <v>-</v>
      </c>
      <c r="S32" s="56" t="s">
        <v>80</v>
      </c>
      <c r="T32" s="93" t="str">
        <f>IF(S32="-","-",S32/$B32*100)</f>
        <v>-</v>
      </c>
    </row>
    <row r="33" spans="1:20" ht="19.5" customHeight="1" x14ac:dyDescent="0.15">
      <c r="A33" s="31" t="s">
        <v>23</v>
      </c>
      <c r="B33" s="16">
        <v>110</v>
      </c>
      <c r="C33" s="48">
        <v>109</v>
      </c>
      <c r="D33" s="76">
        <f>IF(C33="-","-",C33/$B33*100)</f>
        <v>99.090909090909093</v>
      </c>
      <c r="E33" s="48">
        <v>1</v>
      </c>
      <c r="F33" s="73">
        <f>IF(E33="-","-",E33/$B33*100)</f>
        <v>0.90909090909090906</v>
      </c>
      <c r="G33" s="48">
        <v>0</v>
      </c>
      <c r="H33" s="73">
        <f>IF(G33="-","-",G33/$B33*100)</f>
        <v>0</v>
      </c>
      <c r="I33" s="48">
        <v>0</v>
      </c>
      <c r="J33" s="81">
        <f>IF(I33="-","-",I33/$B33*100)</f>
        <v>0</v>
      </c>
      <c r="K33" s="48">
        <v>1</v>
      </c>
      <c r="L33" s="73">
        <f>IF(K33="-","-",K33/$B33*100)</f>
        <v>0.90909090909090906</v>
      </c>
      <c r="M33" s="47">
        <v>0</v>
      </c>
      <c r="N33" s="73">
        <f>IF(M33="-","-",M33/$B33*100)</f>
        <v>0</v>
      </c>
      <c r="O33" s="58">
        <v>27</v>
      </c>
      <c r="P33" s="73">
        <f>IF(O33="-","-",O33/$B33*100)</f>
        <v>24.545454545454547</v>
      </c>
      <c r="Q33" s="47">
        <v>65</v>
      </c>
      <c r="R33" s="81">
        <f>IF(Q33="-","-",Q33/$B33*100)</f>
        <v>59.090909090909093</v>
      </c>
      <c r="S33" s="47">
        <v>17</v>
      </c>
      <c r="T33" s="90">
        <f>IF(S33="-","-",S33/$B33*100)</f>
        <v>15.454545454545453</v>
      </c>
    </row>
    <row r="34" spans="1:20" ht="19.5" customHeight="1" x14ac:dyDescent="0.15">
      <c r="A34" s="31" t="s">
        <v>24</v>
      </c>
      <c r="B34" s="16">
        <v>332</v>
      </c>
      <c r="C34" s="48">
        <v>314</v>
      </c>
      <c r="D34" s="73">
        <f>IF(C34="-","-",C34/$B34*100)</f>
        <v>94.578313253012041</v>
      </c>
      <c r="E34" s="48">
        <v>11</v>
      </c>
      <c r="F34" s="73">
        <f>IF(E34="-","-",E34/$B34*100)</f>
        <v>3.3132530120481931</v>
      </c>
      <c r="G34" s="48">
        <v>4</v>
      </c>
      <c r="H34" s="73">
        <f>IF(G34="-","-",G34/$B34*100)</f>
        <v>1.2048192771084338</v>
      </c>
      <c r="I34" s="48">
        <v>0</v>
      </c>
      <c r="J34" s="81">
        <f>IF(I34="-","-",I34/$B34*100)</f>
        <v>0</v>
      </c>
      <c r="K34" s="48">
        <v>7</v>
      </c>
      <c r="L34" s="73">
        <f>IF(K34="-","-",K34/$B34*100)</f>
        <v>2.1084337349397591</v>
      </c>
      <c r="M34" s="47" t="s">
        <v>80</v>
      </c>
      <c r="N34" s="73" t="str">
        <f>IF(M34="-","-",M34/$B34*100)</f>
        <v>-</v>
      </c>
      <c r="O34" s="58" t="s">
        <v>80</v>
      </c>
      <c r="P34" s="73" t="str">
        <f>IF(O34="-","-",O34/$B34*100)</f>
        <v>-</v>
      </c>
      <c r="Q34" s="47" t="s">
        <v>80</v>
      </c>
      <c r="R34" s="81" t="str">
        <f>IF(Q34="-","-",Q34/$B34*100)</f>
        <v>-</v>
      </c>
      <c r="S34" s="56" t="s">
        <v>80</v>
      </c>
      <c r="T34" s="90" t="str">
        <f>IF(S34="-","-",S34/$B34*100)</f>
        <v>-</v>
      </c>
    </row>
    <row r="35" spans="1:20" ht="19.5" customHeight="1" x14ac:dyDescent="0.15">
      <c r="A35" s="31" t="s">
        <v>25</v>
      </c>
      <c r="B35" s="16">
        <v>58</v>
      </c>
      <c r="C35" s="48">
        <v>58</v>
      </c>
      <c r="D35" s="73">
        <f>IF(C35="-","-",C35/$B35*100)</f>
        <v>100</v>
      </c>
      <c r="E35" s="48">
        <v>0</v>
      </c>
      <c r="F35" s="73">
        <f>IF(E35="-","-",E35/$B35*100)</f>
        <v>0</v>
      </c>
      <c r="G35" s="48">
        <v>0</v>
      </c>
      <c r="H35" s="73">
        <f>IF(G35="-","-",G35/$B35*100)</f>
        <v>0</v>
      </c>
      <c r="I35" s="48">
        <v>0</v>
      </c>
      <c r="J35" s="81">
        <f>IF(I35="-","-",I35/$B35*100)</f>
        <v>0</v>
      </c>
      <c r="K35" s="48">
        <v>0</v>
      </c>
      <c r="L35" s="73">
        <f>IF(K35="-","-",K35/$B35*100)</f>
        <v>0</v>
      </c>
      <c r="M35" s="47" t="s">
        <v>80</v>
      </c>
      <c r="N35" s="73" t="str">
        <f>IF(M35="-","-",M35/$B35*100)</f>
        <v>-</v>
      </c>
      <c r="O35" s="58" t="s">
        <v>80</v>
      </c>
      <c r="P35" s="73" t="str">
        <f>IF(O35="-","-",O35/$B35*100)</f>
        <v>-</v>
      </c>
      <c r="Q35" s="47" t="s">
        <v>80</v>
      </c>
      <c r="R35" s="81" t="str">
        <f>IF(Q35="-","-",Q35/$B35*100)</f>
        <v>-</v>
      </c>
      <c r="S35" s="47" t="s">
        <v>80</v>
      </c>
      <c r="T35" s="90" t="str">
        <f>IF(S35="-","-",S35/$B35*100)</f>
        <v>-</v>
      </c>
    </row>
    <row r="36" spans="1:20" ht="19.5" customHeight="1" x14ac:dyDescent="0.15">
      <c r="A36" s="17" t="s">
        <v>26</v>
      </c>
      <c r="B36" s="18">
        <v>63</v>
      </c>
      <c r="C36" s="51">
        <v>61</v>
      </c>
      <c r="D36" s="77">
        <f>IF(C36="-","-",C36/$B36*100)</f>
        <v>96.825396825396822</v>
      </c>
      <c r="E36" s="64">
        <v>0</v>
      </c>
      <c r="F36" s="77">
        <f>IF(E36="-","-",E36/$B36*100)</f>
        <v>0</v>
      </c>
      <c r="G36" s="64">
        <v>1</v>
      </c>
      <c r="H36" s="77">
        <f>IF(G36="-","-",G36/$B36*100)</f>
        <v>1.5873015873015872</v>
      </c>
      <c r="I36" s="64">
        <v>1</v>
      </c>
      <c r="J36" s="81">
        <f>IF(I36="-","-",I36/$B36*100)</f>
        <v>1.5873015873015872</v>
      </c>
      <c r="K36" s="64" t="s">
        <v>79</v>
      </c>
      <c r="L36" s="77" t="str">
        <f>IF(K36="-","-",K36/$B36*100)</f>
        <v>-</v>
      </c>
      <c r="M36" s="50">
        <v>0</v>
      </c>
      <c r="N36" s="74">
        <f>IF(M36="-","-",M36/$B36*100)</f>
        <v>0</v>
      </c>
      <c r="O36" s="103">
        <v>10</v>
      </c>
      <c r="P36" s="77">
        <f>IF(O36="-","-",O36/$B36*100)</f>
        <v>15.873015873015872</v>
      </c>
      <c r="Q36" s="50">
        <v>45</v>
      </c>
      <c r="R36" s="85">
        <f>IF(Q36="-","-",Q36/$B36*100)</f>
        <v>71.428571428571431</v>
      </c>
      <c r="S36" s="50">
        <v>8</v>
      </c>
      <c r="T36" s="91">
        <f>IF(S36="-","-",S36/$B36*100)</f>
        <v>12.698412698412698</v>
      </c>
    </row>
    <row r="37" spans="1:20" ht="19.5" customHeight="1" thickBot="1" x14ac:dyDescent="0.2">
      <c r="A37" s="28" t="s">
        <v>74</v>
      </c>
      <c r="B37" s="2">
        <f>SUM(B32:B36)</f>
        <v>673</v>
      </c>
      <c r="C37" s="62">
        <f t="shared" ref="C37:S37" si="21">SUM(C32:C36)</f>
        <v>647</v>
      </c>
      <c r="D37" s="75">
        <f>C37/$B37*100</f>
        <v>96.13670133729569</v>
      </c>
      <c r="E37" s="62">
        <f t="shared" si="21"/>
        <v>15</v>
      </c>
      <c r="F37" s="75">
        <f>E37/$B37*100</f>
        <v>2.2288261515601784</v>
      </c>
      <c r="G37" s="62">
        <f t="shared" si="21"/>
        <v>7</v>
      </c>
      <c r="H37" s="75">
        <f>G37/$B37*100</f>
        <v>1.0401188707280831</v>
      </c>
      <c r="I37" s="62">
        <f t="shared" si="21"/>
        <v>1</v>
      </c>
      <c r="J37" s="75">
        <f>I37/$B37*100</f>
        <v>0.14858841010401189</v>
      </c>
      <c r="K37" s="62">
        <f t="shared" si="21"/>
        <v>12</v>
      </c>
      <c r="L37" s="75">
        <f>K37/$B37*100</f>
        <v>1.7830609212481425</v>
      </c>
      <c r="M37" s="62">
        <f>SUM(M32:M36)</f>
        <v>0</v>
      </c>
      <c r="N37" s="75">
        <f>M37/$B37*100</f>
        <v>0</v>
      </c>
      <c r="O37" s="61">
        <f t="shared" si="21"/>
        <v>37</v>
      </c>
      <c r="P37" s="75">
        <f>O37/$B37*100</f>
        <v>5.4977711738484398</v>
      </c>
      <c r="Q37" s="62">
        <f t="shared" si="21"/>
        <v>110</v>
      </c>
      <c r="R37" s="81">
        <f>Q37/$B37*100</f>
        <v>16.344725111441306</v>
      </c>
      <c r="S37" s="62">
        <f t="shared" si="21"/>
        <v>25</v>
      </c>
      <c r="T37" s="92">
        <f>S37/$B37*100</f>
        <v>3.7147102526002973</v>
      </c>
    </row>
    <row r="38" spans="1:20" ht="19.5" customHeight="1" x14ac:dyDescent="0.15">
      <c r="A38" s="29" t="s">
        <v>27</v>
      </c>
      <c r="B38" s="30">
        <v>805</v>
      </c>
      <c r="C38" s="57">
        <v>764</v>
      </c>
      <c r="D38" s="76">
        <f>IF(C38="-","-",C38/$B38*100)</f>
        <v>94.906832298136649</v>
      </c>
      <c r="E38" s="57">
        <v>10</v>
      </c>
      <c r="F38" s="76">
        <f>IF(E38="-","-",E38/$B38*100)</f>
        <v>1.2422360248447204</v>
      </c>
      <c r="G38" s="57">
        <v>12</v>
      </c>
      <c r="H38" s="76">
        <f>IF(G38="-","-",G38/$B38*100)</f>
        <v>1.4906832298136645</v>
      </c>
      <c r="I38" s="57">
        <v>6</v>
      </c>
      <c r="J38" s="82">
        <f>IF(I38="-","-",I38/$B38*100)</f>
        <v>0.74534161490683226</v>
      </c>
      <c r="K38" s="57">
        <v>2</v>
      </c>
      <c r="L38" s="76">
        <f>IF(K38="-","-",K38/$B38*100)</f>
        <v>0.2484472049689441</v>
      </c>
      <c r="M38" s="56" t="s">
        <v>80</v>
      </c>
      <c r="N38" s="76" t="str">
        <f>IF(M38="-","-",M38/$B38*100)</f>
        <v>-</v>
      </c>
      <c r="O38" s="102" t="s">
        <v>80</v>
      </c>
      <c r="P38" s="76" t="str">
        <f>IF(O38="-","-",O38/$B38*100)</f>
        <v>-</v>
      </c>
      <c r="Q38" s="56" t="s">
        <v>80</v>
      </c>
      <c r="R38" s="82" t="str">
        <f>IF(Q38="-","-",Q38/$B38*100)</f>
        <v>-</v>
      </c>
      <c r="S38" s="56" t="s">
        <v>80</v>
      </c>
      <c r="T38" s="93" t="str">
        <f>IF(S38="-","-",S38/$B38*100)</f>
        <v>-</v>
      </c>
    </row>
    <row r="39" spans="1:20" ht="19.5" customHeight="1" x14ac:dyDescent="0.15">
      <c r="A39" s="24" t="s">
        <v>28</v>
      </c>
      <c r="B39" s="18">
        <v>55</v>
      </c>
      <c r="C39" s="48">
        <v>49</v>
      </c>
      <c r="D39" s="73">
        <f>IF(C39="-","-",C39/$B39*100)</f>
        <v>89.090909090909093</v>
      </c>
      <c r="E39" s="48">
        <v>3</v>
      </c>
      <c r="F39" s="73">
        <f>IF(E39="-","-",E39/$B39*100)</f>
        <v>5.4545454545454541</v>
      </c>
      <c r="G39" s="48">
        <v>1</v>
      </c>
      <c r="H39" s="73">
        <f>IF(G39="-","-",G39/$B39*100)</f>
        <v>1.8181818181818181</v>
      </c>
      <c r="I39" s="48">
        <v>0</v>
      </c>
      <c r="J39" s="81">
        <f>IF(I39="-","-",I39/$B39*100)</f>
        <v>0</v>
      </c>
      <c r="K39" s="48">
        <v>0</v>
      </c>
      <c r="L39" s="73">
        <f>IF(K39="-","-",K39/$B39*100)</f>
        <v>0</v>
      </c>
      <c r="M39" s="50" t="s">
        <v>80</v>
      </c>
      <c r="N39" s="73" t="str">
        <f>IF(M39="-","-",M39/$B39*100)</f>
        <v>-</v>
      </c>
      <c r="O39" s="59" t="s">
        <v>80</v>
      </c>
      <c r="P39" s="73" t="str">
        <f>IF(O39="-","-",O39/$B39*100)</f>
        <v>-</v>
      </c>
      <c r="Q39" s="50" t="s">
        <v>80</v>
      </c>
      <c r="R39" s="81" t="str">
        <f>IF(Q39="-","-",Q39/$B39*100)</f>
        <v>-</v>
      </c>
      <c r="S39" s="50" t="s">
        <v>80</v>
      </c>
      <c r="T39" s="90" t="str">
        <f>IF(S39="-","-",S39/$B39*100)</f>
        <v>-</v>
      </c>
    </row>
    <row r="40" spans="1:20" ht="19.5" customHeight="1" thickBot="1" x14ac:dyDescent="0.2">
      <c r="A40" s="26" t="s">
        <v>70</v>
      </c>
      <c r="B40" s="2">
        <f>SUM(B38:B39)</f>
        <v>860</v>
      </c>
      <c r="C40" s="62">
        <f t="shared" ref="C40:S40" si="22">SUM(C38:C39)</f>
        <v>813</v>
      </c>
      <c r="D40" s="75">
        <f>C40/$B40*100</f>
        <v>94.534883720930225</v>
      </c>
      <c r="E40" s="62">
        <f t="shared" si="22"/>
        <v>13</v>
      </c>
      <c r="F40" s="75">
        <f>E40/$B40*100</f>
        <v>1.5116279069767442</v>
      </c>
      <c r="G40" s="62">
        <f t="shared" si="22"/>
        <v>13</v>
      </c>
      <c r="H40" s="75">
        <f>G40/$B40*100</f>
        <v>1.5116279069767442</v>
      </c>
      <c r="I40" s="62">
        <f t="shared" si="22"/>
        <v>6</v>
      </c>
      <c r="J40" s="75">
        <f>I40/$B40*100</f>
        <v>0.69767441860465118</v>
      </c>
      <c r="K40" s="62">
        <f t="shared" si="22"/>
        <v>2</v>
      </c>
      <c r="L40" s="75">
        <f>K40/$B40*100</f>
        <v>0.23255813953488372</v>
      </c>
      <c r="M40" s="63">
        <f>SUM(M38:M39)</f>
        <v>0</v>
      </c>
      <c r="N40" s="75">
        <f>M40/$B40*100</f>
        <v>0</v>
      </c>
      <c r="O40" s="65">
        <f t="shared" si="22"/>
        <v>0</v>
      </c>
      <c r="P40" s="88">
        <f>O40/$B40*100</f>
        <v>0</v>
      </c>
      <c r="Q40" s="63">
        <f t="shared" si="22"/>
        <v>0</v>
      </c>
      <c r="R40" s="88">
        <f>Q40/$B40*100</f>
        <v>0</v>
      </c>
      <c r="S40" s="63">
        <f t="shared" si="22"/>
        <v>0</v>
      </c>
      <c r="T40" s="92">
        <f>S40/$B40*100</f>
        <v>0</v>
      </c>
    </row>
    <row r="41" spans="1:20" ht="19.5" customHeight="1" x14ac:dyDescent="0.15">
      <c r="A41" s="20" t="s">
        <v>29</v>
      </c>
      <c r="B41" s="32">
        <v>99</v>
      </c>
      <c r="C41" s="57">
        <v>94</v>
      </c>
      <c r="D41" s="76">
        <f>IF(C41="-","-",C41/$B41*100)</f>
        <v>94.949494949494948</v>
      </c>
      <c r="E41" s="57">
        <v>4</v>
      </c>
      <c r="F41" s="76">
        <f>IF(E41="-","-",E41/$B41*100)</f>
        <v>4.0404040404040407</v>
      </c>
      <c r="G41" s="57">
        <v>1</v>
      </c>
      <c r="H41" s="76">
        <f>IF(G41="-","-",G41/$B41*100)</f>
        <v>1.0101010101010102</v>
      </c>
      <c r="I41" s="57">
        <v>0</v>
      </c>
      <c r="J41" s="82">
        <f>IF(I41="-","-",I41/$B41*100)</f>
        <v>0</v>
      </c>
      <c r="K41" s="57">
        <v>1</v>
      </c>
      <c r="L41" s="76">
        <f>IF(K41="-","-",K41/$B41*100)</f>
        <v>1.0101010101010102</v>
      </c>
      <c r="M41" s="56">
        <v>1</v>
      </c>
      <c r="N41" s="76">
        <f>IF(M41="-","-",M41/$B41*100)</f>
        <v>1.0101010101010102</v>
      </c>
      <c r="O41" s="102">
        <v>27</v>
      </c>
      <c r="P41" s="76">
        <f>IF(O41="-","-",O41/$B41*100)</f>
        <v>27.27272727272727</v>
      </c>
      <c r="Q41" s="56">
        <v>64</v>
      </c>
      <c r="R41" s="83">
        <f>IF(Q41="-","-",Q41/$B41*100)</f>
        <v>64.646464646464651</v>
      </c>
      <c r="S41" s="56">
        <v>8</v>
      </c>
      <c r="T41" s="93">
        <f>IF(S41="-","-",S41/$B41*100)</f>
        <v>8.0808080808080813</v>
      </c>
    </row>
    <row r="42" spans="1:20" ht="19.5" customHeight="1" x14ac:dyDescent="0.15">
      <c r="A42" s="15" t="s">
        <v>30</v>
      </c>
      <c r="B42" s="33">
        <v>74</v>
      </c>
      <c r="C42" s="48">
        <v>71</v>
      </c>
      <c r="D42" s="73">
        <f>IF(C42="-","-",C42/$B42*100)</f>
        <v>95.945945945945937</v>
      </c>
      <c r="E42" s="48">
        <v>1</v>
      </c>
      <c r="F42" s="73">
        <f>IF(E42="-","-",E42/$B42*100)</f>
        <v>1.3513513513513513</v>
      </c>
      <c r="G42" s="48">
        <v>2</v>
      </c>
      <c r="H42" s="73">
        <f>IF(G42="-","-",G42/$B42*100)</f>
        <v>2.7027027027027026</v>
      </c>
      <c r="I42" s="48">
        <v>0</v>
      </c>
      <c r="J42" s="81">
        <f>IF(I42="-","-",I42/$B42*100)</f>
        <v>0</v>
      </c>
      <c r="K42" s="48">
        <v>0</v>
      </c>
      <c r="L42" s="73">
        <f>IF(K42="-","-",K42/$B42*100)</f>
        <v>0</v>
      </c>
      <c r="M42" s="47">
        <v>0</v>
      </c>
      <c r="N42" s="73">
        <f>IF(M42="-","-",M42/$B42*100)</f>
        <v>0</v>
      </c>
      <c r="O42" s="58">
        <v>15</v>
      </c>
      <c r="P42" s="73">
        <f>IF(O42="-","-",O42/$B42*100)</f>
        <v>20.27027027027027</v>
      </c>
      <c r="Q42" s="47">
        <v>50</v>
      </c>
      <c r="R42" s="81">
        <f>IF(Q42="-","-",Q42/$B42*100)</f>
        <v>67.567567567567565</v>
      </c>
      <c r="S42" s="47">
        <v>9</v>
      </c>
      <c r="T42" s="90">
        <f>IF(S42="-","-",S42/$B42*100)</f>
        <v>12.162162162162163</v>
      </c>
    </row>
    <row r="43" spans="1:20" ht="19.5" customHeight="1" x14ac:dyDescent="0.15">
      <c r="A43" s="24" t="s">
        <v>31</v>
      </c>
      <c r="B43" s="34">
        <v>19</v>
      </c>
      <c r="C43" s="51">
        <v>18</v>
      </c>
      <c r="D43" s="77">
        <f>IF(C43="-","-",C43/$B43*100)</f>
        <v>94.73684210526315</v>
      </c>
      <c r="E43" s="64">
        <v>0</v>
      </c>
      <c r="F43" s="77">
        <f>IF(E43="-","-",E43/$B43*100)</f>
        <v>0</v>
      </c>
      <c r="G43" s="64">
        <v>1</v>
      </c>
      <c r="H43" s="77">
        <f>IF(G43="-","-",G43/$B43*100)</f>
        <v>5.2631578947368416</v>
      </c>
      <c r="I43" s="64">
        <v>0</v>
      </c>
      <c r="J43" s="81">
        <f>IF(I43="-","-",I43/$B43*100)</f>
        <v>0</v>
      </c>
      <c r="K43" s="64">
        <v>1</v>
      </c>
      <c r="L43" s="77">
        <f>IF(K43="-","-",K43/$B43*100)</f>
        <v>5.2631578947368416</v>
      </c>
      <c r="M43" s="50" t="s">
        <v>80</v>
      </c>
      <c r="N43" s="74" t="str">
        <f>IF(M43="-","-",M43/$B43*100)</f>
        <v>-</v>
      </c>
      <c r="O43" s="103" t="s">
        <v>80</v>
      </c>
      <c r="P43" s="77" t="str">
        <f>IF(O43="-","-",O43/$B43*100)</f>
        <v>-</v>
      </c>
      <c r="Q43" s="60" t="s">
        <v>80</v>
      </c>
      <c r="R43" s="74" t="str">
        <f>IF(Q43="-","-",Q43/$B43*100)</f>
        <v>-</v>
      </c>
      <c r="S43" s="60" t="s">
        <v>80</v>
      </c>
      <c r="T43" s="91" t="str">
        <f>IF(S43="-","-",S43/$B43*100)</f>
        <v>-</v>
      </c>
    </row>
    <row r="44" spans="1:20" ht="19.5" customHeight="1" thickBot="1" x14ac:dyDescent="0.2">
      <c r="A44" s="28" t="s">
        <v>71</v>
      </c>
      <c r="B44" s="2">
        <f>SUM(B41:B43)</f>
        <v>192</v>
      </c>
      <c r="C44" s="62">
        <f t="shared" ref="C44:S44" si="23">SUM(C41:C43)</f>
        <v>183</v>
      </c>
      <c r="D44" s="75">
        <f>C44/$B44*100</f>
        <v>95.3125</v>
      </c>
      <c r="E44" s="62">
        <f t="shared" si="23"/>
        <v>5</v>
      </c>
      <c r="F44" s="75">
        <f>E44/$B44*100</f>
        <v>2.604166666666667</v>
      </c>
      <c r="G44" s="62">
        <f t="shared" si="23"/>
        <v>4</v>
      </c>
      <c r="H44" s="75">
        <f>G44/$B44*100</f>
        <v>2.083333333333333</v>
      </c>
      <c r="I44" s="62">
        <f t="shared" si="23"/>
        <v>0</v>
      </c>
      <c r="J44" s="75">
        <f>I44/$B44*100</f>
        <v>0</v>
      </c>
      <c r="K44" s="62">
        <f t="shared" si="23"/>
        <v>2</v>
      </c>
      <c r="L44" s="75">
        <f>K44/$B44*100</f>
        <v>1.0416666666666665</v>
      </c>
      <c r="M44" s="62">
        <f>SUM(M41:M43)</f>
        <v>1</v>
      </c>
      <c r="N44" s="75">
        <f>M44/$B44*100</f>
        <v>0.52083333333333326</v>
      </c>
      <c r="O44" s="61">
        <f t="shared" si="23"/>
        <v>42</v>
      </c>
      <c r="P44" s="75">
        <f>O44/$B44*100</f>
        <v>21.875</v>
      </c>
      <c r="Q44" s="62">
        <f t="shared" si="23"/>
        <v>114</v>
      </c>
      <c r="R44" s="75">
        <f>Q44/$B44*100</f>
        <v>59.375</v>
      </c>
      <c r="S44" s="62">
        <f t="shared" si="23"/>
        <v>17</v>
      </c>
      <c r="T44" s="92">
        <f>S44/$B44*100</f>
        <v>8.8541666666666679</v>
      </c>
    </row>
    <row r="45" spans="1:20" ht="19.5" customHeight="1" x14ac:dyDescent="0.15">
      <c r="A45" s="20" t="s">
        <v>32</v>
      </c>
      <c r="B45" s="35">
        <v>167</v>
      </c>
      <c r="C45" s="48">
        <v>0</v>
      </c>
      <c r="D45" s="73">
        <f t="shared" ref="D45:D54" si="24">IF(C45="-","-",C45/$B45*100)</f>
        <v>0</v>
      </c>
      <c r="E45" s="48">
        <v>0</v>
      </c>
      <c r="F45" s="73">
        <f t="shared" ref="F45:F54" si="25">IF(E45="-","-",E45/$B45*100)</f>
        <v>0</v>
      </c>
      <c r="G45" s="48">
        <v>0</v>
      </c>
      <c r="H45" s="73">
        <f t="shared" ref="H45:H54" si="26">IF(G45="-","-",G45/$B45*100)</f>
        <v>0</v>
      </c>
      <c r="I45" s="48">
        <v>0</v>
      </c>
      <c r="J45" s="73">
        <f t="shared" ref="J45:J54" si="27">IF(I45="-","-",I45/$B45*100)</f>
        <v>0</v>
      </c>
      <c r="K45" s="48">
        <v>1</v>
      </c>
      <c r="L45" s="73">
        <f t="shared" ref="L45:L54" si="28">IF(K45="-","-",K45/$B45*100)</f>
        <v>0.5988023952095809</v>
      </c>
      <c r="M45" s="56">
        <v>2</v>
      </c>
      <c r="N45" s="76">
        <f t="shared" ref="N45:N54" si="29">IF(M45="-","-",M45/$B45*100)</f>
        <v>1.1976047904191618</v>
      </c>
      <c r="O45" s="102">
        <v>34</v>
      </c>
      <c r="P45" s="73">
        <f t="shared" ref="P45:P54" si="30">IF(O45="-","-",O45/$B45*100)</f>
        <v>20.359281437125748</v>
      </c>
      <c r="Q45" s="56">
        <v>103</v>
      </c>
      <c r="R45" s="73">
        <f t="shared" ref="R45:R54" si="31">IF(Q45="-","-",Q45/$B45*100)</f>
        <v>61.676646706586823</v>
      </c>
      <c r="S45" s="56">
        <v>28</v>
      </c>
      <c r="T45" s="93">
        <f t="shared" ref="T45:T54" si="32">IF(S45="-","-",S45/$B45*100)</f>
        <v>16.766467065868262</v>
      </c>
    </row>
    <row r="46" spans="1:20" ht="19.5" customHeight="1" x14ac:dyDescent="0.15">
      <c r="A46" s="15" t="s">
        <v>33</v>
      </c>
      <c r="B46" s="23">
        <v>75</v>
      </c>
      <c r="C46" s="48">
        <v>74</v>
      </c>
      <c r="D46" s="73">
        <f t="shared" si="24"/>
        <v>98.666666666666671</v>
      </c>
      <c r="E46" s="48">
        <v>1</v>
      </c>
      <c r="F46" s="73">
        <f t="shared" si="25"/>
        <v>1.3333333333333335</v>
      </c>
      <c r="G46" s="48">
        <v>0</v>
      </c>
      <c r="H46" s="73">
        <f t="shared" si="26"/>
        <v>0</v>
      </c>
      <c r="I46" s="48">
        <v>0</v>
      </c>
      <c r="J46" s="73">
        <f t="shared" si="27"/>
        <v>0</v>
      </c>
      <c r="K46" s="48">
        <v>4</v>
      </c>
      <c r="L46" s="73">
        <f t="shared" si="28"/>
        <v>5.3333333333333339</v>
      </c>
      <c r="M46" s="47" t="s">
        <v>81</v>
      </c>
      <c r="N46" s="76" t="str">
        <f t="shared" si="29"/>
        <v>-</v>
      </c>
      <c r="O46" s="58" t="s">
        <v>81</v>
      </c>
      <c r="P46" s="73" t="str">
        <f t="shared" si="30"/>
        <v>-</v>
      </c>
      <c r="Q46" s="47" t="s">
        <v>81</v>
      </c>
      <c r="R46" s="73" t="str">
        <f t="shared" si="31"/>
        <v>-</v>
      </c>
      <c r="S46" s="47" t="s">
        <v>81</v>
      </c>
      <c r="T46" s="93" t="str">
        <f t="shared" si="32"/>
        <v>-</v>
      </c>
    </row>
    <row r="47" spans="1:20" ht="19.5" customHeight="1" x14ac:dyDescent="0.15">
      <c r="A47" s="15" t="s">
        <v>34</v>
      </c>
      <c r="B47" s="23">
        <v>80</v>
      </c>
      <c r="C47" s="48">
        <v>80</v>
      </c>
      <c r="D47" s="73">
        <f t="shared" si="24"/>
        <v>100</v>
      </c>
      <c r="E47" s="48">
        <v>0</v>
      </c>
      <c r="F47" s="73">
        <f t="shared" si="25"/>
        <v>0</v>
      </c>
      <c r="G47" s="48">
        <v>0</v>
      </c>
      <c r="H47" s="73">
        <f t="shared" si="26"/>
        <v>0</v>
      </c>
      <c r="I47" s="48">
        <v>0</v>
      </c>
      <c r="J47" s="73">
        <f t="shared" si="27"/>
        <v>0</v>
      </c>
      <c r="K47" s="48">
        <v>2</v>
      </c>
      <c r="L47" s="73">
        <f t="shared" si="28"/>
        <v>2.5</v>
      </c>
      <c r="M47" s="47" t="s">
        <v>81</v>
      </c>
      <c r="N47" s="76" t="str">
        <f t="shared" si="29"/>
        <v>-</v>
      </c>
      <c r="O47" s="58" t="s">
        <v>81</v>
      </c>
      <c r="P47" s="73" t="str">
        <f t="shared" si="30"/>
        <v>-</v>
      </c>
      <c r="Q47" s="47" t="s">
        <v>81</v>
      </c>
      <c r="R47" s="73" t="str">
        <f t="shared" si="31"/>
        <v>-</v>
      </c>
      <c r="S47" s="47" t="s">
        <v>81</v>
      </c>
      <c r="T47" s="93" t="str">
        <f t="shared" si="32"/>
        <v>-</v>
      </c>
    </row>
    <row r="48" spans="1:20" ht="19.5" customHeight="1" x14ac:dyDescent="0.15">
      <c r="A48" s="15" t="s">
        <v>35</v>
      </c>
      <c r="B48" s="23">
        <v>44</v>
      </c>
      <c r="C48" s="48">
        <v>42</v>
      </c>
      <c r="D48" s="73">
        <f t="shared" si="24"/>
        <v>95.454545454545453</v>
      </c>
      <c r="E48" s="48">
        <v>2</v>
      </c>
      <c r="F48" s="73">
        <f t="shared" si="25"/>
        <v>4.5454545454545459</v>
      </c>
      <c r="G48" s="48">
        <v>0</v>
      </c>
      <c r="H48" s="73">
        <f t="shared" si="26"/>
        <v>0</v>
      </c>
      <c r="I48" s="48">
        <v>0</v>
      </c>
      <c r="J48" s="73">
        <f t="shared" si="27"/>
        <v>0</v>
      </c>
      <c r="K48" s="48">
        <v>0</v>
      </c>
      <c r="L48" s="73">
        <f t="shared" si="28"/>
        <v>0</v>
      </c>
      <c r="M48" s="47">
        <v>1</v>
      </c>
      <c r="N48" s="76">
        <f t="shared" si="29"/>
        <v>2.2727272727272729</v>
      </c>
      <c r="O48" s="58">
        <v>12</v>
      </c>
      <c r="P48" s="73">
        <f t="shared" si="30"/>
        <v>27.27272727272727</v>
      </c>
      <c r="Q48" s="47">
        <v>23</v>
      </c>
      <c r="R48" s="73">
        <f t="shared" si="31"/>
        <v>52.272727272727273</v>
      </c>
      <c r="S48" s="47">
        <v>9</v>
      </c>
      <c r="T48" s="93">
        <f t="shared" si="32"/>
        <v>20.454545454545457</v>
      </c>
    </row>
    <row r="49" spans="1:20" ht="19.5" customHeight="1" x14ac:dyDescent="0.15">
      <c r="A49" s="15" t="s">
        <v>36</v>
      </c>
      <c r="B49" s="23">
        <v>20</v>
      </c>
      <c r="C49" s="48">
        <v>20</v>
      </c>
      <c r="D49" s="73">
        <f t="shared" si="24"/>
        <v>100</v>
      </c>
      <c r="E49" s="48">
        <v>0</v>
      </c>
      <c r="F49" s="73">
        <f t="shared" si="25"/>
        <v>0</v>
      </c>
      <c r="G49" s="48">
        <v>0</v>
      </c>
      <c r="H49" s="73">
        <f t="shared" si="26"/>
        <v>0</v>
      </c>
      <c r="I49" s="48">
        <v>0</v>
      </c>
      <c r="J49" s="73">
        <f t="shared" si="27"/>
        <v>0</v>
      </c>
      <c r="K49" s="48">
        <v>0</v>
      </c>
      <c r="L49" s="73">
        <f t="shared" si="28"/>
        <v>0</v>
      </c>
      <c r="M49" s="47" t="s">
        <v>81</v>
      </c>
      <c r="N49" s="76" t="str">
        <f t="shared" si="29"/>
        <v>-</v>
      </c>
      <c r="O49" s="58" t="s">
        <v>81</v>
      </c>
      <c r="P49" s="73" t="str">
        <f t="shared" si="30"/>
        <v>-</v>
      </c>
      <c r="Q49" s="47" t="s">
        <v>81</v>
      </c>
      <c r="R49" s="73" t="str">
        <f t="shared" si="31"/>
        <v>-</v>
      </c>
      <c r="S49" s="47" t="s">
        <v>81</v>
      </c>
      <c r="T49" s="93" t="str">
        <f t="shared" si="32"/>
        <v>-</v>
      </c>
    </row>
    <row r="50" spans="1:20" ht="19.5" customHeight="1" x14ac:dyDescent="0.15">
      <c r="A50" s="15" t="s">
        <v>37</v>
      </c>
      <c r="B50" s="23">
        <v>13</v>
      </c>
      <c r="C50" s="48">
        <v>13</v>
      </c>
      <c r="D50" s="73">
        <f t="shared" si="24"/>
        <v>100</v>
      </c>
      <c r="E50" s="48">
        <v>0</v>
      </c>
      <c r="F50" s="73">
        <f t="shared" si="25"/>
        <v>0</v>
      </c>
      <c r="G50" s="48">
        <v>0</v>
      </c>
      <c r="H50" s="73">
        <f t="shared" si="26"/>
        <v>0</v>
      </c>
      <c r="I50" s="48">
        <v>0</v>
      </c>
      <c r="J50" s="73">
        <f t="shared" si="27"/>
        <v>0</v>
      </c>
      <c r="K50" s="48">
        <v>0</v>
      </c>
      <c r="L50" s="73">
        <f t="shared" si="28"/>
        <v>0</v>
      </c>
      <c r="M50" s="47">
        <v>0</v>
      </c>
      <c r="N50" s="76">
        <f t="shared" si="29"/>
        <v>0</v>
      </c>
      <c r="O50" s="58">
        <v>4</v>
      </c>
      <c r="P50" s="73">
        <f t="shared" si="30"/>
        <v>30.76923076923077</v>
      </c>
      <c r="Q50" s="47">
        <v>6</v>
      </c>
      <c r="R50" s="73">
        <f t="shared" si="31"/>
        <v>46.153846153846153</v>
      </c>
      <c r="S50" s="47">
        <v>1</v>
      </c>
      <c r="T50" s="93">
        <f t="shared" si="32"/>
        <v>7.6923076923076925</v>
      </c>
    </row>
    <row r="51" spans="1:20" ht="19.5" customHeight="1" x14ac:dyDescent="0.15">
      <c r="A51" s="15" t="s">
        <v>38</v>
      </c>
      <c r="B51" s="23">
        <v>25</v>
      </c>
      <c r="C51" s="48">
        <v>23</v>
      </c>
      <c r="D51" s="73">
        <f t="shared" si="24"/>
        <v>92</v>
      </c>
      <c r="E51" s="48">
        <v>2</v>
      </c>
      <c r="F51" s="73">
        <f t="shared" si="25"/>
        <v>8</v>
      </c>
      <c r="G51" s="48">
        <v>0</v>
      </c>
      <c r="H51" s="73">
        <f t="shared" si="26"/>
        <v>0</v>
      </c>
      <c r="I51" s="48">
        <v>0</v>
      </c>
      <c r="J51" s="73">
        <f t="shared" si="27"/>
        <v>0</v>
      </c>
      <c r="K51" s="48">
        <v>0</v>
      </c>
      <c r="L51" s="73">
        <f t="shared" si="28"/>
        <v>0</v>
      </c>
      <c r="M51" s="47">
        <v>0</v>
      </c>
      <c r="N51" s="76">
        <f t="shared" si="29"/>
        <v>0</v>
      </c>
      <c r="O51" s="58">
        <v>4</v>
      </c>
      <c r="P51" s="73">
        <f t="shared" si="30"/>
        <v>16</v>
      </c>
      <c r="Q51" s="47">
        <v>16</v>
      </c>
      <c r="R51" s="73">
        <f t="shared" si="31"/>
        <v>64</v>
      </c>
      <c r="S51" s="56">
        <v>5</v>
      </c>
      <c r="T51" s="93">
        <f t="shared" si="32"/>
        <v>20</v>
      </c>
    </row>
    <row r="52" spans="1:20" ht="19.5" customHeight="1" x14ac:dyDescent="0.15">
      <c r="A52" s="15" t="s">
        <v>39</v>
      </c>
      <c r="B52" s="23">
        <v>3</v>
      </c>
      <c r="C52" s="48">
        <v>2</v>
      </c>
      <c r="D52" s="73">
        <f t="shared" si="24"/>
        <v>66.666666666666657</v>
      </c>
      <c r="E52" s="48">
        <v>0</v>
      </c>
      <c r="F52" s="73">
        <f t="shared" si="25"/>
        <v>0</v>
      </c>
      <c r="G52" s="48">
        <v>0</v>
      </c>
      <c r="H52" s="73">
        <f t="shared" si="26"/>
        <v>0</v>
      </c>
      <c r="I52" s="48">
        <v>0</v>
      </c>
      <c r="J52" s="73">
        <f t="shared" si="27"/>
        <v>0</v>
      </c>
      <c r="K52" s="48">
        <v>0</v>
      </c>
      <c r="L52" s="73">
        <f t="shared" si="28"/>
        <v>0</v>
      </c>
      <c r="M52" s="47">
        <v>0</v>
      </c>
      <c r="N52" s="76">
        <f t="shared" si="29"/>
        <v>0</v>
      </c>
      <c r="O52" s="58">
        <v>2</v>
      </c>
      <c r="P52" s="73">
        <f t="shared" si="30"/>
        <v>66.666666666666657</v>
      </c>
      <c r="Q52" s="47">
        <v>1</v>
      </c>
      <c r="R52" s="73">
        <f t="shared" si="31"/>
        <v>33.333333333333329</v>
      </c>
      <c r="S52" s="47">
        <v>0</v>
      </c>
      <c r="T52" s="93">
        <f t="shared" si="32"/>
        <v>0</v>
      </c>
    </row>
    <row r="53" spans="1:20" ht="19.5" customHeight="1" x14ac:dyDescent="0.15">
      <c r="A53" s="15" t="s">
        <v>40</v>
      </c>
      <c r="B53" s="23">
        <v>27</v>
      </c>
      <c r="C53" s="48">
        <v>26</v>
      </c>
      <c r="D53" s="73">
        <f t="shared" si="24"/>
        <v>96.296296296296291</v>
      </c>
      <c r="E53" s="48">
        <v>1</v>
      </c>
      <c r="F53" s="73">
        <f t="shared" si="25"/>
        <v>3.7037037037037033</v>
      </c>
      <c r="G53" s="48">
        <v>0</v>
      </c>
      <c r="H53" s="73">
        <f t="shared" si="26"/>
        <v>0</v>
      </c>
      <c r="I53" s="48">
        <v>0</v>
      </c>
      <c r="J53" s="73">
        <f t="shared" si="27"/>
        <v>0</v>
      </c>
      <c r="K53" s="48">
        <v>2</v>
      </c>
      <c r="L53" s="73">
        <f t="shared" si="28"/>
        <v>7.4074074074074066</v>
      </c>
      <c r="M53" s="47">
        <v>0</v>
      </c>
      <c r="N53" s="76">
        <f t="shared" si="29"/>
        <v>0</v>
      </c>
      <c r="O53" s="58">
        <v>9</v>
      </c>
      <c r="P53" s="73">
        <f t="shared" si="30"/>
        <v>33.333333333333329</v>
      </c>
      <c r="Q53" s="47">
        <v>15</v>
      </c>
      <c r="R53" s="73">
        <f t="shared" si="31"/>
        <v>55.555555555555557</v>
      </c>
      <c r="S53" s="47">
        <v>2</v>
      </c>
      <c r="T53" s="93">
        <f t="shared" si="32"/>
        <v>7.4074074074074066</v>
      </c>
    </row>
    <row r="54" spans="1:20" ht="19.5" customHeight="1" x14ac:dyDescent="0.15">
      <c r="A54" s="24" t="s">
        <v>41</v>
      </c>
      <c r="B54" s="25">
        <v>13</v>
      </c>
      <c r="C54" s="48" t="s">
        <v>79</v>
      </c>
      <c r="D54" s="73" t="str">
        <f t="shared" si="24"/>
        <v>-</v>
      </c>
      <c r="E54" s="48" t="s">
        <v>79</v>
      </c>
      <c r="F54" s="73" t="str">
        <f t="shared" si="25"/>
        <v>-</v>
      </c>
      <c r="G54" s="48" t="s">
        <v>79</v>
      </c>
      <c r="H54" s="73" t="str">
        <f t="shared" si="26"/>
        <v>-</v>
      </c>
      <c r="I54" s="48" t="s">
        <v>79</v>
      </c>
      <c r="J54" s="73" t="str">
        <f t="shared" si="27"/>
        <v>-</v>
      </c>
      <c r="K54" s="48" t="s">
        <v>79</v>
      </c>
      <c r="L54" s="73" t="str">
        <f t="shared" si="28"/>
        <v>-</v>
      </c>
      <c r="M54" s="50" t="s">
        <v>81</v>
      </c>
      <c r="N54" s="76" t="str">
        <f t="shared" si="29"/>
        <v>-</v>
      </c>
      <c r="O54" s="59" t="s">
        <v>81</v>
      </c>
      <c r="P54" s="74" t="str">
        <f t="shared" si="30"/>
        <v>-</v>
      </c>
      <c r="Q54" s="50" t="s">
        <v>81</v>
      </c>
      <c r="R54" s="74" t="str">
        <f t="shared" si="31"/>
        <v>-</v>
      </c>
      <c r="S54" s="50" t="s">
        <v>81</v>
      </c>
      <c r="T54" s="93" t="str">
        <f t="shared" si="32"/>
        <v>-</v>
      </c>
    </row>
    <row r="55" spans="1:20" ht="19.5" customHeight="1" thickBot="1" x14ac:dyDescent="0.2">
      <c r="A55" s="28" t="s">
        <v>72</v>
      </c>
      <c r="B55" s="3">
        <f>SUM(B45:B54)</f>
        <v>467</v>
      </c>
      <c r="C55" s="62">
        <f t="shared" ref="C55:S55" si="33">SUM(C45:C54)</f>
        <v>280</v>
      </c>
      <c r="D55" s="75">
        <f t="shared" ref="D55:D60" si="34">C55/$B55*100</f>
        <v>59.957173447537471</v>
      </c>
      <c r="E55" s="62">
        <f t="shared" si="33"/>
        <v>6</v>
      </c>
      <c r="F55" s="75">
        <f t="shared" ref="F55:F60" si="35">E55/$B55*100</f>
        <v>1.2847965738758029</v>
      </c>
      <c r="G55" s="62">
        <f t="shared" si="33"/>
        <v>0</v>
      </c>
      <c r="H55" s="75">
        <f t="shared" ref="H55:H60" si="36">G55/$B55*100</f>
        <v>0</v>
      </c>
      <c r="I55" s="62">
        <f t="shared" si="33"/>
        <v>0</v>
      </c>
      <c r="J55" s="75">
        <f t="shared" ref="J55:J60" si="37">I55/$B55*100</f>
        <v>0</v>
      </c>
      <c r="K55" s="62">
        <f t="shared" si="33"/>
        <v>9</v>
      </c>
      <c r="L55" s="75">
        <f>K55/$B55*100</f>
        <v>1.9271948608137044</v>
      </c>
      <c r="M55" s="62">
        <f>SUM(M45:M54)</f>
        <v>3</v>
      </c>
      <c r="N55" s="75">
        <f>M55/$B55*100</f>
        <v>0.64239828693790146</v>
      </c>
      <c r="O55" s="65">
        <f t="shared" si="33"/>
        <v>65</v>
      </c>
      <c r="P55" s="88">
        <f>O55/$B55*100</f>
        <v>13.918629550321199</v>
      </c>
      <c r="Q55" s="63">
        <f t="shared" si="33"/>
        <v>164</v>
      </c>
      <c r="R55" s="88">
        <f>Q55/$B55*100</f>
        <v>35.117773019271951</v>
      </c>
      <c r="S55" s="63">
        <f t="shared" si="33"/>
        <v>45</v>
      </c>
      <c r="T55" s="92">
        <f>S55/$B55*100</f>
        <v>9.6359743040685224</v>
      </c>
    </row>
    <row r="56" spans="1:20" ht="19.5" customHeight="1" x14ac:dyDescent="0.15">
      <c r="A56" s="20" t="s">
        <v>42</v>
      </c>
      <c r="B56" s="36">
        <v>392</v>
      </c>
      <c r="C56" s="57">
        <v>383</v>
      </c>
      <c r="D56" s="76">
        <f>IF(C56="-","-",C56/$B56*100)</f>
        <v>97.704081632653057</v>
      </c>
      <c r="E56" s="57">
        <v>6</v>
      </c>
      <c r="F56" s="76">
        <f>IF(E56="-","-",E56/$B56*100)</f>
        <v>1.5306122448979591</v>
      </c>
      <c r="G56" s="57">
        <v>2</v>
      </c>
      <c r="H56" s="76">
        <f>IF(G56="-","-",G56/$B56*100)</f>
        <v>0.51020408163265307</v>
      </c>
      <c r="I56" s="57">
        <v>1</v>
      </c>
      <c r="J56" s="82">
        <f>IF(I56="-","-",I56/$B56*100)</f>
        <v>0.25510204081632654</v>
      </c>
      <c r="K56" s="57">
        <v>8</v>
      </c>
      <c r="L56" s="76">
        <f>IF(K56="-","-",K56/$B56*100)</f>
        <v>2.0408163265306123</v>
      </c>
      <c r="M56" s="56" t="s">
        <v>81</v>
      </c>
      <c r="N56" s="76" t="str">
        <f>IF(M56="-","-",M56/$B56*100)</f>
        <v>-</v>
      </c>
      <c r="O56" s="102">
        <v>93</v>
      </c>
      <c r="P56" s="76">
        <f>IF(O56="-","-",O56/$B56*100)</f>
        <v>23.72448979591837</v>
      </c>
      <c r="Q56" s="56">
        <v>255</v>
      </c>
      <c r="R56" s="83">
        <f>IF(Q56="-","-",Q56/$B56*100)</f>
        <v>65.051020408163268</v>
      </c>
      <c r="S56" s="56">
        <v>41</v>
      </c>
      <c r="T56" s="93">
        <f>IF(S56="-","-",S56/$B56*100)</f>
        <v>10.459183673469388</v>
      </c>
    </row>
    <row r="57" spans="1:20" ht="19.5" customHeight="1" x14ac:dyDescent="0.15">
      <c r="A57" s="15" t="s">
        <v>43</v>
      </c>
      <c r="B57" s="33">
        <v>129</v>
      </c>
      <c r="C57" s="48">
        <v>118</v>
      </c>
      <c r="D57" s="73">
        <f>IF(C57="-","-",C57/$B57*100)</f>
        <v>91.472868217054256</v>
      </c>
      <c r="E57" s="48">
        <v>2</v>
      </c>
      <c r="F57" s="73">
        <f>IF(E57="-","-",E57/$B57*100)</f>
        <v>1.5503875968992249</v>
      </c>
      <c r="G57" s="48">
        <v>2</v>
      </c>
      <c r="H57" s="73">
        <f>IF(G57="-","-",G57/$B57*100)</f>
        <v>1.5503875968992249</v>
      </c>
      <c r="I57" s="48">
        <v>0</v>
      </c>
      <c r="J57" s="81">
        <f>IF(I57="-","-",I57/$B57*100)</f>
        <v>0</v>
      </c>
      <c r="K57" s="48">
        <v>2</v>
      </c>
      <c r="L57" s="73">
        <f>IF(K57="-","-",K57/$B57*100)</f>
        <v>1.5503875968992249</v>
      </c>
      <c r="M57" s="47">
        <v>1</v>
      </c>
      <c r="N57" s="73">
        <f>IF(M57="-","-",M57/$B57*100)</f>
        <v>0.77519379844961245</v>
      </c>
      <c r="O57" s="58">
        <v>44</v>
      </c>
      <c r="P57" s="73">
        <f>IF(O57="-","-",O57/$B57*100)</f>
        <v>34.108527131782942</v>
      </c>
      <c r="Q57" s="47">
        <v>66</v>
      </c>
      <c r="R57" s="81">
        <f>IF(Q57="-","-",Q57/$B57*100)</f>
        <v>51.162790697674424</v>
      </c>
      <c r="S57" s="47">
        <v>13</v>
      </c>
      <c r="T57" s="90">
        <f>IF(S57="-","-",S57/$B57*100)</f>
        <v>10.077519379844961</v>
      </c>
    </row>
    <row r="58" spans="1:20" ht="19.5" customHeight="1" x14ac:dyDescent="0.15">
      <c r="A58" s="24" t="s">
        <v>44</v>
      </c>
      <c r="B58" s="34">
        <v>21</v>
      </c>
      <c r="C58" s="64">
        <v>21</v>
      </c>
      <c r="D58" s="77">
        <f>IF(C58="-","-",C58/$B58*100)</f>
        <v>100</v>
      </c>
      <c r="E58" s="64">
        <v>0</v>
      </c>
      <c r="F58" s="77">
        <f>IF(E58="-","-",E58/$B58*100)</f>
        <v>0</v>
      </c>
      <c r="G58" s="64">
        <v>0</v>
      </c>
      <c r="H58" s="77">
        <f>IF(G58="-","-",G58/$B58*100)</f>
        <v>0</v>
      </c>
      <c r="I58" s="64">
        <v>0</v>
      </c>
      <c r="J58" s="81">
        <f>IF(I58="-","-",I58/$B58*100)</f>
        <v>0</v>
      </c>
      <c r="K58" s="64">
        <v>0</v>
      </c>
      <c r="L58" s="77">
        <f>IF(K58="-","-",K58/$B58*100)</f>
        <v>0</v>
      </c>
      <c r="M58" s="50">
        <v>0</v>
      </c>
      <c r="N58" s="74">
        <f>IF(M58="-","-",M58/$B58*100)</f>
        <v>0</v>
      </c>
      <c r="O58" s="103">
        <v>12</v>
      </c>
      <c r="P58" s="77">
        <f>IF(O58="-","-",O58/$B58*100)</f>
        <v>57.142857142857139</v>
      </c>
      <c r="Q58" s="60">
        <v>8</v>
      </c>
      <c r="R58" s="74">
        <f>IF(Q58="-","-",Q58/$B58*100)</f>
        <v>38.095238095238095</v>
      </c>
      <c r="S58" s="50">
        <v>1</v>
      </c>
      <c r="T58" s="91">
        <f>IF(S58="-","-",S58/$B58*100)</f>
        <v>4.7619047619047619</v>
      </c>
    </row>
    <row r="59" spans="1:20" ht="19.5" customHeight="1" thickBot="1" x14ac:dyDescent="0.2">
      <c r="A59" s="28" t="s">
        <v>73</v>
      </c>
      <c r="B59" s="3">
        <f>SUM(B56:B58)</f>
        <v>542</v>
      </c>
      <c r="C59" s="62">
        <f t="shared" ref="C59:S59" si="38">SUM(C56:C58)</f>
        <v>522</v>
      </c>
      <c r="D59" s="75">
        <f t="shared" si="34"/>
        <v>96.309963099630991</v>
      </c>
      <c r="E59" s="62">
        <f t="shared" si="38"/>
        <v>8</v>
      </c>
      <c r="F59" s="75">
        <f t="shared" si="35"/>
        <v>1.4760147601476015</v>
      </c>
      <c r="G59" s="62">
        <f t="shared" si="38"/>
        <v>4</v>
      </c>
      <c r="H59" s="75">
        <f t="shared" si="36"/>
        <v>0.73800738007380073</v>
      </c>
      <c r="I59" s="62">
        <f t="shared" si="38"/>
        <v>1</v>
      </c>
      <c r="J59" s="75">
        <f t="shared" si="37"/>
        <v>0.18450184501845018</v>
      </c>
      <c r="K59" s="62">
        <f t="shared" si="38"/>
        <v>10</v>
      </c>
      <c r="L59" s="75">
        <f>K59/$B59*100</f>
        <v>1.8450184501845017</v>
      </c>
      <c r="M59" s="62">
        <f>SUM(M56:M58)</f>
        <v>1</v>
      </c>
      <c r="N59" s="75">
        <f>M59/$B59*100</f>
        <v>0.18450184501845018</v>
      </c>
      <c r="O59" s="61">
        <f t="shared" si="38"/>
        <v>149</v>
      </c>
      <c r="P59" s="75">
        <f>O59/$B59*100</f>
        <v>27.490774907749078</v>
      </c>
      <c r="Q59" s="62">
        <f t="shared" si="38"/>
        <v>329</v>
      </c>
      <c r="R59" s="81">
        <f>Q59/$B59*100</f>
        <v>60.701107011070107</v>
      </c>
      <c r="S59" s="62">
        <f t="shared" si="38"/>
        <v>55</v>
      </c>
      <c r="T59" s="92">
        <f>S59/$B59*100</f>
        <v>10.14760147601476</v>
      </c>
    </row>
    <row r="60" spans="1:20" s="38" customFormat="1" ht="19.5" customHeight="1" thickBot="1" x14ac:dyDescent="0.2">
      <c r="A60" s="37" t="s">
        <v>62</v>
      </c>
      <c r="B60" s="4">
        <f>B59+B55+B44+B40+B37+B31+B23+B18+B16+B9</f>
        <v>6835</v>
      </c>
      <c r="C60" s="66">
        <f>C59+C55+C44+C40+C37+C31+C23+C18+C16+C9</f>
        <v>6371</v>
      </c>
      <c r="D60" s="78">
        <f t="shared" si="34"/>
        <v>93.211411850768101</v>
      </c>
      <c r="E60" s="66">
        <f>E59+E55+E44+E40+E37+E31+E23+E18+E16+E9</f>
        <v>127</v>
      </c>
      <c r="F60" s="78">
        <f t="shared" si="35"/>
        <v>1.8580833942940749</v>
      </c>
      <c r="G60" s="66">
        <f>G59+G55+G44+G40+G37+G31+G23+G18+G16+G9</f>
        <v>63</v>
      </c>
      <c r="H60" s="78">
        <f t="shared" si="36"/>
        <v>0.92172640819312357</v>
      </c>
      <c r="I60" s="66">
        <f>I59+I55+I44+I40+I37+I31+I23+I18+I16+I9</f>
        <v>24</v>
      </c>
      <c r="J60" s="82">
        <f t="shared" si="37"/>
        <v>0.3511338697878566</v>
      </c>
      <c r="K60" s="66">
        <f>K59+K55+K44+K40+K37+K31+K23+K18+K16+K9</f>
        <v>145</v>
      </c>
      <c r="L60" s="78">
        <f>K60/$B60*100</f>
        <v>2.121433796634967</v>
      </c>
      <c r="M60" s="66">
        <f>M59+M55+M44+M40+M37+M31+M23+M18+M16+M9</f>
        <v>29</v>
      </c>
      <c r="N60" s="78">
        <f>M60/$B60*100</f>
        <v>0.42428675932699339</v>
      </c>
      <c r="O60" s="67">
        <f>O59+O55+O44+O40+O37+O31+O23+O18+O16+O9</f>
        <v>701</v>
      </c>
      <c r="P60" s="78">
        <f>O60/$B60*100</f>
        <v>10.256035113386979</v>
      </c>
      <c r="Q60" s="66">
        <f>Q59+Q55+Q44+Q40+Q37+Q31+Q23+Q18+Q16+Q9</f>
        <v>1659</v>
      </c>
      <c r="R60" s="82">
        <f>Q60/$B60*100</f>
        <v>24.272128749085589</v>
      </c>
      <c r="S60" s="66">
        <f>S59+S55+S44+S40+S37+S31+S23+S18+S16+S9</f>
        <v>333</v>
      </c>
      <c r="T60" s="96">
        <f>S60/$B60*100</f>
        <v>4.8719824433065106</v>
      </c>
    </row>
    <row r="61" spans="1:20" ht="19.5" customHeight="1" thickBot="1" x14ac:dyDescent="0.2">
      <c r="A61" s="39" t="s">
        <v>45</v>
      </c>
      <c r="B61" s="40">
        <v>5659</v>
      </c>
      <c r="C61" s="69">
        <v>5427</v>
      </c>
      <c r="D61" s="76">
        <f>IF(C61="-","-",C61/$B61*100)</f>
        <v>95.900335748365436</v>
      </c>
      <c r="E61" s="69">
        <v>186</v>
      </c>
      <c r="F61" s="76">
        <f>IF(E61="-","-",E61/$B61*100)</f>
        <v>3.286799787948401</v>
      </c>
      <c r="G61" s="69">
        <v>22</v>
      </c>
      <c r="H61" s="76">
        <f>IF(G61="-","-",G61/$B61*100)</f>
        <v>0.38876126524120869</v>
      </c>
      <c r="I61" s="69">
        <v>13</v>
      </c>
      <c r="J61" s="84">
        <f>IF(I61="-","-",I61/$B61*100)</f>
        <v>0.22972256582435061</v>
      </c>
      <c r="K61" s="69">
        <v>152</v>
      </c>
      <c r="L61" s="77">
        <f>IF(K61="-","-",K61/$B61*100)</f>
        <v>2.6859869234847147</v>
      </c>
      <c r="M61" s="68" t="s">
        <v>81</v>
      </c>
      <c r="N61" s="77" t="str">
        <f>IF(M61="-","-",M61/$B61*100)</f>
        <v>-</v>
      </c>
      <c r="O61" s="104" t="s">
        <v>81</v>
      </c>
      <c r="P61" s="76" t="str">
        <f>IF(O61="-","-",O61/$B61*100)</f>
        <v>-</v>
      </c>
      <c r="Q61" s="68" t="s">
        <v>81</v>
      </c>
      <c r="R61" s="84" t="str">
        <f>IF(Q61="-","-",Q61/$B61*100)</f>
        <v>-</v>
      </c>
      <c r="S61" s="68" t="s">
        <v>81</v>
      </c>
      <c r="T61" s="97" t="str">
        <f>IF(S61="-","-",S61/$B61*100)</f>
        <v>-</v>
      </c>
    </row>
    <row r="62" spans="1:20" s="42" customFormat="1" ht="19.5" customHeight="1" thickBot="1" x14ac:dyDescent="0.2">
      <c r="A62" s="41" t="s">
        <v>61</v>
      </c>
      <c r="B62" s="5">
        <f>SUM(B60,B61)</f>
        <v>12494</v>
      </c>
      <c r="C62" s="70">
        <f>SUM(C60,C61)</f>
        <v>11798</v>
      </c>
      <c r="D62" s="79">
        <f>IF(C62="-","-",C62/$B62*100)</f>
        <v>94.42932607651673</v>
      </c>
      <c r="E62" s="70">
        <f>SUM(E60,E61)</f>
        <v>313</v>
      </c>
      <c r="F62" s="79">
        <f>IF(E62="-","-",E62/$B62*100)</f>
        <v>2.5052024971986553</v>
      </c>
      <c r="G62" s="70">
        <f>SUM(G60,G61)</f>
        <v>85</v>
      </c>
      <c r="H62" s="79">
        <f>IF(G62="-","-",G62/$B62*100)</f>
        <v>0.68032655674723874</v>
      </c>
      <c r="I62" s="70">
        <f>SUM(I60,I61)</f>
        <v>37</v>
      </c>
      <c r="J62" s="79">
        <f>IF(I62="-","-",I62/$B62*100)</f>
        <v>0.29614214823115093</v>
      </c>
      <c r="K62" s="70">
        <f>SUM(K60,K61)</f>
        <v>297</v>
      </c>
      <c r="L62" s="79">
        <f>IF(K62="-","-",K62/$B62*100)</f>
        <v>2.3771410276932929</v>
      </c>
      <c r="M62" s="70">
        <f>SUM(M60,M61)</f>
        <v>29</v>
      </c>
      <c r="N62" s="79">
        <f>IF(M62="-","-",M62/$B62*100)</f>
        <v>0.2321114134784697</v>
      </c>
      <c r="O62" s="71">
        <f>SUM(O60,O61)</f>
        <v>701</v>
      </c>
      <c r="P62" s="79">
        <f>IF(O62="-","-",O62/$B62*100)</f>
        <v>5.6106931327036982</v>
      </c>
      <c r="Q62" s="70">
        <f>SUM(Q60,Q61)</f>
        <v>1659</v>
      </c>
      <c r="R62" s="79">
        <f>IF(Q62="-","-",Q62/$B62*100)</f>
        <v>13.278373619337284</v>
      </c>
      <c r="S62" s="70">
        <f>SUM(S60,S61)</f>
        <v>333</v>
      </c>
      <c r="T62" s="98">
        <f>IF(S62="-","-",S62/$B62*100)</f>
        <v>2.6652793340803584</v>
      </c>
    </row>
    <row r="63" spans="1:20" ht="20.25" customHeight="1" x14ac:dyDescent="0.15">
      <c r="A63" s="43"/>
      <c r="F63" s="44"/>
      <c r="H63" s="44"/>
      <c r="L63" s="105" t="s">
        <v>77</v>
      </c>
      <c r="M63" s="105"/>
      <c r="N63" s="105"/>
      <c r="O63" s="105"/>
      <c r="P63" s="105"/>
      <c r="Q63" s="105"/>
      <c r="R63" s="105"/>
      <c r="S63" s="105"/>
      <c r="T63" s="105"/>
    </row>
    <row r="64" spans="1:20" ht="20.25" customHeight="1" x14ac:dyDescent="0.15">
      <c r="F64" s="44"/>
      <c r="H64" s="44"/>
    </row>
    <row r="65" spans="6:8" ht="20.25" customHeight="1" x14ac:dyDescent="0.15">
      <c r="F65" s="44"/>
      <c r="H65" s="44"/>
    </row>
    <row r="66" spans="6:8" ht="20.25" customHeight="1" x14ac:dyDescent="0.15">
      <c r="F66" s="44"/>
      <c r="H66" s="44"/>
    </row>
    <row r="67" spans="6:8" ht="20.25" customHeight="1" x14ac:dyDescent="0.15">
      <c r="F67" s="44"/>
      <c r="H67" s="44"/>
    </row>
    <row r="68" spans="6:8" ht="20.25" customHeight="1" x14ac:dyDescent="0.15">
      <c r="F68" s="44"/>
      <c r="H68" s="44"/>
    </row>
    <row r="69" spans="6:8" ht="20.25" customHeight="1" x14ac:dyDescent="0.15">
      <c r="F69" s="44"/>
      <c r="H69" s="44"/>
    </row>
    <row r="70" spans="6:8" ht="20.25" customHeight="1" x14ac:dyDescent="0.15">
      <c r="F70" s="44"/>
      <c r="H70" s="44"/>
    </row>
    <row r="71" spans="6:8" ht="20.25" customHeight="1" x14ac:dyDescent="0.15">
      <c r="F71" s="44"/>
      <c r="H71" s="44"/>
    </row>
    <row r="72" spans="6:8" ht="20.25" customHeight="1" x14ac:dyDescent="0.15">
      <c r="F72" s="44"/>
      <c r="H72" s="44"/>
    </row>
    <row r="73" spans="6:8" ht="20.25" customHeight="1" x14ac:dyDescent="0.15">
      <c r="F73" s="44"/>
      <c r="H73" s="44"/>
    </row>
    <row r="74" spans="6:8" ht="20.25" customHeight="1" x14ac:dyDescent="0.15">
      <c r="F74" s="44"/>
      <c r="H74" s="44"/>
    </row>
    <row r="75" spans="6:8" ht="20.25" customHeight="1" x14ac:dyDescent="0.15">
      <c r="F75" s="44"/>
      <c r="H75" s="44"/>
    </row>
    <row r="76" spans="6:8" ht="20.25" customHeight="1" x14ac:dyDescent="0.15">
      <c r="F76" s="44"/>
      <c r="H76" s="44"/>
    </row>
    <row r="77" spans="6:8" ht="20.25" customHeight="1" x14ac:dyDescent="0.15">
      <c r="F77" s="44"/>
      <c r="H77" s="44"/>
    </row>
    <row r="78" spans="6:8" ht="20.25" customHeight="1" x14ac:dyDescent="0.15">
      <c r="F78" s="44"/>
      <c r="H78" s="44"/>
    </row>
    <row r="79" spans="6:8" ht="20.25" customHeight="1" x14ac:dyDescent="0.15">
      <c r="F79" s="44"/>
    </row>
    <row r="80" spans="6:8" ht="20.25" customHeight="1" x14ac:dyDescent="0.15">
      <c r="F80" s="44"/>
    </row>
    <row r="81" spans="6:6" ht="20.25" customHeight="1" x14ac:dyDescent="0.15">
      <c r="F81" s="44"/>
    </row>
    <row r="82" spans="6:6" ht="20.25" customHeight="1" x14ac:dyDescent="0.15">
      <c r="F82" s="44"/>
    </row>
    <row r="83" spans="6:6" ht="20.25" customHeight="1" x14ac:dyDescent="0.15">
      <c r="F83" s="44"/>
    </row>
    <row r="84" spans="6:6" ht="20.25" customHeight="1" x14ac:dyDescent="0.15">
      <c r="F84" s="44"/>
    </row>
    <row r="85" spans="6:6" ht="20.25" customHeight="1" x14ac:dyDescent="0.15">
      <c r="F85" s="44"/>
    </row>
    <row r="86" spans="6:6" ht="20.25" customHeight="1" x14ac:dyDescent="0.15">
      <c r="F86" s="44"/>
    </row>
    <row r="87" spans="6:6" ht="20.25" customHeight="1" x14ac:dyDescent="0.15">
      <c r="F87" s="44"/>
    </row>
    <row r="88" spans="6:6" ht="20.25" customHeight="1" x14ac:dyDescent="0.15">
      <c r="F88" s="44"/>
    </row>
    <row r="89" spans="6:6" ht="20.25" customHeight="1" x14ac:dyDescent="0.15">
      <c r="F89" s="44"/>
    </row>
    <row r="90" spans="6:6" ht="20.25" customHeight="1" x14ac:dyDescent="0.15">
      <c r="F90" s="44"/>
    </row>
    <row r="91" spans="6:6" ht="20.25" customHeight="1" x14ac:dyDescent="0.15">
      <c r="F91" s="44"/>
    </row>
    <row r="92" spans="6:6" ht="20.25" customHeight="1" x14ac:dyDescent="0.15">
      <c r="F92" s="44"/>
    </row>
    <row r="93" spans="6:6" ht="20.25" customHeight="1" x14ac:dyDescent="0.15">
      <c r="F93" s="44"/>
    </row>
    <row r="94" spans="6:6" ht="20.25" customHeight="1" x14ac:dyDescent="0.15">
      <c r="F94" s="44"/>
    </row>
    <row r="95" spans="6:6" ht="20.25" customHeight="1" x14ac:dyDescent="0.15">
      <c r="F95" s="44"/>
    </row>
    <row r="96" spans="6:6" ht="20.25" customHeight="1" x14ac:dyDescent="0.15">
      <c r="F96" s="44"/>
    </row>
    <row r="97" spans="6:6" ht="20.25" customHeight="1" x14ac:dyDescent="0.15">
      <c r="F97" s="44"/>
    </row>
    <row r="98" spans="6:6" ht="20.25" customHeight="1" x14ac:dyDescent="0.15">
      <c r="F98" s="44"/>
    </row>
    <row r="99" spans="6:6" ht="20.25" customHeight="1" x14ac:dyDescent="0.15">
      <c r="F99" s="44"/>
    </row>
    <row r="100" spans="6:6" ht="20.25" customHeight="1" x14ac:dyDescent="0.15">
      <c r="F100" s="44"/>
    </row>
    <row r="101" spans="6:6" ht="20.25" customHeight="1" x14ac:dyDescent="0.15">
      <c r="F101" s="44"/>
    </row>
    <row r="102" spans="6:6" ht="20.25" customHeight="1" x14ac:dyDescent="0.15">
      <c r="F102" s="44"/>
    </row>
    <row r="103" spans="6:6" ht="20.25" customHeight="1" x14ac:dyDescent="0.15">
      <c r="F103" s="44"/>
    </row>
    <row r="104" spans="6:6" ht="20.25" customHeight="1" x14ac:dyDescent="0.15">
      <c r="F104" s="44"/>
    </row>
    <row r="105" spans="6:6" ht="20.25" customHeight="1" x14ac:dyDescent="0.15">
      <c r="F105" s="44"/>
    </row>
    <row r="106" spans="6:6" ht="20.25" customHeight="1" x14ac:dyDescent="0.15">
      <c r="F106" s="44"/>
    </row>
    <row r="107" spans="6:6" ht="20.25" customHeight="1" x14ac:dyDescent="0.15">
      <c r="F107" s="44"/>
    </row>
    <row r="108" spans="6:6" ht="20.25" customHeight="1" x14ac:dyDescent="0.15">
      <c r="F108" s="44"/>
    </row>
    <row r="109" spans="6:6" ht="20.25" customHeight="1" x14ac:dyDescent="0.15">
      <c r="F109" s="44"/>
    </row>
    <row r="110" spans="6:6" ht="20.25" customHeight="1" x14ac:dyDescent="0.15">
      <c r="F110" s="44"/>
    </row>
  </sheetData>
  <sheetProtection selectLockedCells="1"/>
  <mergeCells count="16">
    <mergeCell ref="L63:T63"/>
    <mergeCell ref="B3:B5"/>
    <mergeCell ref="A3:A5"/>
    <mergeCell ref="K3:L3"/>
    <mergeCell ref="O4:P4"/>
    <mergeCell ref="C4:D4"/>
    <mergeCell ref="E4:F4"/>
    <mergeCell ref="G4:H4"/>
    <mergeCell ref="I4:J4"/>
    <mergeCell ref="K4:L4"/>
    <mergeCell ref="C3:J3"/>
    <mergeCell ref="Q4:R4"/>
    <mergeCell ref="O3:T3"/>
    <mergeCell ref="M3:N3"/>
    <mergeCell ref="S4:T4"/>
    <mergeCell ref="M4:N4"/>
  </mergeCells>
  <phoneticPr fontId="2"/>
  <printOptions horizontalCentered="1"/>
  <pageMargins left="0.78740157480314965" right="0.51181102362204722" top="0.70866141732283472" bottom="0.59055118110236227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表11</vt:lpstr>
      <vt:lpstr>表11!Print_Titles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2021-02-17T06:08:02Z</cp:lastPrinted>
  <dcterms:created xsi:type="dcterms:W3CDTF">2007-06-06T04:40:20Z</dcterms:created>
  <dcterms:modified xsi:type="dcterms:W3CDTF">2023-02-14T01:20:34Z</dcterms:modified>
</cp:coreProperties>
</file>