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DD-B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28800" windowHeight="11835"/>
  </bookViews>
  <sheets>
    <sheet name="表7" sheetId="7" r:id="rId1"/>
  </sheets>
  <definedNames>
    <definedName name="_xlnm._FilterDatabase" localSheetId="0" hidden="1">表7!$A$1:$M$76</definedName>
    <definedName name="_xlnm.Print_Area" localSheetId="0">表7!$A$1:$L$76</definedName>
    <definedName name="_xlnm.Print_Titles" localSheetId="0">表7!$4:$5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7" l="1"/>
  <c r="H44" i="7"/>
  <c r="I44" i="7" s="1"/>
  <c r="B17" i="7"/>
  <c r="H60" i="7"/>
  <c r="H59" i="7"/>
  <c r="H58" i="7"/>
  <c r="I58" i="7" s="1"/>
  <c r="H54" i="7"/>
  <c r="H50" i="7"/>
  <c r="I50" i="7" s="1"/>
  <c r="H34" i="7"/>
  <c r="I34" i="7" s="1"/>
  <c r="H32" i="7"/>
  <c r="I32" i="7" s="1"/>
  <c r="H31" i="7"/>
  <c r="G20" i="7"/>
  <c r="J20" i="7"/>
  <c r="K20" i="7"/>
  <c r="L20" i="7"/>
  <c r="H19" i="7"/>
  <c r="I19" i="7" s="1"/>
  <c r="H8" i="7"/>
  <c r="I8" i="7" s="1"/>
  <c r="B9" i="7"/>
  <c r="B20" i="7"/>
  <c r="B26" i="7"/>
  <c r="C26" i="7"/>
  <c r="B35" i="7"/>
  <c r="B42" i="7"/>
  <c r="B46" i="7"/>
  <c r="B51" i="7"/>
  <c r="B63" i="7"/>
  <c r="B68" i="7"/>
  <c r="H49" i="7"/>
  <c r="J51" i="7"/>
  <c r="K51" i="7"/>
  <c r="L51" i="7"/>
  <c r="G51" i="7"/>
  <c r="H48" i="7"/>
  <c r="I48" i="7" s="1"/>
  <c r="H11" i="7"/>
  <c r="I11" i="7" s="1"/>
  <c r="H12" i="7"/>
  <c r="I12" i="7" s="1"/>
  <c r="H13" i="7"/>
  <c r="I13" i="7" s="1"/>
  <c r="H14" i="7"/>
  <c r="H15" i="7"/>
  <c r="H16" i="7"/>
  <c r="I16" i="7" s="1"/>
  <c r="J17" i="7"/>
  <c r="K17" i="7"/>
  <c r="L17" i="7"/>
  <c r="H22" i="7"/>
  <c r="I22" i="7" s="1"/>
  <c r="H23" i="7"/>
  <c r="I23" i="7" s="1"/>
  <c r="H24" i="7"/>
  <c r="I24" i="7" s="1"/>
  <c r="H25" i="7"/>
  <c r="I25" i="7" s="1"/>
  <c r="J26" i="7"/>
  <c r="K26" i="7"/>
  <c r="L26" i="7"/>
  <c r="H28" i="7"/>
  <c r="I28" i="7" s="1"/>
  <c r="H29" i="7"/>
  <c r="I29" i="7" s="1"/>
  <c r="H30" i="7"/>
  <c r="I30" i="7" s="1"/>
  <c r="H33" i="7"/>
  <c r="I33" i="7" s="1"/>
  <c r="J35" i="7"/>
  <c r="K35" i="7"/>
  <c r="L35" i="7"/>
  <c r="K9" i="7"/>
  <c r="K42" i="7"/>
  <c r="K46" i="7"/>
  <c r="K63" i="7"/>
  <c r="K68" i="7"/>
  <c r="H37" i="7"/>
  <c r="I37" i="7" s="1"/>
  <c r="H38" i="7"/>
  <c r="I38" i="7" s="1"/>
  <c r="H39" i="7"/>
  <c r="I39" i="7" s="1"/>
  <c r="H40" i="7"/>
  <c r="I40" i="7" s="1"/>
  <c r="H41" i="7"/>
  <c r="I41" i="7" s="1"/>
  <c r="J42" i="7"/>
  <c r="L42" i="7"/>
  <c r="H45" i="7"/>
  <c r="I45" i="7" s="1"/>
  <c r="J46" i="7"/>
  <c r="L46" i="7"/>
  <c r="H53" i="7"/>
  <c r="I53" i="7" s="1"/>
  <c r="H56" i="7"/>
  <c r="I56" i="7" s="1"/>
  <c r="H57" i="7"/>
  <c r="H61" i="7"/>
  <c r="H62" i="7"/>
  <c r="J63" i="7"/>
  <c r="L63" i="7"/>
  <c r="H65" i="7"/>
  <c r="I65" i="7" s="1"/>
  <c r="H66" i="7"/>
  <c r="I66" i="7" s="1"/>
  <c r="H67" i="7"/>
  <c r="J68" i="7"/>
  <c r="L68" i="7"/>
  <c r="J9" i="7"/>
  <c r="L9" i="7"/>
  <c r="H72" i="7"/>
  <c r="I72" i="7" s="1"/>
  <c r="H7" i="7"/>
  <c r="I7" i="7" s="1"/>
  <c r="H6" i="7"/>
  <c r="I6" i="7" s="1"/>
  <c r="G68" i="7"/>
  <c r="F68" i="7"/>
  <c r="E68" i="7"/>
  <c r="D68" i="7"/>
  <c r="C68" i="7"/>
  <c r="G63" i="7"/>
  <c r="F63" i="7"/>
  <c r="E63" i="7"/>
  <c r="D63" i="7"/>
  <c r="C63" i="7"/>
  <c r="F51" i="7"/>
  <c r="E51" i="7"/>
  <c r="E9" i="7"/>
  <c r="E17" i="7"/>
  <c r="E20" i="7"/>
  <c r="E26" i="7"/>
  <c r="E35" i="7"/>
  <c r="E42" i="7"/>
  <c r="E46" i="7"/>
  <c r="D51" i="7"/>
  <c r="C51" i="7"/>
  <c r="G46" i="7"/>
  <c r="F46" i="7"/>
  <c r="D46" i="7"/>
  <c r="C46" i="7"/>
  <c r="G42" i="7"/>
  <c r="F42" i="7"/>
  <c r="D42" i="7"/>
  <c r="C42" i="7"/>
  <c r="G35" i="7"/>
  <c r="F35" i="7"/>
  <c r="D35" i="7"/>
  <c r="C35" i="7"/>
  <c r="G26" i="7"/>
  <c r="F26" i="7"/>
  <c r="D26" i="7"/>
  <c r="F20" i="7"/>
  <c r="D20" i="7"/>
  <c r="C20" i="7"/>
  <c r="F17" i="7"/>
  <c r="F9" i="7"/>
  <c r="G17" i="7"/>
  <c r="G9" i="7"/>
  <c r="F73" i="7"/>
  <c r="C9" i="7"/>
  <c r="C17" i="7"/>
  <c r="D9" i="7"/>
  <c r="D17" i="7"/>
  <c r="D73" i="7"/>
  <c r="E73" i="7"/>
  <c r="G73" i="7"/>
  <c r="C73" i="7"/>
  <c r="D21" i="7" l="1"/>
  <c r="D43" i="7"/>
  <c r="C21" i="7"/>
  <c r="E69" i="7"/>
  <c r="G69" i="7"/>
  <c r="C69" i="7"/>
  <c r="D69" i="7"/>
  <c r="F69" i="7"/>
  <c r="E64" i="7"/>
  <c r="C64" i="7"/>
  <c r="G64" i="7"/>
  <c r="G52" i="7"/>
  <c r="F52" i="7"/>
  <c r="D52" i="7"/>
  <c r="E52" i="7"/>
  <c r="E47" i="7"/>
  <c r="D47" i="7"/>
  <c r="G43" i="7"/>
  <c r="C43" i="7"/>
  <c r="F36" i="7"/>
  <c r="C36" i="7"/>
  <c r="D36" i="7"/>
  <c r="E36" i="7"/>
  <c r="G36" i="7"/>
  <c r="E27" i="7"/>
  <c r="G21" i="7"/>
  <c r="C18" i="7"/>
  <c r="E18" i="7"/>
  <c r="F18" i="7"/>
  <c r="G18" i="7"/>
  <c r="D18" i="7"/>
  <c r="F10" i="7"/>
  <c r="C10" i="7"/>
  <c r="E10" i="7"/>
  <c r="D10" i="7"/>
  <c r="D27" i="7"/>
  <c r="F64" i="7"/>
  <c r="H9" i="7"/>
  <c r="J10" i="7" s="1"/>
  <c r="H35" i="7"/>
  <c r="I35" i="7" s="1"/>
  <c r="H17" i="7"/>
  <c r="I17" i="7" s="1"/>
  <c r="H26" i="7"/>
  <c r="L27" i="7" s="1"/>
  <c r="C27" i="7"/>
  <c r="F47" i="7"/>
  <c r="D64" i="7"/>
  <c r="K70" i="7"/>
  <c r="K74" i="7" s="1"/>
  <c r="H68" i="7"/>
  <c r="I68" i="7" s="1"/>
  <c r="H51" i="7"/>
  <c r="I51" i="7" s="1"/>
  <c r="C52" i="7"/>
  <c r="C47" i="7"/>
  <c r="G47" i="7"/>
  <c r="H46" i="7"/>
  <c r="K47" i="7" s="1"/>
  <c r="F43" i="7"/>
  <c r="E43" i="7"/>
  <c r="F27" i="7"/>
  <c r="G27" i="7"/>
  <c r="H20" i="7"/>
  <c r="I20" i="7" s="1"/>
  <c r="F21" i="7"/>
  <c r="E21" i="7"/>
  <c r="C70" i="7"/>
  <c r="C74" i="7" s="1"/>
  <c r="E70" i="7"/>
  <c r="E74" i="7" s="1"/>
  <c r="G10" i="7"/>
  <c r="J70" i="7"/>
  <c r="F70" i="7"/>
  <c r="H42" i="7"/>
  <c r="K43" i="7" s="1"/>
  <c r="G70" i="7"/>
  <c r="H63" i="7"/>
  <c r="J64" i="7" s="1"/>
  <c r="B70" i="7"/>
  <c r="B74" i="7" s="1"/>
  <c r="L70" i="7"/>
  <c r="D70" i="7"/>
  <c r="K27" i="7" l="1"/>
  <c r="L69" i="7"/>
  <c r="J52" i="7"/>
  <c r="K52" i="7"/>
  <c r="L52" i="7"/>
  <c r="I46" i="7"/>
  <c r="I26" i="7"/>
  <c r="L18" i="7"/>
  <c r="J18" i="7"/>
  <c r="K18" i="7"/>
  <c r="I9" i="7"/>
  <c r="K10" i="7"/>
  <c r="K36" i="7"/>
  <c r="L36" i="7"/>
  <c r="J36" i="7"/>
  <c r="J27" i="7"/>
  <c r="L21" i="7"/>
  <c r="J21" i="7"/>
  <c r="K21" i="7"/>
  <c r="L10" i="7"/>
  <c r="J69" i="7"/>
  <c r="K69" i="7"/>
  <c r="J47" i="7"/>
  <c r="L47" i="7"/>
  <c r="E75" i="7"/>
  <c r="I42" i="7"/>
  <c r="J43" i="7"/>
  <c r="D74" i="7"/>
  <c r="D75" i="7" s="1"/>
  <c r="D71" i="7"/>
  <c r="G74" i="7"/>
  <c r="G75" i="7" s="1"/>
  <c r="G71" i="7"/>
  <c r="F71" i="7"/>
  <c r="F74" i="7"/>
  <c r="F75" i="7" s="1"/>
  <c r="C71" i="7"/>
  <c r="L43" i="7"/>
  <c r="L74" i="7"/>
  <c r="L64" i="7"/>
  <c r="K64" i="7"/>
  <c r="I63" i="7"/>
  <c r="J74" i="7"/>
  <c r="H70" i="7"/>
  <c r="E71" i="7"/>
  <c r="C75" i="7"/>
  <c r="I70" i="7" l="1"/>
  <c r="K71" i="7"/>
  <c r="H74" i="7"/>
  <c r="L75" i="7" s="1"/>
  <c r="J71" i="7"/>
  <c r="L71" i="7"/>
  <c r="J75" i="7" l="1"/>
  <c r="I74" i="7"/>
  <c r="K75" i="7"/>
  <c r="M75" i="7" l="1"/>
</calcChain>
</file>

<file path=xl/sharedStrings.xml><?xml version="1.0" encoding="utf-8"?>
<sst xmlns="http://schemas.openxmlformats.org/spreadsheetml/2006/main" count="104" uniqueCount="76">
  <si>
    <t>市町村名</t>
    <rPh sb="0" eb="3">
      <t>シチョウソン</t>
    </rPh>
    <rPh sb="3" eb="4">
      <t>メイ</t>
    </rPh>
    <phoneticPr fontId="3"/>
  </si>
  <si>
    <t>荒尾市</t>
    <rPh sb="0" eb="3">
      <t>アラオシ</t>
    </rPh>
    <phoneticPr fontId="3"/>
  </si>
  <si>
    <t>玉名市</t>
    <rPh sb="0" eb="2">
      <t>タマナ</t>
    </rPh>
    <rPh sb="2" eb="3">
      <t>シ</t>
    </rPh>
    <phoneticPr fontId="3"/>
  </si>
  <si>
    <t>玉東町</t>
    <rPh sb="0" eb="3">
      <t>ギョクトウマチ</t>
    </rPh>
    <phoneticPr fontId="3"/>
  </si>
  <si>
    <t>南関町</t>
    <rPh sb="0" eb="3">
      <t>ナンカンマチ</t>
    </rPh>
    <phoneticPr fontId="3"/>
  </si>
  <si>
    <t>長洲町</t>
    <rPh sb="0" eb="3">
      <t>ナガスマチ</t>
    </rPh>
    <phoneticPr fontId="3"/>
  </si>
  <si>
    <t>山鹿市</t>
    <rPh sb="0" eb="3">
      <t>ヤマガシ</t>
    </rPh>
    <phoneticPr fontId="3"/>
  </si>
  <si>
    <t>大津町</t>
    <rPh sb="0" eb="3">
      <t>オオツマチ</t>
    </rPh>
    <phoneticPr fontId="3"/>
  </si>
  <si>
    <t>菊陽町</t>
    <rPh sb="0" eb="3">
      <t>キクヨウマチ</t>
    </rPh>
    <phoneticPr fontId="3"/>
  </si>
  <si>
    <t>南小国町</t>
    <rPh sb="0" eb="4">
      <t>ミナミオグニマチ</t>
    </rPh>
    <phoneticPr fontId="3"/>
  </si>
  <si>
    <t>高森町</t>
    <rPh sb="0" eb="3">
      <t>タカモリマチ</t>
    </rPh>
    <phoneticPr fontId="3"/>
  </si>
  <si>
    <t>西原村</t>
    <rPh sb="0" eb="3">
      <t>ニシハラムラ</t>
    </rPh>
    <phoneticPr fontId="3"/>
  </si>
  <si>
    <t>御船町</t>
    <rPh sb="0" eb="3">
      <t>ミフネマチ</t>
    </rPh>
    <phoneticPr fontId="3"/>
  </si>
  <si>
    <t>嘉島町</t>
    <rPh sb="0" eb="3">
      <t>カシママチ</t>
    </rPh>
    <phoneticPr fontId="3"/>
  </si>
  <si>
    <t>益城町</t>
    <rPh sb="0" eb="3">
      <t>マシキマチ</t>
    </rPh>
    <phoneticPr fontId="3"/>
  </si>
  <si>
    <t>甲佐町</t>
    <rPh sb="0" eb="3">
      <t>コウサマチ</t>
    </rPh>
    <phoneticPr fontId="3"/>
  </si>
  <si>
    <t>宇土市</t>
    <rPh sb="0" eb="3">
      <t>ウトシ</t>
    </rPh>
    <phoneticPr fontId="3"/>
  </si>
  <si>
    <t>水俣市</t>
    <rPh sb="0" eb="2">
      <t>ミナマタ</t>
    </rPh>
    <rPh sb="2" eb="3">
      <t>シ</t>
    </rPh>
    <phoneticPr fontId="3"/>
  </si>
  <si>
    <t>芦北町</t>
    <rPh sb="0" eb="3">
      <t>アシキタマチ</t>
    </rPh>
    <phoneticPr fontId="3"/>
  </si>
  <si>
    <t>津奈木町</t>
    <rPh sb="0" eb="4">
      <t>ツナギマチ</t>
    </rPh>
    <phoneticPr fontId="3"/>
  </si>
  <si>
    <t>人吉市</t>
    <rPh sb="0" eb="3">
      <t>ヒトヨシシ</t>
    </rPh>
    <phoneticPr fontId="3"/>
  </si>
  <si>
    <t>錦町</t>
    <rPh sb="0" eb="2">
      <t>ニシキマチ</t>
    </rPh>
    <phoneticPr fontId="3"/>
  </si>
  <si>
    <t>多良木町</t>
    <rPh sb="0" eb="4">
      <t>タラギマチ</t>
    </rPh>
    <phoneticPr fontId="3"/>
  </si>
  <si>
    <t>湯前町</t>
    <rPh sb="0" eb="3">
      <t>ユノマエマチ</t>
    </rPh>
    <phoneticPr fontId="3"/>
  </si>
  <si>
    <t>水上村</t>
    <rPh sb="0" eb="3">
      <t>ミズカミムラ</t>
    </rPh>
    <phoneticPr fontId="3"/>
  </si>
  <si>
    <t>相良村</t>
    <rPh sb="0" eb="3">
      <t>サガラムラ</t>
    </rPh>
    <phoneticPr fontId="3"/>
  </si>
  <si>
    <t>五木村</t>
    <rPh sb="0" eb="3">
      <t>イツキムラ</t>
    </rPh>
    <phoneticPr fontId="3"/>
  </si>
  <si>
    <t>山江村</t>
    <rPh sb="0" eb="3">
      <t>ヤマエムラ</t>
    </rPh>
    <phoneticPr fontId="3"/>
  </si>
  <si>
    <t>球磨村</t>
    <rPh sb="0" eb="3">
      <t>クマムラ</t>
    </rPh>
    <phoneticPr fontId="3"/>
  </si>
  <si>
    <t>苓北町</t>
    <rPh sb="0" eb="3">
      <t>レイホクマチ</t>
    </rPh>
    <phoneticPr fontId="3"/>
  </si>
  <si>
    <t>熊本市</t>
    <rPh sb="0" eb="3">
      <t>クマモトシ</t>
    </rPh>
    <phoneticPr fontId="3"/>
  </si>
  <si>
    <t>異常なし</t>
    <rPh sb="0" eb="2">
      <t>イジョウ</t>
    </rPh>
    <phoneticPr fontId="3"/>
  </si>
  <si>
    <t>率</t>
    <rPh sb="0" eb="1">
      <t>リツ</t>
    </rPh>
    <phoneticPr fontId="3"/>
  </si>
  <si>
    <t>指導区分別人員</t>
    <rPh sb="0" eb="2">
      <t>シドウ</t>
    </rPh>
    <rPh sb="2" eb="4">
      <t>クブン</t>
    </rPh>
    <rPh sb="4" eb="5">
      <t>ベツ</t>
    </rPh>
    <rPh sb="5" eb="7">
      <t>ジンイン</t>
    </rPh>
    <phoneticPr fontId="3"/>
  </si>
  <si>
    <t>要観察</t>
    <rPh sb="0" eb="1">
      <t>ヨウ</t>
    </rPh>
    <rPh sb="1" eb="3">
      <t>カンサツ</t>
    </rPh>
    <phoneticPr fontId="3"/>
  </si>
  <si>
    <t>八代市</t>
    <rPh sb="0" eb="3">
      <t>ヤツシロシ</t>
    </rPh>
    <phoneticPr fontId="3"/>
  </si>
  <si>
    <t>あさぎり町</t>
    <rPh sb="4" eb="5">
      <t>マチ</t>
    </rPh>
    <phoneticPr fontId="3"/>
  </si>
  <si>
    <t>上天草市</t>
    <rPh sb="0" eb="1">
      <t>カミ</t>
    </rPh>
    <rPh sb="1" eb="3">
      <t>アマクサ</t>
    </rPh>
    <rPh sb="3" eb="4">
      <t>シ</t>
    </rPh>
    <phoneticPr fontId="3"/>
  </si>
  <si>
    <t>美里町</t>
    <rPh sb="0" eb="3">
      <t>ミサトマチ</t>
    </rPh>
    <phoneticPr fontId="3"/>
  </si>
  <si>
    <t>和水町</t>
    <rPh sb="0" eb="3">
      <t>ナゴミマチ</t>
    </rPh>
    <phoneticPr fontId="3"/>
  </si>
  <si>
    <t>菊池市</t>
    <rPh sb="0" eb="3">
      <t>キクチシ</t>
    </rPh>
    <phoneticPr fontId="3"/>
  </si>
  <si>
    <t>合志市</t>
    <rPh sb="0" eb="2">
      <t>ゴウシ</t>
    </rPh>
    <rPh sb="2" eb="3">
      <t>シ</t>
    </rPh>
    <phoneticPr fontId="3"/>
  </si>
  <si>
    <t>阿蘇市</t>
    <rPh sb="0" eb="3">
      <t>アソシ</t>
    </rPh>
    <phoneticPr fontId="3"/>
  </si>
  <si>
    <t>小国町</t>
    <rPh sb="0" eb="3">
      <t>オグニマチ</t>
    </rPh>
    <phoneticPr fontId="3"/>
  </si>
  <si>
    <t>産山村</t>
    <rPh sb="0" eb="3">
      <t>ウブヤマムラ</t>
    </rPh>
    <phoneticPr fontId="3"/>
  </si>
  <si>
    <t>南阿蘇村</t>
    <rPh sb="0" eb="4">
      <t>ミナミアソムラ</t>
    </rPh>
    <phoneticPr fontId="3"/>
  </si>
  <si>
    <t>山都町</t>
    <rPh sb="0" eb="3">
      <t>ヤマトマチ</t>
    </rPh>
    <phoneticPr fontId="3"/>
  </si>
  <si>
    <t>宇城市</t>
    <rPh sb="0" eb="1">
      <t>ウ</t>
    </rPh>
    <rPh sb="1" eb="2">
      <t>シロ</t>
    </rPh>
    <rPh sb="2" eb="3">
      <t>シ</t>
    </rPh>
    <phoneticPr fontId="3"/>
  </si>
  <si>
    <t>氷川町</t>
    <rPh sb="0" eb="2">
      <t>ヒカワ</t>
    </rPh>
    <rPh sb="2" eb="3">
      <t>マチ</t>
    </rPh>
    <phoneticPr fontId="3"/>
  </si>
  <si>
    <t>天草市</t>
    <rPh sb="0" eb="3">
      <t>アマクサシ</t>
    </rPh>
    <phoneticPr fontId="3"/>
  </si>
  <si>
    <t>受診率</t>
    <rPh sb="0" eb="3">
      <t>ジュシンリツ</t>
    </rPh>
    <phoneticPr fontId="3"/>
  </si>
  <si>
    <t>精密検査</t>
    <rPh sb="0" eb="2">
      <t>セイミツ</t>
    </rPh>
    <rPh sb="2" eb="4">
      <t>ケンサ</t>
    </rPh>
    <phoneticPr fontId="3"/>
  </si>
  <si>
    <t>既医療</t>
    <rPh sb="0" eb="1">
      <t>キ</t>
    </rPh>
    <rPh sb="1" eb="3">
      <t>イリョウ</t>
    </rPh>
    <phoneticPr fontId="3"/>
  </si>
  <si>
    <t>要精密</t>
    <rPh sb="0" eb="1">
      <t>ヨウ</t>
    </rPh>
    <rPh sb="1" eb="3">
      <t>セイミツ</t>
    </rPh>
    <phoneticPr fontId="3"/>
  </si>
  <si>
    <t>県に報告された「地域保健・健康増進事業報告」から抽出</t>
    <rPh sb="13" eb="15">
      <t>ケンコウ</t>
    </rPh>
    <rPh sb="15" eb="17">
      <t>ゾウシン</t>
    </rPh>
    <phoneticPr fontId="3"/>
  </si>
  <si>
    <t>表7　受診児健診結果、指導区分別、精密受診状況別、精密健診結果別、市町村別</t>
    <rPh sb="0" eb="1">
      <t>ヒョウ</t>
    </rPh>
    <rPh sb="3" eb="5">
      <t>ジュシン</t>
    </rPh>
    <rPh sb="5" eb="6">
      <t>ジ</t>
    </rPh>
    <rPh sb="6" eb="8">
      <t>ケンシン</t>
    </rPh>
    <rPh sb="8" eb="10">
      <t>ケッカ</t>
    </rPh>
    <rPh sb="11" eb="13">
      <t>シドウ</t>
    </rPh>
    <rPh sb="13" eb="15">
      <t>クブン</t>
    </rPh>
    <rPh sb="15" eb="16">
      <t>ベツ</t>
    </rPh>
    <rPh sb="17" eb="19">
      <t>セイミツ</t>
    </rPh>
    <rPh sb="19" eb="21">
      <t>ジュシン</t>
    </rPh>
    <rPh sb="21" eb="23">
      <t>ジョウキョウ</t>
    </rPh>
    <rPh sb="23" eb="24">
      <t>ベツ</t>
    </rPh>
    <rPh sb="25" eb="27">
      <t>セイミツ</t>
    </rPh>
    <rPh sb="27" eb="29">
      <t>ケンシン</t>
    </rPh>
    <rPh sb="29" eb="31">
      <t>ケッカ</t>
    </rPh>
    <rPh sb="31" eb="32">
      <t>ベツ</t>
    </rPh>
    <rPh sb="33" eb="36">
      <t>シチョウソン</t>
    </rPh>
    <rPh sb="36" eb="37">
      <t>ベツ</t>
    </rPh>
    <phoneticPr fontId="3"/>
  </si>
  <si>
    <t>受診者数</t>
    <rPh sb="0" eb="2">
      <t>ジュシン</t>
    </rPh>
    <rPh sb="2" eb="3">
      <t>シャ</t>
    </rPh>
    <rPh sb="3" eb="4">
      <t>カズ</t>
    </rPh>
    <phoneticPr fontId="3"/>
  </si>
  <si>
    <t>熊本県</t>
    <rPh sb="0" eb="3">
      <t>クマモトケン</t>
    </rPh>
    <phoneticPr fontId="3"/>
  </si>
  <si>
    <t xml:space="preserve"> 6 　３～５か月児健康診査結果</t>
    <rPh sb="8" eb="9">
      <t>ゲツ</t>
    </rPh>
    <rPh sb="9" eb="10">
      <t>ジ</t>
    </rPh>
    <rPh sb="10" eb="12">
      <t>ケンコウ</t>
    </rPh>
    <rPh sb="12" eb="14">
      <t>シンサ</t>
    </rPh>
    <rPh sb="14" eb="16">
      <t>ケッカ</t>
    </rPh>
    <phoneticPr fontId="3"/>
  </si>
  <si>
    <t>精密検査受診者数</t>
    <rPh sb="0" eb="2">
      <t>セイミツ</t>
    </rPh>
    <rPh sb="2" eb="4">
      <t>ケンサ</t>
    </rPh>
    <rPh sb="4" eb="7">
      <t>ジュシンシャ</t>
    </rPh>
    <rPh sb="7" eb="8">
      <t>スウ</t>
    </rPh>
    <phoneticPr fontId="3"/>
  </si>
  <si>
    <t>精密検査結果</t>
    <rPh sb="0" eb="2">
      <t>セイミツ</t>
    </rPh>
    <rPh sb="2" eb="4">
      <t>ケンサ</t>
    </rPh>
    <rPh sb="4" eb="6">
      <t>ケッカ</t>
    </rPh>
    <phoneticPr fontId="3"/>
  </si>
  <si>
    <t>宇城管内</t>
    <rPh sb="0" eb="2">
      <t>ウキ</t>
    </rPh>
    <rPh sb="2" eb="4">
      <t>カンナイ</t>
    </rPh>
    <phoneticPr fontId="3"/>
  </si>
  <si>
    <t>有明管内</t>
    <rPh sb="0" eb="2">
      <t>アリアケ</t>
    </rPh>
    <rPh sb="2" eb="4">
      <t>カンナイ</t>
    </rPh>
    <phoneticPr fontId="3"/>
  </si>
  <si>
    <t>山鹿管内</t>
    <rPh sb="0" eb="2">
      <t>ヤマガ</t>
    </rPh>
    <rPh sb="2" eb="4">
      <t>カンナイ</t>
    </rPh>
    <phoneticPr fontId="3"/>
  </si>
  <si>
    <t>菊池管内</t>
    <rPh sb="0" eb="2">
      <t>キクチ</t>
    </rPh>
    <rPh sb="2" eb="4">
      <t>カンナイ</t>
    </rPh>
    <phoneticPr fontId="3"/>
  </si>
  <si>
    <t>阿蘇管内</t>
    <rPh sb="0" eb="2">
      <t>アソ</t>
    </rPh>
    <rPh sb="2" eb="4">
      <t>カンナイ</t>
    </rPh>
    <phoneticPr fontId="3"/>
  </si>
  <si>
    <t>御船管内</t>
    <rPh sb="0" eb="2">
      <t>ミフネ</t>
    </rPh>
    <rPh sb="2" eb="4">
      <t>カンナイ</t>
    </rPh>
    <phoneticPr fontId="3"/>
  </si>
  <si>
    <t>八代管内</t>
    <rPh sb="0" eb="2">
      <t>ヤツシロ</t>
    </rPh>
    <rPh sb="2" eb="4">
      <t>カンナイ</t>
    </rPh>
    <phoneticPr fontId="3"/>
  </si>
  <si>
    <t>水俣管内</t>
    <rPh sb="0" eb="2">
      <t>ミナマタ</t>
    </rPh>
    <rPh sb="2" eb="4">
      <t>カンナイ</t>
    </rPh>
    <phoneticPr fontId="3"/>
  </si>
  <si>
    <t>人吉管内</t>
    <rPh sb="0" eb="2">
      <t>ヒトヨシ</t>
    </rPh>
    <rPh sb="2" eb="4">
      <t>カンナイ</t>
    </rPh>
    <phoneticPr fontId="3"/>
  </si>
  <si>
    <t>天草管内</t>
    <rPh sb="0" eb="2">
      <t>アマクサ</t>
    </rPh>
    <rPh sb="2" eb="4">
      <t>カンナイ</t>
    </rPh>
    <phoneticPr fontId="3"/>
  </si>
  <si>
    <t>合計
（熊本市を除く）</t>
    <rPh sb="0" eb="1">
      <t>ゴウ</t>
    </rPh>
    <rPh sb="1" eb="2">
      <t>ケイ</t>
    </rPh>
    <rPh sb="4" eb="7">
      <t>クマモトシ</t>
    </rPh>
    <rPh sb="8" eb="9">
      <t>ノゾ</t>
    </rPh>
    <phoneticPr fontId="3"/>
  </si>
  <si>
    <t>要治療</t>
    <rPh sb="0" eb="1">
      <t>ヨウ</t>
    </rPh>
    <rPh sb="1" eb="3">
      <t>チリョウ</t>
    </rPh>
    <phoneticPr fontId="3"/>
  </si>
  <si>
    <t>（令和3年度）</t>
    <rPh sb="1" eb="2">
      <t>レイ</t>
    </rPh>
    <rPh sb="2" eb="3">
      <t>ワ</t>
    </rPh>
    <rPh sb="4" eb="6">
      <t>ネンド</t>
    </rPh>
    <rPh sb="5" eb="6">
      <t>ドヘイネンド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</si>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</sst>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#,##0.0_);[Red]\(#,##0.0\)"/>
    <numFmt numFmtId="178" formatCode="0.0_ "/>
    <numFmt numFmtId="179" formatCode="0_);[Red]\(0\)"/>
    <numFmt numFmtId="180" formatCode="0.0_);[Red]\(0.0\)"/>
    <numFmt numFmtId="181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 diagonalUp="1"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178" fontId="0" fillId="0" borderId="0" xfId="0" applyNumberFormat="1"/>
    <xf numFmtId="179" fontId="0" fillId="4" borderId="45" xfId="0" applyNumberFormat="1" applyFill="1" applyBorder="1" applyAlignment="1">
      <alignment horizontal="right" shrinkToFit="1"/>
    </xf>
    <xf numFmtId="179" fontId="0" fillId="4" borderId="10" xfId="0" applyNumberFormat="1" applyFill="1" applyBorder="1" applyAlignment="1">
      <alignment horizontal="right" shrinkToFit="1"/>
    </xf>
    <xf numFmtId="179" fontId="0" fillId="4" borderId="46" xfId="0" applyNumberFormat="1" applyFill="1" applyBorder="1" applyAlignment="1">
      <alignment horizontal="right" shrinkToFit="1"/>
    </xf>
    <xf numFmtId="179" fontId="0" fillId="4" borderId="47" xfId="0" applyNumberFormat="1" applyFill="1" applyBorder="1" applyAlignment="1">
      <alignment horizontal="right" shrinkToFit="1"/>
    </xf>
    <xf numFmtId="179" fontId="0" fillId="4" borderId="49" xfId="0" applyNumberFormat="1" applyFill="1" applyBorder="1" applyAlignment="1">
      <alignment horizontal="right" shrinkToFit="1"/>
    </xf>
    <xf numFmtId="179" fontId="0" fillId="4" borderId="51" xfId="0" applyNumberFormat="1" applyFill="1" applyBorder="1" applyAlignment="1">
      <alignment horizontal="right" shrinkToFi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5" fillId="3" borderId="2" xfId="0" applyFont="1" applyFill="1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shrinkToFit="1"/>
    </xf>
    <xf numFmtId="176" fontId="0" fillId="2" borderId="14" xfId="0" applyNumberFormat="1" applyFill="1" applyBorder="1" applyAlignment="1">
      <alignment horizontal="center" shrinkToFit="1"/>
    </xf>
    <xf numFmtId="178" fontId="0" fillId="0" borderId="15" xfId="0" applyNumberFormat="1" applyBorder="1" applyAlignment="1">
      <alignment shrinkToFit="1"/>
    </xf>
    <xf numFmtId="178" fontId="0" fillId="3" borderId="32" xfId="0" applyNumberFormat="1" applyFill="1" applyBorder="1" applyAlignment="1">
      <alignment shrinkToFit="1"/>
    </xf>
    <xf numFmtId="0" fontId="0" fillId="0" borderId="17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177" fontId="0" fillId="2" borderId="14" xfId="0" applyNumberFormat="1" applyFill="1" applyBorder="1" applyAlignment="1">
      <alignment horizontal="center" shrinkToFit="1"/>
    </xf>
    <xf numFmtId="0" fontId="0" fillId="2" borderId="20" xfId="0" applyFill="1" applyBorder="1" applyAlignment="1">
      <alignment horizontal="center" shrinkToFit="1"/>
    </xf>
    <xf numFmtId="0" fontId="1" fillId="0" borderId="17" xfId="0" applyFont="1" applyBorder="1" applyAlignment="1">
      <alignment horizontal="center" vertical="center" shrinkToFit="1"/>
    </xf>
    <xf numFmtId="0" fontId="0" fillId="2" borderId="14" xfId="0" applyFill="1" applyBorder="1" applyAlignment="1">
      <alignment horizontal="center" shrinkToFit="1"/>
    </xf>
    <xf numFmtId="0" fontId="1" fillId="0" borderId="13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" fillId="0" borderId="17" xfId="0" applyFont="1" applyBorder="1" applyAlignment="1">
      <alignment horizontal="center" shrinkToFit="1"/>
    </xf>
    <xf numFmtId="0" fontId="3" fillId="0" borderId="24" xfId="0" applyFont="1" applyBorder="1" applyAlignment="1">
      <alignment horizontal="center" wrapText="1" shrinkToFit="1"/>
    </xf>
    <xf numFmtId="0" fontId="1" fillId="2" borderId="14" xfId="0" applyFont="1" applyFill="1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2" fillId="0" borderId="0" xfId="0" applyFont="1"/>
    <xf numFmtId="0" fontId="5" fillId="0" borderId="28" xfId="0" applyFont="1" applyBorder="1"/>
    <xf numFmtId="0" fontId="5" fillId="0" borderId="29" xfId="0" applyFont="1" applyBorder="1"/>
    <xf numFmtId="0" fontId="0" fillId="0" borderId="29" xfId="0" applyBorder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179" fontId="0" fillId="4" borderId="35" xfId="0" applyNumberFormat="1" applyFill="1" applyBorder="1" applyAlignment="1">
      <alignment shrinkToFit="1"/>
    </xf>
    <xf numFmtId="180" fontId="0" fillId="4" borderId="36" xfId="0" applyNumberFormat="1" applyFill="1" applyBorder="1" applyAlignment="1">
      <alignment shrinkToFit="1"/>
    </xf>
    <xf numFmtId="180" fontId="0" fillId="4" borderId="54" xfId="0" applyNumberFormat="1" applyFill="1" applyBorder="1" applyAlignment="1">
      <alignment shrinkToFit="1"/>
    </xf>
    <xf numFmtId="180" fontId="0" fillId="4" borderId="30" xfId="0" applyNumberFormat="1" applyFill="1" applyBorder="1" applyAlignment="1">
      <alignment shrinkToFit="1"/>
    </xf>
    <xf numFmtId="180" fontId="0" fillId="0" borderId="16" xfId="0" applyNumberFormat="1" applyBorder="1" applyAlignment="1">
      <alignment shrinkToFit="1"/>
    </xf>
    <xf numFmtId="180" fontId="0" fillId="4" borderId="39" xfId="0" applyNumberFormat="1" applyFill="1" applyBorder="1" applyAlignment="1">
      <alignment shrinkToFit="1"/>
    </xf>
    <xf numFmtId="180" fontId="0" fillId="4" borderId="38" xfId="0" applyNumberFormat="1" applyFill="1" applyBorder="1" applyAlignment="1">
      <alignment shrinkToFit="1"/>
    </xf>
    <xf numFmtId="180" fontId="0" fillId="0" borderId="23" xfId="0" applyNumberFormat="1" applyBorder="1" applyAlignment="1">
      <alignment shrinkToFit="1"/>
    </xf>
    <xf numFmtId="180" fontId="0" fillId="0" borderId="21" xfId="0" applyNumberFormat="1" applyBorder="1" applyAlignment="1">
      <alignment shrinkToFit="1"/>
    </xf>
    <xf numFmtId="180" fontId="0" fillId="4" borderId="50" xfId="0" applyNumberFormat="1" applyFill="1" applyBorder="1" applyAlignment="1">
      <alignment shrinkToFit="1"/>
    </xf>
    <xf numFmtId="180" fontId="0" fillId="0" borderId="22" xfId="0" applyNumberFormat="1" applyBorder="1" applyAlignment="1">
      <alignment shrinkToFit="1"/>
    </xf>
    <xf numFmtId="180" fontId="2" fillId="4" borderId="37" xfId="0" applyNumberFormat="1" applyFont="1" applyFill="1" applyBorder="1" applyAlignment="1">
      <alignment shrinkToFit="1"/>
    </xf>
    <xf numFmtId="180" fontId="2" fillId="4" borderId="50" xfId="0" applyNumberFormat="1" applyFont="1" applyFill="1" applyBorder="1" applyAlignment="1">
      <alignment shrinkToFit="1"/>
    </xf>
    <xf numFmtId="180" fontId="2" fillId="4" borderId="38" xfId="0" applyNumberFormat="1" applyFont="1" applyFill="1" applyBorder="1" applyAlignment="1">
      <alignment shrinkToFit="1"/>
    </xf>
    <xf numFmtId="180" fontId="0" fillId="4" borderId="37" xfId="0" applyNumberFormat="1" applyFill="1" applyBorder="1" applyAlignment="1">
      <alignment shrinkToFit="1"/>
    </xf>
    <xf numFmtId="180" fontId="0" fillId="4" borderId="52" xfId="0" applyNumberFormat="1" applyFill="1" applyBorder="1" applyAlignment="1">
      <alignment shrinkToFit="1"/>
    </xf>
    <xf numFmtId="180" fontId="0" fillId="4" borderId="53" xfId="0" applyNumberFormat="1" applyFill="1" applyBorder="1" applyAlignment="1">
      <alignment shrinkToFit="1"/>
    </xf>
    <xf numFmtId="180" fontId="0" fillId="4" borderId="55" xfId="0" applyNumberFormat="1" applyFill="1" applyBorder="1" applyAlignment="1">
      <alignment shrinkToFit="1"/>
    </xf>
    <xf numFmtId="180" fontId="0" fillId="4" borderId="54" xfId="0" applyNumberFormat="1" applyFill="1" applyBorder="1" applyAlignment="1">
      <alignment horizontal="right" shrinkToFit="1"/>
    </xf>
    <xf numFmtId="180" fontId="0" fillId="4" borderId="56" xfId="0" applyNumberFormat="1" applyFill="1" applyBorder="1" applyAlignment="1">
      <alignment shrinkToFit="1"/>
    </xf>
    <xf numFmtId="180" fontId="0" fillId="4" borderId="40" xfId="0" applyNumberFormat="1" applyFill="1" applyBorder="1" applyAlignment="1">
      <alignment shrinkToFit="1"/>
    </xf>
    <xf numFmtId="180" fontId="0" fillId="0" borderId="25" xfId="0" applyNumberFormat="1" applyBorder="1" applyAlignment="1">
      <alignment shrinkToFit="1"/>
    </xf>
    <xf numFmtId="180" fontId="0" fillId="4" borderId="59" xfId="0" applyNumberFormat="1" applyFill="1" applyBorder="1" applyAlignment="1">
      <alignment shrinkToFit="1"/>
    </xf>
    <xf numFmtId="180" fontId="0" fillId="4" borderId="35" xfId="0" applyNumberFormat="1" applyFill="1" applyBorder="1" applyAlignment="1">
      <alignment shrinkToFit="1"/>
    </xf>
    <xf numFmtId="180" fontId="0" fillId="3" borderId="32" xfId="0" applyNumberFormat="1" applyFill="1" applyBorder="1" applyAlignment="1">
      <alignment shrinkToFit="1"/>
    </xf>
    <xf numFmtId="180" fontId="0" fillId="4" borderId="43" xfId="0" applyNumberFormat="1" applyFill="1" applyBorder="1" applyAlignment="1">
      <alignment shrinkToFit="1"/>
    </xf>
    <xf numFmtId="180" fontId="0" fillId="4" borderId="44" xfId="0" applyNumberFormat="1" applyFill="1" applyBorder="1" applyAlignment="1">
      <alignment shrinkToFit="1"/>
    </xf>
    <xf numFmtId="180" fontId="0" fillId="3" borderId="15" xfId="0" applyNumberFormat="1" applyFill="1" applyBorder="1" applyAlignment="1">
      <alignment shrinkToFit="1"/>
    </xf>
    <xf numFmtId="180" fontId="0" fillId="4" borderId="57" xfId="0" applyNumberFormat="1" applyFill="1" applyBorder="1" applyAlignment="1">
      <alignment shrinkToFit="1"/>
    </xf>
    <xf numFmtId="181" fontId="0" fillId="0" borderId="6" xfId="1" applyNumberFormat="1" applyFont="1" applyBorder="1" applyAlignment="1" applyProtection="1">
      <alignment shrinkToFit="1"/>
      <protection locked="0"/>
    </xf>
    <xf numFmtId="181" fontId="0" fillId="0" borderId="7" xfId="1" applyNumberFormat="1" applyFont="1" applyBorder="1" applyAlignment="1" applyProtection="1">
      <alignment shrinkToFit="1"/>
      <protection locked="0"/>
    </xf>
    <xf numFmtId="181" fontId="0" fillId="3" borderId="7" xfId="1" applyNumberFormat="1" applyFont="1" applyFill="1" applyBorder="1" applyAlignment="1" applyProtection="1">
      <alignment shrinkToFit="1"/>
      <protection locked="0"/>
    </xf>
    <xf numFmtId="181" fontId="0" fillId="0" borderId="10" xfId="1" applyNumberFormat="1" applyFont="1" applyFill="1" applyBorder="1" applyAlignment="1" applyProtection="1">
      <alignment shrinkToFit="1"/>
      <protection locked="0"/>
    </xf>
    <xf numFmtId="181" fontId="0" fillId="0" borderId="11" xfId="1" applyNumberFormat="1" applyFont="1" applyFill="1" applyBorder="1" applyAlignment="1" applyProtection="1">
      <alignment shrinkToFit="1"/>
      <protection locked="0"/>
    </xf>
    <xf numFmtId="181" fontId="0" fillId="3" borderId="11" xfId="1" applyNumberFormat="1" applyFont="1" applyFill="1" applyBorder="1" applyAlignment="1" applyProtection="1">
      <alignment shrinkToFit="1"/>
      <protection locked="0"/>
    </xf>
    <xf numFmtId="181" fontId="0" fillId="0" borderId="10" xfId="1" applyNumberFormat="1" applyFont="1" applyBorder="1" applyAlignment="1" applyProtection="1">
      <alignment shrinkToFit="1"/>
      <protection locked="0"/>
    </xf>
    <xf numFmtId="181" fontId="0" fillId="0" borderId="11" xfId="1" applyNumberFormat="1" applyFont="1" applyBorder="1" applyAlignment="1" applyProtection="1">
      <alignment shrinkToFit="1"/>
      <protection locked="0"/>
    </xf>
    <xf numFmtId="181" fontId="0" fillId="0" borderId="8" xfId="1" applyNumberFormat="1" applyFont="1" applyBorder="1" applyAlignment="1" applyProtection="1">
      <alignment horizontal="right" shrinkToFit="1"/>
      <protection locked="0"/>
    </xf>
    <xf numFmtId="181" fontId="0" fillId="0" borderId="7" xfId="1" applyNumberFormat="1" applyFont="1" applyBorder="1" applyAlignment="1" applyProtection="1">
      <alignment horizontal="right" shrinkToFit="1"/>
      <protection locked="0"/>
    </xf>
    <xf numFmtId="181" fontId="0" fillId="3" borderId="36" xfId="1" applyNumberFormat="1" applyFont="1" applyFill="1" applyBorder="1" applyAlignment="1" applyProtection="1">
      <alignment horizontal="right" shrinkToFit="1"/>
      <protection locked="0"/>
    </xf>
    <xf numFmtId="181" fontId="0" fillId="0" borderId="12" xfId="1" applyNumberFormat="1" applyFont="1" applyBorder="1" applyAlignment="1" applyProtection="1">
      <alignment horizontal="right" shrinkToFit="1"/>
      <protection locked="0"/>
    </xf>
    <xf numFmtId="181" fontId="0" fillId="0" borderId="11" xfId="1" applyNumberFormat="1" applyFont="1" applyBorder="1" applyAlignment="1" applyProtection="1">
      <alignment horizontal="right" shrinkToFit="1"/>
      <protection locked="0"/>
    </xf>
    <xf numFmtId="181" fontId="0" fillId="3" borderId="30" xfId="1" applyNumberFormat="1" applyFont="1" applyFill="1" applyBorder="1" applyAlignment="1" applyProtection="1">
      <alignment horizontal="right" shrinkToFit="1"/>
      <protection locked="0"/>
    </xf>
    <xf numFmtId="181" fontId="0" fillId="0" borderId="18" xfId="1" applyNumberFormat="1" applyFont="1" applyBorder="1" applyAlignment="1" applyProtection="1">
      <alignment shrinkToFit="1"/>
      <protection locked="0"/>
    </xf>
    <xf numFmtId="181" fontId="0" fillId="0" borderId="18" xfId="1" applyNumberFormat="1" applyFont="1" applyFill="1" applyBorder="1" applyAlignment="1" applyProtection="1">
      <alignment shrinkToFit="1"/>
      <protection locked="0"/>
    </xf>
    <xf numFmtId="181" fontId="0" fillId="3" borderId="18" xfId="1" applyNumberFormat="1" applyFont="1" applyFill="1" applyBorder="1" applyAlignment="1" applyProtection="1">
      <alignment shrinkToFit="1"/>
      <protection locked="0"/>
    </xf>
    <xf numFmtId="181" fontId="0" fillId="3" borderId="30" xfId="1" applyNumberFormat="1" applyFont="1" applyFill="1" applyBorder="1" applyAlignment="1" applyProtection="1">
      <alignment shrinkToFit="1"/>
      <protection locked="0"/>
    </xf>
    <xf numFmtId="181" fontId="0" fillId="0" borderId="19" xfId="1" applyNumberFormat="1" applyFont="1" applyBorder="1" applyAlignment="1" applyProtection="1">
      <alignment horizontal="right" shrinkToFit="1"/>
      <protection locked="0"/>
    </xf>
    <xf numFmtId="181" fontId="0" fillId="0" borderId="18" xfId="1" applyNumberFormat="1" applyFont="1" applyBorder="1" applyAlignment="1" applyProtection="1">
      <alignment horizontal="right" shrinkToFit="1"/>
      <protection locked="0"/>
    </xf>
    <xf numFmtId="181" fontId="0" fillId="3" borderId="37" xfId="1" applyNumberFormat="1" applyFont="1" applyFill="1" applyBorder="1" applyAlignment="1" applyProtection="1">
      <alignment horizontal="right" shrinkToFit="1"/>
      <protection locked="0"/>
    </xf>
    <xf numFmtId="181" fontId="0" fillId="3" borderId="38" xfId="1" applyNumberFormat="1" applyFont="1" applyFill="1" applyBorder="1" applyAlignment="1" applyProtection="1">
      <alignment horizontal="right" shrinkToFit="1"/>
      <protection locked="0"/>
    </xf>
    <xf numFmtId="181" fontId="0" fillId="0" borderId="19" xfId="1" applyNumberFormat="1" applyFont="1" applyFill="1" applyBorder="1" applyAlignment="1" applyProtection="1">
      <alignment shrinkToFit="1"/>
      <protection locked="0"/>
    </xf>
    <xf numFmtId="181" fontId="0" fillId="3" borderId="39" xfId="1" applyNumberFormat="1" applyFont="1" applyFill="1" applyBorder="1" applyAlignment="1" applyProtection="1">
      <alignment shrinkToFit="1"/>
      <protection locked="0"/>
    </xf>
    <xf numFmtId="181" fontId="0" fillId="3" borderId="39" xfId="1" applyNumberFormat="1" applyFont="1" applyFill="1" applyBorder="1" applyAlignment="1" applyProtection="1">
      <alignment horizontal="right" shrinkToFit="1"/>
      <protection locked="0"/>
    </xf>
    <xf numFmtId="181" fontId="2" fillId="3" borderId="18" xfId="1" applyNumberFormat="1" applyFont="1" applyFill="1" applyBorder="1" applyAlignment="1" applyProtection="1">
      <alignment shrinkToFit="1"/>
      <protection locked="0"/>
    </xf>
    <xf numFmtId="181" fontId="0" fillId="3" borderId="31" xfId="1" applyNumberFormat="1" applyFont="1" applyFill="1" applyBorder="1" applyAlignment="1" applyProtection="1">
      <alignment shrinkToFit="1"/>
      <protection locked="0"/>
    </xf>
    <xf numFmtId="181" fontId="2" fillId="0" borderId="12" xfId="1" applyNumberFormat="1" applyFont="1" applyBorder="1" applyAlignment="1" applyProtection="1">
      <alignment horizontal="right" shrinkToFit="1"/>
      <protection locked="0"/>
    </xf>
    <xf numFmtId="181" fontId="2" fillId="3" borderId="30" xfId="1" applyNumberFormat="1" applyFont="1" applyFill="1" applyBorder="1" applyAlignment="1" applyProtection="1">
      <alignment horizontal="right" shrinkToFit="1"/>
      <protection locked="0"/>
    </xf>
    <xf numFmtId="181" fontId="0" fillId="0" borderId="19" xfId="1" applyNumberFormat="1" applyFont="1" applyBorder="1" applyAlignment="1" applyProtection="1">
      <alignment shrinkToFit="1"/>
      <protection locked="0"/>
    </xf>
    <xf numFmtId="181" fontId="0" fillId="0" borderId="12" xfId="1" applyNumberFormat="1" applyFont="1" applyBorder="1" applyAlignment="1" applyProtection="1">
      <alignment shrinkToFit="1"/>
      <protection locked="0"/>
    </xf>
    <xf numFmtId="181" fontId="0" fillId="3" borderId="38" xfId="1" applyNumberFormat="1" applyFont="1" applyFill="1" applyBorder="1" applyAlignment="1" applyProtection="1">
      <alignment shrinkToFit="1"/>
      <protection locked="0"/>
    </xf>
    <xf numFmtId="181" fontId="0" fillId="0" borderId="26" xfId="1" applyNumberFormat="1" applyFont="1" applyBorder="1" applyAlignment="1" applyProtection="1">
      <alignment shrinkToFit="1"/>
      <protection locked="0"/>
    </xf>
    <xf numFmtId="181" fontId="0" fillId="3" borderId="26" xfId="1" applyNumberFormat="1" applyFont="1" applyFill="1" applyBorder="1" applyAlignment="1" applyProtection="1">
      <alignment shrinkToFit="1"/>
      <protection locked="0"/>
    </xf>
    <xf numFmtId="181" fontId="0" fillId="0" borderId="27" xfId="1" applyNumberFormat="1" applyFont="1" applyBorder="1" applyAlignment="1" applyProtection="1">
      <alignment shrinkToFit="1"/>
      <protection locked="0"/>
    </xf>
    <xf numFmtId="181" fontId="0" fillId="3" borderId="40" xfId="1" applyNumberFormat="1" applyFont="1" applyFill="1" applyBorder="1" applyAlignment="1" applyProtection="1">
      <alignment shrinkToFit="1"/>
      <protection locked="0"/>
    </xf>
    <xf numFmtId="181" fontId="0" fillId="4" borderId="26" xfId="0" applyNumberFormat="1" applyFill="1" applyBorder="1" applyAlignment="1">
      <alignment shrinkToFit="1"/>
    </xf>
    <xf numFmtId="181" fontId="0" fillId="4" borderId="58" xfId="0" applyNumberFormat="1" applyFill="1" applyBorder="1" applyAlignment="1">
      <alignment shrinkToFit="1"/>
    </xf>
    <xf numFmtId="181" fontId="0" fillId="4" borderId="49" xfId="0" applyNumberFormat="1" applyFill="1" applyBorder="1" applyAlignment="1">
      <alignment horizontal="right" shrinkToFit="1"/>
    </xf>
    <xf numFmtId="181" fontId="0" fillId="4" borderId="40" xfId="0" applyNumberFormat="1" applyFill="1" applyBorder="1" applyAlignment="1">
      <alignment shrinkToFit="1"/>
    </xf>
    <xf numFmtId="181" fontId="0" fillId="4" borderId="27" xfId="0" applyNumberFormat="1" applyFill="1" applyBorder="1" applyAlignment="1">
      <alignment shrinkToFit="1"/>
    </xf>
    <xf numFmtId="181" fontId="0" fillId="4" borderId="34" xfId="0" applyNumberFormat="1" applyFill="1" applyBorder="1" applyAlignment="1">
      <alignment shrinkToFit="1"/>
    </xf>
    <xf numFmtId="181" fontId="0" fillId="4" borderId="10" xfId="0" applyNumberFormat="1" applyFill="1" applyBorder="1" applyAlignment="1">
      <alignment horizontal="right" shrinkToFit="1"/>
    </xf>
    <xf numFmtId="181" fontId="0" fillId="4" borderId="41" xfId="0" applyNumberFormat="1" applyFill="1" applyBorder="1" applyAlignment="1">
      <alignment shrinkToFit="1"/>
    </xf>
    <xf numFmtId="181" fontId="0" fillId="4" borderId="48" xfId="0" applyNumberFormat="1" applyFill="1" applyBorder="1" applyAlignment="1">
      <alignment shrinkToFit="1"/>
    </xf>
    <xf numFmtId="181" fontId="0" fillId="4" borderId="42" xfId="0" applyNumberFormat="1" applyFill="1" applyBorder="1" applyAlignment="1">
      <alignment shrinkToFit="1"/>
    </xf>
    <xf numFmtId="181" fontId="0" fillId="4" borderId="33" xfId="0" applyNumberFormat="1" applyFill="1" applyBorder="1" applyAlignment="1">
      <alignment shrinkToFit="1"/>
    </xf>
    <xf numFmtId="181" fontId="0" fillId="4" borderId="41" xfId="0" applyNumberFormat="1" applyFill="1" applyBorder="1" applyAlignment="1">
      <alignment horizontal="right" shrinkToFit="1"/>
    </xf>
    <xf numFmtId="181" fontId="0" fillId="4" borderId="34" xfId="0" applyNumberFormat="1" applyFill="1" applyBorder="1" applyAlignment="1">
      <alignment horizontal="right" shrinkToFit="1"/>
    </xf>
    <xf numFmtId="181" fontId="0" fillId="4" borderId="42" xfId="0" applyNumberFormat="1" applyFill="1" applyBorder="1" applyAlignment="1">
      <alignment horizontal="right" shrinkToFit="1"/>
    </xf>
    <xf numFmtId="180" fontId="0" fillId="4" borderId="30" xfId="0" applyNumberFormat="1" applyFill="1" applyBorder="1" applyAlignment="1">
      <alignment horizontal="right" shrinkToFit="1"/>
    </xf>
    <xf numFmtId="0" fontId="5" fillId="0" borderId="65" xfId="0" applyFont="1" applyBorder="1" applyAlignment="1">
      <alignment horizontal="center"/>
    </xf>
    <xf numFmtId="180" fontId="0" fillId="4" borderId="38" xfId="0" applyNumberFormat="1" applyFill="1" applyBorder="1" applyAlignment="1">
      <alignment horizontal="right" shrinkToFit="1"/>
    </xf>
    <xf numFmtId="180" fontId="0" fillId="4" borderId="38" xfId="0" applyNumberFormat="1" applyFont="1" applyFill="1" applyBorder="1" applyAlignment="1">
      <alignment horizontal="right" shrinkToFit="1"/>
    </xf>
    <xf numFmtId="178" fontId="0" fillId="4" borderId="43" xfId="0" applyNumberFormat="1" applyFill="1" applyBorder="1" applyAlignment="1">
      <alignment horizontal="right" shrinkToFit="1"/>
    </xf>
    <xf numFmtId="178" fontId="0" fillId="4" borderId="35" xfId="0" applyNumberFormat="1" applyFill="1" applyBorder="1" applyAlignment="1">
      <alignment horizontal="right" shrinkToFit="1"/>
    </xf>
    <xf numFmtId="178" fontId="0" fillId="4" borderId="57" xfId="0" applyNumberFormat="1" applyFill="1" applyBorder="1" applyAlignment="1">
      <alignment horizontal="right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shrinkToFit="1"/>
    </xf>
    <xf numFmtId="0" fontId="0" fillId="0" borderId="39" xfId="0" applyBorder="1" applyAlignment="1">
      <alignment horizontal="center" shrinkToFit="1"/>
    </xf>
    <xf numFmtId="0" fontId="0" fillId="0" borderId="4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wrapText="1"/>
    </xf>
    <xf numFmtId="0" fontId="7" fillId="3" borderId="63" xfId="0" applyFont="1" applyFill="1" applyBorder="1" applyAlignment="1">
      <alignment horizontal="center" wrapText="1"/>
    </xf>
    <xf numFmtId="0" fontId="0" fillId="0" borderId="64" xfId="0" applyBorder="1" applyAlignment="1">
      <alignment horizontal="center"/>
    </xf>
    <xf numFmtId="0" fontId="0" fillId="0" borderId="6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Normal="100" workbookViewId="0">
      <pane ySplit="5" topLeftCell="A54" activePane="bottomLeft" state="frozen"/>
      <selection pane="bottomLeft" activeCell="Q64" sqref="Q64"/>
    </sheetView>
  </sheetViews>
  <sheetFormatPr defaultRowHeight="13.5" x14ac:dyDescent="0.15"/>
  <cols>
    <col min="1" max="1" width="9.375" style="43" customWidth="1"/>
    <col min="2" max="9" width="7.625" customWidth="1"/>
    <col min="10" max="11" width="7" customWidth="1"/>
    <col min="12" max="12" width="7.125" customWidth="1"/>
  </cols>
  <sheetData>
    <row r="1" spans="1:14" ht="15" x14ac:dyDescent="0.15">
      <c r="A1" s="8" t="s">
        <v>58</v>
      </c>
      <c r="H1" s="9"/>
      <c r="I1" s="9"/>
      <c r="J1" s="9"/>
      <c r="K1" s="9"/>
      <c r="L1" s="9"/>
      <c r="M1" s="9"/>
    </row>
    <row r="2" spans="1:14" ht="9.75" customHeight="1" x14ac:dyDescent="0.15">
      <c r="A2" s="8"/>
      <c r="H2" s="9"/>
      <c r="I2" s="9"/>
      <c r="J2" s="9"/>
      <c r="K2" s="9"/>
      <c r="L2" s="9"/>
      <c r="M2" s="9"/>
    </row>
    <row r="3" spans="1:14" ht="13.5" customHeight="1" thickBot="1" x14ac:dyDescent="0.2">
      <c r="A3" s="10" t="s">
        <v>55</v>
      </c>
      <c r="L3" s="11" t="s">
        <v>73</v>
      </c>
    </row>
    <row r="4" spans="1:14" ht="13.5" customHeight="1" x14ac:dyDescent="0.15">
      <c r="A4" s="130" t="s">
        <v>0</v>
      </c>
      <c r="B4" s="134" t="s">
        <v>56</v>
      </c>
      <c r="C4" s="138" t="s">
        <v>33</v>
      </c>
      <c r="D4" s="139"/>
      <c r="E4" s="139"/>
      <c r="F4" s="139"/>
      <c r="G4" s="139"/>
      <c r="H4" s="136" t="s">
        <v>59</v>
      </c>
      <c r="I4" s="12" t="s">
        <v>51</v>
      </c>
      <c r="J4" s="132" t="s">
        <v>60</v>
      </c>
      <c r="K4" s="132"/>
      <c r="L4" s="133"/>
    </row>
    <row r="5" spans="1:14" ht="14.25" thickBot="1" x14ac:dyDescent="0.2">
      <c r="A5" s="131"/>
      <c r="B5" s="135"/>
      <c r="C5" s="13" t="s">
        <v>31</v>
      </c>
      <c r="D5" s="13" t="s">
        <v>52</v>
      </c>
      <c r="E5" s="13" t="s">
        <v>34</v>
      </c>
      <c r="F5" s="13" t="s">
        <v>72</v>
      </c>
      <c r="G5" s="14" t="s">
        <v>53</v>
      </c>
      <c r="H5" s="137"/>
      <c r="I5" s="15" t="s">
        <v>50</v>
      </c>
      <c r="J5" s="16" t="s">
        <v>31</v>
      </c>
      <c r="K5" s="17" t="s">
        <v>34</v>
      </c>
      <c r="L5" s="124" t="s">
        <v>72</v>
      </c>
    </row>
    <row r="6" spans="1:14" ht="18" customHeight="1" thickTop="1" x14ac:dyDescent="0.15">
      <c r="A6" s="18" t="s">
        <v>16</v>
      </c>
      <c r="B6" s="73">
        <v>255</v>
      </c>
      <c r="C6" s="74">
        <v>155</v>
      </c>
      <c r="D6" s="74">
        <v>40</v>
      </c>
      <c r="E6" s="74">
        <v>35</v>
      </c>
      <c r="F6" s="74">
        <v>2</v>
      </c>
      <c r="G6" s="75">
        <v>23</v>
      </c>
      <c r="H6" s="2">
        <f>SUM(J6:L6)</f>
        <v>21</v>
      </c>
      <c r="I6" s="45">
        <f>H6/G6*100</f>
        <v>91.304347826086953</v>
      </c>
      <c r="J6" s="81">
        <v>11</v>
      </c>
      <c r="K6" s="82">
        <v>10</v>
      </c>
      <c r="L6" s="83">
        <v>0</v>
      </c>
    </row>
    <row r="7" spans="1:14" ht="18" customHeight="1" x14ac:dyDescent="0.15">
      <c r="A7" s="19" t="s">
        <v>47</v>
      </c>
      <c r="B7" s="76">
        <v>363</v>
      </c>
      <c r="C7" s="77">
        <v>241</v>
      </c>
      <c r="D7" s="77">
        <v>37</v>
      </c>
      <c r="E7" s="77">
        <v>61</v>
      </c>
      <c r="F7" s="77">
        <v>2</v>
      </c>
      <c r="G7" s="78">
        <v>22</v>
      </c>
      <c r="H7" s="3">
        <f t="shared" ref="H7:H67" si="0">SUM(J7:L7)</f>
        <v>20</v>
      </c>
      <c r="I7" s="46">
        <f>H7/G7*100</f>
        <v>90.909090909090907</v>
      </c>
      <c r="J7" s="84">
        <v>7</v>
      </c>
      <c r="K7" s="85">
        <v>9</v>
      </c>
      <c r="L7" s="86">
        <v>4</v>
      </c>
    </row>
    <row r="8" spans="1:14" ht="18" customHeight="1" x14ac:dyDescent="0.15">
      <c r="A8" s="20" t="s">
        <v>38</v>
      </c>
      <c r="B8" s="79">
        <v>32</v>
      </c>
      <c r="C8" s="80">
        <v>23</v>
      </c>
      <c r="D8" s="80">
        <v>0</v>
      </c>
      <c r="E8" s="80">
        <v>5</v>
      </c>
      <c r="F8" s="80">
        <v>0</v>
      </c>
      <c r="G8" s="78">
        <v>4</v>
      </c>
      <c r="H8" s="3">
        <f t="shared" si="0"/>
        <v>4</v>
      </c>
      <c r="I8" s="47">
        <f>H8/G8*100</f>
        <v>100</v>
      </c>
      <c r="J8" s="84">
        <v>3</v>
      </c>
      <c r="K8" s="85">
        <v>1</v>
      </c>
      <c r="L8" s="86">
        <v>0</v>
      </c>
    </row>
    <row r="9" spans="1:14" ht="18" customHeight="1" x14ac:dyDescent="0.15">
      <c r="A9" s="21" t="s">
        <v>61</v>
      </c>
      <c r="B9" s="119">
        <f t="shared" ref="B9:G9" si="1">SUM(B6:B8)</f>
        <v>650</v>
      </c>
      <c r="C9" s="114">
        <f t="shared" si="1"/>
        <v>419</v>
      </c>
      <c r="D9" s="114">
        <f t="shared" si="1"/>
        <v>77</v>
      </c>
      <c r="E9" s="114">
        <f t="shared" si="1"/>
        <v>101</v>
      </c>
      <c r="F9" s="114">
        <f t="shared" si="1"/>
        <v>4</v>
      </c>
      <c r="G9" s="114">
        <f t="shared" si="1"/>
        <v>49</v>
      </c>
      <c r="H9" s="115">
        <f t="shared" si="0"/>
        <v>45</v>
      </c>
      <c r="I9" s="47">
        <f>H9/G9*100</f>
        <v>91.83673469387756</v>
      </c>
      <c r="J9" s="120">
        <f>SUM(J6:J8)</f>
        <v>21</v>
      </c>
      <c r="K9" s="121">
        <f>SUM(K6:K8)</f>
        <v>20</v>
      </c>
      <c r="L9" s="122">
        <f>SUM(L6:L8)</f>
        <v>4</v>
      </c>
    </row>
    <row r="10" spans="1:14" ht="18" customHeight="1" thickBot="1" x14ac:dyDescent="0.2">
      <c r="A10" s="22" t="s">
        <v>32</v>
      </c>
      <c r="B10" s="23"/>
      <c r="C10" s="67">
        <f>ROUND(C9/B9*100,1)</f>
        <v>64.5</v>
      </c>
      <c r="D10" s="67">
        <f>ROUND(D9/B9*100,1)</f>
        <v>11.8</v>
      </c>
      <c r="E10" s="67">
        <f>ROUND(E9/B9*100,1)</f>
        <v>15.5</v>
      </c>
      <c r="F10" s="67">
        <f>ROUND(F9/B9*100,1)</f>
        <v>0.6</v>
      </c>
      <c r="G10" s="67">
        <f>ROUND(G9/B9*100,1)</f>
        <v>7.5</v>
      </c>
      <c r="H10" s="68"/>
      <c r="I10" s="48"/>
      <c r="J10" s="69">
        <f>J9/$H9*100</f>
        <v>46.666666666666664</v>
      </c>
      <c r="K10" s="67">
        <f>K9/$H9*100</f>
        <v>44.444444444444443</v>
      </c>
      <c r="L10" s="70">
        <f>L9/$H9*100</f>
        <v>8.8888888888888893</v>
      </c>
      <c r="N10" s="1"/>
    </row>
    <row r="11" spans="1:14" ht="18" customHeight="1" x14ac:dyDescent="0.15">
      <c r="A11" s="25" t="s">
        <v>1</v>
      </c>
      <c r="B11" s="87">
        <v>314</v>
      </c>
      <c r="C11" s="88">
        <v>292</v>
      </c>
      <c r="D11" s="88">
        <v>8</v>
      </c>
      <c r="E11" s="88">
        <v>5</v>
      </c>
      <c r="F11" s="88">
        <v>0</v>
      </c>
      <c r="G11" s="89">
        <v>9</v>
      </c>
      <c r="H11" s="4">
        <f t="shared" si="0"/>
        <v>6</v>
      </c>
      <c r="I11" s="49">
        <f t="shared" ref="I11:I20" si="2">H11/G11*100</f>
        <v>66.666666666666657</v>
      </c>
      <c r="J11" s="91">
        <v>4</v>
      </c>
      <c r="K11" s="92">
        <v>2</v>
      </c>
      <c r="L11" s="93">
        <v>0</v>
      </c>
    </row>
    <row r="12" spans="1:14" ht="18" customHeight="1" x14ac:dyDescent="0.15">
      <c r="A12" s="26" t="s">
        <v>2</v>
      </c>
      <c r="B12" s="80">
        <v>443</v>
      </c>
      <c r="C12" s="77">
        <v>389</v>
      </c>
      <c r="D12" s="77">
        <v>6</v>
      </c>
      <c r="E12" s="77">
        <v>35</v>
      </c>
      <c r="F12" s="77">
        <v>1</v>
      </c>
      <c r="G12" s="78">
        <v>12</v>
      </c>
      <c r="H12" s="5">
        <f t="shared" si="0"/>
        <v>11</v>
      </c>
      <c r="I12" s="50">
        <f t="shared" si="2"/>
        <v>91.666666666666657</v>
      </c>
      <c r="J12" s="84">
        <v>3</v>
      </c>
      <c r="K12" s="85">
        <v>5</v>
      </c>
      <c r="L12" s="86">
        <v>3</v>
      </c>
    </row>
    <row r="13" spans="1:14" ht="18" customHeight="1" x14ac:dyDescent="0.15">
      <c r="A13" s="26" t="s">
        <v>3</v>
      </c>
      <c r="B13" s="80">
        <v>33</v>
      </c>
      <c r="C13" s="77">
        <v>31</v>
      </c>
      <c r="D13" s="77">
        <v>0</v>
      </c>
      <c r="E13" s="77">
        <v>0</v>
      </c>
      <c r="F13" s="77">
        <v>0</v>
      </c>
      <c r="G13" s="78">
        <v>2</v>
      </c>
      <c r="H13" s="3">
        <f t="shared" si="0"/>
        <v>2</v>
      </c>
      <c r="I13" s="50">
        <f t="shared" si="2"/>
        <v>100</v>
      </c>
      <c r="J13" s="84">
        <v>0</v>
      </c>
      <c r="K13" s="85">
        <v>2</v>
      </c>
      <c r="L13" s="86">
        <v>0</v>
      </c>
    </row>
    <row r="14" spans="1:14" ht="18" customHeight="1" x14ac:dyDescent="0.15">
      <c r="A14" s="26" t="s">
        <v>39</v>
      </c>
      <c r="B14" s="80">
        <v>44</v>
      </c>
      <c r="C14" s="77">
        <v>29</v>
      </c>
      <c r="D14" s="77">
        <v>5</v>
      </c>
      <c r="E14" s="77">
        <v>3</v>
      </c>
      <c r="F14" s="77">
        <v>0</v>
      </c>
      <c r="G14" s="78">
        <v>0</v>
      </c>
      <c r="H14" s="3">
        <f t="shared" si="0"/>
        <v>8</v>
      </c>
      <c r="I14" s="125" t="s">
        <v>74</v>
      </c>
      <c r="J14" s="84">
        <v>6</v>
      </c>
      <c r="K14" s="85">
        <v>1</v>
      </c>
      <c r="L14" s="86">
        <v>1</v>
      </c>
    </row>
    <row r="15" spans="1:14" ht="18" customHeight="1" x14ac:dyDescent="0.15">
      <c r="A15" s="26" t="s">
        <v>4</v>
      </c>
      <c r="B15" s="80">
        <v>44</v>
      </c>
      <c r="C15" s="77">
        <v>37</v>
      </c>
      <c r="D15" s="77">
        <v>1</v>
      </c>
      <c r="E15" s="77">
        <v>3</v>
      </c>
      <c r="F15" s="77">
        <v>3</v>
      </c>
      <c r="G15" s="78">
        <v>0</v>
      </c>
      <c r="H15" s="3">
        <f t="shared" si="0"/>
        <v>0</v>
      </c>
      <c r="I15" s="125" t="s">
        <v>75</v>
      </c>
      <c r="J15" s="84">
        <v>0</v>
      </c>
      <c r="K15" s="84">
        <v>0</v>
      </c>
      <c r="L15" s="86">
        <v>0</v>
      </c>
      <c r="N15" s="1"/>
    </row>
    <row r="16" spans="1:14" ht="18" customHeight="1" x14ac:dyDescent="0.15">
      <c r="A16" s="26" t="s">
        <v>5</v>
      </c>
      <c r="B16" s="80">
        <v>100</v>
      </c>
      <c r="C16" s="77">
        <v>57</v>
      </c>
      <c r="D16" s="77">
        <v>18</v>
      </c>
      <c r="E16" s="77">
        <v>20</v>
      </c>
      <c r="F16" s="77">
        <v>1</v>
      </c>
      <c r="G16" s="90">
        <v>4</v>
      </c>
      <c r="H16" s="3">
        <f t="shared" si="0"/>
        <v>1</v>
      </c>
      <c r="I16" s="50">
        <f t="shared" si="2"/>
        <v>25</v>
      </c>
      <c r="J16" s="84">
        <v>1</v>
      </c>
      <c r="K16" s="85">
        <v>0</v>
      </c>
      <c r="L16" s="94">
        <v>0</v>
      </c>
    </row>
    <row r="17" spans="1:12" ht="18" customHeight="1" x14ac:dyDescent="0.15">
      <c r="A17" s="21" t="s">
        <v>62</v>
      </c>
      <c r="B17" s="114">
        <f t="shared" ref="B17:G17" si="3">SUM(B11:B16)</f>
        <v>978</v>
      </c>
      <c r="C17" s="114">
        <f t="shared" si="3"/>
        <v>835</v>
      </c>
      <c r="D17" s="114">
        <f t="shared" si="3"/>
        <v>38</v>
      </c>
      <c r="E17" s="114">
        <f>SUM(E11:E16)</f>
        <v>66</v>
      </c>
      <c r="F17" s="114">
        <f>SUM(F11:F16)</f>
        <v>5</v>
      </c>
      <c r="G17" s="118">
        <f t="shared" si="3"/>
        <v>27</v>
      </c>
      <c r="H17" s="115">
        <f t="shared" si="0"/>
        <v>28</v>
      </c>
      <c r="I17" s="50">
        <f t="shared" si="2"/>
        <v>103.7037037037037</v>
      </c>
      <c r="J17" s="116">
        <f>SUM(J11:J16)</f>
        <v>14</v>
      </c>
      <c r="K17" s="116">
        <f>SUM(K11:K16)</f>
        <v>10</v>
      </c>
      <c r="L17" s="118">
        <f>SUM(L11:L16)</f>
        <v>4</v>
      </c>
    </row>
    <row r="18" spans="1:12" ht="18" customHeight="1" thickBot="1" x14ac:dyDescent="0.2">
      <c r="A18" s="27" t="s">
        <v>32</v>
      </c>
      <c r="B18" s="23"/>
      <c r="C18" s="67">
        <f>ROUND(C17/B17*100,1)</f>
        <v>85.4</v>
      </c>
      <c r="D18" s="67">
        <f>ROUND(D17/B17*100,1)</f>
        <v>3.9</v>
      </c>
      <c r="E18" s="67">
        <f>ROUND(E17/B17*100,1)</f>
        <v>6.7</v>
      </c>
      <c r="F18" s="67">
        <f>ROUND(F17/B17*100,1)</f>
        <v>0.5</v>
      </c>
      <c r="G18" s="67">
        <f>ROUND(G17/B17*100,1)</f>
        <v>2.8</v>
      </c>
      <c r="H18" s="68"/>
      <c r="I18" s="51"/>
      <c r="J18" s="69">
        <f>J17/$H17*100</f>
        <v>50</v>
      </c>
      <c r="K18" s="67">
        <f>K17/$H17*100</f>
        <v>35.714285714285715</v>
      </c>
      <c r="L18" s="70">
        <f>L17/$H17*100</f>
        <v>14.285714285714285</v>
      </c>
    </row>
    <row r="19" spans="1:12" ht="18" customHeight="1" x14ac:dyDescent="0.15">
      <c r="A19" s="25" t="s">
        <v>6</v>
      </c>
      <c r="B19" s="87">
        <v>317</v>
      </c>
      <c r="C19" s="88">
        <v>209</v>
      </c>
      <c r="D19" s="88">
        <v>4</v>
      </c>
      <c r="E19" s="88">
        <v>99</v>
      </c>
      <c r="F19" s="88">
        <v>2</v>
      </c>
      <c r="G19" s="89">
        <v>3</v>
      </c>
      <c r="H19" s="6">
        <f t="shared" si="0"/>
        <v>2</v>
      </c>
      <c r="I19" s="49">
        <f t="shared" si="2"/>
        <v>66.666666666666657</v>
      </c>
      <c r="J19" s="95">
        <v>2</v>
      </c>
      <c r="K19" s="88">
        <v>0</v>
      </c>
      <c r="L19" s="96">
        <v>0</v>
      </c>
    </row>
    <row r="20" spans="1:12" ht="18" customHeight="1" x14ac:dyDescent="0.15">
      <c r="A20" s="21" t="s">
        <v>63</v>
      </c>
      <c r="B20" s="114">
        <f t="shared" ref="B20:G20" si="4">SUM(B19:B19)</f>
        <v>317</v>
      </c>
      <c r="C20" s="114">
        <f t="shared" si="4"/>
        <v>209</v>
      </c>
      <c r="D20" s="114">
        <f t="shared" si="4"/>
        <v>4</v>
      </c>
      <c r="E20" s="114">
        <f t="shared" si="4"/>
        <v>99</v>
      </c>
      <c r="F20" s="114">
        <f t="shared" si="4"/>
        <v>2</v>
      </c>
      <c r="G20" s="114">
        <f t="shared" si="4"/>
        <v>3</v>
      </c>
      <c r="H20" s="115">
        <f t="shared" si="0"/>
        <v>2</v>
      </c>
      <c r="I20" s="50">
        <f t="shared" si="2"/>
        <v>66.666666666666657</v>
      </c>
      <c r="J20" s="119">
        <f>SUM(J19:J19)</f>
        <v>2</v>
      </c>
      <c r="K20" s="114">
        <f>SUM(K19:K19)</f>
        <v>0</v>
      </c>
      <c r="L20" s="117">
        <f>SUM(L19:L19)</f>
        <v>0</v>
      </c>
    </row>
    <row r="21" spans="1:12" ht="18" customHeight="1" thickBot="1" x14ac:dyDescent="0.2">
      <c r="A21" s="28" t="s">
        <v>32</v>
      </c>
      <c r="B21" s="23"/>
      <c r="C21" s="67">
        <f>ROUND(C20/B20*100,1)</f>
        <v>65.900000000000006</v>
      </c>
      <c r="D21" s="67">
        <f>ROUND(D20/B20*100,1)</f>
        <v>1.3</v>
      </c>
      <c r="E21" s="67">
        <f>ROUND(E20/B20*100,1)</f>
        <v>31.2</v>
      </c>
      <c r="F21" s="67">
        <f>ROUND(F20/B20*100,1)</f>
        <v>0.6</v>
      </c>
      <c r="G21" s="67">
        <f>ROUND(G20/B20*100,1)</f>
        <v>0.9</v>
      </c>
      <c r="H21" s="68"/>
      <c r="I21" s="52"/>
      <c r="J21" s="69">
        <f>J20/$H20*100</f>
        <v>100</v>
      </c>
      <c r="K21" s="67">
        <f>K20/$H20*100</f>
        <v>0</v>
      </c>
      <c r="L21" s="70">
        <f>L20/$H20*100</f>
        <v>0</v>
      </c>
    </row>
    <row r="22" spans="1:12" ht="18" customHeight="1" x14ac:dyDescent="0.15">
      <c r="A22" s="29" t="s">
        <v>40</v>
      </c>
      <c r="B22" s="87">
        <v>307</v>
      </c>
      <c r="C22" s="87">
        <v>243</v>
      </c>
      <c r="D22" s="87">
        <v>9</v>
      </c>
      <c r="E22" s="87">
        <v>37</v>
      </c>
      <c r="F22" s="87">
        <v>0</v>
      </c>
      <c r="G22" s="89">
        <v>18</v>
      </c>
      <c r="H22" s="4">
        <f t="shared" si="0"/>
        <v>12</v>
      </c>
      <c r="I22" s="49">
        <f>H22/G22*100</f>
        <v>66.666666666666657</v>
      </c>
      <c r="J22" s="91">
        <v>6</v>
      </c>
      <c r="K22" s="92">
        <v>6</v>
      </c>
      <c r="L22" s="97">
        <v>0</v>
      </c>
    </row>
    <row r="23" spans="1:12" ht="18" customHeight="1" x14ac:dyDescent="0.15">
      <c r="A23" s="20" t="s">
        <v>41</v>
      </c>
      <c r="B23" s="80">
        <v>591</v>
      </c>
      <c r="C23" s="80">
        <v>354</v>
      </c>
      <c r="D23" s="80">
        <v>85</v>
      </c>
      <c r="E23" s="80">
        <v>71</v>
      </c>
      <c r="F23" s="80">
        <v>50</v>
      </c>
      <c r="G23" s="78">
        <v>31</v>
      </c>
      <c r="H23" s="5">
        <f t="shared" si="0"/>
        <v>28</v>
      </c>
      <c r="I23" s="53">
        <f>H23/G23*100</f>
        <v>90.322580645161281</v>
      </c>
      <c r="J23" s="84">
        <v>20</v>
      </c>
      <c r="K23" s="85">
        <v>2</v>
      </c>
      <c r="L23" s="94">
        <v>6</v>
      </c>
    </row>
    <row r="24" spans="1:12" ht="18" customHeight="1" x14ac:dyDescent="0.15">
      <c r="A24" s="20" t="s">
        <v>7</v>
      </c>
      <c r="B24" s="80">
        <v>349</v>
      </c>
      <c r="C24" s="80">
        <v>300</v>
      </c>
      <c r="D24" s="80">
        <v>0</v>
      </c>
      <c r="E24" s="80">
        <v>8</v>
      </c>
      <c r="F24" s="80">
        <v>0</v>
      </c>
      <c r="G24" s="78">
        <v>41</v>
      </c>
      <c r="H24" s="5">
        <f t="shared" si="0"/>
        <v>38</v>
      </c>
      <c r="I24" s="53">
        <f>H24/G24*100</f>
        <v>92.682926829268297</v>
      </c>
      <c r="J24" s="84">
        <v>34</v>
      </c>
      <c r="K24" s="85">
        <v>2</v>
      </c>
      <c r="L24" s="94">
        <v>2</v>
      </c>
    </row>
    <row r="25" spans="1:12" ht="18" customHeight="1" x14ac:dyDescent="0.15">
      <c r="A25" s="20" t="s">
        <v>8</v>
      </c>
      <c r="B25" s="80">
        <v>463</v>
      </c>
      <c r="C25" s="80">
        <v>379</v>
      </c>
      <c r="D25" s="80">
        <v>22</v>
      </c>
      <c r="E25" s="80">
        <v>36</v>
      </c>
      <c r="F25" s="80">
        <v>20</v>
      </c>
      <c r="G25" s="78">
        <v>6</v>
      </c>
      <c r="H25" s="5">
        <f t="shared" si="0"/>
        <v>0</v>
      </c>
      <c r="I25" s="53">
        <f>H25/G25*100</f>
        <v>0</v>
      </c>
      <c r="J25" s="84">
        <v>0</v>
      </c>
      <c r="K25" s="85">
        <v>0</v>
      </c>
      <c r="L25" s="94">
        <v>0</v>
      </c>
    </row>
    <row r="26" spans="1:12" ht="18" customHeight="1" x14ac:dyDescent="0.15">
      <c r="A26" s="21" t="s">
        <v>64</v>
      </c>
      <c r="B26" s="114">
        <f t="shared" ref="B26:L26" si="5">SUM(B22:B25)</f>
        <v>1710</v>
      </c>
      <c r="C26" s="114">
        <f t="shared" si="5"/>
        <v>1276</v>
      </c>
      <c r="D26" s="114">
        <f t="shared" si="5"/>
        <v>116</v>
      </c>
      <c r="E26" s="114">
        <f>SUM(E22:E25)</f>
        <v>152</v>
      </c>
      <c r="F26" s="114">
        <f>SUM(F22:F25)</f>
        <v>70</v>
      </c>
      <c r="G26" s="114">
        <f t="shared" si="5"/>
        <v>96</v>
      </c>
      <c r="H26" s="115">
        <f t="shared" si="0"/>
        <v>78</v>
      </c>
      <c r="I26" s="53">
        <f>H26/G26*100</f>
        <v>81.25</v>
      </c>
      <c r="J26" s="116">
        <f t="shared" si="5"/>
        <v>60</v>
      </c>
      <c r="K26" s="114">
        <f t="shared" si="5"/>
        <v>10</v>
      </c>
      <c r="L26" s="117">
        <f t="shared" si="5"/>
        <v>8</v>
      </c>
    </row>
    <row r="27" spans="1:12" ht="18" customHeight="1" thickBot="1" x14ac:dyDescent="0.2">
      <c r="A27" s="30" t="s">
        <v>32</v>
      </c>
      <c r="B27" s="23"/>
      <c r="C27" s="67">
        <f>ROUND(C26/B26*100,1)</f>
        <v>74.599999999999994</v>
      </c>
      <c r="D27" s="67">
        <f>ROUND(D26/B26*100,1)</f>
        <v>6.8</v>
      </c>
      <c r="E27" s="67">
        <f>ROUND(E26/B26*100,1)</f>
        <v>8.9</v>
      </c>
      <c r="F27" s="67">
        <f>ROUND(F26/B26*100,1)</f>
        <v>4.0999999999999996</v>
      </c>
      <c r="G27" s="67">
        <f>ROUND(G26/B26*100,1)</f>
        <v>5.6</v>
      </c>
      <c r="H27" s="68"/>
      <c r="I27" s="54"/>
      <c r="J27" s="69">
        <f>J26/$H26*100</f>
        <v>76.923076923076934</v>
      </c>
      <c r="K27" s="67">
        <f>K26/$H26*100</f>
        <v>12.820512820512819</v>
      </c>
      <c r="L27" s="70">
        <f>L26/$H26*100</f>
        <v>10.256410256410255</v>
      </c>
    </row>
    <row r="28" spans="1:12" ht="18" customHeight="1" x14ac:dyDescent="0.15">
      <c r="A28" s="29" t="s">
        <v>42</v>
      </c>
      <c r="B28" s="87">
        <v>125</v>
      </c>
      <c r="C28" s="87">
        <v>67</v>
      </c>
      <c r="D28" s="87">
        <v>15</v>
      </c>
      <c r="E28" s="87">
        <v>27</v>
      </c>
      <c r="F28" s="87">
        <v>6</v>
      </c>
      <c r="G28" s="98">
        <v>10</v>
      </c>
      <c r="H28" s="4">
        <f t="shared" si="0"/>
        <v>10</v>
      </c>
      <c r="I28" s="55">
        <f t="shared" ref="I28:I35" si="6">H28/G28*100</f>
        <v>100</v>
      </c>
      <c r="J28" s="91">
        <v>4</v>
      </c>
      <c r="K28" s="92">
        <v>6</v>
      </c>
      <c r="L28" s="93">
        <v>0</v>
      </c>
    </row>
    <row r="29" spans="1:12" ht="18" customHeight="1" x14ac:dyDescent="0.15">
      <c r="A29" s="20" t="s">
        <v>9</v>
      </c>
      <c r="B29" s="80">
        <v>21</v>
      </c>
      <c r="C29" s="80">
        <v>13</v>
      </c>
      <c r="D29" s="80">
        <v>0</v>
      </c>
      <c r="E29" s="80">
        <v>3</v>
      </c>
      <c r="F29" s="80">
        <v>0</v>
      </c>
      <c r="G29" s="78">
        <v>5</v>
      </c>
      <c r="H29" s="5">
        <f t="shared" si="0"/>
        <v>2</v>
      </c>
      <c r="I29" s="56">
        <f t="shared" si="6"/>
        <v>40</v>
      </c>
      <c r="J29" s="84">
        <v>0</v>
      </c>
      <c r="K29" s="85">
        <v>1</v>
      </c>
      <c r="L29" s="86">
        <v>1</v>
      </c>
    </row>
    <row r="30" spans="1:12" ht="18" customHeight="1" x14ac:dyDescent="0.15">
      <c r="A30" s="20" t="s">
        <v>43</v>
      </c>
      <c r="B30" s="80">
        <v>40</v>
      </c>
      <c r="C30" s="80">
        <v>35</v>
      </c>
      <c r="D30" s="80">
        <v>0</v>
      </c>
      <c r="E30" s="80">
        <v>3</v>
      </c>
      <c r="F30" s="80">
        <v>0</v>
      </c>
      <c r="G30" s="78">
        <v>2</v>
      </c>
      <c r="H30" s="3">
        <f t="shared" si="0"/>
        <v>1</v>
      </c>
      <c r="I30" s="57">
        <f t="shared" si="6"/>
        <v>50</v>
      </c>
      <c r="J30" s="84">
        <v>0</v>
      </c>
      <c r="K30" s="85">
        <v>1</v>
      </c>
      <c r="L30" s="86">
        <v>0</v>
      </c>
    </row>
    <row r="31" spans="1:12" ht="18" customHeight="1" x14ac:dyDescent="0.15">
      <c r="A31" s="20" t="s">
        <v>44</v>
      </c>
      <c r="B31" s="80">
        <v>11</v>
      </c>
      <c r="C31" s="80">
        <v>11</v>
      </c>
      <c r="D31" s="80">
        <v>0</v>
      </c>
      <c r="E31" s="80">
        <v>0</v>
      </c>
      <c r="F31" s="80">
        <v>0</v>
      </c>
      <c r="G31" s="99">
        <v>0</v>
      </c>
      <c r="H31" s="3">
        <f t="shared" si="0"/>
        <v>0</v>
      </c>
      <c r="I31" s="126" t="s">
        <v>74</v>
      </c>
      <c r="J31" s="100">
        <v>0</v>
      </c>
      <c r="K31" s="100">
        <v>0</v>
      </c>
      <c r="L31" s="101">
        <v>0</v>
      </c>
    </row>
    <row r="32" spans="1:12" ht="18" customHeight="1" x14ac:dyDescent="0.15">
      <c r="A32" s="20" t="s">
        <v>10</v>
      </c>
      <c r="B32" s="80">
        <v>39</v>
      </c>
      <c r="C32" s="80">
        <v>29</v>
      </c>
      <c r="D32" s="80">
        <v>1</v>
      </c>
      <c r="E32" s="80">
        <v>7</v>
      </c>
      <c r="F32" s="80">
        <v>0</v>
      </c>
      <c r="G32" s="78">
        <v>2</v>
      </c>
      <c r="H32" s="7">
        <f t="shared" si="0"/>
        <v>2</v>
      </c>
      <c r="I32" s="57">
        <f t="shared" si="6"/>
        <v>100</v>
      </c>
      <c r="J32" s="84">
        <v>1</v>
      </c>
      <c r="K32" s="85">
        <v>1</v>
      </c>
      <c r="L32" s="86">
        <v>0</v>
      </c>
    </row>
    <row r="33" spans="1:12" ht="18" customHeight="1" x14ac:dyDescent="0.15">
      <c r="A33" s="20" t="s">
        <v>45</v>
      </c>
      <c r="B33" s="80">
        <v>47</v>
      </c>
      <c r="C33" s="80">
        <v>35</v>
      </c>
      <c r="D33" s="80">
        <v>0</v>
      </c>
      <c r="E33" s="80">
        <v>9</v>
      </c>
      <c r="F33" s="80">
        <v>0</v>
      </c>
      <c r="G33" s="78">
        <v>3</v>
      </c>
      <c r="H33" s="5">
        <f t="shared" si="0"/>
        <v>3</v>
      </c>
      <c r="I33" s="57">
        <f t="shared" si="6"/>
        <v>100</v>
      </c>
      <c r="J33" s="84">
        <v>3</v>
      </c>
      <c r="K33" s="85">
        <v>0</v>
      </c>
      <c r="L33" s="86">
        <v>0</v>
      </c>
    </row>
    <row r="34" spans="1:12" ht="18" customHeight="1" x14ac:dyDescent="0.15">
      <c r="A34" s="20" t="s">
        <v>11</v>
      </c>
      <c r="B34" s="80">
        <v>27</v>
      </c>
      <c r="C34" s="80">
        <v>17</v>
      </c>
      <c r="D34" s="80">
        <v>1</v>
      </c>
      <c r="E34" s="80">
        <v>6</v>
      </c>
      <c r="F34" s="80">
        <v>3</v>
      </c>
      <c r="G34" s="78">
        <v>1</v>
      </c>
      <c r="H34" s="5">
        <f t="shared" si="0"/>
        <v>1</v>
      </c>
      <c r="I34" s="57">
        <f t="shared" si="6"/>
        <v>100</v>
      </c>
      <c r="J34" s="84">
        <v>1</v>
      </c>
      <c r="K34" s="85">
        <v>0</v>
      </c>
      <c r="L34" s="86">
        <v>0</v>
      </c>
    </row>
    <row r="35" spans="1:12" ht="18" customHeight="1" x14ac:dyDescent="0.15">
      <c r="A35" s="21" t="s">
        <v>65</v>
      </c>
      <c r="B35" s="114">
        <f t="shared" ref="B35:L35" si="7">SUM(B28:B34)</f>
        <v>310</v>
      </c>
      <c r="C35" s="114">
        <f t="shared" si="7"/>
        <v>207</v>
      </c>
      <c r="D35" s="114">
        <f t="shared" si="7"/>
        <v>17</v>
      </c>
      <c r="E35" s="114">
        <f>SUM(E28:E34)</f>
        <v>55</v>
      </c>
      <c r="F35" s="114">
        <f>SUM(F28:F34)</f>
        <v>9</v>
      </c>
      <c r="G35" s="114">
        <f t="shared" si="7"/>
        <v>23</v>
      </c>
      <c r="H35" s="115">
        <f t="shared" si="0"/>
        <v>19</v>
      </c>
      <c r="I35" s="57">
        <f t="shared" si="6"/>
        <v>82.608695652173907</v>
      </c>
      <c r="J35" s="116">
        <f t="shared" si="7"/>
        <v>9</v>
      </c>
      <c r="K35" s="114">
        <f t="shared" si="7"/>
        <v>9</v>
      </c>
      <c r="L35" s="118">
        <f t="shared" si="7"/>
        <v>1</v>
      </c>
    </row>
    <row r="36" spans="1:12" ht="18" customHeight="1" thickBot="1" x14ac:dyDescent="0.2">
      <c r="A36" s="22" t="s">
        <v>32</v>
      </c>
      <c r="B36" s="23"/>
      <c r="C36" s="67">
        <f>ROUND(C35/B35*100,1)</f>
        <v>66.8</v>
      </c>
      <c r="D36" s="67">
        <f>ROUND(D35/B35*100,1)</f>
        <v>5.5</v>
      </c>
      <c r="E36" s="67">
        <f>ROUND(E35/B35*100,1)</f>
        <v>17.7</v>
      </c>
      <c r="F36" s="67">
        <f>ROUND(F35/B35*100,1)</f>
        <v>2.9</v>
      </c>
      <c r="G36" s="67">
        <f>ROUND(G35/B35*100,1)</f>
        <v>7.4</v>
      </c>
      <c r="H36" s="68"/>
      <c r="I36" s="54"/>
      <c r="J36" s="69">
        <f>J35/$H35*100</f>
        <v>47.368421052631575</v>
      </c>
      <c r="K36" s="67">
        <f>K35/$H35*100</f>
        <v>47.368421052631575</v>
      </c>
      <c r="L36" s="70">
        <f>L35/$H35*100</f>
        <v>5.2631578947368416</v>
      </c>
    </row>
    <row r="37" spans="1:12" ht="18" customHeight="1" x14ac:dyDescent="0.15">
      <c r="A37" s="29" t="s">
        <v>12</v>
      </c>
      <c r="B37" s="87">
        <v>118</v>
      </c>
      <c r="C37" s="87">
        <v>51</v>
      </c>
      <c r="D37" s="87">
        <v>18</v>
      </c>
      <c r="E37" s="87">
        <v>17</v>
      </c>
      <c r="F37" s="87">
        <v>3</v>
      </c>
      <c r="G37" s="89">
        <v>29</v>
      </c>
      <c r="H37" s="6">
        <f t="shared" si="0"/>
        <v>26</v>
      </c>
      <c r="I37" s="58">
        <f t="shared" ref="I37:I42" si="8">H37/G37*100</f>
        <v>89.65517241379311</v>
      </c>
      <c r="J37" s="91">
        <v>24</v>
      </c>
      <c r="K37" s="92">
        <v>1</v>
      </c>
      <c r="L37" s="93">
        <v>1</v>
      </c>
    </row>
    <row r="38" spans="1:12" ht="18" customHeight="1" x14ac:dyDescent="0.15">
      <c r="A38" s="20" t="s">
        <v>13</v>
      </c>
      <c r="B38" s="80">
        <v>113</v>
      </c>
      <c r="C38" s="80">
        <v>50</v>
      </c>
      <c r="D38" s="80">
        <v>14</v>
      </c>
      <c r="E38" s="80">
        <v>16</v>
      </c>
      <c r="F38" s="80">
        <v>7</v>
      </c>
      <c r="G38" s="78">
        <v>26</v>
      </c>
      <c r="H38" s="5">
        <f t="shared" si="0"/>
        <v>17</v>
      </c>
      <c r="I38" s="50">
        <f t="shared" si="8"/>
        <v>65.384615384615387</v>
      </c>
      <c r="J38" s="84">
        <v>14</v>
      </c>
      <c r="K38" s="85">
        <v>3</v>
      </c>
      <c r="L38" s="86">
        <v>0</v>
      </c>
    </row>
    <row r="39" spans="1:12" ht="18" customHeight="1" x14ac:dyDescent="0.15">
      <c r="A39" s="20" t="s">
        <v>14</v>
      </c>
      <c r="B39" s="80">
        <v>281</v>
      </c>
      <c r="C39" s="80">
        <v>58</v>
      </c>
      <c r="D39" s="80">
        <v>47</v>
      </c>
      <c r="E39" s="80">
        <v>122</v>
      </c>
      <c r="F39" s="80">
        <v>10</v>
      </c>
      <c r="G39" s="78">
        <v>44</v>
      </c>
      <c r="H39" s="5">
        <f t="shared" si="0"/>
        <v>44</v>
      </c>
      <c r="I39" s="50">
        <f t="shared" si="8"/>
        <v>100</v>
      </c>
      <c r="J39" s="84">
        <v>37</v>
      </c>
      <c r="K39" s="85">
        <v>5</v>
      </c>
      <c r="L39" s="86">
        <v>2</v>
      </c>
    </row>
    <row r="40" spans="1:12" ht="18" customHeight="1" x14ac:dyDescent="0.15">
      <c r="A40" s="20" t="s">
        <v>15</v>
      </c>
      <c r="B40" s="80">
        <v>59</v>
      </c>
      <c r="C40" s="80">
        <v>14</v>
      </c>
      <c r="D40" s="80">
        <v>9</v>
      </c>
      <c r="E40" s="80">
        <v>21</v>
      </c>
      <c r="F40" s="80">
        <v>3</v>
      </c>
      <c r="G40" s="78">
        <v>12</v>
      </c>
      <c r="H40" s="5">
        <f t="shared" si="0"/>
        <v>12</v>
      </c>
      <c r="I40" s="50">
        <f t="shared" si="8"/>
        <v>100</v>
      </c>
      <c r="J40" s="84">
        <v>8</v>
      </c>
      <c r="K40" s="85">
        <v>4</v>
      </c>
      <c r="L40" s="86">
        <v>0</v>
      </c>
    </row>
    <row r="41" spans="1:12" ht="18" customHeight="1" x14ac:dyDescent="0.15">
      <c r="A41" s="31" t="s">
        <v>46</v>
      </c>
      <c r="B41" s="80">
        <v>49</v>
      </c>
      <c r="C41" s="80">
        <v>38</v>
      </c>
      <c r="D41" s="80">
        <v>0</v>
      </c>
      <c r="E41" s="80">
        <v>9</v>
      </c>
      <c r="F41" s="80">
        <v>1</v>
      </c>
      <c r="G41" s="78">
        <v>1</v>
      </c>
      <c r="H41" s="5">
        <f t="shared" si="0"/>
        <v>1</v>
      </c>
      <c r="I41" s="50">
        <f t="shared" si="8"/>
        <v>100</v>
      </c>
      <c r="J41" s="100">
        <v>1</v>
      </c>
      <c r="K41" s="100">
        <v>0</v>
      </c>
      <c r="L41" s="101">
        <v>0</v>
      </c>
    </row>
    <row r="42" spans="1:12" ht="18" customHeight="1" x14ac:dyDescent="0.15">
      <c r="A42" s="21" t="s">
        <v>66</v>
      </c>
      <c r="B42" s="114">
        <f t="shared" ref="B42:L42" si="9">SUM(B37:B41)</f>
        <v>620</v>
      </c>
      <c r="C42" s="114">
        <f t="shared" si="9"/>
        <v>211</v>
      </c>
      <c r="D42" s="114">
        <f t="shared" si="9"/>
        <v>88</v>
      </c>
      <c r="E42" s="114">
        <f>SUM(E37:E41)</f>
        <v>185</v>
      </c>
      <c r="F42" s="114">
        <f>SUM(F37:F41)</f>
        <v>24</v>
      </c>
      <c r="G42" s="114">
        <f t="shared" si="9"/>
        <v>112</v>
      </c>
      <c r="H42" s="115">
        <f t="shared" si="0"/>
        <v>100</v>
      </c>
      <c r="I42" s="50">
        <f t="shared" si="8"/>
        <v>89.285714285714292</v>
      </c>
      <c r="J42" s="116">
        <f t="shared" si="9"/>
        <v>84</v>
      </c>
      <c r="K42" s="114">
        <f t="shared" si="9"/>
        <v>13</v>
      </c>
      <c r="L42" s="118">
        <f t="shared" si="9"/>
        <v>3</v>
      </c>
    </row>
    <row r="43" spans="1:12" ht="18" customHeight="1" thickBot="1" x14ac:dyDescent="0.2">
      <c r="A43" s="30" t="s">
        <v>32</v>
      </c>
      <c r="B43" s="23"/>
      <c r="C43" s="67">
        <f>ROUND(C42/B42*100,1)</f>
        <v>34</v>
      </c>
      <c r="D43" s="67">
        <f>ROUND(D42/B42*100,1)</f>
        <v>14.2</v>
      </c>
      <c r="E43" s="67">
        <f>ROUND(E42/B42*100,1)</f>
        <v>29.8</v>
      </c>
      <c r="F43" s="67">
        <f>ROUND(F42/B42*100,1)</f>
        <v>3.9</v>
      </c>
      <c r="G43" s="67">
        <f>ROUND(G42/B42*100,1)</f>
        <v>18.100000000000001</v>
      </c>
      <c r="H43" s="68"/>
      <c r="I43" s="54"/>
      <c r="J43" s="69">
        <f>J42/$H42*100</f>
        <v>84</v>
      </c>
      <c r="K43" s="67">
        <f>K42/$H42*100</f>
        <v>13</v>
      </c>
      <c r="L43" s="70">
        <f>L42/$H42*100</f>
        <v>3</v>
      </c>
    </row>
    <row r="44" spans="1:12" ht="18" customHeight="1" x14ac:dyDescent="0.15">
      <c r="A44" s="32" t="s">
        <v>35</v>
      </c>
      <c r="B44" s="87">
        <v>758</v>
      </c>
      <c r="C44" s="87">
        <v>513</v>
      </c>
      <c r="D44" s="87">
        <v>21</v>
      </c>
      <c r="E44" s="87">
        <v>180</v>
      </c>
      <c r="F44" s="87">
        <v>10</v>
      </c>
      <c r="G44" s="89">
        <v>34</v>
      </c>
      <c r="H44" s="6">
        <f t="shared" si="0"/>
        <v>28</v>
      </c>
      <c r="I44" s="58">
        <f>H44/G44*100</f>
        <v>82.35294117647058</v>
      </c>
      <c r="J44" s="102">
        <v>17</v>
      </c>
      <c r="K44" s="87">
        <v>10</v>
      </c>
      <c r="L44" s="96">
        <v>1</v>
      </c>
    </row>
    <row r="45" spans="1:12" ht="18" customHeight="1" x14ac:dyDescent="0.15">
      <c r="A45" s="26" t="s">
        <v>48</v>
      </c>
      <c r="B45" s="80">
        <v>48</v>
      </c>
      <c r="C45" s="80">
        <v>15</v>
      </c>
      <c r="D45" s="80">
        <v>0</v>
      </c>
      <c r="E45" s="80">
        <v>19</v>
      </c>
      <c r="F45" s="80">
        <v>2</v>
      </c>
      <c r="G45" s="78">
        <v>12</v>
      </c>
      <c r="H45" s="5">
        <f t="shared" si="0"/>
        <v>12</v>
      </c>
      <c r="I45" s="59">
        <f>H45/G45*100</f>
        <v>100</v>
      </c>
      <c r="J45" s="103">
        <v>10</v>
      </c>
      <c r="K45" s="80">
        <v>2</v>
      </c>
      <c r="L45" s="104">
        <v>0</v>
      </c>
    </row>
    <row r="46" spans="1:12" ht="18" customHeight="1" x14ac:dyDescent="0.15">
      <c r="A46" s="21" t="s">
        <v>67</v>
      </c>
      <c r="B46" s="114">
        <f t="shared" ref="B46:L46" si="10">SUM(B44:B45)</f>
        <v>806</v>
      </c>
      <c r="C46" s="114">
        <f t="shared" si="10"/>
        <v>528</v>
      </c>
      <c r="D46" s="114">
        <f t="shared" si="10"/>
        <v>21</v>
      </c>
      <c r="E46" s="114">
        <f>SUM(E44:E45)</f>
        <v>199</v>
      </c>
      <c r="F46" s="114">
        <f>SUM(F44:F45)</f>
        <v>12</v>
      </c>
      <c r="G46" s="114">
        <f t="shared" si="10"/>
        <v>46</v>
      </c>
      <c r="H46" s="115">
        <f t="shared" si="0"/>
        <v>40</v>
      </c>
      <c r="I46" s="59">
        <f>H46/G46*100</f>
        <v>86.956521739130437</v>
      </c>
      <c r="J46" s="116">
        <f t="shared" si="10"/>
        <v>27</v>
      </c>
      <c r="K46" s="114">
        <f t="shared" si="10"/>
        <v>12</v>
      </c>
      <c r="L46" s="117">
        <f t="shared" si="10"/>
        <v>1</v>
      </c>
    </row>
    <row r="47" spans="1:12" ht="18" customHeight="1" thickBot="1" x14ac:dyDescent="0.2">
      <c r="A47" s="22" t="s">
        <v>32</v>
      </c>
      <c r="B47" s="23"/>
      <c r="C47" s="67">
        <f>ROUND(C46/B46*100,1)</f>
        <v>65.5</v>
      </c>
      <c r="D47" s="67">
        <f>ROUND(D46/B46*100,1)</f>
        <v>2.6</v>
      </c>
      <c r="E47" s="67">
        <f>ROUND(E46/B46*100,1)</f>
        <v>24.7</v>
      </c>
      <c r="F47" s="67">
        <f>ROUND(F46/B46*100,1)</f>
        <v>1.5</v>
      </c>
      <c r="G47" s="67">
        <f>ROUND(G46/B46*100,1)</f>
        <v>5.7</v>
      </c>
      <c r="H47" s="71"/>
      <c r="I47" s="51"/>
      <c r="J47" s="69">
        <f>J46/$H46*100</f>
        <v>67.5</v>
      </c>
      <c r="K47" s="67">
        <f>K46/$H46*100</f>
        <v>30</v>
      </c>
      <c r="L47" s="70">
        <f>L46/$H46*100</f>
        <v>2.5</v>
      </c>
    </row>
    <row r="48" spans="1:12" ht="18" customHeight="1" x14ac:dyDescent="0.15">
      <c r="A48" s="25" t="s">
        <v>17</v>
      </c>
      <c r="B48" s="87">
        <v>104</v>
      </c>
      <c r="C48" s="87">
        <v>83</v>
      </c>
      <c r="D48" s="87">
        <v>12</v>
      </c>
      <c r="E48" s="87">
        <v>4</v>
      </c>
      <c r="F48" s="87">
        <v>0</v>
      </c>
      <c r="G48" s="89">
        <v>5</v>
      </c>
      <c r="H48" s="6">
        <f t="shared" si="0"/>
        <v>5</v>
      </c>
      <c r="I48" s="60">
        <f>H48/G48*100</f>
        <v>100</v>
      </c>
      <c r="J48" s="102">
        <v>0</v>
      </c>
      <c r="K48" s="87">
        <v>5</v>
      </c>
      <c r="L48" s="96">
        <v>0</v>
      </c>
    </row>
    <row r="49" spans="1:12" ht="18" customHeight="1" x14ac:dyDescent="0.15">
      <c r="A49" s="26" t="s">
        <v>18</v>
      </c>
      <c r="B49" s="80">
        <v>64</v>
      </c>
      <c r="C49" s="80">
        <v>53</v>
      </c>
      <c r="D49" s="80">
        <v>3</v>
      </c>
      <c r="E49" s="80">
        <v>8</v>
      </c>
      <c r="F49" s="80">
        <v>0</v>
      </c>
      <c r="G49" s="78">
        <v>0</v>
      </c>
      <c r="H49" s="5">
        <f t="shared" si="0"/>
        <v>0</v>
      </c>
      <c r="I49" s="62" t="s">
        <v>75</v>
      </c>
      <c r="J49" s="103">
        <v>0</v>
      </c>
      <c r="K49" s="80">
        <v>0</v>
      </c>
      <c r="L49" s="104">
        <v>0</v>
      </c>
    </row>
    <row r="50" spans="1:12" ht="18" customHeight="1" x14ac:dyDescent="0.15">
      <c r="A50" s="26" t="s">
        <v>19</v>
      </c>
      <c r="B50" s="80">
        <v>23</v>
      </c>
      <c r="C50" s="80">
        <v>22</v>
      </c>
      <c r="D50" s="80">
        <v>0</v>
      </c>
      <c r="E50" s="80">
        <v>0</v>
      </c>
      <c r="F50" s="80">
        <v>0</v>
      </c>
      <c r="G50" s="78">
        <v>1</v>
      </c>
      <c r="H50" s="5">
        <f t="shared" si="0"/>
        <v>0</v>
      </c>
      <c r="I50" s="46">
        <f>H50/G50*100</f>
        <v>0</v>
      </c>
      <c r="J50" s="103">
        <v>0</v>
      </c>
      <c r="K50" s="80">
        <v>0</v>
      </c>
      <c r="L50" s="104">
        <v>0</v>
      </c>
    </row>
    <row r="51" spans="1:12" ht="18" customHeight="1" x14ac:dyDescent="0.15">
      <c r="A51" s="21" t="s">
        <v>68</v>
      </c>
      <c r="B51" s="114">
        <f t="shared" ref="B51:G51" si="11">SUM(B48:B50)</f>
        <v>191</v>
      </c>
      <c r="C51" s="114">
        <f t="shared" si="11"/>
        <v>158</v>
      </c>
      <c r="D51" s="114">
        <f t="shared" si="11"/>
        <v>15</v>
      </c>
      <c r="E51" s="114">
        <f>SUM(E48:E50)</f>
        <v>12</v>
      </c>
      <c r="F51" s="114">
        <f>SUM(F48:F50)</f>
        <v>0</v>
      </c>
      <c r="G51" s="114">
        <f t="shared" si="11"/>
        <v>6</v>
      </c>
      <c r="H51" s="115">
        <f t="shared" si="0"/>
        <v>5</v>
      </c>
      <c r="I51" s="47">
        <f>H51/G51*100</f>
        <v>83.333333333333343</v>
      </c>
      <c r="J51" s="116">
        <f>SUM(J48:J50)</f>
        <v>0</v>
      </c>
      <c r="K51" s="116">
        <f>SUM(K48:K50)</f>
        <v>5</v>
      </c>
      <c r="L51" s="118">
        <f>SUM(L48:L50)</f>
        <v>0</v>
      </c>
    </row>
    <row r="52" spans="1:12" ht="18" customHeight="1" thickBot="1" x14ac:dyDescent="0.2">
      <c r="A52" s="30" t="s">
        <v>32</v>
      </c>
      <c r="B52" s="23"/>
      <c r="C52" s="67">
        <f>ROUND(C51/B51*100,1)</f>
        <v>82.7</v>
      </c>
      <c r="D52" s="67">
        <f>ROUND(D51/B51*100,1)</f>
        <v>7.9</v>
      </c>
      <c r="E52" s="67">
        <f>ROUND(E51/B51*100,1)</f>
        <v>6.3</v>
      </c>
      <c r="F52" s="67">
        <f>ROUND(F51/B51*100,1)</f>
        <v>0</v>
      </c>
      <c r="G52" s="67">
        <f>ROUND(G51/B51*100,1)</f>
        <v>3.1</v>
      </c>
      <c r="H52" s="71"/>
      <c r="I52" s="51"/>
      <c r="J52" s="69">
        <f>J51/$H51*100</f>
        <v>0</v>
      </c>
      <c r="K52" s="67">
        <f>K51/$H51*100</f>
        <v>100</v>
      </c>
      <c r="L52" s="70">
        <f>L51/$H51*100</f>
        <v>0</v>
      </c>
    </row>
    <row r="53" spans="1:12" ht="18" customHeight="1" x14ac:dyDescent="0.15">
      <c r="A53" s="25" t="s">
        <v>20</v>
      </c>
      <c r="B53" s="88">
        <v>155</v>
      </c>
      <c r="C53" s="88">
        <v>136</v>
      </c>
      <c r="D53" s="88">
        <v>9</v>
      </c>
      <c r="E53" s="88">
        <v>4</v>
      </c>
      <c r="F53" s="88">
        <v>0</v>
      </c>
      <c r="G53" s="89">
        <v>6</v>
      </c>
      <c r="H53" s="6">
        <f t="shared" si="0"/>
        <v>4</v>
      </c>
      <c r="I53" s="61">
        <f>H53/G53*100</f>
        <v>66.666666666666657</v>
      </c>
      <c r="J53" s="102">
        <v>2</v>
      </c>
      <c r="K53" s="87">
        <v>2</v>
      </c>
      <c r="L53" s="96">
        <v>0</v>
      </c>
    </row>
    <row r="54" spans="1:12" ht="18" customHeight="1" x14ac:dyDescent="0.15">
      <c r="A54" s="26" t="s">
        <v>21</v>
      </c>
      <c r="B54" s="77">
        <v>63</v>
      </c>
      <c r="C54" s="77">
        <v>56</v>
      </c>
      <c r="D54" s="77">
        <v>4</v>
      </c>
      <c r="E54" s="77">
        <v>3</v>
      </c>
      <c r="F54" s="77">
        <v>0</v>
      </c>
      <c r="G54" s="78">
        <v>0</v>
      </c>
      <c r="H54" s="7">
        <f t="shared" si="0"/>
        <v>0</v>
      </c>
      <c r="I54" s="62" t="s">
        <v>74</v>
      </c>
      <c r="J54" s="103">
        <v>0</v>
      </c>
      <c r="K54" s="80">
        <v>0</v>
      </c>
      <c r="L54" s="104">
        <v>0</v>
      </c>
    </row>
    <row r="55" spans="1:12" ht="18" customHeight="1" x14ac:dyDescent="0.15">
      <c r="A55" s="26" t="s">
        <v>36</v>
      </c>
      <c r="B55" s="77">
        <v>80</v>
      </c>
      <c r="C55" s="77">
        <v>61</v>
      </c>
      <c r="D55" s="77">
        <v>4</v>
      </c>
      <c r="E55" s="77">
        <v>15</v>
      </c>
      <c r="F55" s="77">
        <v>0</v>
      </c>
      <c r="G55" s="78">
        <v>0</v>
      </c>
      <c r="H55" s="5">
        <f t="shared" si="0"/>
        <v>0</v>
      </c>
      <c r="I55" s="62" t="s">
        <v>75</v>
      </c>
      <c r="J55" s="103">
        <v>0</v>
      </c>
      <c r="K55" s="80">
        <v>0</v>
      </c>
      <c r="L55" s="104">
        <v>0</v>
      </c>
    </row>
    <row r="56" spans="1:12" ht="18" customHeight="1" x14ac:dyDescent="0.15">
      <c r="A56" s="26" t="s">
        <v>22</v>
      </c>
      <c r="B56" s="77">
        <v>37</v>
      </c>
      <c r="C56" s="77">
        <v>19</v>
      </c>
      <c r="D56" s="77">
        <v>0</v>
      </c>
      <c r="E56" s="77">
        <v>11</v>
      </c>
      <c r="F56" s="77">
        <v>4</v>
      </c>
      <c r="G56" s="78">
        <v>3</v>
      </c>
      <c r="H56" s="5">
        <f t="shared" si="0"/>
        <v>2</v>
      </c>
      <c r="I56" s="62">
        <f>H56/G56*100</f>
        <v>66.666666666666657</v>
      </c>
      <c r="J56" s="103">
        <v>1</v>
      </c>
      <c r="K56" s="80">
        <v>1</v>
      </c>
      <c r="L56" s="104">
        <v>0</v>
      </c>
    </row>
    <row r="57" spans="1:12" ht="18" customHeight="1" x14ac:dyDescent="0.15">
      <c r="A57" s="26" t="s">
        <v>23</v>
      </c>
      <c r="B57" s="77">
        <v>21</v>
      </c>
      <c r="C57" s="77">
        <v>21</v>
      </c>
      <c r="D57" s="77">
        <v>0</v>
      </c>
      <c r="E57" s="77">
        <v>0</v>
      </c>
      <c r="F57" s="77">
        <v>0</v>
      </c>
      <c r="G57" s="78">
        <v>0</v>
      </c>
      <c r="H57" s="5">
        <f t="shared" si="0"/>
        <v>0</v>
      </c>
      <c r="I57" s="62" t="s">
        <v>74</v>
      </c>
      <c r="J57" s="103">
        <v>0</v>
      </c>
      <c r="K57" s="80">
        <v>0</v>
      </c>
      <c r="L57" s="104">
        <v>0</v>
      </c>
    </row>
    <row r="58" spans="1:12" ht="18" customHeight="1" x14ac:dyDescent="0.15">
      <c r="A58" s="26" t="s">
        <v>24</v>
      </c>
      <c r="B58" s="77">
        <v>7</v>
      </c>
      <c r="C58" s="77">
        <v>4</v>
      </c>
      <c r="D58" s="77">
        <v>0</v>
      </c>
      <c r="E58" s="77">
        <v>2</v>
      </c>
      <c r="F58" s="77">
        <v>0</v>
      </c>
      <c r="G58" s="78">
        <v>1</v>
      </c>
      <c r="H58" s="5">
        <f t="shared" si="0"/>
        <v>0</v>
      </c>
      <c r="I58" s="62">
        <f t="shared" ref="I58" si="12">H58/G58*100</f>
        <v>0</v>
      </c>
      <c r="J58" s="103">
        <v>0</v>
      </c>
      <c r="K58" s="80">
        <v>0</v>
      </c>
      <c r="L58" s="104">
        <v>0</v>
      </c>
    </row>
    <row r="59" spans="1:12" ht="18" customHeight="1" x14ac:dyDescent="0.15">
      <c r="A59" s="26" t="s">
        <v>25</v>
      </c>
      <c r="B59" s="77">
        <v>22</v>
      </c>
      <c r="C59" s="77">
        <v>22</v>
      </c>
      <c r="D59" s="77">
        <v>0</v>
      </c>
      <c r="E59" s="77">
        <v>0</v>
      </c>
      <c r="F59" s="77">
        <v>0</v>
      </c>
      <c r="G59" s="78">
        <v>0</v>
      </c>
      <c r="H59" s="5">
        <f t="shared" si="0"/>
        <v>0</v>
      </c>
      <c r="I59" s="62" t="s">
        <v>74</v>
      </c>
      <c r="J59" s="103">
        <v>0</v>
      </c>
      <c r="K59" s="80">
        <v>0</v>
      </c>
      <c r="L59" s="104">
        <v>0</v>
      </c>
    </row>
    <row r="60" spans="1:12" ht="18" customHeight="1" x14ac:dyDescent="0.15">
      <c r="A60" s="26" t="s">
        <v>26</v>
      </c>
      <c r="B60" s="77">
        <v>4</v>
      </c>
      <c r="C60" s="77">
        <v>3</v>
      </c>
      <c r="D60" s="77">
        <v>1</v>
      </c>
      <c r="E60" s="77">
        <v>0</v>
      </c>
      <c r="F60" s="77">
        <v>0</v>
      </c>
      <c r="G60" s="78">
        <v>0</v>
      </c>
      <c r="H60" s="3">
        <f t="shared" si="0"/>
        <v>0</v>
      </c>
      <c r="I60" s="62" t="s">
        <v>75</v>
      </c>
      <c r="J60" s="103">
        <v>0</v>
      </c>
      <c r="K60" s="80">
        <v>0</v>
      </c>
      <c r="L60" s="104">
        <v>0</v>
      </c>
    </row>
    <row r="61" spans="1:12" ht="18" customHeight="1" x14ac:dyDescent="0.15">
      <c r="A61" s="26" t="s">
        <v>27</v>
      </c>
      <c r="B61" s="77">
        <v>19</v>
      </c>
      <c r="C61" s="77">
        <v>19</v>
      </c>
      <c r="D61" s="77">
        <v>0</v>
      </c>
      <c r="E61" s="77">
        <v>0</v>
      </c>
      <c r="F61" s="77">
        <v>0</v>
      </c>
      <c r="G61" s="78">
        <v>0</v>
      </c>
      <c r="H61" s="7">
        <f t="shared" si="0"/>
        <v>0</v>
      </c>
      <c r="I61" s="62" t="s">
        <v>75</v>
      </c>
      <c r="J61" s="103">
        <v>0</v>
      </c>
      <c r="K61" s="80">
        <v>0</v>
      </c>
      <c r="L61" s="104">
        <v>0</v>
      </c>
    </row>
    <row r="62" spans="1:12" ht="18" customHeight="1" x14ac:dyDescent="0.15">
      <c r="A62" s="26" t="s">
        <v>28</v>
      </c>
      <c r="B62" s="77">
        <v>9</v>
      </c>
      <c r="C62" s="77">
        <v>9</v>
      </c>
      <c r="D62" s="77">
        <v>0</v>
      </c>
      <c r="E62" s="77">
        <v>0</v>
      </c>
      <c r="F62" s="77">
        <v>0</v>
      </c>
      <c r="G62" s="78">
        <v>0</v>
      </c>
      <c r="H62" s="5">
        <f t="shared" si="0"/>
        <v>0</v>
      </c>
      <c r="I62" s="123" t="s">
        <v>75</v>
      </c>
      <c r="J62" s="103">
        <v>0</v>
      </c>
      <c r="K62" s="80">
        <v>0</v>
      </c>
      <c r="L62" s="104">
        <v>0</v>
      </c>
    </row>
    <row r="63" spans="1:12" ht="18" customHeight="1" x14ac:dyDescent="0.15">
      <c r="A63" s="21" t="s">
        <v>69</v>
      </c>
      <c r="B63" s="114">
        <f t="shared" ref="B63:L63" si="13">SUM(B53:B62)</f>
        <v>417</v>
      </c>
      <c r="C63" s="114">
        <f t="shared" si="13"/>
        <v>350</v>
      </c>
      <c r="D63" s="114">
        <f t="shared" si="13"/>
        <v>18</v>
      </c>
      <c r="E63" s="114">
        <f>SUM(E53:E62)</f>
        <v>35</v>
      </c>
      <c r="F63" s="114">
        <f>SUM(F53:F62)</f>
        <v>4</v>
      </c>
      <c r="G63" s="114">
        <f t="shared" si="13"/>
        <v>10</v>
      </c>
      <c r="H63" s="115">
        <f t="shared" si="0"/>
        <v>6</v>
      </c>
      <c r="I63" s="63">
        <f>H63/G63*100</f>
        <v>60</v>
      </c>
      <c r="J63" s="116">
        <f t="shared" si="13"/>
        <v>3</v>
      </c>
      <c r="K63" s="114">
        <f t="shared" si="13"/>
        <v>3</v>
      </c>
      <c r="L63" s="117">
        <f t="shared" si="13"/>
        <v>0</v>
      </c>
    </row>
    <row r="64" spans="1:12" ht="18" customHeight="1" thickBot="1" x14ac:dyDescent="0.2">
      <c r="A64" s="30" t="s">
        <v>32</v>
      </c>
      <c r="B64" s="23"/>
      <c r="C64" s="67">
        <f>ROUND(C63/B63*100,1)</f>
        <v>83.9</v>
      </c>
      <c r="D64" s="67">
        <f>ROUND(D63/B63*100,1)</f>
        <v>4.3</v>
      </c>
      <c r="E64" s="67">
        <f>ROUND(E63/B63*100,1)</f>
        <v>8.4</v>
      </c>
      <c r="F64" s="67">
        <f>ROUND(F63/B63*100,1)</f>
        <v>1</v>
      </c>
      <c r="G64" s="67">
        <f>ROUND(G63/B63*100,1)</f>
        <v>2.4</v>
      </c>
      <c r="H64" s="68"/>
      <c r="I64" s="48"/>
      <c r="J64" s="69">
        <f>J63/$H63*100</f>
        <v>50</v>
      </c>
      <c r="K64" s="67">
        <f>K63/$H63*100</f>
        <v>50</v>
      </c>
      <c r="L64" s="70">
        <f>L63/$H63*100</f>
        <v>0</v>
      </c>
    </row>
    <row r="65" spans="1:13" ht="18" customHeight="1" x14ac:dyDescent="0.15">
      <c r="A65" s="33" t="s">
        <v>49</v>
      </c>
      <c r="B65" s="87">
        <v>383</v>
      </c>
      <c r="C65" s="87">
        <v>327</v>
      </c>
      <c r="D65" s="87">
        <v>16</v>
      </c>
      <c r="E65" s="87">
        <v>18</v>
      </c>
      <c r="F65" s="87">
        <v>14</v>
      </c>
      <c r="G65" s="89">
        <v>8</v>
      </c>
      <c r="H65" s="6">
        <f t="shared" si="0"/>
        <v>7</v>
      </c>
      <c r="I65" s="49">
        <f>H65/G65*100</f>
        <v>87.5</v>
      </c>
      <c r="J65" s="91">
        <v>3</v>
      </c>
      <c r="K65" s="92">
        <v>2</v>
      </c>
      <c r="L65" s="97">
        <v>2</v>
      </c>
    </row>
    <row r="66" spans="1:13" ht="18" customHeight="1" x14ac:dyDescent="0.15">
      <c r="A66" s="19" t="s">
        <v>37</v>
      </c>
      <c r="B66" s="80">
        <v>124</v>
      </c>
      <c r="C66" s="80">
        <v>110</v>
      </c>
      <c r="D66" s="80">
        <v>0</v>
      </c>
      <c r="E66" s="80">
        <v>7</v>
      </c>
      <c r="F66" s="80">
        <v>4</v>
      </c>
      <c r="G66" s="78">
        <v>3</v>
      </c>
      <c r="H66" s="3">
        <f t="shared" si="0"/>
        <v>1</v>
      </c>
      <c r="I66" s="50">
        <f>H66/G66*100</f>
        <v>33.333333333333329</v>
      </c>
      <c r="J66" s="84">
        <v>0</v>
      </c>
      <c r="K66" s="85">
        <v>1</v>
      </c>
      <c r="L66" s="86">
        <v>0</v>
      </c>
    </row>
    <row r="67" spans="1:13" ht="18" customHeight="1" x14ac:dyDescent="0.15">
      <c r="A67" s="19" t="s">
        <v>29</v>
      </c>
      <c r="B67" s="80">
        <v>23</v>
      </c>
      <c r="C67" s="80">
        <v>21</v>
      </c>
      <c r="D67" s="80">
        <v>0</v>
      </c>
      <c r="E67" s="80">
        <v>2</v>
      </c>
      <c r="F67" s="80">
        <v>0</v>
      </c>
      <c r="G67" s="78">
        <v>0</v>
      </c>
      <c r="H67" s="7">
        <f t="shared" si="0"/>
        <v>0</v>
      </c>
      <c r="I67" s="125" t="s">
        <v>74</v>
      </c>
      <c r="J67" s="100">
        <v>0</v>
      </c>
      <c r="K67" s="100">
        <v>0</v>
      </c>
      <c r="L67" s="101">
        <v>0</v>
      </c>
    </row>
    <row r="68" spans="1:13" ht="18" customHeight="1" x14ac:dyDescent="0.15">
      <c r="A68" s="21" t="s">
        <v>70</v>
      </c>
      <c r="B68" s="114">
        <f t="shared" ref="B68:L68" si="14">SUM(B65:B67)</f>
        <v>530</v>
      </c>
      <c r="C68" s="114">
        <f t="shared" si="14"/>
        <v>458</v>
      </c>
      <c r="D68" s="114">
        <f t="shared" si="14"/>
        <v>16</v>
      </c>
      <c r="E68" s="114">
        <f>SUM(E65:E67)</f>
        <v>27</v>
      </c>
      <c r="F68" s="114">
        <f>SUM(F65:F67)</f>
        <v>18</v>
      </c>
      <c r="G68" s="114">
        <f t="shared" si="14"/>
        <v>11</v>
      </c>
      <c r="H68" s="115">
        <f t="shared" ref="H68:H74" si="15">SUM(J68:L68)</f>
        <v>8</v>
      </c>
      <c r="I68" s="50">
        <f>H68/G68*100</f>
        <v>72.727272727272734</v>
      </c>
      <c r="J68" s="116">
        <f t="shared" si="14"/>
        <v>3</v>
      </c>
      <c r="K68" s="114">
        <f t="shared" si="14"/>
        <v>3</v>
      </c>
      <c r="L68" s="117">
        <f t="shared" si="14"/>
        <v>2</v>
      </c>
    </row>
    <row r="69" spans="1:13" ht="18" customHeight="1" thickBot="1" x14ac:dyDescent="0.2">
      <c r="A69" s="30" t="s">
        <v>32</v>
      </c>
      <c r="B69" s="23"/>
      <c r="C69" s="67">
        <f>ROUND(C68/B68*100,1)</f>
        <v>86.4</v>
      </c>
      <c r="D69" s="67">
        <f>ROUND(D68/B68*100,1)</f>
        <v>3</v>
      </c>
      <c r="E69" s="67">
        <f>ROUND(E68/B68*100,1)</f>
        <v>5.0999999999999996</v>
      </c>
      <c r="F69" s="67">
        <f>ROUND(F68/B68*100,1)</f>
        <v>3.4</v>
      </c>
      <c r="G69" s="67">
        <f>ROUND(G68/B68*100,1)</f>
        <v>2.1</v>
      </c>
      <c r="H69" s="68"/>
      <c r="I69" s="48"/>
      <c r="J69" s="69">
        <f>J68/$H68*100</f>
        <v>37.5</v>
      </c>
      <c r="K69" s="67">
        <f>K68/$H68*100</f>
        <v>37.5</v>
      </c>
      <c r="L69" s="70">
        <f>L68/$H68*100</f>
        <v>25</v>
      </c>
    </row>
    <row r="70" spans="1:13" ht="18" customHeight="1" x14ac:dyDescent="0.15">
      <c r="A70" s="34" t="s">
        <v>71</v>
      </c>
      <c r="B70" s="109">
        <f t="shared" ref="B70:G70" si="16">SUM(B68+B63+B51+B46+B9+B42+B35+B26+B20+B17)</f>
        <v>6529</v>
      </c>
      <c r="C70" s="109">
        <f t="shared" si="16"/>
        <v>4651</v>
      </c>
      <c r="D70" s="109">
        <f t="shared" si="16"/>
        <v>410</v>
      </c>
      <c r="E70" s="109">
        <f t="shared" si="16"/>
        <v>931</v>
      </c>
      <c r="F70" s="109">
        <f t="shared" si="16"/>
        <v>148</v>
      </c>
      <c r="G70" s="109">
        <f t="shared" si="16"/>
        <v>383</v>
      </c>
      <c r="H70" s="111">
        <f t="shared" si="15"/>
        <v>331</v>
      </c>
      <c r="I70" s="64">
        <f>H70/G70*100</f>
        <v>86.422976501305484</v>
      </c>
      <c r="J70" s="113">
        <f>SUM(J68+J63+J51+J46+J9+J42+J35+J26+J20+J17)</f>
        <v>223</v>
      </c>
      <c r="K70" s="109">
        <f>SUM(K68+K63+K51+K46+K9+K42+K35+K26+K20+K17)</f>
        <v>85</v>
      </c>
      <c r="L70" s="112">
        <f>SUM(L68+L63+L51+L46+L9+L42+L35+L26+L20+L17)</f>
        <v>23</v>
      </c>
    </row>
    <row r="71" spans="1:13" ht="18" customHeight="1" thickBot="1" x14ac:dyDescent="0.2">
      <c r="A71" s="35" t="s">
        <v>32</v>
      </c>
      <c r="B71" s="23"/>
      <c r="C71" s="67">
        <f>ROUND(C70/B70*100,1)</f>
        <v>71.2</v>
      </c>
      <c r="D71" s="67">
        <f>ROUND(D70/B70*100,1)</f>
        <v>6.3</v>
      </c>
      <c r="E71" s="67">
        <f>ROUND(E70/B70*100,1)</f>
        <v>14.3</v>
      </c>
      <c r="F71" s="67">
        <f>ROUND(F70/C70*100,1)</f>
        <v>3.2</v>
      </c>
      <c r="G71" s="67">
        <f>ROUND(G70/B70*100,1)</f>
        <v>5.9</v>
      </c>
      <c r="H71" s="68"/>
      <c r="I71" s="65"/>
      <c r="J71" s="69">
        <f>J70/$H70*100</f>
        <v>67.371601208459225</v>
      </c>
      <c r="K71" s="67">
        <f>K70/$H70*100</f>
        <v>25.679758308157101</v>
      </c>
      <c r="L71" s="72">
        <f>L70/$H70*100</f>
        <v>6.9486404833836861</v>
      </c>
    </row>
    <row r="72" spans="1:13" ht="18" customHeight="1" x14ac:dyDescent="0.15">
      <c r="A72" s="36" t="s">
        <v>30</v>
      </c>
      <c r="B72" s="105">
        <v>5943</v>
      </c>
      <c r="C72" s="105">
        <v>4076</v>
      </c>
      <c r="D72" s="105">
        <v>436</v>
      </c>
      <c r="E72" s="105">
        <v>1087</v>
      </c>
      <c r="F72" s="105">
        <v>199</v>
      </c>
      <c r="G72" s="106">
        <v>145</v>
      </c>
      <c r="H72" s="6">
        <f t="shared" si="15"/>
        <v>0</v>
      </c>
      <c r="I72" s="64">
        <f>H72/G72*100</f>
        <v>0</v>
      </c>
      <c r="J72" s="107">
        <v>0</v>
      </c>
      <c r="K72" s="105">
        <v>0</v>
      </c>
      <c r="L72" s="108">
        <v>0</v>
      </c>
    </row>
    <row r="73" spans="1:13" ht="18" customHeight="1" thickBot="1" x14ac:dyDescent="0.2">
      <c r="A73" s="30" t="s">
        <v>32</v>
      </c>
      <c r="B73" s="23"/>
      <c r="C73" s="44">
        <f>ROUND(C72/$B72*100,1)</f>
        <v>68.599999999999994</v>
      </c>
      <c r="D73" s="44">
        <f>ROUND(D72/$B72*100,1)</f>
        <v>7.3</v>
      </c>
      <c r="E73" s="44">
        <f>ROUND(E72/$B72*100,1)</f>
        <v>18.3</v>
      </c>
      <c r="F73" s="44">
        <f>ROUND(F72/$B72*100,1)</f>
        <v>3.3</v>
      </c>
      <c r="G73" s="44">
        <f>ROUND(G72/$B72*100,1)</f>
        <v>2.4</v>
      </c>
      <c r="H73" s="24"/>
      <c r="I73" s="65"/>
      <c r="J73" s="127" t="s">
        <v>75</v>
      </c>
      <c r="K73" s="128" t="s">
        <v>75</v>
      </c>
      <c r="L73" s="129" t="s">
        <v>75</v>
      </c>
    </row>
    <row r="74" spans="1:13" ht="18" customHeight="1" x14ac:dyDescent="0.15">
      <c r="A74" s="37" t="s">
        <v>57</v>
      </c>
      <c r="B74" s="109">
        <f t="shared" ref="B74:L74" si="17">B70+B72</f>
        <v>12472</v>
      </c>
      <c r="C74" s="110">
        <f t="shared" si="17"/>
        <v>8727</v>
      </c>
      <c r="D74" s="109">
        <f t="shared" si="17"/>
        <v>846</v>
      </c>
      <c r="E74" s="109">
        <f t="shared" si="17"/>
        <v>2018</v>
      </c>
      <c r="F74" s="109">
        <f t="shared" si="17"/>
        <v>347</v>
      </c>
      <c r="G74" s="109">
        <f>G70+G72</f>
        <v>528</v>
      </c>
      <c r="H74" s="111">
        <f t="shared" si="15"/>
        <v>331</v>
      </c>
      <c r="I74" s="66">
        <f>H74/G74*100</f>
        <v>62.689393939393945</v>
      </c>
      <c r="J74" s="110">
        <f t="shared" si="17"/>
        <v>223</v>
      </c>
      <c r="K74" s="109">
        <f t="shared" si="17"/>
        <v>85</v>
      </c>
      <c r="L74" s="112">
        <f t="shared" si="17"/>
        <v>23</v>
      </c>
    </row>
    <row r="75" spans="1:13" ht="18" customHeight="1" thickBot="1" x14ac:dyDescent="0.2">
      <c r="A75" s="30" t="s">
        <v>32</v>
      </c>
      <c r="B75" s="23"/>
      <c r="C75" s="67">
        <f>ROUND(C74/$B74*100,1)</f>
        <v>70</v>
      </c>
      <c r="D75" s="67">
        <f>ROUND(D74/$B74*100,1)</f>
        <v>6.8</v>
      </c>
      <c r="E75" s="67">
        <f>ROUND(E74/$B74*100,1)</f>
        <v>16.2</v>
      </c>
      <c r="F75" s="67">
        <f>ROUND(F74/$B74*100,1)</f>
        <v>2.8</v>
      </c>
      <c r="G75" s="67">
        <f>ROUND(G74/$B74*100,1)</f>
        <v>4.2</v>
      </c>
      <c r="H75" s="71"/>
      <c r="I75" s="65"/>
      <c r="J75" s="69">
        <f>J74/$H74*100</f>
        <v>67.371601208459225</v>
      </c>
      <c r="K75" s="67">
        <f>K74/$H74*100</f>
        <v>25.679758308157101</v>
      </c>
      <c r="L75" s="72">
        <f>L74/$H74*100</f>
        <v>6.9486404833836861</v>
      </c>
      <c r="M75" s="1">
        <f>SUM(J75:L75)</f>
        <v>100.00000000000001</v>
      </c>
    </row>
    <row r="76" spans="1:13" x14ac:dyDescent="0.15">
      <c r="A76" s="38"/>
      <c r="F76" t="s">
        <v>54</v>
      </c>
      <c r="H76" s="39"/>
      <c r="I76" s="40"/>
      <c r="J76" s="41"/>
      <c r="K76" s="41"/>
      <c r="L76" s="41"/>
    </row>
    <row r="78" spans="1:13" x14ac:dyDescent="0.15">
      <c r="A78" s="42"/>
    </row>
  </sheetData>
  <sheetProtection selectLockedCells="1"/>
  <mergeCells count="5">
    <mergeCell ref="A4:A5"/>
    <mergeCell ref="J4:L4"/>
    <mergeCell ref="B4:B5"/>
    <mergeCell ref="H4:H5"/>
    <mergeCell ref="C4:G4"/>
  </mergeCells>
  <phoneticPr fontId="3"/>
  <pageMargins left="0.78740157480314965" right="0.78740157480314965" top="0.78740157480314965" bottom="0.59055118110236227" header="0.51181102362204722" footer="0.51181102362204722"/>
  <pageSetup paperSize="9" scale="94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表7</vt:lpstr>
      <vt:lpstr>表7!Print_Area</vt:lpstr>
      <vt:lpstr>表7!Print_Titles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52001386</cp:lastModifiedBy>
  <cp:lastPrinted>2023-03-20T00:52:23Z</cp:lastPrinted>
  <dcterms:created xsi:type="dcterms:W3CDTF">2003-12-02T07:16:32Z</dcterms:created>
  <dcterms:modified xsi:type="dcterms:W3CDTF">2023-03-20T00:52:33Z</dcterms:modified>
</cp:coreProperties>
</file>