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lily\社内文書\プロジェクト\アンケート\04 県\12_子ども未来課\1203～母子保健事業実績入力\2301_担当：山口さん（返り咲き）\3 作業\R03母子保健事業実績集計結果表_入力\"/>
    </mc:Choice>
  </mc:AlternateContent>
  <xr:revisionPtr revIDLastSave="0" documentId="13_ncr:1_{8BB790D7-FA02-4094-B437-D65F9E8C8D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13" sheetId="11" r:id="rId1"/>
  </sheets>
  <definedNames>
    <definedName name="_xlnm._FilterDatabase" localSheetId="0" hidden="1">表13!$A$1:$J$75</definedName>
    <definedName name="_xlnm.Print_Area" localSheetId="0">表13!$A$1:$I$76</definedName>
    <definedName name="_xlnm.Print_Titles" localSheetId="0">表13!$4:$5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2" i="11" l="1"/>
  <c r="H66" i="11"/>
  <c r="H67" i="11"/>
  <c r="H65" i="11"/>
  <c r="H54" i="11"/>
  <c r="H55" i="11"/>
  <c r="H56" i="11"/>
  <c r="H57" i="11"/>
  <c r="H58" i="11"/>
  <c r="H59" i="11"/>
  <c r="H60" i="11"/>
  <c r="H61" i="11"/>
  <c r="H62" i="11"/>
  <c r="H53" i="11"/>
  <c r="H50" i="11"/>
  <c r="H49" i="11"/>
  <c r="H48" i="11"/>
  <c r="H45" i="11"/>
  <c r="H44" i="11"/>
  <c r="H38" i="11"/>
  <c r="H39" i="11"/>
  <c r="H40" i="11"/>
  <c r="H41" i="11"/>
  <c r="H37" i="11"/>
  <c r="H29" i="11"/>
  <c r="H30" i="11"/>
  <c r="H31" i="11"/>
  <c r="H32" i="11"/>
  <c r="H33" i="11"/>
  <c r="H34" i="11"/>
  <c r="H28" i="11"/>
  <c r="H23" i="11"/>
  <c r="H24" i="11"/>
  <c r="H25" i="11"/>
  <c r="H22" i="11"/>
  <c r="H19" i="11"/>
  <c r="H12" i="11"/>
  <c r="H13" i="11"/>
  <c r="H14" i="11"/>
  <c r="H15" i="11"/>
  <c r="H16" i="11"/>
  <c r="H11" i="11"/>
  <c r="H7" i="11"/>
  <c r="H8" i="11"/>
  <c r="H6" i="11"/>
  <c r="G73" i="11"/>
  <c r="G68" i="11"/>
  <c r="G63" i="11"/>
  <c r="G51" i="11"/>
  <c r="G46" i="11"/>
  <c r="G42" i="11"/>
  <c r="G35" i="11"/>
  <c r="G26" i="11"/>
  <c r="G20" i="11"/>
  <c r="G17" i="11"/>
  <c r="G9" i="11"/>
  <c r="G70" i="11" l="1"/>
  <c r="G74" i="11" s="1"/>
  <c r="H9" i="11"/>
  <c r="F9" i="11"/>
  <c r="F17" i="11"/>
  <c r="F20" i="11"/>
  <c r="F26" i="11"/>
  <c r="F35" i="11"/>
  <c r="F42" i="11"/>
  <c r="F46" i="11"/>
  <c r="F51" i="11"/>
  <c r="F63" i="11"/>
  <c r="F68" i="11"/>
  <c r="F73" i="11"/>
  <c r="F70" i="11" l="1"/>
  <c r="F74" i="11" s="1"/>
  <c r="B9" i="11"/>
  <c r="F10" i="11" l="1"/>
  <c r="E73" i="11"/>
  <c r="D73" i="11"/>
  <c r="C73" i="11"/>
  <c r="I73" i="11"/>
  <c r="I68" i="11"/>
  <c r="H68" i="11"/>
  <c r="E68" i="11"/>
  <c r="D68" i="11"/>
  <c r="C68" i="11"/>
  <c r="G69" i="11" s="1"/>
  <c r="B68" i="11"/>
  <c r="I63" i="11"/>
  <c r="H63" i="11"/>
  <c r="E63" i="11"/>
  <c r="D63" i="11"/>
  <c r="C63" i="11"/>
  <c r="G64" i="11" s="1"/>
  <c r="B63" i="11"/>
  <c r="I51" i="11"/>
  <c r="H51" i="11"/>
  <c r="E51" i="11"/>
  <c r="D51" i="11"/>
  <c r="C51" i="11"/>
  <c r="G52" i="11" s="1"/>
  <c r="B51" i="11"/>
  <c r="I46" i="11"/>
  <c r="H46" i="11"/>
  <c r="E46" i="11"/>
  <c r="D46" i="11"/>
  <c r="C46" i="11"/>
  <c r="G47" i="11" s="1"/>
  <c r="B46" i="11"/>
  <c r="I42" i="11"/>
  <c r="H42" i="11"/>
  <c r="E42" i="11"/>
  <c r="D42" i="11"/>
  <c r="C42" i="11"/>
  <c r="G43" i="11" s="1"/>
  <c r="B42" i="11"/>
  <c r="I35" i="11"/>
  <c r="H35" i="11"/>
  <c r="E35" i="11"/>
  <c r="D35" i="11"/>
  <c r="C35" i="11"/>
  <c r="G36" i="11" s="1"/>
  <c r="B35" i="11"/>
  <c r="I26" i="11"/>
  <c r="H26" i="11"/>
  <c r="E26" i="11"/>
  <c r="D26" i="11"/>
  <c r="C26" i="11"/>
  <c r="G27" i="11" s="1"/>
  <c r="B26" i="11"/>
  <c r="I20" i="11"/>
  <c r="H20" i="11"/>
  <c r="E20" i="11"/>
  <c r="D20" i="11"/>
  <c r="C20" i="11"/>
  <c r="G21" i="11" s="1"/>
  <c r="B20" i="11"/>
  <c r="I17" i="11"/>
  <c r="H17" i="11"/>
  <c r="E17" i="11"/>
  <c r="D17" i="11"/>
  <c r="C17" i="11"/>
  <c r="G18" i="11" s="1"/>
  <c r="B17" i="11"/>
  <c r="I9" i="11"/>
  <c r="E9" i="11"/>
  <c r="D9" i="11"/>
  <c r="C9" i="11"/>
  <c r="H70" i="11" l="1"/>
  <c r="H74" i="11" s="1"/>
  <c r="B70" i="11"/>
  <c r="B74" i="11" s="1"/>
  <c r="G75" i="11" s="1"/>
  <c r="I70" i="11"/>
  <c r="I74" i="11" s="1"/>
  <c r="C70" i="11"/>
  <c r="F71" i="11" s="1"/>
  <c r="E10" i="11"/>
  <c r="E70" i="11"/>
  <c r="D10" i="11"/>
  <c r="D70" i="11"/>
  <c r="C10" i="11"/>
  <c r="G10" i="11"/>
  <c r="E52" i="11"/>
  <c r="D64" i="11"/>
  <c r="C64" i="11"/>
  <c r="H47" i="11"/>
  <c r="C36" i="11"/>
  <c r="F43" i="11"/>
  <c r="F36" i="11"/>
  <c r="H36" i="11"/>
  <c r="E43" i="11"/>
  <c r="E69" i="11"/>
  <c r="C21" i="11"/>
  <c r="F21" i="11"/>
  <c r="F69" i="11"/>
  <c r="F27" i="11"/>
  <c r="D36" i="11"/>
  <c r="C43" i="11"/>
  <c r="C47" i="11"/>
  <c r="F47" i="11"/>
  <c r="F52" i="11"/>
  <c r="F18" i="11"/>
  <c r="C18" i="11"/>
  <c r="C27" i="11"/>
  <c r="E36" i="11"/>
  <c r="D43" i="11"/>
  <c r="F64" i="11"/>
  <c r="I36" i="11"/>
  <c r="I10" i="11"/>
  <c r="H21" i="11"/>
  <c r="C69" i="11"/>
  <c r="H73" i="11"/>
  <c r="E18" i="11"/>
  <c r="D21" i="11"/>
  <c r="I21" i="11"/>
  <c r="E27" i="11"/>
  <c r="D47" i="11"/>
  <c r="C52" i="11"/>
  <c r="I52" i="11"/>
  <c r="E64" i="11"/>
  <c r="D69" i="11"/>
  <c r="D18" i="11"/>
  <c r="H18" i="11"/>
  <c r="E21" i="11"/>
  <c r="D27" i="11"/>
  <c r="H27" i="11"/>
  <c r="E47" i="11"/>
  <c r="D52" i="11"/>
  <c r="F75" i="11" l="1"/>
  <c r="C71" i="11"/>
  <c r="C74" i="11"/>
  <c r="C75" i="11" s="1"/>
  <c r="E74" i="11"/>
  <c r="E75" i="11" s="1"/>
  <c r="E71" i="11"/>
  <c r="G71" i="11"/>
  <c r="D71" i="11"/>
  <c r="D74" i="11"/>
  <c r="D75" i="11" s="1"/>
  <c r="I47" i="11"/>
  <c r="I27" i="11"/>
  <c r="H52" i="11"/>
  <c r="I43" i="11"/>
  <c r="H43" i="11"/>
  <c r="H10" i="11"/>
  <c r="I18" i="11"/>
  <c r="I69" i="11"/>
  <c r="H64" i="11"/>
  <c r="I64" i="11"/>
  <c r="H69" i="11"/>
  <c r="I71" i="11" l="1"/>
  <c r="H71" i="11"/>
  <c r="H75" i="11" l="1"/>
  <c r="I75" i="11"/>
  <c r="J75" i="11" l="1"/>
</calcChain>
</file>

<file path=xl/sharedStrings.xml><?xml version="1.0" encoding="utf-8"?>
<sst xmlns="http://schemas.openxmlformats.org/spreadsheetml/2006/main" count="84" uniqueCount="72">
  <si>
    <t>市町村名</t>
    <rPh sb="0" eb="3">
      <t>シチョウソン</t>
    </rPh>
    <rPh sb="3" eb="4">
      <t>メイ</t>
    </rPh>
    <phoneticPr fontId="2"/>
  </si>
  <si>
    <t>荒尾市</t>
    <rPh sb="0" eb="3">
      <t>アラオシ</t>
    </rPh>
    <phoneticPr fontId="2"/>
  </si>
  <si>
    <t>玉名市</t>
    <rPh sb="0" eb="2">
      <t>タマナ</t>
    </rPh>
    <rPh sb="2" eb="3">
      <t>シ</t>
    </rPh>
    <phoneticPr fontId="2"/>
  </si>
  <si>
    <t>玉東町</t>
    <rPh sb="0" eb="3">
      <t>ギョクトウマチ</t>
    </rPh>
    <phoneticPr fontId="2"/>
  </si>
  <si>
    <t>南関町</t>
    <rPh sb="0" eb="3">
      <t>ナンカンマチ</t>
    </rPh>
    <phoneticPr fontId="2"/>
  </si>
  <si>
    <t>長洲町</t>
    <rPh sb="0" eb="3">
      <t>ナガスマチ</t>
    </rPh>
    <phoneticPr fontId="2"/>
  </si>
  <si>
    <t>山鹿市</t>
    <rPh sb="0" eb="3">
      <t>ヤマガシ</t>
    </rPh>
    <phoneticPr fontId="2"/>
  </si>
  <si>
    <t>大津町</t>
    <rPh sb="0" eb="3">
      <t>オオツマチ</t>
    </rPh>
    <phoneticPr fontId="2"/>
  </si>
  <si>
    <t>菊陽町</t>
    <rPh sb="0" eb="3">
      <t>キクヨウマチ</t>
    </rPh>
    <phoneticPr fontId="2"/>
  </si>
  <si>
    <t>南小国町</t>
    <rPh sb="0" eb="4">
      <t>ミナミオグニマチ</t>
    </rPh>
    <phoneticPr fontId="2"/>
  </si>
  <si>
    <t>高森町</t>
    <rPh sb="0" eb="3">
      <t>タカモリマチ</t>
    </rPh>
    <phoneticPr fontId="2"/>
  </si>
  <si>
    <t>西原村</t>
    <rPh sb="0" eb="3">
      <t>ニシハラムラ</t>
    </rPh>
    <phoneticPr fontId="2"/>
  </si>
  <si>
    <t>御船町</t>
    <rPh sb="0" eb="3">
      <t>ミフネマチ</t>
    </rPh>
    <phoneticPr fontId="2"/>
  </si>
  <si>
    <t>嘉島町</t>
    <rPh sb="0" eb="3">
      <t>カシママチ</t>
    </rPh>
    <phoneticPr fontId="2"/>
  </si>
  <si>
    <t>益城町</t>
    <rPh sb="0" eb="3">
      <t>マシキマチ</t>
    </rPh>
    <phoneticPr fontId="2"/>
  </si>
  <si>
    <t>甲佐町</t>
    <rPh sb="0" eb="3">
      <t>コウサマチ</t>
    </rPh>
    <phoneticPr fontId="2"/>
  </si>
  <si>
    <t>宇土市</t>
    <rPh sb="0" eb="3">
      <t>ウトシ</t>
    </rPh>
    <phoneticPr fontId="2"/>
  </si>
  <si>
    <t>水俣市</t>
    <rPh sb="0" eb="2">
      <t>ミナマタ</t>
    </rPh>
    <rPh sb="2" eb="3">
      <t>シ</t>
    </rPh>
    <phoneticPr fontId="2"/>
  </si>
  <si>
    <t>芦北町</t>
    <rPh sb="0" eb="3">
      <t>アシキタマチ</t>
    </rPh>
    <phoneticPr fontId="2"/>
  </si>
  <si>
    <t>津奈木町</t>
    <rPh sb="0" eb="4">
      <t>ツナギマチ</t>
    </rPh>
    <phoneticPr fontId="2"/>
  </si>
  <si>
    <t>人吉市</t>
    <rPh sb="0" eb="3">
      <t>ヒトヨシシ</t>
    </rPh>
    <phoneticPr fontId="2"/>
  </si>
  <si>
    <t>錦町</t>
    <rPh sb="0" eb="2">
      <t>ニシキマチ</t>
    </rPh>
    <phoneticPr fontId="2"/>
  </si>
  <si>
    <t>多良木町</t>
    <rPh sb="0" eb="4">
      <t>タラギマチ</t>
    </rPh>
    <phoneticPr fontId="2"/>
  </si>
  <si>
    <t>湯前町</t>
    <rPh sb="0" eb="3">
      <t>ユノマエマチ</t>
    </rPh>
    <phoneticPr fontId="2"/>
  </si>
  <si>
    <t>水上村</t>
    <rPh sb="0" eb="3">
      <t>ミズカミムラ</t>
    </rPh>
    <phoneticPr fontId="2"/>
  </si>
  <si>
    <t>相良村</t>
    <rPh sb="0" eb="3">
      <t>サガラムラ</t>
    </rPh>
    <phoneticPr fontId="2"/>
  </si>
  <si>
    <t>五木村</t>
    <rPh sb="0" eb="3">
      <t>イツキムラ</t>
    </rPh>
    <phoneticPr fontId="2"/>
  </si>
  <si>
    <t>山江村</t>
    <rPh sb="0" eb="3">
      <t>ヤマエムラ</t>
    </rPh>
    <phoneticPr fontId="2"/>
  </si>
  <si>
    <t>球磨村</t>
    <rPh sb="0" eb="3">
      <t>クマムラ</t>
    </rPh>
    <phoneticPr fontId="2"/>
  </si>
  <si>
    <t>苓北町</t>
    <rPh sb="0" eb="3">
      <t>レイホクマチ</t>
    </rPh>
    <phoneticPr fontId="2"/>
  </si>
  <si>
    <t>熊本市</t>
    <rPh sb="0" eb="3">
      <t>クマモトシ</t>
    </rPh>
    <phoneticPr fontId="2"/>
  </si>
  <si>
    <t>異常なし</t>
    <rPh sb="0" eb="2">
      <t>イジョウ</t>
    </rPh>
    <phoneticPr fontId="2"/>
  </si>
  <si>
    <t>率</t>
    <rPh sb="0" eb="1">
      <t>リツ</t>
    </rPh>
    <phoneticPr fontId="2"/>
  </si>
  <si>
    <t>八代市</t>
    <rPh sb="0" eb="3">
      <t>ヤツシロシ</t>
    </rPh>
    <phoneticPr fontId="2"/>
  </si>
  <si>
    <t>あさぎり町</t>
    <rPh sb="4" eb="5">
      <t>マチ</t>
    </rPh>
    <phoneticPr fontId="2"/>
  </si>
  <si>
    <t>上天草市</t>
    <rPh sb="0" eb="1">
      <t>カミ</t>
    </rPh>
    <rPh sb="1" eb="3">
      <t>アマクサ</t>
    </rPh>
    <rPh sb="3" eb="4">
      <t>シ</t>
    </rPh>
    <phoneticPr fontId="2"/>
  </si>
  <si>
    <t>美里町</t>
    <rPh sb="0" eb="3">
      <t>ミサトマチ</t>
    </rPh>
    <phoneticPr fontId="2"/>
  </si>
  <si>
    <t>和水町</t>
    <rPh sb="0" eb="3">
      <t>ナゴミマチ</t>
    </rPh>
    <phoneticPr fontId="2"/>
  </si>
  <si>
    <t>菊池市</t>
    <rPh sb="0" eb="3">
      <t>キクチシ</t>
    </rPh>
    <phoneticPr fontId="2"/>
  </si>
  <si>
    <t>合志市</t>
    <rPh sb="0" eb="2">
      <t>ゴウシ</t>
    </rPh>
    <rPh sb="2" eb="3">
      <t>シ</t>
    </rPh>
    <phoneticPr fontId="2"/>
  </si>
  <si>
    <t>阿蘇市</t>
    <rPh sb="0" eb="3">
      <t>アソシ</t>
    </rPh>
    <phoneticPr fontId="2"/>
  </si>
  <si>
    <t>小国町</t>
    <rPh sb="0" eb="3">
      <t>オグニマチ</t>
    </rPh>
    <phoneticPr fontId="2"/>
  </si>
  <si>
    <t>産山村</t>
    <rPh sb="0" eb="3">
      <t>ウブヤマムラ</t>
    </rPh>
    <phoneticPr fontId="2"/>
  </si>
  <si>
    <t>南阿蘇村</t>
    <rPh sb="0" eb="4">
      <t>ミナミアソムラ</t>
    </rPh>
    <phoneticPr fontId="2"/>
  </si>
  <si>
    <t>山都町</t>
    <rPh sb="0" eb="3">
      <t>ヤマトマチ</t>
    </rPh>
    <phoneticPr fontId="2"/>
  </si>
  <si>
    <t>宇城市</t>
    <rPh sb="0" eb="1">
      <t>ウ</t>
    </rPh>
    <rPh sb="1" eb="2">
      <t>シロ</t>
    </rPh>
    <rPh sb="2" eb="3">
      <t>シ</t>
    </rPh>
    <phoneticPr fontId="2"/>
  </si>
  <si>
    <t>氷川町</t>
    <rPh sb="0" eb="2">
      <t>ヒカワ</t>
    </rPh>
    <rPh sb="2" eb="3">
      <t>マチ</t>
    </rPh>
    <phoneticPr fontId="2"/>
  </si>
  <si>
    <t>天草市</t>
    <rPh sb="0" eb="3">
      <t>アマクサシ</t>
    </rPh>
    <phoneticPr fontId="2"/>
  </si>
  <si>
    <t>熊本県</t>
    <rPh sb="0" eb="3">
      <t>クマモトケン</t>
    </rPh>
    <phoneticPr fontId="2"/>
  </si>
  <si>
    <t>精密検査受診者数</t>
    <rPh sb="0" eb="2">
      <t>セイミツ</t>
    </rPh>
    <rPh sb="2" eb="4">
      <t>ケンサ</t>
    </rPh>
    <rPh sb="4" eb="7">
      <t>ジュシンシャ</t>
    </rPh>
    <rPh sb="7" eb="8">
      <t>スウ</t>
    </rPh>
    <phoneticPr fontId="2"/>
  </si>
  <si>
    <t>精密検査結果</t>
    <rPh sb="0" eb="2">
      <t>セイミツ</t>
    </rPh>
    <rPh sb="2" eb="4">
      <t>ケンサ</t>
    </rPh>
    <rPh sb="4" eb="6">
      <t>ケッカ</t>
    </rPh>
    <phoneticPr fontId="2"/>
  </si>
  <si>
    <t>受診者数</t>
    <rPh sb="0" eb="2">
      <t>ジュシン</t>
    </rPh>
    <rPh sb="2" eb="3">
      <t>シャ</t>
    </rPh>
    <rPh sb="3" eb="4">
      <t>スウ</t>
    </rPh>
    <phoneticPr fontId="2"/>
  </si>
  <si>
    <t>宇城管内</t>
    <rPh sb="0" eb="2">
      <t>ウキ</t>
    </rPh>
    <rPh sb="2" eb="4">
      <t>カンナイ</t>
    </rPh>
    <phoneticPr fontId="2"/>
  </si>
  <si>
    <t>有明管内</t>
    <rPh sb="0" eb="2">
      <t>アリアケ</t>
    </rPh>
    <rPh sb="2" eb="4">
      <t>カンナイ</t>
    </rPh>
    <phoneticPr fontId="2"/>
  </si>
  <si>
    <t>山鹿管内</t>
    <rPh sb="0" eb="2">
      <t>ヤマガ</t>
    </rPh>
    <rPh sb="2" eb="4">
      <t>カンナイ</t>
    </rPh>
    <phoneticPr fontId="2"/>
  </si>
  <si>
    <t>菊池管内</t>
    <rPh sb="0" eb="2">
      <t>キクチ</t>
    </rPh>
    <rPh sb="2" eb="4">
      <t>カンナイ</t>
    </rPh>
    <phoneticPr fontId="2"/>
  </si>
  <si>
    <t>阿蘇管内</t>
    <rPh sb="0" eb="2">
      <t>アソ</t>
    </rPh>
    <rPh sb="2" eb="4">
      <t>カンナイ</t>
    </rPh>
    <phoneticPr fontId="2"/>
  </si>
  <si>
    <t>御船管内</t>
    <rPh sb="0" eb="2">
      <t>ミフネ</t>
    </rPh>
    <rPh sb="2" eb="4">
      <t>カンナイ</t>
    </rPh>
    <phoneticPr fontId="2"/>
  </si>
  <si>
    <t>八代管内</t>
    <rPh sb="0" eb="2">
      <t>ヤツシロ</t>
    </rPh>
    <rPh sb="2" eb="4">
      <t>カンナイ</t>
    </rPh>
    <phoneticPr fontId="2"/>
  </si>
  <si>
    <t>芦北管内</t>
    <rPh sb="0" eb="2">
      <t>アシキタ</t>
    </rPh>
    <rPh sb="2" eb="4">
      <t>カンナイ</t>
    </rPh>
    <phoneticPr fontId="2"/>
  </si>
  <si>
    <t>人吉管内</t>
    <rPh sb="0" eb="2">
      <t>ヒトヨシ</t>
    </rPh>
    <rPh sb="2" eb="4">
      <t>カンナイ</t>
    </rPh>
    <phoneticPr fontId="2"/>
  </si>
  <si>
    <t>天草管内</t>
    <rPh sb="0" eb="2">
      <t>アマクサ</t>
    </rPh>
    <rPh sb="2" eb="4">
      <t>カンナイ</t>
    </rPh>
    <phoneticPr fontId="2"/>
  </si>
  <si>
    <t>　合計
（熊本市を除く）</t>
    <rPh sb="1" eb="2">
      <t>ゴウ</t>
    </rPh>
    <rPh sb="2" eb="3">
      <t>ケイ</t>
    </rPh>
    <rPh sb="5" eb="8">
      <t>クマモトシ</t>
    </rPh>
    <rPh sb="9" eb="10">
      <t>ノゾ</t>
    </rPh>
    <phoneticPr fontId="2"/>
  </si>
  <si>
    <t>健診時に眼科医等が検査または診察</t>
    <rPh sb="0" eb="2">
      <t>ケンシン</t>
    </rPh>
    <rPh sb="2" eb="3">
      <t>ジ</t>
    </rPh>
    <rPh sb="4" eb="7">
      <t>ガンカイ</t>
    </rPh>
    <rPh sb="7" eb="8">
      <t>トウ</t>
    </rPh>
    <rPh sb="9" eb="11">
      <t>ケンサ</t>
    </rPh>
    <rPh sb="14" eb="16">
      <t>シンサツ</t>
    </rPh>
    <phoneticPr fontId="2"/>
  </si>
  <si>
    <t>子ども未来課調べ</t>
    <rPh sb="0" eb="1">
      <t>コ</t>
    </rPh>
    <rPh sb="3" eb="5">
      <t>ミライ</t>
    </rPh>
    <rPh sb="5" eb="6">
      <t>カ</t>
    </rPh>
    <rPh sb="6" eb="7">
      <t>シラ</t>
    </rPh>
    <phoneticPr fontId="2"/>
  </si>
  <si>
    <t>要観察・
要医療</t>
    <rPh sb="0" eb="1">
      <t>ヨウ</t>
    </rPh>
    <rPh sb="1" eb="3">
      <t>カンサツ</t>
    </rPh>
    <rPh sb="5" eb="6">
      <t>ヨウ</t>
    </rPh>
    <rPh sb="6" eb="8">
      <t>イリョウ</t>
    </rPh>
    <phoneticPr fontId="2"/>
  </si>
  <si>
    <t>要精密
者数</t>
    <rPh sb="0" eb="1">
      <t>ヨウ</t>
    </rPh>
    <rPh sb="1" eb="3">
      <t>セイミツ</t>
    </rPh>
    <rPh sb="4" eb="5">
      <t>シャ</t>
    </rPh>
    <rPh sb="5" eb="6">
      <t>スウ</t>
    </rPh>
    <phoneticPr fontId="2"/>
  </si>
  <si>
    <t>家庭で保護者が
視力検査を実施</t>
    <rPh sb="0" eb="2">
      <t>カテイ</t>
    </rPh>
    <rPh sb="3" eb="6">
      <t>ホゴシャ</t>
    </rPh>
    <rPh sb="8" eb="10">
      <t>シリョク</t>
    </rPh>
    <rPh sb="10" eb="12">
      <t>ケンサ</t>
    </rPh>
    <rPh sb="13" eb="15">
      <t>ジッシ</t>
    </rPh>
    <phoneticPr fontId="2"/>
  </si>
  <si>
    <t>健診に保健師が
視力検査を実施</t>
    <rPh sb="0" eb="2">
      <t>ケンシン</t>
    </rPh>
    <rPh sb="3" eb="6">
      <t>ホケンシ</t>
    </rPh>
    <rPh sb="8" eb="10">
      <t>シリョク</t>
    </rPh>
    <rPh sb="10" eb="12">
      <t>ケンサ</t>
    </rPh>
    <rPh sb="13" eb="15">
      <t>ジッシ</t>
    </rPh>
    <phoneticPr fontId="2"/>
  </si>
  <si>
    <t>表15　視力検査の状況</t>
    <rPh sb="0" eb="1">
      <t>ヒョウ</t>
    </rPh>
    <rPh sb="4" eb="6">
      <t>シリョク</t>
    </rPh>
    <rPh sb="6" eb="8">
      <t>ケンサ</t>
    </rPh>
    <rPh sb="9" eb="11">
      <t>ジョウキョウ</t>
    </rPh>
    <phoneticPr fontId="2"/>
  </si>
  <si>
    <t>8-4　３歳児健康診査結果（視力）</t>
    <rPh sb="5" eb="6">
      <t>サイ</t>
    </rPh>
    <rPh sb="6" eb="7">
      <t>ジ</t>
    </rPh>
    <rPh sb="7" eb="9">
      <t>ケンコウ</t>
    </rPh>
    <rPh sb="9" eb="11">
      <t>シンサ</t>
    </rPh>
    <rPh sb="11" eb="13">
      <t>ケッカ</t>
    </rPh>
    <rPh sb="14" eb="16">
      <t>シリョク</t>
    </rPh>
    <phoneticPr fontId="2"/>
  </si>
  <si>
    <t>令和３年度</t>
    <rPh sb="3" eb="5">
      <t>ネンド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</si>
</sst>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_ "/>
    <numFmt numFmtId="177" formatCode="#,##0.0_);[Red]\(#,##0.0\)"/>
    <numFmt numFmtId="178" formatCode="0.0_ "/>
    <numFmt numFmtId="179" formatCode="#,##0_);[Red]\(#,##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 diagonalUp="1"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178" fontId="0" fillId="0" borderId="0" xfId="0" applyNumberForma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36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/>
    </xf>
    <xf numFmtId="177" fontId="0" fillId="4" borderId="1" xfId="0" applyNumberFormat="1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1" fillId="2" borderId="14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176" fontId="0" fillId="4" borderId="1" xfId="0" applyNumberForma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/>
    </xf>
    <xf numFmtId="0" fontId="8" fillId="2" borderId="18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" fillId="0" borderId="0" xfId="0" applyFont="1"/>
    <xf numFmtId="0" fontId="4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right"/>
    </xf>
    <xf numFmtId="0" fontId="6" fillId="0" borderId="0" xfId="0" applyFont="1" applyAlignment="1">
      <alignment horizontal="left"/>
    </xf>
    <xf numFmtId="0" fontId="0" fillId="0" borderId="0" xfId="0" applyAlignment="1">
      <alignment horizontal="center"/>
    </xf>
    <xf numFmtId="179" fontId="0" fillId="3" borderId="19" xfId="0" applyNumberFormat="1" applyFill="1" applyBorder="1" applyAlignment="1">
      <alignment shrinkToFit="1"/>
    </xf>
    <xf numFmtId="179" fontId="0" fillId="2" borderId="5" xfId="0" applyNumberFormat="1" applyFill="1" applyBorder="1" applyAlignment="1" applyProtection="1">
      <alignment shrinkToFit="1"/>
      <protection locked="0"/>
    </xf>
    <xf numFmtId="179" fontId="0" fillId="2" borderId="6" xfId="0" applyNumberFormat="1" applyFill="1" applyBorder="1" applyAlignment="1" applyProtection="1">
      <alignment shrinkToFit="1"/>
      <protection locked="0"/>
    </xf>
    <xf numFmtId="179" fontId="0" fillId="5" borderId="6" xfId="0" applyNumberFormat="1" applyFill="1" applyBorder="1" applyAlignment="1">
      <alignment horizontal="right" shrinkToFit="1"/>
    </xf>
    <xf numFmtId="179" fontId="0" fillId="2" borderId="7" xfId="0" applyNumberFormat="1" applyFill="1" applyBorder="1" applyAlignment="1" applyProtection="1">
      <alignment horizontal="right" shrinkToFit="1"/>
      <protection locked="0"/>
    </xf>
    <xf numFmtId="179" fontId="0" fillId="2" borderId="9" xfId="0" applyNumberFormat="1" applyFill="1" applyBorder="1" applyAlignment="1" applyProtection="1">
      <alignment shrinkToFit="1"/>
      <protection locked="0"/>
    </xf>
    <xf numFmtId="179" fontId="0" fillId="2" borderId="10" xfId="0" applyNumberFormat="1" applyFill="1" applyBorder="1" applyAlignment="1" applyProtection="1">
      <alignment shrinkToFit="1"/>
      <protection locked="0"/>
    </xf>
    <xf numFmtId="179" fontId="0" fillId="5" borderId="40" xfId="0" applyNumberFormat="1" applyFill="1" applyBorder="1" applyAlignment="1">
      <alignment horizontal="right" shrinkToFit="1"/>
    </xf>
    <xf numFmtId="179" fontId="0" fillId="2" borderId="11" xfId="0" applyNumberFormat="1" applyFill="1" applyBorder="1" applyAlignment="1" applyProtection="1">
      <alignment horizontal="right" shrinkToFit="1"/>
      <protection locked="0"/>
    </xf>
    <xf numFmtId="179" fontId="0" fillId="5" borderId="10" xfId="0" applyNumberFormat="1" applyFill="1" applyBorder="1" applyAlignment="1">
      <alignment horizontal="right" shrinkToFit="1"/>
    </xf>
    <xf numFmtId="179" fontId="0" fillId="3" borderId="21" xfId="0" applyNumberFormat="1" applyFill="1" applyBorder="1" applyAlignment="1">
      <alignment shrinkToFit="1"/>
    </xf>
    <xf numFmtId="179" fontId="0" fillId="3" borderId="22" xfId="0" applyNumberFormat="1" applyFill="1" applyBorder="1" applyAlignment="1">
      <alignment shrinkToFit="1"/>
    </xf>
    <xf numFmtId="179" fontId="0" fillId="5" borderId="23" xfId="0" applyNumberFormat="1" applyFill="1" applyBorder="1" applyAlignment="1">
      <alignment horizontal="right" shrinkToFit="1"/>
    </xf>
    <xf numFmtId="179" fontId="0" fillId="3" borderId="24" xfId="0" applyNumberFormat="1" applyFill="1" applyBorder="1" applyAlignment="1">
      <alignment horizontal="right" shrinkToFit="1"/>
    </xf>
    <xf numFmtId="179" fontId="0" fillId="2" borderId="13" xfId="0" applyNumberFormat="1" applyFill="1" applyBorder="1" applyAlignment="1">
      <alignment shrinkToFit="1"/>
    </xf>
    <xf numFmtId="179" fontId="0" fillId="2" borderId="15" xfId="0" applyNumberFormat="1" applyFill="1" applyBorder="1" applyAlignment="1" applyProtection="1">
      <alignment shrinkToFit="1"/>
      <protection locked="0"/>
    </xf>
    <xf numFmtId="179" fontId="0" fillId="5" borderId="39" xfId="0" applyNumberFormat="1" applyFill="1" applyBorder="1" applyAlignment="1">
      <alignment horizontal="right" shrinkToFit="1"/>
    </xf>
    <xf numFmtId="179" fontId="0" fillId="2" borderId="17" xfId="0" applyNumberFormat="1" applyFill="1" applyBorder="1" applyAlignment="1" applyProtection="1">
      <alignment horizontal="right" shrinkToFit="1"/>
      <protection locked="0"/>
    </xf>
    <xf numFmtId="179" fontId="0" fillId="5" borderId="43" xfId="0" applyNumberFormat="1" applyFill="1" applyBorder="1" applyAlignment="1">
      <alignment horizontal="right" shrinkToFit="1"/>
    </xf>
    <xf numFmtId="179" fontId="0" fillId="5" borderId="23" xfId="0" applyNumberFormat="1" applyFill="1" applyBorder="1" applyAlignment="1">
      <alignment shrinkToFit="1"/>
    </xf>
    <xf numFmtId="179" fontId="0" fillId="3" borderId="24" xfId="0" applyNumberFormat="1" applyFill="1" applyBorder="1" applyAlignment="1">
      <alignment shrinkToFit="1"/>
    </xf>
    <xf numFmtId="179" fontId="0" fillId="5" borderId="16" xfId="0" applyNumberFormat="1" applyFill="1" applyBorder="1" applyAlignment="1">
      <alignment shrinkToFit="1"/>
    </xf>
    <xf numFmtId="179" fontId="0" fillId="2" borderId="17" xfId="0" applyNumberFormat="1" applyFill="1" applyBorder="1" applyAlignment="1" applyProtection="1">
      <alignment shrinkToFit="1"/>
      <protection locked="0"/>
    </xf>
    <xf numFmtId="179" fontId="0" fillId="5" borderId="15" xfId="0" applyNumberFormat="1" applyFill="1" applyBorder="1" applyAlignment="1">
      <alignment horizontal="right" shrinkToFit="1"/>
    </xf>
    <xf numFmtId="179" fontId="1" fillId="2" borderId="11" xfId="0" applyNumberFormat="1" applyFont="1" applyFill="1" applyBorder="1" applyAlignment="1" applyProtection="1">
      <alignment horizontal="right" shrinkToFit="1"/>
      <protection locked="0"/>
    </xf>
    <xf numFmtId="179" fontId="0" fillId="5" borderId="44" xfId="0" applyNumberFormat="1" applyFill="1" applyBorder="1" applyAlignment="1">
      <alignment horizontal="right" shrinkToFit="1"/>
    </xf>
    <xf numFmtId="179" fontId="0" fillId="5" borderId="39" xfId="0" applyNumberFormat="1" applyFill="1" applyBorder="1" applyAlignment="1">
      <alignment shrinkToFit="1"/>
    </xf>
    <xf numFmtId="179" fontId="0" fillId="5" borderId="10" xfId="0" applyNumberFormat="1" applyFill="1" applyBorder="1" applyAlignment="1">
      <alignment shrinkToFit="1"/>
    </xf>
    <xf numFmtId="179" fontId="0" fillId="2" borderId="11" xfId="0" applyNumberFormat="1" applyFill="1" applyBorder="1" applyAlignment="1" applyProtection="1">
      <alignment shrinkToFit="1"/>
      <protection locked="0"/>
    </xf>
    <xf numFmtId="179" fontId="0" fillId="5" borderId="44" xfId="0" applyNumberFormat="1" applyFill="1" applyBorder="1" applyAlignment="1">
      <alignment shrinkToFit="1"/>
    </xf>
    <xf numFmtId="179" fontId="0" fillId="5" borderId="43" xfId="0" applyNumberFormat="1" applyFill="1" applyBorder="1" applyAlignment="1">
      <alignment shrinkToFit="1"/>
    </xf>
    <xf numFmtId="179" fontId="0" fillId="5" borderId="40" xfId="0" applyNumberFormat="1" applyFill="1" applyBorder="1" applyAlignment="1">
      <alignment shrinkToFit="1"/>
    </xf>
    <xf numFmtId="179" fontId="0" fillId="5" borderId="20" xfId="0" applyNumberFormat="1" applyFill="1" applyBorder="1" applyAlignment="1">
      <alignment shrinkToFit="1"/>
    </xf>
    <xf numFmtId="179" fontId="0" fillId="3" borderId="29" xfId="0" applyNumberFormat="1" applyFill="1" applyBorder="1" applyAlignment="1">
      <alignment shrinkToFit="1"/>
    </xf>
    <xf numFmtId="179" fontId="0" fillId="2" borderId="19" xfId="0" applyNumberFormat="1" applyFill="1" applyBorder="1" applyAlignment="1" applyProtection="1">
      <alignment shrinkToFit="1"/>
      <protection locked="0"/>
    </xf>
    <xf numFmtId="179" fontId="0" fillId="2" borderId="29" xfId="0" applyNumberFormat="1" applyFill="1" applyBorder="1" applyAlignment="1" applyProtection="1">
      <alignment shrinkToFit="1"/>
      <protection locked="0"/>
    </xf>
    <xf numFmtId="179" fontId="0" fillId="3" borderId="28" xfId="0" applyNumberFormat="1" applyFill="1" applyBorder="1" applyAlignment="1">
      <alignment shrinkToFit="1"/>
    </xf>
    <xf numFmtId="179" fontId="0" fillId="5" borderId="28" xfId="0" applyNumberFormat="1" applyFill="1" applyBorder="1" applyAlignment="1">
      <alignment shrinkToFit="1"/>
    </xf>
    <xf numFmtId="177" fontId="0" fillId="3" borderId="25" xfId="0" applyNumberFormat="1" applyFill="1" applyBorder="1" applyAlignment="1">
      <alignment shrinkToFit="1"/>
    </xf>
    <xf numFmtId="177" fontId="0" fillId="5" borderId="26" xfId="0" applyNumberFormat="1" applyFill="1" applyBorder="1" applyAlignment="1">
      <alignment shrinkToFit="1"/>
    </xf>
    <xf numFmtId="177" fontId="0" fillId="3" borderId="27" xfId="0" applyNumberFormat="1" applyFill="1" applyBorder="1" applyAlignment="1">
      <alignment shrinkToFit="1"/>
    </xf>
    <xf numFmtId="177" fontId="0" fillId="3" borderId="41" xfId="0" applyNumberFormat="1" applyFill="1" applyBorder="1" applyAlignment="1">
      <alignment shrinkToFit="1"/>
    </xf>
    <xf numFmtId="0" fontId="0" fillId="2" borderId="30" xfId="0" applyFill="1" applyBorder="1" applyAlignment="1">
      <alignment horizontal="center" vertical="center" shrinkToFit="1"/>
    </xf>
    <xf numFmtId="0" fontId="0" fillId="2" borderId="31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4" fillId="2" borderId="32" xfId="0" applyFont="1" applyFill="1" applyBorder="1" applyAlignment="1">
      <alignment horizontal="center" vertical="center" shrinkToFit="1"/>
    </xf>
    <xf numFmtId="0" fontId="4" fillId="2" borderId="33" xfId="0" applyFont="1" applyFill="1" applyBorder="1" applyAlignment="1">
      <alignment horizontal="center" vertical="center" shrinkToFi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78"/>
  <sheetViews>
    <sheetView tabSelected="1" zoomScaleNormal="100" zoomScaleSheetLayoutView="100" workbookViewId="0">
      <pane ySplit="5" topLeftCell="A6" activePane="bottomLeft" state="frozen"/>
      <selection pane="bottomLeft" activeCell="B6" sqref="B6"/>
    </sheetView>
  </sheetViews>
  <sheetFormatPr defaultRowHeight="13.5" x14ac:dyDescent="0.15"/>
  <cols>
    <col min="1" max="1" width="9.375" style="31" customWidth="1"/>
    <col min="2" max="2" width="8.25" customWidth="1"/>
    <col min="3" max="3" width="13.625" customWidth="1"/>
    <col min="4" max="5" width="14.25" customWidth="1"/>
    <col min="6" max="9" width="9.375" customWidth="1"/>
  </cols>
  <sheetData>
    <row r="1" spans="1:11" ht="17.45" customHeight="1" x14ac:dyDescent="0.15">
      <c r="A1" s="2" t="s">
        <v>70</v>
      </c>
      <c r="G1" s="3"/>
      <c r="H1" s="3"/>
      <c r="I1" s="3"/>
      <c r="J1" s="3"/>
    </row>
    <row r="2" spans="1:11" ht="6" customHeight="1" x14ac:dyDescent="0.15">
      <c r="A2" s="2"/>
      <c r="G2" s="3"/>
      <c r="H2" s="3"/>
      <c r="I2" s="3"/>
      <c r="J2" s="3"/>
    </row>
    <row r="3" spans="1:11" ht="14.25" customHeight="1" thickBot="1" x14ac:dyDescent="0.2">
      <c r="A3" s="4" t="s">
        <v>69</v>
      </c>
      <c r="I3" s="5" t="s">
        <v>71</v>
      </c>
    </row>
    <row r="4" spans="1:11" ht="13.7" customHeight="1" x14ac:dyDescent="0.15">
      <c r="A4" s="74" t="s">
        <v>0</v>
      </c>
      <c r="B4" s="78" t="s">
        <v>51</v>
      </c>
      <c r="C4" s="82" t="s">
        <v>67</v>
      </c>
      <c r="D4" s="82" t="s">
        <v>68</v>
      </c>
      <c r="E4" s="82" t="s">
        <v>63</v>
      </c>
      <c r="F4" s="80" t="s">
        <v>66</v>
      </c>
      <c r="G4" s="80" t="s">
        <v>49</v>
      </c>
      <c r="H4" s="76" t="s">
        <v>50</v>
      </c>
      <c r="I4" s="77"/>
    </row>
    <row r="5" spans="1:11" ht="26.45" customHeight="1" thickBot="1" x14ac:dyDescent="0.2">
      <c r="A5" s="75"/>
      <c r="B5" s="79"/>
      <c r="C5" s="83"/>
      <c r="D5" s="83"/>
      <c r="E5" s="83"/>
      <c r="F5" s="81"/>
      <c r="G5" s="81"/>
      <c r="H5" s="6" t="s">
        <v>31</v>
      </c>
      <c r="I5" s="7" t="s">
        <v>65</v>
      </c>
    </row>
    <row r="6" spans="1:11" ht="15" customHeight="1" thickTop="1" x14ac:dyDescent="0.15">
      <c r="A6" s="8" t="s">
        <v>16</v>
      </c>
      <c r="B6" s="33">
        <v>270</v>
      </c>
      <c r="C6" s="34">
        <v>256</v>
      </c>
      <c r="D6" s="34">
        <v>35</v>
      </c>
      <c r="E6" s="34">
        <v>0</v>
      </c>
      <c r="F6" s="34">
        <v>52</v>
      </c>
      <c r="G6" s="34">
        <v>35</v>
      </c>
      <c r="H6" s="35">
        <f>G6-I6</f>
        <v>10</v>
      </c>
      <c r="I6" s="36">
        <v>25</v>
      </c>
    </row>
    <row r="7" spans="1:11" ht="15" customHeight="1" x14ac:dyDescent="0.15">
      <c r="A7" s="9" t="s">
        <v>45</v>
      </c>
      <c r="B7" s="37">
        <v>389</v>
      </c>
      <c r="C7" s="38">
        <v>358</v>
      </c>
      <c r="D7" s="38">
        <v>83</v>
      </c>
      <c r="E7" s="38">
        <v>0</v>
      </c>
      <c r="F7" s="38">
        <v>87</v>
      </c>
      <c r="G7" s="38">
        <v>57</v>
      </c>
      <c r="H7" s="39">
        <f t="shared" ref="H7:H8" si="0">G7-I7</f>
        <v>7</v>
      </c>
      <c r="I7" s="40">
        <v>50</v>
      </c>
    </row>
    <row r="8" spans="1:11" ht="15" customHeight="1" x14ac:dyDescent="0.15">
      <c r="A8" s="10" t="s">
        <v>36</v>
      </c>
      <c r="B8" s="37">
        <v>30</v>
      </c>
      <c r="C8" s="38">
        <v>25</v>
      </c>
      <c r="D8" s="38">
        <v>5</v>
      </c>
      <c r="E8" s="38">
        <v>0</v>
      </c>
      <c r="F8" s="38">
        <v>1</v>
      </c>
      <c r="G8" s="38">
        <v>1</v>
      </c>
      <c r="H8" s="41">
        <f t="shared" si="0"/>
        <v>0</v>
      </c>
      <c r="I8" s="40">
        <v>1</v>
      </c>
    </row>
    <row r="9" spans="1:11" ht="15" customHeight="1" x14ac:dyDescent="0.15">
      <c r="A9" s="11" t="s">
        <v>52</v>
      </c>
      <c r="B9" s="42">
        <f t="shared" ref="B9:F9" si="1">SUM(B6:B8)</f>
        <v>689</v>
      </c>
      <c r="C9" s="43">
        <f t="shared" si="1"/>
        <v>639</v>
      </c>
      <c r="D9" s="43">
        <f t="shared" si="1"/>
        <v>123</v>
      </c>
      <c r="E9" s="43">
        <f t="shared" si="1"/>
        <v>0</v>
      </c>
      <c r="F9" s="43">
        <f t="shared" si="1"/>
        <v>140</v>
      </c>
      <c r="G9" s="43">
        <f t="shared" ref="G9" si="2">SUM(G6:G8)</f>
        <v>93</v>
      </c>
      <c r="H9" s="44">
        <f>SUM(H6:H8)</f>
        <v>17</v>
      </c>
      <c r="I9" s="45">
        <f>SUM(I6:I8)</f>
        <v>76</v>
      </c>
    </row>
    <row r="10" spans="1:11" ht="15" customHeight="1" thickBot="1" x14ac:dyDescent="0.2">
      <c r="A10" s="12" t="s">
        <v>32</v>
      </c>
      <c r="B10" s="46"/>
      <c r="C10" s="70">
        <f>ROUND(C9/B9*100,1)</f>
        <v>92.7</v>
      </c>
      <c r="D10" s="70">
        <f>ROUND(D9/B9*100,1)</f>
        <v>17.899999999999999</v>
      </c>
      <c r="E10" s="70">
        <f>ROUND(E9/B9*100,1)</f>
        <v>0</v>
      </c>
      <c r="F10" s="70">
        <f>ROUND(F9/B9*100,1)</f>
        <v>20.3</v>
      </c>
      <c r="G10" s="70">
        <f>ROUND(G9/C9*100,1)</f>
        <v>14.6</v>
      </c>
      <c r="H10" s="71">
        <f>H9/$G9*100</f>
        <v>18.27956989247312</v>
      </c>
      <c r="I10" s="72">
        <f>I9/$G9*100</f>
        <v>81.72043010752688</v>
      </c>
      <c r="K10" s="1"/>
    </row>
    <row r="11" spans="1:11" ht="15" customHeight="1" x14ac:dyDescent="0.15">
      <c r="A11" s="13" t="s">
        <v>1</v>
      </c>
      <c r="B11" s="47">
        <v>289</v>
      </c>
      <c r="C11" s="47">
        <v>237</v>
      </c>
      <c r="D11" s="47">
        <v>0</v>
      </c>
      <c r="E11" s="47">
        <v>289</v>
      </c>
      <c r="F11" s="47">
        <v>45</v>
      </c>
      <c r="G11" s="47">
        <v>35</v>
      </c>
      <c r="H11" s="48">
        <f t="shared" ref="H11:H16" si="3">G11-I11</f>
        <v>8</v>
      </c>
      <c r="I11" s="49">
        <v>27</v>
      </c>
    </row>
    <row r="12" spans="1:11" ht="15" customHeight="1" x14ac:dyDescent="0.15">
      <c r="A12" s="14" t="s">
        <v>2</v>
      </c>
      <c r="B12" s="38">
        <v>601</v>
      </c>
      <c r="C12" s="38">
        <v>591</v>
      </c>
      <c r="D12" s="38">
        <v>591</v>
      </c>
      <c r="E12" s="38">
        <v>0</v>
      </c>
      <c r="F12" s="38">
        <v>43</v>
      </c>
      <c r="G12" s="38">
        <v>39</v>
      </c>
      <c r="H12" s="50">
        <f t="shared" si="3"/>
        <v>4</v>
      </c>
      <c r="I12" s="40">
        <v>35</v>
      </c>
    </row>
    <row r="13" spans="1:11" ht="15" customHeight="1" x14ac:dyDescent="0.15">
      <c r="A13" s="14" t="s">
        <v>3</v>
      </c>
      <c r="B13" s="38">
        <v>46</v>
      </c>
      <c r="C13" s="38">
        <v>34</v>
      </c>
      <c r="D13" s="38">
        <v>32</v>
      </c>
      <c r="E13" s="38">
        <v>0</v>
      </c>
      <c r="F13" s="38">
        <v>3</v>
      </c>
      <c r="G13" s="38">
        <v>3</v>
      </c>
      <c r="H13" s="41">
        <f t="shared" si="3"/>
        <v>2</v>
      </c>
      <c r="I13" s="40">
        <v>1</v>
      </c>
    </row>
    <row r="14" spans="1:11" ht="15" customHeight="1" x14ac:dyDescent="0.15">
      <c r="A14" s="14" t="s">
        <v>37</v>
      </c>
      <c r="B14" s="38">
        <v>63</v>
      </c>
      <c r="C14" s="38">
        <v>56</v>
      </c>
      <c r="D14" s="38">
        <v>1</v>
      </c>
      <c r="E14" s="38">
        <v>0</v>
      </c>
      <c r="F14" s="38">
        <v>0</v>
      </c>
      <c r="G14" s="38">
        <v>0</v>
      </c>
      <c r="H14" s="39">
        <f t="shared" si="3"/>
        <v>0</v>
      </c>
      <c r="I14" s="40">
        <v>0</v>
      </c>
    </row>
    <row r="15" spans="1:11" ht="15" customHeight="1" x14ac:dyDescent="0.15">
      <c r="A15" s="14" t="s">
        <v>4</v>
      </c>
      <c r="B15" s="38">
        <v>69</v>
      </c>
      <c r="C15" s="38">
        <v>61</v>
      </c>
      <c r="D15" s="38">
        <v>0</v>
      </c>
      <c r="E15" s="38">
        <v>68</v>
      </c>
      <c r="F15" s="38">
        <v>20</v>
      </c>
      <c r="G15" s="38">
        <v>5</v>
      </c>
      <c r="H15" s="50">
        <f t="shared" si="3"/>
        <v>1</v>
      </c>
      <c r="I15" s="40">
        <v>4</v>
      </c>
      <c r="K15" s="1"/>
    </row>
    <row r="16" spans="1:11" ht="15" customHeight="1" x14ac:dyDescent="0.15">
      <c r="A16" s="14" t="s">
        <v>5</v>
      </c>
      <c r="B16" s="38">
        <v>122</v>
      </c>
      <c r="C16" s="38">
        <v>113</v>
      </c>
      <c r="D16" s="38">
        <v>0</v>
      </c>
      <c r="E16" s="38">
        <v>111</v>
      </c>
      <c r="F16" s="38">
        <v>1</v>
      </c>
      <c r="G16" s="38">
        <v>1</v>
      </c>
      <c r="H16" s="41">
        <f t="shared" si="3"/>
        <v>0</v>
      </c>
      <c r="I16" s="40">
        <v>1</v>
      </c>
    </row>
    <row r="17" spans="1:9" ht="15" customHeight="1" x14ac:dyDescent="0.15">
      <c r="A17" s="11" t="s">
        <v>53</v>
      </c>
      <c r="B17" s="43">
        <f t="shared" ref="B17:F17" si="4">SUM(B11:B16)</f>
        <v>1190</v>
      </c>
      <c r="C17" s="43">
        <f t="shared" si="4"/>
        <v>1092</v>
      </c>
      <c r="D17" s="43">
        <f t="shared" si="4"/>
        <v>624</v>
      </c>
      <c r="E17" s="43">
        <f t="shared" si="4"/>
        <v>468</v>
      </c>
      <c r="F17" s="43">
        <f t="shared" si="4"/>
        <v>112</v>
      </c>
      <c r="G17" s="43">
        <f t="shared" ref="G17" si="5">SUM(G11:G16)</f>
        <v>83</v>
      </c>
      <c r="H17" s="51">
        <f>SUM(H11:H16)</f>
        <v>15</v>
      </c>
      <c r="I17" s="52">
        <f>SUM(I11:I16)</f>
        <v>68</v>
      </c>
    </row>
    <row r="18" spans="1:9" ht="15" customHeight="1" thickBot="1" x14ac:dyDescent="0.2">
      <c r="A18" s="12" t="s">
        <v>32</v>
      </c>
      <c r="B18" s="46"/>
      <c r="C18" s="70">
        <f>ROUND(C17/B17*100,1)</f>
        <v>91.8</v>
      </c>
      <c r="D18" s="70">
        <f>ROUND(D17/B17*100,1)</f>
        <v>52.4</v>
      </c>
      <c r="E18" s="70">
        <f>ROUND(E17/B17*100,1)</f>
        <v>39.299999999999997</v>
      </c>
      <c r="F18" s="70">
        <f>ROUND(F17/B17*100,1)</f>
        <v>9.4</v>
      </c>
      <c r="G18" s="70">
        <f>ROUND(G17/C17*100,1)</f>
        <v>7.6</v>
      </c>
      <c r="H18" s="71">
        <f>H17/$G17*100</f>
        <v>18.072289156626507</v>
      </c>
      <c r="I18" s="72">
        <f>I17/$G17*100</f>
        <v>81.92771084337349</v>
      </c>
    </row>
    <row r="19" spans="1:9" ht="15" customHeight="1" x14ac:dyDescent="0.15">
      <c r="A19" s="13" t="s">
        <v>6</v>
      </c>
      <c r="B19" s="47">
        <v>356</v>
      </c>
      <c r="C19" s="47">
        <v>242</v>
      </c>
      <c r="D19" s="47">
        <v>0</v>
      </c>
      <c r="E19" s="47">
        <v>262</v>
      </c>
      <c r="F19" s="47">
        <v>53</v>
      </c>
      <c r="G19" s="47">
        <v>46</v>
      </c>
      <c r="H19" s="53">
        <f t="shared" ref="H19" si="6">G19-I19</f>
        <v>5</v>
      </c>
      <c r="I19" s="54">
        <v>41</v>
      </c>
    </row>
    <row r="20" spans="1:9" ht="15" customHeight="1" x14ac:dyDescent="0.15">
      <c r="A20" s="11" t="s">
        <v>54</v>
      </c>
      <c r="B20" s="43">
        <f t="shared" ref="B20:F20" si="7">SUM(B19:B19)</f>
        <v>356</v>
      </c>
      <c r="C20" s="43">
        <f t="shared" si="7"/>
        <v>242</v>
      </c>
      <c r="D20" s="43">
        <f t="shared" si="7"/>
        <v>0</v>
      </c>
      <c r="E20" s="43">
        <f t="shared" si="7"/>
        <v>262</v>
      </c>
      <c r="F20" s="43">
        <f t="shared" si="7"/>
        <v>53</v>
      </c>
      <c r="G20" s="43">
        <f t="shared" ref="G20" si="8">SUM(G19:G19)</f>
        <v>46</v>
      </c>
      <c r="H20" s="51">
        <f>SUM(H19:H19)</f>
        <v>5</v>
      </c>
      <c r="I20" s="52">
        <f>SUM(I19:I19)</f>
        <v>41</v>
      </c>
    </row>
    <row r="21" spans="1:9" ht="15" customHeight="1" thickBot="1" x14ac:dyDescent="0.2">
      <c r="A21" s="15" t="s">
        <v>32</v>
      </c>
      <c r="B21" s="46"/>
      <c r="C21" s="70">
        <f>ROUND(C20/B20*100,1)</f>
        <v>68</v>
      </c>
      <c r="D21" s="70">
        <f>ROUND(D20/B20*100,1)</f>
        <v>0</v>
      </c>
      <c r="E21" s="70">
        <f>ROUND(E20/B20*100,1)</f>
        <v>73.599999999999994</v>
      </c>
      <c r="F21" s="70">
        <f>ROUND(F20/B20*100,1)</f>
        <v>14.9</v>
      </c>
      <c r="G21" s="70">
        <f>ROUND(G20/C20*100,1)</f>
        <v>19</v>
      </c>
      <c r="H21" s="71">
        <f>H20/$G20*100</f>
        <v>10.869565217391305</v>
      </c>
      <c r="I21" s="72">
        <f>I20/$G20*100</f>
        <v>89.130434782608688</v>
      </c>
    </row>
    <row r="22" spans="1:9" ht="15" customHeight="1" x14ac:dyDescent="0.15">
      <c r="A22" s="16" t="s">
        <v>38</v>
      </c>
      <c r="B22" s="47">
        <v>334</v>
      </c>
      <c r="C22" s="47">
        <v>298</v>
      </c>
      <c r="D22" s="47">
        <v>126</v>
      </c>
      <c r="E22" s="47">
        <v>0</v>
      </c>
      <c r="F22" s="47">
        <v>24</v>
      </c>
      <c r="G22" s="47">
        <v>6</v>
      </c>
      <c r="H22" s="55">
        <f t="shared" ref="H22:H25" si="9">G22-I22</f>
        <v>0</v>
      </c>
      <c r="I22" s="49">
        <v>6</v>
      </c>
    </row>
    <row r="23" spans="1:9" ht="15" customHeight="1" x14ac:dyDescent="0.15">
      <c r="A23" s="10" t="s">
        <v>39</v>
      </c>
      <c r="B23" s="38">
        <v>742</v>
      </c>
      <c r="C23" s="38">
        <v>536</v>
      </c>
      <c r="D23" s="38">
        <v>211</v>
      </c>
      <c r="E23" s="38">
        <v>0</v>
      </c>
      <c r="F23" s="38">
        <v>12</v>
      </c>
      <c r="G23" s="38">
        <v>9</v>
      </c>
      <c r="H23" s="39">
        <f t="shared" si="9"/>
        <v>2</v>
      </c>
      <c r="I23" s="40">
        <v>7</v>
      </c>
    </row>
    <row r="24" spans="1:9" ht="15" customHeight="1" x14ac:dyDescent="0.15">
      <c r="A24" s="10" t="s">
        <v>7</v>
      </c>
      <c r="B24" s="38">
        <v>367</v>
      </c>
      <c r="C24" s="38">
        <v>0</v>
      </c>
      <c r="D24" s="38">
        <v>365</v>
      </c>
      <c r="E24" s="38">
        <v>0</v>
      </c>
      <c r="F24" s="38">
        <v>23</v>
      </c>
      <c r="G24" s="38">
        <v>19</v>
      </c>
      <c r="H24" s="50">
        <f t="shared" si="9"/>
        <v>8</v>
      </c>
      <c r="I24" s="40">
        <v>11</v>
      </c>
    </row>
    <row r="25" spans="1:9" ht="15" customHeight="1" x14ac:dyDescent="0.15">
      <c r="A25" s="10" t="s">
        <v>8</v>
      </c>
      <c r="B25" s="38">
        <v>496</v>
      </c>
      <c r="C25" s="38">
        <v>277</v>
      </c>
      <c r="D25" s="38">
        <v>0</v>
      </c>
      <c r="E25" s="38">
        <v>0</v>
      </c>
      <c r="F25" s="38">
        <v>0</v>
      </c>
      <c r="G25" s="38">
        <v>0</v>
      </c>
      <c r="H25" s="41">
        <f t="shared" si="9"/>
        <v>0</v>
      </c>
      <c r="I25" s="40">
        <v>0</v>
      </c>
    </row>
    <row r="26" spans="1:9" ht="15" customHeight="1" x14ac:dyDescent="0.15">
      <c r="A26" s="11" t="s">
        <v>55</v>
      </c>
      <c r="B26" s="43">
        <f t="shared" ref="B26:F26" si="10">SUM(B22:B25)</f>
        <v>1939</v>
      </c>
      <c r="C26" s="43">
        <f t="shared" si="10"/>
        <v>1111</v>
      </c>
      <c r="D26" s="43">
        <f t="shared" si="10"/>
        <v>702</v>
      </c>
      <c r="E26" s="43">
        <f t="shared" si="10"/>
        <v>0</v>
      </c>
      <c r="F26" s="43">
        <f t="shared" si="10"/>
        <v>59</v>
      </c>
      <c r="G26" s="43">
        <f t="shared" ref="G26" si="11">SUM(G22:G25)</f>
        <v>34</v>
      </c>
      <c r="H26" s="51">
        <f>SUM(H22:H25)</f>
        <v>10</v>
      </c>
      <c r="I26" s="52">
        <f>SUM(I22:I25)</f>
        <v>24</v>
      </c>
    </row>
    <row r="27" spans="1:9" ht="15" customHeight="1" thickBot="1" x14ac:dyDescent="0.2">
      <c r="A27" s="17" t="s">
        <v>32</v>
      </c>
      <c r="B27" s="46"/>
      <c r="C27" s="70">
        <f>ROUND(C26/B26*100,1)</f>
        <v>57.3</v>
      </c>
      <c r="D27" s="70">
        <f>ROUND(D26/B26*100,1)</f>
        <v>36.200000000000003</v>
      </c>
      <c r="E27" s="70">
        <f>ROUND(E26/B26*100,1)</f>
        <v>0</v>
      </c>
      <c r="F27" s="70">
        <f>ROUND(F26/B26*100,1)</f>
        <v>3</v>
      </c>
      <c r="G27" s="70">
        <f>ROUND(G26/C26*100,1)</f>
        <v>3.1</v>
      </c>
      <c r="H27" s="71">
        <f>H26/$G26*100</f>
        <v>29.411764705882355</v>
      </c>
      <c r="I27" s="72">
        <f>I26/$G26*100</f>
        <v>70.588235294117652</v>
      </c>
    </row>
    <row r="28" spans="1:9" ht="15" customHeight="1" x14ac:dyDescent="0.15">
      <c r="A28" s="16" t="s">
        <v>40</v>
      </c>
      <c r="B28" s="47">
        <v>161</v>
      </c>
      <c r="C28" s="47">
        <v>147</v>
      </c>
      <c r="D28" s="47">
        <v>1</v>
      </c>
      <c r="E28" s="47">
        <v>160</v>
      </c>
      <c r="F28" s="47">
        <v>30</v>
      </c>
      <c r="G28" s="47">
        <v>22</v>
      </c>
      <c r="H28" s="48">
        <f t="shared" ref="H28:H34" si="12">G28-I28</f>
        <v>0</v>
      </c>
      <c r="I28" s="49">
        <v>22</v>
      </c>
    </row>
    <row r="29" spans="1:9" ht="15" customHeight="1" x14ac:dyDescent="0.15">
      <c r="A29" s="10" t="s">
        <v>9</v>
      </c>
      <c r="B29" s="38">
        <v>27</v>
      </c>
      <c r="C29" s="38">
        <v>20</v>
      </c>
      <c r="D29" s="38">
        <v>0</v>
      </c>
      <c r="E29" s="38">
        <v>27</v>
      </c>
      <c r="F29" s="38">
        <v>7</v>
      </c>
      <c r="G29" s="38">
        <v>3</v>
      </c>
      <c r="H29" s="50">
        <f t="shared" si="12"/>
        <v>0</v>
      </c>
      <c r="I29" s="40">
        <v>3</v>
      </c>
    </row>
    <row r="30" spans="1:9" ht="15" customHeight="1" x14ac:dyDescent="0.15">
      <c r="A30" s="10" t="s">
        <v>41</v>
      </c>
      <c r="B30" s="38">
        <v>43</v>
      </c>
      <c r="C30" s="38">
        <v>43</v>
      </c>
      <c r="D30" s="38">
        <v>43</v>
      </c>
      <c r="E30" s="38">
        <v>43</v>
      </c>
      <c r="F30" s="38">
        <v>13</v>
      </c>
      <c r="G30" s="38">
        <v>7</v>
      </c>
      <c r="H30" s="50">
        <f t="shared" si="12"/>
        <v>3</v>
      </c>
      <c r="I30" s="40">
        <v>4</v>
      </c>
    </row>
    <row r="31" spans="1:9" ht="15" customHeight="1" x14ac:dyDescent="0.15">
      <c r="A31" s="10" t="s">
        <v>42</v>
      </c>
      <c r="B31" s="38">
        <v>3</v>
      </c>
      <c r="C31" s="38">
        <v>3</v>
      </c>
      <c r="D31" s="38">
        <v>0</v>
      </c>
      <c r="E31" s="38">
        <v>3</v>
      </c>
      <c r="F31" s="38">
        <v>0</v>
      </c>
      <c r="G31" s="38">
        <v>0</v>
      </c>
      <c r="H31" s="41">
        <f t="shared" si="12"/>
        <v>0</v>
      </c>
      <c r="I31" s="56">
        <v>0</v>
      </c>
    </row>
    <row r="32" spans="1:9" ht="15" customHeight="1" x14ac:dyDescent="0.15">
      <c r="A32" s="10" t="s">
        <v>10</v>
      </c>
      <c r="B32" s="38">
        <v>34</v>
      </c>
      <c r="C32" s="38">
        <v>26</v>
      </c>
      <c r="D32" s="38">
        <v>6</v>
      </c>
      <c r="E32" s="38">
        <v>0</v>
      </c>
      <c r="F32" s="38">
        <v>0</v>
      </c>
      <c r="G32" s="38">
        <v>0</v>
      </c>
      <c r="H32" s="41">
        <f t="shared" si="12"/>
        <v>0</v>
      </c>
      <c r="I32" s="40">
        <v>0</v>
      </c>
    </row>
    <row r="33" spans="1:9" ht="15" customHeight="1" x14ac:dyDescent="0.15">
      <c r="A33" s="10" t="s">
        <v>43</v>
      </c>
      <c r="B33" s="38">
        <v>54</v>
      </c>
      <c r="C33" s="38">
        <v>54</v>
      </c>
      <c r="D33" s="38">
        <v>54</v>
      </c>
      <c r="E33" s="38">
        <v>0</v>
      </c>
      <c r="F33" s="38">
        <v>6</v>
      </c>
      <c r="G33" s="38">
        <v>4</v>
      </c>
      <c r="H33" s="41">
        <f t="shared" si="12"/>
        <v>2</v>
      </c>
      <c r="I33" s="40">
        <v>2</v>
      </c>
    </row>
    <row r="34" spans="1:9" ht="15" customHeight="1" x14ac:dyDescent="0.15">
      <c r="A34" s="10" t="s">
        <v>11</v>
      </c>
      <c r="B34" s="38">
        <v>56</v>
      </c>
      <c r="C34" s="38">
        <v>47</v>
      </c>
      <c r="D34" s="38">
        <v>9</v>
      </c>
      <c r="E34" s="38">
        <v>0</v>
      </c>
      <c r="F34" s="38">
        <v>5</v>
      </c>
      <c r="G34" s="38">
        <v>1</v>
      </c>
      <c r="H34" s="57">
        <f t="shared" si="12"/>
        <v>0</v>
      </c>
      <c r="I34" s="40">
        <v>1</v>
      </c>
    </row>
    <row r="35" spans="1:9" ht="15" customHeight="1" x14ac:dyDescent="0.15">
      <c r="A35" s="11" t="s">
        <v>56</v>
      </c>
      <c r="B35" s="43">
        <f t="shared" ref="B35:F35" si="13">SUM(B28:B34)</f>
        <v>378</v>
      </c>
      <c r="C35" s="43">
        <f t="shared" si="13"/>
        <v>340</v>
      </c>
      <c r="D35" s="43">
        <f t="shared" si="13"/>
        <v>113</v>
      </c>
      <c r="E35" s="43">
        <f t="shared" si="13"/>
        <v>233</v>
      </c>
      <c r="F35" s="43">
        <f t="shared" si="13"/>
        <v>61</v>
      </c>
      <c r="G35" s="43">
        <f t="shared" ref="G35" si="14">SUM(G28:G34)</f>
        <v>37</v>
      </c>
      <c r="H35" s="51">
        <f>SUM(H28:H34)</f>
        <v>5</v>
      </c>
      <c r="I35" s="52">
        <f>SUM(I28:I34)</f>
        <v>32</v>
      </c>
    </row>
    <row r="36" spans="1:9" ht="15" customHeight="1" thickBot="1" x14ac:dyDescent="0.2">
      <c r="A36" s="18" t="s">
        <v>32</v>
      </c>
      <c r="B36" s="46"/>
      <c r="C36" s="70">
        <f>ROUND(C35/B35*100,1)</f>
        <v>89.9</v>
      </c>
      <c r="D36" s="70">
        <f>ROUND(D35/B35*100,1)</f>
        <v>29.9</v>
      </c>
      <c r="E36" s="70">
        <f>ROUND(E35/B35*100,1)</f>
        <v>61.6</v>
      </c>
      <c r="F36" s="70">
        <f>ROUND(F35/B35*100,1)</f>
        <v>16.100000000000001</v>
      </c>
      <c r="G36" s="70">
        <f>ROUND(G35/C35*100,1)</f>
        <v>10.9</v>
      </c>
      <c r="H36" s="71">
        <f>H35/$G35*100</f>
        <v>13.513513513513514</v>
      </c>
      <c r="I36" s="72">
        <f>I35/$G35*100</f>
        <v>86.486486486486484</v>
      </c>
    </row>
    <row r="37" spans="1:9" ht="15" customHeight="1" x14ac:dyDescent="0.15">
      <c r="A37" s="16" t="s">
        <v>12</v>
      </c>
      <c r="B37" s="47">
        <v>150</v>
      </c>
      <c r="C37" s="47">
        <v>138</v>
      </c>
      <c r="D37" s="47">
        <v>146</v>
      </c>
      <c r="E37" s="47">
        <v>0</v>
      </c>
      <c r="F37" s="47">
        <v>34</v>
      </c>
      <c r="G37" s="47">
        <v>14</v>
      </c>
      <c r="H37" s="48">
        <f t="shared" ref="H37:H41" si="15">G37-I37</f>
        <v>7</v>
      </c>
      <c r="I37" s="49">
        <v>7</v>
      </c>
    </row>
    <row r="38" spans="1:9" ht="15" customHeight="1" x14ac:dyDescent="0.15">
      <c r="A38" s="10" t="s">
        <v>13</v>
      </c>
      <c r="B38" s="38">
        <v>143</v>
      </c>
      <c r="C38" s="38">
        <v>119</v>
      </c>
      <c r="D38" s="38">
        <v>143</v>
      </c>
      <c r="E38" s="38">
        <v>143</v>
      </c>
      <c r="F38" s="38">
        <v>28</v>
      </c>
      <c r="G38" s="38">
        <v>14</v>
      </c>
      <c r="H38" s="50">
        <f t="shared" si="15"/>
        <v>2</v>
      </c>
      <c r="I38" s="40">
        <v>12</v>
      </c>
    </row>
    <row r="39" spans="1:9" ht="15" customHeight="1" x14ac:dyDescent="0.15">
      <c r="A39" s="10" t="s">
        <v>14</v>
      </c>
      <c r="B39" s="38">
        <v>282</v>
      </c>
      <c r="C39" s="38">
        <v>0</v>
      </c>
      <c r="D39" s="38">
        <v>0</v>
      </c>
      <c r="E39" s="38">
        <v>188</v>
      </c>
      <c r="F39" s="38">
        <v>7</v>
      </c>
      <c r="G39" s="38">
        <v>7</v>
      </c>
      <c r="H39" s="50">
        <f t="shared" si="15"/>
        <v>0</v>
      </c>
      <c r="I39" s="40">
        <v>7</v>
      </c>
    </row>
    <row r="40" spans="1:9" ht="15" customHeight="1" x14ac:dyDescent="0.15">
      <c r="A40" s="10" t="s">
        <v>15</v>
      </c>
      <c r="B40" s="38">
        <v>72</v>
      </c>
      <c r="C40" s="38">
        <v>58</v>
      </c>
      <c r="D40" s="38">
        <v>72</v>
      </c>
      <c r="E40" s="38">
        <v>72</v>
      </c>
      <c r="F40" s="38">
        <v>17</v>
      </c>
      <c r="G40" s="38">
        <v>8</v>
      </c>
      <c r="H40" s="41">
        <f t="shared" si="15"/>
        <v>0</v>
      </c>
      <c r="I40" s="40">
        <v>8</v>
      </c>
    </row>
    <row r="41" spans="1:9" ht="15" customHeight="1" x14ac:dyDescent="0.15">
      <c r="A41" s="19" t="s">
        <v>44</v>
      </c>
      <c r="B41" s="38">
        <v>71</v>
      </c>
      <c r="C41" s="38">
        <v>53</v>
      </c>
      <c r="D41" s="38">
        <v>54</v>
      </c>
      <c r="E41" s="38">
        <v>71</v>
      </c>
      <c r="F41" s="38">
        <v>13</v>
      </c>
      <c r="G41" s="38">
        <v>9</v>
      </c>
      <c r="H41" s="41">
        <f t="shared" si="15"/>
        <v>3</v>
      </c>
      <c r="I41" s="56">
        <v>6</v>
      </c>
    </row>
    <row r="42" spans="1:9" ht="15" customHeight="1" x14ac:dyDescent="0.15">
      <c r="A42" s="11" t="s">
        <v>57</v>
      </c>
      <c r="B42" s="43">
        <f t="shared" ref="B42:F42" si="16">SUM(B37:B41)</f>
        <v>718</v>
      </c>
      <c r="C42" s="43">
        <f t="shared" si="16"/>
        <v>368</v>
      </c>
      <c r="D42" s="43">
        <f t="shared" si="16"/>
        <v>415</v>
      </c>
      <c r="E42" s="43">
        <f t="shared" si="16"/>
        <v>474</v>
      </c>
      <c r="F42" s="43">
        <f t="shared" si="16"/>
        <v>99</v>
      </c>
      <c r="G42" s="43">
        <f t="shared" ref="G42" si="17">SUM(G37:G41)</f>
        <v>52</v>
      </c>
      <c r="H42" s="51">
        <f>SUM(H37:H41)</f>
        <v>12</v>
      </c>
      <c r="I42" s="52">
        <f>SUM(I37:I41)</f>
        <v>40</v>
      </c>
    </row>
    <row r="43" spans="1:9" ht="15" customHeight="1" thickBot="1" x14ac:dyDescent="0.2">
      <c r="A43" s="17" t="s">
        <v>32</v>
      </c>
      <c r="B43" s="46"/>
      <c r="C43" s="70">
        <f>ROUND(C42/B42*100,1)</f>
        <v>51.3</v>
      </c>
      <c r="D43" s="70">
        <f>ROUND(D42/B42*100,1)</f>
        <v>57.8</v>
      </c>
      <c r="E43" s="70">
        <f>ROUND(E42/B42*100,1)</f>
        <v>66</v>
      </c>
      <c r="F43" s="70">
        <f>ROUND(F42/B42*100,1)</f>
        <v>13.8</v>
      </c>
      <c r="G43" s="70">
        <f>ROUND(G42/C42*100,1)</f>
        <v>14.1</v>
      </c>
      <c r="H43" s="71">
        <f>H42/$G42*100</f>
        <v>23.076923076923077</v>
      </c>
      <c r="I43" s="72">
        <f>I42/$G42*100</f>
        <v>76.923076923076934</v>
      </c>
    </row>
    <row r="44" spans="1:9" ht="15" customHeight="1" x14ac:dyDescent="0.15">
      <c r="A44" s="20" t="s">
        <v>33</v>
      </c>
      <c r="B44" s="47">
        <v>918</v>
      </c>
      <c r="C44" s="47">
        <v>849</v>
      </c>
      <c r="D44" s="47">
        <v>57</v>
      </c>
      <c r="E44" s="47">
        <v>0</v>
      </c>
      <c r="F44" s="47">
        <v>123</v>
      </c>
      <c r="G44" s="47">
        <v>94</v>
      </c>
      <c r="H44" s="58">
        <f t="shared" ref="H44:H45" si="18">G44-I44</f>
        <v>34</v>
      </c>
      <c r="I44" s="54">
        <v>60</v>
      </c>
    </row>
    <row r="45" spans="1:9" ht="15" customHeight="1" x14ac:dyDescent="0.15">
      <c r="A45" s="14" t="s">
        <v>46</v>
      </c>
      <c r="B45" s="38">
        <v>67</v>
      </c>
      <c r="C45" s="38">
        <v>36</v>
      </c>
      <c r="D45" s="38">
        <v>31</v>
      </c>
      <c r="E45" s="38">
        <v>0</v>
      </c>
      <c r="F45" s="38">
        <v>0</v>
      </c>
      <c r="G45" s="38">
        <v>0</v>
      </c>
      <c r="H45" s="59">
        <f t="shared" si="18"/>
        <v>0</v>
      </c>
      <c r="I45" s="60">
        <v>0</v>
      </c>
    </row>
    <row r="46" spans="1:9" ht="15" customHeight="1" x14ac:dyDescent="0.15">
      <c r="A46" s="11" t="s">
        <v>58</v>
      </c>
      <c r="B46" s="43">
        <f t="shared" ref="B46:F46" si="19">SUM(B44:B45)</f>
        <v>985</v>
      </c>
      <c r="C46" s="43">
        <f t="shared" si="19"/>
        <v>885</v>
      </c>
      <c r="D46" s="43">
        <f t="shared" si="19"/>
        <v>88</v>
      </c>
      <c r="E46" s="43">
        <f t="shared" si="19"/>
        <v>0</v>
      </c>
      <c r="F46" s="43">
        <f t="shared" si="19"/>
        <v>123</v>
      </c>
      <c r="G46" s="43">
        <f t="shared" ref="G46" si="20">SUM(G44:G45)</f>
        <v>94</v>
      </c>
      <c r="H46" s="51">
        <f>SUM(H44:H45)</f>
        <v>34</v>
      </c>
      <c r="I46" s="52">
        <f>SUM(I44:I45)</f>
        <v>60</v>
      </c>
    </row>
    <row r="47" spans="1:9" ht="15" customHeight="1" thickBot="1" x14ac:dyDescent="0.2">
      <c r="A47" s="18" t="s">
        <v>32</v>
      </c>
      <c r="B47" s="46"/>
      <c r="C47" s="70">
        <f>ROUND(C46/B46*100,1)</f>
        <v>89.8</v>
      </c>
      <c r="D47" s="70">
        <f>ROUND(D46/B46*100,1)</f>
        <v>8.9</v>
      </c>
      <c r="E47" s="70">
        <f>ROUND(E46/B46*100,1)</f>
        <v>0</v>
      </c>
      <c r="F47" s="73">
        <f>ROUND(F46/B46*100,1)</f>
        <v>12.5</v>
      </c>
      <c r="G47" s="73">
        <f>ROUND(G46/C46*100,1)</f>
        <v>10.6</v>
      </c>
      <c r="H47" s="71">
        <f>H46/$G46*100</f>
        <v>36.170212765957451</v>
      </c>
      <c r="I47" s="72">
        <f>I46/$G46*100</f>
        <v>63.829787234042556</v>
      </c>
    </row>
    <row r="48" spans="1:9" ht="15" customHeight="1" x14ac:dyDescent="0.15">
      <c r="A48" s="13" t="s">
        <v>17</v>
      </c>
      <c r="B48" s="47">
        <v>118</v>
      </c>
      <c r="C48" s="47">
        <v>97</v>
      </c>
      <c r="D48" s="47">
        <v>21</v>
      </c>
      <c r="E48" s="47">
        <v>0</v>
      </c>
      <c r="F48" s="47">
        <v>2</v>
      </c>
      <c r="G48" s="47">
        <v>0</v>
      </c>
      <c r="H48" s="58">
        <f t="shared" ref="H48:H50" si="21">G48-I48</f>
        <v>0</v>
      </c>
      <c r="I48" s="54">
        <v>0</v>
      </c>
    </row>
    <row r="49" spans="1:9" ht="15" customHeight="1" x14ac:dyDescent="0.15">
      <c r="A49" s="14" t="s">
        <v>18</v>
      </c>
      <c r="B49" s="38">
        <v>82</v>
      </c>
      <c r="C49" s="38">
        <v>51</v>
      </c>
      <c r="D49" s="38">
        <v>31</v>
      </c>
      <c r="E49" s="38">
        <v>0</v>
      </c>
      <c r="F49" s="38">
        <v>8</v>
      </c>
      <c r="G49" s="38">
        <v>4</v>
      </c>
      <c r="H49" s="59">
        <f t="shared" si="21"/>
        <v>1</v>
      </c>
      <c r="I49" s="60">
        <v>3</v>
      </c>
    </row>
    <row r="50" spans="1:9" ht="15" customHeight="1" x14ac:dyDescent="0.15">
      <c r="A50" s="14" t="s">
        <v>19</v>
      </c>
      <c r="B50" s="38">
        <v>16</v>
      </c>
      <c r="C50" s="38">
        <v>11</v>
      </c>
      <c r="D50" s="38">
        <v>5</v>
      </c>
      <c r="E50" s="38">
        <v>0</v>
      </c>
      <c r="F50" s="38">
        <v>0</v>
      </c>
      <c r="G50" s="38">
        <v>0</v>
      </c>
      <c r="H50" s="61">
        <f t="shared" si="21"/>
        <v>0</v>
      </c>
      <c r="I50" s="60">
        <v>0</v>
      </c>
    </row>
    <row r="51" spans="1:9" ht="15" customHeight="1" x14ac:dyDescent="0.15">
      <c r="A51" s="11" t="s">
        <v>59</v>
      </c>
      <c r="B51" s="43">
        <f t="shared" ref="B51:F51" si="22">SUM(B48:B50)</f>
        <v>216</v>
      </c>
      <c r="C51" s="43">
        <f t="shared" si="22"/>
        <v>159</v>
      </c>
      <c r="D51" s="43">
        <f t="shared" si="22"/>
        <v>57</v>
      </c>
      <c r="E51" s="43">
        <f t="shared" si="22"/>
        <v>0</v>
      </c>
      <c r="F51" s="43">
        <f t="shared" si="22"/>
        <v>10</v>
      </c>
      <c r="G51" s="43">
        <f t="shared" ref="G51" si="23">SUM(G48:G50)</f>
        <v>4</v>
      </c>
      <c r="H51" s="51">
        <f>SUM(H48:H50)</f>
        <v>1</v>
      </c>
      <c r="I51" s="52">
        <f>SUM(I48:I50)</f>
        <v>3</v>
      </c>
    </row>
    <row r="52" spans="1:9" ht="15" customHeight="1" thickBot="1" x14ac:dyDescent="0.2">
      <c r="A52" s="17" t="s">
        <v>32</v>
      </c>
      <c r="B52" s="46"/>
      <c r="C52" s="70">
        <f>ROUND(C51/B51*100,1)</f>
        <v>73.599999999999994</v>
      </c>
      <c r="D52" s="70">
        <f>ROUND(D51/B51*100,1)</f>
        <v>26.4</v>
      </c>
      <c r="E52" s="70">
        <f>ROUND(E51/B51*100,1)</f>
        <v>0</v>
      </c>
      <c r="F52" s="70">
        <f>ROUND(F51/B51*100,1)</f>
        <v>4.5999999999999996</v>
      </c>
      <c r="G52" s="70">
        <f>ROUND(G51/C51*100,1)</f>
        <v>2.5</v>
      </c>
      <c r="H52" s="71">
        <f>H51/$G51*100</f>
        <v>25</v>
      </c>
      <c r="I52" s="72">
        <f>I51/$G51*100</f>
        <v>75</v>
      </c>
    </row>
    <row r="53" spans="1:9" ht="15" customHeight="1" x14ac:dyDescent="0.15">
      <c r="A53" s="13" t="s">
        <v>20</v>
      </c>
      <c r="B53" s="47">
        <v>227</v>
      </c>
      <c r="C53" s="47">
        <v>227</v>
      </c>
      <c r="D53" s="47">
        <v>227</v>
      </c>
      <c r="E53" s="47">
        <v>227</v>
      </c>
      <c r="F53" s="47">
        <v>53</v>
      </c>
      <c r="G53" s="47">
        <v>13</v>
      </c>
      <c r="H53" s="58">
        <f t="shared" ref="H53:H62" si="24">G53-I53</f>
        <v>-18</v>
      </c>
      <c r="I53" s="54">
        <v>31</v>
      </c>
    </row>
    <row r="54" spans="1:9" ht="15" customHeight="1" x14ac:dyDescent="0.15">
      <c r="A54" s="14" t="s">
        <v>21</v>
      </c>
      <c r="B54" s="38">
        <v>95</v>
      </c>
      <c r="C54" s="38">
        <v>56</v>
      </c>
      <c r="D54" s="38">
        <v>39</v>
      </c>
      <c r="E54" s="38">
        <v>0</v>
      </c>
      <c r="F54" s="38">
        <v>6</v>
      </c>
      <c r="G54" s="38">
        <v>2</v>
      </c>
      <c r="H54" s="62">
        <f t="shared" si="24"/>
        <v>0</v>
      </c>
      <c r="I54" s="60">
        <v>2</v>
      </c>
    </row>
    <row r="55" spans="1:9" ht="15" customHeight="1" x14ac:dyDescent="0.15">
      <c r="A55" s="14" t="s">
        <v>34</v>
      </c>
      <c r="B55" s="38">
        <v>104</v>
      </c>
      <c r="C55" s="38">
        <v>95</v>
      </c>
      <c r="D55" s="38">
        <v>44</v>
      </c>
      <c r="E55" s="38">
        <v>0</v>
      </c>
      <c r="F55" s="38">
        <v>15</v>
      </c>
      <c r="G55" s="38">
        <v>2</v>
      </c>
      <c r="H55" s="62">
        <f t="shared" si="24"/>
        <v>1</v>
      </c>
      <c r="I55" s="60">
        <v>1</v>
      </c>
    </row>
    <row r="56" spans="1:9" ht="15" customHeight="1" x14ac:dyDescent="0.15">
      <c r="A56" s="14" t="s">
        <v>22</v>
      </c>
      <c r="B56" s="38">
        <v>48</v>
      </c>
      <c r="C56" s="38">
        <v>45</v>
      </c>
      <c r="D56" s="38">
        <v>0</v>
      </c>
      <c r="E56" s="38">
        <v>47</v>
      </c>
      <c r="F56" s="38">
        <v>2</v>
      </c>
      <c r="G56" s="38">
        <v>0</v>
      </c>
      <c r="H56" s="62">
        <f t="shared" si="24"/>
        <v>0</v>
      </c>
      <c r="I56" s="60">
        <v>0</v>
      </c>
    </row>
    <row r="57" spans="1:9" ht="15" customHeight="1" x14ac:dyDescent="0.15">
      <c r="A57" s="14" t="s">
        <v>23</v>
      </c>
      <c r="B57" s="38">
        <v>13</v>
      </c>
      <c r="C57" s="38">
        <v>11</v>
      </c>
      <c r="D57" s="38">
        <v>0</v>
      </c>
      <c r="E57" s="38">
        <v>13</v>
      </c>
      <c r="F57" s="38">
        <v>0</v>
      </c>
      <c r="G57" s="38">
        <v>0</v>
      </c>
      <c r="H57" s="59">
        <f t="shared" si="24"/>
        <v>0</v>
      </c>
      <c r="I57" s="60">
        <v>0</v>
      </c>
    </row>
    <row r="58" spans="1:9" ht="15" customHeight="1" x14ac:dyDescent="0.15">
      <c r="A58" s="14" t="s">
        <v>24</v>
      </c>
      <c r="B58" s="38">
        <v>15</v>
      </c>
      <c r="C58" s="38">
        <v>0</v>
      </c>
      <c r="D58" s="38">
        <v>0</v>
      </c>
      <c r="E58" s="38">
        <v>0</v>
      </c>
      <c r="F58" s="38">
        <v>0</v>
      </c>
      <c r="G58" s="38">
        <v>0</v>
      </c>
      <c r="H58" s="63">
        <f t="shared" si="24"/>
        <v>0</v>
      </c>
      <c r="I58" s="60">
        <v>0</v>
      </c>
    </row>
    <row r="59" spans="1:9" ht="15" customHeight="1" x14ac:dyDescent="0.15">
      <c r="A59" s="14" t="s">
        <v>25</v>
      </c>
      <c r="B59" s="38">
        <v>33</v>
      </c>
      <c r="C59" s="38">
        <v>26</v>
      </c>
      <c r="D59" s="38">
        <v>1</v>
      </c>
      <c r="E59" s="38">
        <v>0</v>
      </c>
      <c r="F59" s="38">
        <v>1</v>
      </c>
      <c r="G59" s="38">
        <v>1</v>
      </c>
      <c r="H59" s="59">
        <f t="shared" si="24"/>
        <v>1</v>
      </c>
      <c r="I59" s="60">
        <v>0</v>
      </c>
    </row>
    <row r="60" spans="1:9" ht="15" customHeight="1" x14ac:dyDescent="0.15">
      <c r="A60" s="14" t="s">
        <v>26</v>
      </c>
      <c r="B60" s="38">
        <v>5</v>
      </c>
      <c r="C60" s="38">
        <v>4</v>
      </c>
      <c r="D60" s="38">
        <v>1</v>
      </c>
      <c r="E60" s="38">
        <v>0</v>
      </c>
      <c r="F60" s="38">
        <v>0</v>
      </c>
      <c r="G60" s="38">
        <v>0</v>
      </c>
      <c r="H60" s="63">
        <f t="shared" si="24"/>
        <v>0</v>
      </c>
      <c r="I60" s="60">
        <v>0</v>
      </c>
    </row>
    <row r="61" spans="1:9" ht="15" customHeight="1" x14ac:dyDescent="0.15">
      <c r="A61" s="14" t="s">
        <v>27</v>
      </c>
      <c r="B61" s="38">
        <v>30</v>
      </c>
      <c r="C61" s="38">
        <v>16</v>
      </c>
      <c r="D61" s="38">
        <v>30</v>
      </c>
      <c r="E61" s="38">
        <v>30</v>
      </c>
      <c r="F61" s="38">
        <v>2</v>
      </c>
      <c r="G61" s="38">
        <v>1</v>
      </c>
      <c r="H61" s="59">
        <f t="shared" si="24"/>
        <v>1</v>
      </c>
      <c r="I61" s="60">
        <v>0</v>
      </c>
    </row>
    <row r="62" spans="1:9" ht="15" customHeight="1" x14ac:dyDescent="0.15">
      <c r="A62" s="14" t="s">
        <v>28</v>
      </c>
      <c r="B62" s="38">
        <v>15</v>
      </c>
      <c r="C62" s="38">
        <v>13</v>
      </c>
      <c r="D62" s="38">
        <v>0</v>
      </c>
      <c r="E62" s="38">
        <v>15</v>
      </c>
      <c r="F62" s="38">
        <v>1</v>
      </c>
      <c r="G62" s="38">
        <v>1</v>
      </c>
      <c r="H62" s="59">
        <f t="shared" si="24"/>
        <v>1</v>
      </c>
      <c r="I62" s="60">
        <v>0</v>
      </c>
    </row>
    <row r="63" spans="1:9" ht="15" customHeight="1" x14ac:dyDescent="0.15">
      <c r="A63" s="11" t="s">
        <v>60</v>
      </c>
      <c r="B63" s="43">
        <f t="shared" ref="B63:F63" si="25">SUM(B53:B62)</f>
        <v>585</v>
      </c>
      <c r="C63" s="43">
        <f t="shared" si="25"/>
        <v>493</v>
      </c>
      <c r="D63" s="43">
        <f t="shared" si="25"/>
        <v>342</v>
      </c>
      <c r="E63" s="43">
        <f t="shared" si="25"/>
        <v>332</v>
      </c>
      <c r="F63" s="43">
        <f t="shared" si="25"/>
        <v>80</v>
      </c>
      <c r="G63" s="43">
        <f t="shared" ref="G63" si="26">SUM(G53:G62)</f>
        <v>20</v>
      </c>
      <c r="H63" s="51">
        <f>SUM(H53:H62)</f>
        <v>-14</v>
      </c>
      <c r="I63" s="52">
        <f>SUM(I53:I62)</f>
        <v>34</v>
      </c>
    </row>
    <row r="64" spans="1:9" ht="15" customHeight="1" thickBot="1" x14ac:dyDescent="0.2">
      <c r="A64" s="17" t="s">
        <v>32</v>
      </c>
      <c r="B64" s="46"/>
      <c r="C64" s="70">
        <f>ROUND(C63/B63*100,1)</f>
        <v>84.3</v>
      </c>
      <c r="D64" s="70">
        <f>ROUND(D63/B63*100,1)</f>
        <v>58.5</v>
      </c>
      <c r="E64" s="70">
        <f>ROUND(E63/B63*100,1)</f>
        <v>56.8</v>
      </c>
      <c r="F64" s="70">
        <f>ROUND(F63/B63*100,1)</f>
        <v>13.7</v>
      </c>
      <c r="G64" s="70">
        <f>ROUND(G63/C63*100,1)</f>
        <v>4.0999999999999996</v>
      </c>
      <c r="H64" s="71">
        <f>H63/$G63*100</f>
        <v>-70</v>
      </c>
      <c r="I64" s="72">
        <f>I63/$G63*100</f>
        <v>170</v>
      </c>
    </row>
    <row r="65" spans="1:10" ht="15" customHeight="1" x14ac:dyDescent="0.15">
      <c r="A65" s="21" t="s">
        <v>47</v>
      </c>
      <c r="B65" s="47">
        <v>435</v>
      </c>
      <c r="C65" s="47">
        <v>422</v>
      </c>
      <c r="D65" s="47">
        <v>435</v>
      </c>
      <c r="E65" s="47">
        <v>0</v>
      </c>
      <c r="F65" s="47">
        <v>43</v>
      </c>
      <c r="G65" s="47">
        <v>27</v>
      </c>
      <c r="H65" s="48">
        <f t="shared" ref="H65:H67" si="27">G65-I65</f>
        <v>15</v>
      </c>
      <c r="I65" s="49">
        <v>12</v>
      </c>
    </row>
    <row r="66" spans="1:10" ht="15" customHeight="1" x14ac:dyDescent="0.15">
      <c r="A66" s="9" t="s">
        <v>35</v>
      </c>
      <c r="B66" s="38">
        <v>143</v>
      </c>
      <c r="C66" s="38">
        <v>77</v>
      </c>
      <c r="D66" s="38">
        <v>0</v>
      </c>
      <c r="E66" s="38">
        <v>143</v>
      </c>
      <c r="F66" s="38">
        <v>32</v>
      </c>
      <c r="G66" s="38">
        <v>23</v>
      </c>
      <c r="H66" s="41">
        <f t="shared" si="27"/>
        <v>21</v>
      </c>
      <c r="I66" s="40">
        <v>2</v>
      </c>
    </row>
    <row r="67" spans="1:10" ht="15" customHeight="1" x14ac:dyDescent="0.15">
      <c r="A67" s="9" t="s">
        <v>29</v>
      </c>
      <c r="B67" s="38">
        <v>32</v>
      </c>
      <c r="C67" s="38">
        <v>25</v>
      </c>
      <c r="D67" s="38">
        <v>0</v>
      </c>
      <c r="E67" s="38">
        <v>7</v>
      </c>
      <c r="F67" s="38">
        <v>1</v>
      </c>
      <c r="G67" s="38">
        <v>1</v>
      </c>
      <c r="H67" s="57">
        <f t="shared" si="27"/>
        <v>1</v>
      </c>
      <c r="I67" s="56">
        <v>0</v>
      </c>
    </row>
    <row r="68" spans="1:10" ht="15" customHeight="1" x14ac:dyDescent="0.15">
      <c r="A68" s="11" t="s">
        <v>61</v>
      </c>
      <c r="B68" s="43">
        <f t="shared" ref="B68:F68" si="28">SUM(B65:B67)</f>
        <v>610</v>
      </c>
      <c r="C68" s="43">
        <f t="shared" si="28"/>
        <v>524</v>
      </c>
      <c r="D68" s="43">
        <f t="shared" si="28"/>
        <v>435</v>
      </c>
      <c r="E68" s="43">
        <f t="shared" si="28"/>
        <v>150</v>
      </c>
      <c r="F68" s="43">
        <f t="shared" si="28"/>
        <v>76</v>
      </c>
      <c r="G68" s="43">
        <f t="shared" ref="G68" si="29">SUM(G65:G67)</f>
        <v>51</v>
      </c>
      <c r="H68" s="51">
        <f>SUM(H65:H67)</f>
        <v>37</v>
      </c>
      <c r="I68" s="52">
        <f>SUM(I65:I67)</f>
        <v>14</v>
      </c>
    </row>
    <row r="69" spans="1:10" ht="15" customHeight="1" thickBot="1" x14ac:dyDescent="0.2">
      <c r="A69" s="17" t="s">
        <v>32</v>
      </c>
      <c r="B69" s="46"/>
      <c r="C69" s="70">
        <f>ROUND(C68/B68*100,1)</f>
        <v>85.9</v>
      </c>
      <c r="D69" s="70">
        <f>ROUND(D68/B68*100,1)</f>
        <v>71.3</v>
      </c>
      <c r="E69" s="70">
        <f>ROUND(E68/B68*100,1)</f>
        <v>24.6</v>
      </c>
      <c r="F69" s="70">
        <f>ROUND(F68/B68*100,1)</f>
        <v>12.5</v>
      </c>
      <c r="G69" s="70">
        <f>ROUND(G68/C68*100,1)</f>
        <v>9.6999999999999993</v>
      </c>
      <c r="H69" s="71">
        <f>H68/$G68*100</f>
        <v>72.549019607843135</v>
      </c>
      <c r="I69" s="72">
        <f>I68/$G68*100</f>
        <v>27.450980392156865</v>
      </c>
    </row>
    <row r="70" spans="1:10" ht="15" customHeight="1" x14ac:dyDescent="0.15">
      <c r="A70" s="22" t="s">
        <v>62</v>
      </c>
      <c r="B70" s="32">
        <f t="shared" ref="B70:G70" si="30">SUM(B68+B63+B51+B46+B9+B42+B35+B26+B20+B17)</f>
        <v>7666</v>
      </c>
      <c r="C70" s="32">
        <f t="shared" si="30"/>
        <v>5853</v>
      </c>
      <c r="D70" s="32">
        <f t="shared" si="30"/>
        <v>2899</v>
      </c>
      <c r="E70" s="32">
        <f t="shared" si="30"/>
        <v>1919</v>
      </c>
      <c r="F70" s="32">
        <f t="shared" si="30"/>
        <v>813</v>
      </c>
      <c r="G70" s="32">
        <f t="shared" si="30"/>
        <v>514</v>
      </c>
      <c r="H70" s="64">
        <f>SUM(H68+H63+H51+H46+H9+H42+H35+H26+H20+H17)</f>
        <v>122</v>
      </c>
      <c r="I70" s="65">
        <f>SUM(I68+I63+I51+I46+I9+I42+I35+I26+I20+I17)</f>
        <v>392</v>
      </c>
    </row>
    <row r="71" spans="1:10" ht="15" customHeight="1" thickBot="1" x14ac:dyDescent="0.2">
      <c r="A71" s="23" t="s">
        <v>32</v>
      </c>
      <c r="B71" s="46"/>
      <c r="C71" s="70">
        <f>ROUND(C70/B70*100,1)</f>
        <v>76.400000000000006</v>
      </c>
      <c r="D71" s="70">
        <f>ROUND(D70/B70*100,1)</f>
        <v>37.799999999999997</v>
      </c>
      <c r="E71" s="70">
        <f>ROUND(E70/B70*100,1)</f>
        <v>25</v>
      </c>
      <c r="F71" s="70">
        <f>ROUND(F70/C70*100,1)</f>
        <v>13.9</v>
      </c>
      <c r="G71" s="70">
        <f>ROUND(G70/D70*100,1)</f>
        <v>17.7</v>
      </c>
      <c r="H71" s="71">
        <f>H70/$G70*100</f>
        <v>23.735408560311281</v>
      </c>
      <c r="I71" s="72">
        <f>I70/$G70*100</f>
        <v>76.264591439688715</v>
      </c>
    </row>
    <row r="72" spans="1:10" ht="15" customHeight="1" x14ac:dyDescent="0.15">
      <c r="A72" s="24" t="s">
        <v>30</v>
      </c>
      <c r="B72" s="66">
        <v>5995</v>
      </c>
      <c r="C72" s="66">
        <v>5540</v>
      </c>
      <c r="D72" s="66">
        <v>286</v>
      </c>
      <c r="E72" s="66">
        <v>0</v>
      </c>
      <c r="F72" s="66">
        <v>1904</v>
      </c>
      <c r="G72" s="66">
        <v>1238</v>
      </c>
      <c r="H72" s="64">
        <f t="shared" ref="H72" si="31">G72-I72</f>
        <v>378</v>
      </c>
      <c r="I72" s="67">
        <v>860</v>
      </c>
    </row>
    <row r="73" spans="1:10" ht="15" customHeight="1" thickBot="1" x14ac:dyDescent="0.2">
      <c r="A73" s="17" t="s">
        <v>32</v>
      </c>
      <c r="B73" s="46"/>
      <c r="C73" s="70">
        <f>ROUND(C72/$B72*100,1)</f>
        <v>92.4</v>
      </c>
      <c r="D73" s="70">
        <f>ROUND(D72/$B72*100,1)</f>
        <v>4.8</v>
      </c>
      <c r="E73" s="70">
        <f>ROUND(E72/$B72*100,1)</f>
        <v>0</v>
      </c>
      <c r="F73" s="70">
        <f>ROUND(F72/$B72*100,1)</f>
        <v>31.8</v>
      </c>
      <c r="G73" s="70">
        <f>ROUND(G72/$B72*100,1)</f>
        <v>20.7</v>
      </c>
      <c r="H73" s="71">
        <f>H72/$G72*100</f>
        <v>30.533117932148627</v>
      </c>
      <c r="I73" s="72">
        <f>I72/$G72*100</f>
        <v>69.466882067851373</v>
      </c>
    </row>
    <row r="74" spans="1:10" ht="15" customHeight="1" x14ac:dyDescent="0.15">
      <c r="A74" s="25" t="s">
        <v>48</v>
      </c>
      <c r="B74" s="32">
        <f t="shared" ref="B74:F74" si="32">B70+B72</f>
        <v>13661</v>
      </c>
      <c r="C74" s="68">
        <f t="shared" si="32"/>
        <v>11393</v>
      </c>
      <c r="D74" s="32">
        <f t="shared" si="32"/>
        <v>3185</v>
      </c>
      <c r="E74" s="32">
        <f t="shared" si="32"/>
        <v>1919</v>
      </c>
      <c r="F74" s="32">
        <f t="shared" si="32"/>
        <v>2717</v>
      </c>
      <c r="G74" s="32">
        <f t="shared" ref="G74" si="33">G70+G72</f>
        <v>1752</v>
      </c>
      <c r="H74" s="69">
        <f>H70+H72</f>
        <v>500</v>
      </c>
      <c r="I74" s="65">
        <f>I70+I72</f>
        <v>1252</v>
      </c>
    </row>
    <row r="75" spans="1:10" ht="15" customHeight="1" thickBot="1" x14ac:dyDescent="0.2">
      <c r="A75" s="17" t="s">
        <v>32</v>
      </c>
      <c r="B75" s="46"/>
      <c r="C75" s="70">
        <f>ROUND(C74/$B74*100,1)</f>
        <v>83.4</v>
      </c>
      <c r="D75" s="70">
        <f>ROUND(D74/$B74*100,1)</f>
        <v>23.3</v>
      </c>
      <c r="E75" s="70">
        <f>ROUND(E74/$B74*100,1)</f>
        <v>14</v>
      </c>
      <c r="F75" s="70">
        <f>ROUND(F74/$B74*100,1)</f>
        <v>19.899999999999999</v>
      </c>
      <c r="G75" s="70">
        <f>ROUND(G74/$B74*100,1)</f>
        <v>12.8</v>
      </c>
      <c r="H75" s="71">
        <f>H74/$G74*100</f>
        <v>28.538812785388128</v>
      </c>
      <c r="I75" s="72">
        <f>I74/$G74*100</f>
        <v>71.461187214611883</v>
      </c>
      <c r="J75" s="1">
        <f>SUM(H75:I75)</f>
        <v>100.00000000000001</v>
      </c>
    </row>
    <row r="76" spans="1:10" x14ac:dyDescent="0.15">
      <c r="A76" s="26"/>
      <c r="F76" s="26"/>
      <c r="G76" s="27"/>
      <c r="H76" s="28"/>
      <c r="I76" s="29" t="s">
        <v>64</v>
      </c>
    </row>
    <row r="78" spans="1:10" x14ac:dyDescent="0.15">
      <c r="A78" s="30"/>
    </row>
  </sheetData>
  <sheetProtection selectLockedCells="1"/>
  <mergeCells count="8">
    <mergeCell ref="A4:A5"/>
    <mergeCell ref="H4:I4"/>
    <mergeCell ref="B4:B5"/>
    <mergeCell ref="G4:G5"/>
    <mergeCell ref="C4:C5"/>
    <mergeCell ref="D4:D5"/>
    <mergeCell ref="E4:E5"/>
    <mergeCell ref="F4:F5"/>
  </mergeCells>
  <phoneticPr fontId="2"/>
  <pageMargins left="0.78740157480314965" right="0.55118110236220474" top="0.78740157480314965" bottom="0.59055118110236227" header="0.11811023622047245" footer="0.11811023622047245"/>
  <pageSetup paperSize="9" scale="69" orientation="portrait" r:id="rId1"/>
  <headerFooter alignWithMargins="0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表13</vt:lpstr>
      <vt:lpstr>表13!Print_Area</vt:lpstr>
      <vt:lpstr>表13!Print_Titles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kkc_ma.ogata</cp:lastModifiedBy>
  <cp:lastPrinted>2021-01-08T11:05:02Z</cp:lastPrinted>
  <dcterms:created xsi:type="dcterms:W3CDTF">2003-12-02T07:16:32Z</dcterms:created>
  <dcterms:modified xsi:type="dcterms:W3CDTF">2023-02-13T05:39:07Z</dcterms:modified>
</cp:coreProperties>
</file>