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drawings/drawing5.xml" ContentType="application/vnd.openxmlformats-officedocument.drawingml.chartsha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E5531CC3-2748-4677-AE52-D47CA6E73D3D}" xr6:coauthVersionLast="47" xr6:coauthVersionMax="47" xr10:uidLastSave="{108D38E1-BA22-4790-8966-E2DC7DF4D13C}"/>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AM35" i="10"/>
  <c r="C35" i="10"/>
  <c r="CO34" i="10"/>
  <c r="CO35" i="10" s="1"/>
  <c r="CO36" i="10" s="1"/>
  <c r="CO37" i="10" s="1"/>
  <c r="BW34" i="10"/>
  <c r="BW35" i="10" s="1"/>
  <c r="BW36" i="10" s="1"/>
  <c r="BW37" i="10" s="1"/>
  <c r="BW38" i="10" s="1"/>
  <c r="BW39" i="10" s="1"/>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tc={8341E183-EE6C-4742-8EF6-9A7B01E3D173}</author>
  </authors>
  <commentList>
    <comment ref="A66" authorId="0" shapeId="0" xr:uid="{8341E183-EE6C-4742-8EF6-9A7B01E3D17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東京都送付資料_参考数値より</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tc={59A60DB5-73D9-422D-9A49-7C479084C41E}</author>
  </authors>
  <commentList>
    <comment ref="C58" authorId="0" shapeId="0" xr:uid="{59A60DB5-73D9-422D-9A49-7C479084C4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検収調書_14基金の状況（29表）より</t>
      </text>
    </comment>
  </commentList>
</comments>
</file>

<file path=xl/sharedStrings.xml><?xml version="1.0" encoding="utf-8"?>
<sst xmlns="http://schemas.openxmlformats.org/spreadsheetml/2006/main" count="1147" uniqueCount="555">
  <si>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</si>
  <si>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</si>
  <si>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</si>
  <si>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</si>
  <si>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</si>
  <si>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</si>
  <si>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</si>
  <si>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</si>
  <si>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</si>
  <si>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</si>
  <si>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</si>
  <si>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</si>
  <si>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</si>
  <si>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</si>
  <si>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</si>
  <si>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</si>
  <si>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</si>
  <si>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</si>
  <si>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</si>
  <si>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</si>
  <si>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</si>
  <si>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</si>
  <si>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</si>
  <si>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</si>
  <si>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</si>
  <si>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</si>
  <si>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</si>
  <si>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</si>
  <si>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</si>
  <si>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</si>
  <si>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</si>
  <si>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</si>
  <si>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</si>
  <si>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</si>
  <si>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</si>
  <si>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</si>
  <si>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</si>
  <si>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</si>
  <si>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</si>
  <si>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</si>
  <si>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</si>
  <si>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</si>
  <si>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</si>
  <si>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</si>
  <si>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</si>
  <si>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</si>
  <si>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</si>
  <si>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</si>
  <si>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</si>
  <si>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</si>
  <si>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</si>
  <si>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</si>
  <si>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</si>
  <si>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</si>
  <si>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</si>
  <si>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</si>
  <si>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</si>
  <si>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</si>
  <si>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</si>
  <si>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</si>
  <si>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</si>
  <si>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</si>
  <si>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</si>
  <si>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</si>
  <si>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</si>
  <si>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</si>
  <si>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</si>
  <si>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</si>
  <si>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</si>
  <si>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</si>
  <si>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</si>
  <si>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</si>
  <si>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</si>
  <si>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</si>
  <si>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</si>
  <si>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</si>
  <si>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</si>
  <si>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</si>
  <si>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</si>
  <si>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</si>
  <si>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</si>
  <si>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</si>
  <si>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</si>
  <si>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</si>
  <si>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</si>
  <si>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</si>
  <si>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</si>
  <si>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</si>
  <si>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</si>
  <si>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</si>
  <si>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</si>
  <si>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</si>
  <si>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</si>
  <si>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</si>
  <si>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</si>
  <si>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</si>
  <si>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</si>
  <si>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</si>
  <si>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</si>
  <si>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</si>
  <si>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</si>
  <si>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</si>
  <si>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</si>
  <si>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</si>
  <si>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</si>
  <si>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</si>
  <si>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</si>
  <si>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</si>
  <si>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</si>
  <si>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</si>
  <si>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</si>
  <si>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</si>
  <si>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</si>
  <si>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</si>
  <si>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</si>
  <si>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</si>
  <si>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</si>
  <si>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</si>
  <si>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</si>
  <si>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</si>
  <si>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</si>
  <si>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</si>
  <si>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</si>
  <si>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</si>
  <si>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</si>
  <si>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</si>
  <si>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</si>
  <si>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</si>
  <si>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</si>
  <si>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</si>
  <si>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</si>
  <si>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</si>
  <si>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</si>
  <si>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</si>
  <si>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</si>
  <si>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</si>
  <si>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</si>
  <si>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</si>
  <si>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</si>
  <si>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</si>
  <si>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</si>
  <si>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</si>
  <si>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</si>
  <si>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</si>
  <si>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</si>
  <si>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</si>
  <si>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</si>
  <si>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</si>
  <si>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</si>
  <si>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</si>
  <si>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</si>
  <si>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</si>
  <si>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</si>
  <si>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</si>
  <si>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</si>
  <si>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</si>
  <si>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</si>
  <si>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</si>
  <si>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</si>
  <si>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</si>
  <si>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</si>
  <si>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</si>
  <si>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</si>
  <si>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</si>
  <si>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</si>
  <si>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</si>
  <si>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</si>
  <si>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</si>
  <si>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</si>
  <si>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</si>
  <si>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</si>
  <si>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</si>
  <si>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</si>
  <si>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</si>
  <si>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</si>
  <si>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</si>
  <si>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</si>
  <si>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</si>
  <si>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</si>
  <si>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</si>
  <si>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</si>
  <si>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</si>
  <si>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</si>
  <si>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</si>
  <si>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</si>
  <si>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</si>
  <si>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</si>
  <si>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</si>
  <si>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</si>
  <si>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</si>
  <si>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</si>
  <si>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</si>
  <si>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</si>
  <si>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</si>
  <si>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</si>
  <si>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</si>
  <si>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</si>
  <si>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</si>
  <si>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</si>
  <si>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</si>
  <si>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</si>
  <si>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</si>
  <si>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</si>
  <si>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東京都目黒区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</si>
  <si>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</si>
  <si>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</si>
  <si>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</si>
  <si>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</si>
  <si>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</si>
  <si>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</si>
  <si>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</si>
  <si>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</si>
  <si>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</si>
  <si>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</si>
  <si>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</si>
  <si>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</si>
  <si>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</si>
  <si>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</si>
  <si>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</si>
  <si>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</si>
  <si>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</si>
  <si>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</si>
  <si>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</si>
  <si>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</si>
  <si>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</si>
  <si>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</si>
  <si>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</si>
  <si>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</si>
  <si>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</si>
  <si>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</si>
  <si>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</si>
  <si>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</si>
  <si>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</si>
  <si>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</si>
  <si>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</si>
  <si>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</si>
  <si>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</si>
  <si>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</si>
  <si>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</si>
  <si>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</si>
  <si>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</si>
  <si>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</si>
  <si>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</si>
  <si>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</si>
  <si>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</si>
  <si>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</si>
  <si>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</si>
  <si>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</si>
  <si>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</si>
  <si>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</si>
  <si>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</si>
  <si>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</si>
  <si>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</si>
  <si>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</si>
  <si>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</si>
  <si>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</si>
  <si>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</si>
  <si>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</si>
  <si>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</si>
  <si>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</si>
  <si>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</si>
  <si>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</si>
  <si>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</si>
  <si>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</si>
  <si>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</si>
  <si>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</si>
  <si>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</si>
  <si>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</si>
  <si>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</si>
  <si>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</si>
  <si>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</si>
  <si>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</si>
  <si>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</si>
  <si>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</si>
  <si>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</si>
  <si>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</si>
  <si>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</si>
  <si>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</si>
  <si>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</si>
  <si>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</si>
  <si>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</si>
  <si>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</si>
  <si>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</si>
  <si>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</si>
  <si>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</si>
  <si>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</si>
  <si>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</si>
  <si>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</si>
  <si>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</si>
  <si>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</si>
  <si>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</si>
  <si>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</si>
  <si>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</si>
  <si>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</si>
  <si>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</si>
  <si>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</si>
  <si>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</si>
  <si>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</si>
  <si>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</si>
  <si>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</si>
  <si>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</si>
  <si>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</si>
  <si>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</si>
  <si>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</si>
  <si>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</si>
  <si>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</si>
  <si>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</si>
  <si>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</si>
  <si>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</si>
  <si>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</si>
  <si>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</si>
  <si>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</si>
  <si>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</si>
  <si>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</si>
  <si>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</si>
  <si>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</si>
  <si>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</si>
  <si>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</si>
  <si>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</si>
  <si>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</si>
  <si>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</si>
  <si>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</si>
  <si>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</si>
  <si>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</si>
  <si>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</si>
  <si>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</si>
  <si>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</si>
  <si>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</si>
  <si>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</si>
  <si>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</si>
  <si>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</si>
  <si>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</si>
  <si>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</si>
  <si>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</si>
  <si>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</si>
  <si>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</si>
  <si>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</si>
  <si>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</si>
  <si>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</si>
  <si>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</si>
  <si>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</si>
  <si>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</si>
  <si>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</si>
  <si>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</si>
  <si>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</si>
  <si>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</si>
  <si>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</si>
  <si>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</si>
  <si>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</si>
  <si>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</si>
  <si>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</si>
  <si>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</si>
  <si>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</si>
  <si>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</si>
  <si>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東京都目黒区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</si>
  <si>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</si>
  <si>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</si>
  <si>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</si>
  <si>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</si>
  <si>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</si>
  <si>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</si>
  <si>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</si>
  <si>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</si>
  <si>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</si>
  <si>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</si>
  <si>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</si>
  <si>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</si>
  <si>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</si>
  <si>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</si>
  <si>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</si>
  <si>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</si>
  <si>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</si>
  <si>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</si>
  <si>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</si>
  <si>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</si>
  <si>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</si>
  <si>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</si>
  <si>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</si>
  <si>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</si>
  <si>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</si>
  <si>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</si>
  <si>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</si>
  <si>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</si>
  <si>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</si>
  <si>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</si>
  <si>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</si>
  <si>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</si>
  <si>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</si>
  <si>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</si>
  <si>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</si>
  <si>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</si>
  <si>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</si>
  <si>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</si>
  <si>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</si>
  <si>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</si>
  <si>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</si>
  <si>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</si>
  <si>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</si>
  <si>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</si>
  <si>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</si>
  <si>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</si>
  <si>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</si>
  <si>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</si>
  <si>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</si>
  <si>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</si>
  <si>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</si>
  <si>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</si>
  <si>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</si>
  <si>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</si>
  <si>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</si>
  <si>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</si>
  <si>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</si>
  <si>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</si>
  <si>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</si>
  <si>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</si>
  <si>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</si>
  <si>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</si>
  <si>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</si>
  <si>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</si>
  <si>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</si>
  <si>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</si>
  <si>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</si>
  <si>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</si>
  <si>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</si>
  <si>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</si>
  <si>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</si>
  <si>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</si>
  <si>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</si>
  <si>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</si>
  <si>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</si>
  <si>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</si>
  <si>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</si>
  <si>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</si>
  <si>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</si>
  <si>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</si>
  <si>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</si>
  <si>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</si>
  <si>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</si>
  <si>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</si>
  <si>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</si>
  <si>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</si>
  <si>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</si>
  <si>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</si>
  <si>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</si>
  <si>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</si>
  <si>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</si>
  <si>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</si>
  <si>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</si>
  <si>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</si>
  <si>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</si>
  <si>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</si>
  <si>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</si>
  <si>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</si>
  <si>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</si>
  <si>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</si>
  <si>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</si>
  <si>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</si>
  <si>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</si>
  <si>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</si>
  <si>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</si>
  <si>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</si>
  <si>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</si>
  <si>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</si>
  <si>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</si>
  <si>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</si>
  <si>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</si>
  <si>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</si>
  <si>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</si>
  <si>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</si>
  <si>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</si>
  <si>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</si>
  <si>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</si>
  <si>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</si>
  <si>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</si>
  <si>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</si>
  <si>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</si>
  <si>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</si>
  <si>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</si>
  <si>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</si>
  <si>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</si>
  <si>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</si>
  <si>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</si>
  <si>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</si>
  <si>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</si>
  <si>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</si>
  <si>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</si>
  <si>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</si>
  <si>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</si>
  <si>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</si>
  <si>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</si>
  <si>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</si>
  <si>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</si>
  <si>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</si>
  <si>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</si>
  <si>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</si>
  <si>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</si>
  <si>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</si>
  <si>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</si>
  <si>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</si>
  <si>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</si>
  <si>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</si>
  <si>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</si>
  <si>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</si>
  <si>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</si>
  <si>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</si>
  <si>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</si>
  <si>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</si>
  <si>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</si>
  <si>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</si>
  <si>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</si>
  <si>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</si>
  <si>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</si>
  <si>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</si>
  <si>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</si>
  <si>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</si>
  <si>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</si>
  <si>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</si>
  <si>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</si>
  <si>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</si>
  <si>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</si>
  <si>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</si>
  <si>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</si>
  <si>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</si>
  <si>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</si>
  <si>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</si>
  <si>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</si>
  <si>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</si>
  <si>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</si>
  <si>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</si>
  <si>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</si>
  <si>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</si>
  <si>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</si>
  <si>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</si>
  <si>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</si>
  <si>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</si>
  <si>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</si>
  <si>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</si>
  <si>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</si>
  <si>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</si>
  <si>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</si>
  <si>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</si>
  <si>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</si>
  <si>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</si>
  <si>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（公財）目黒区芸術文化振興財団</t>
    <rPh sb="1" eb="3">
      <t>コウザイ</t>
    </rPh>
    <rPh sb="4" eb="7">
      <t>メグロク</t>
    </rPh>
    <rPh sb="7" eb="9">
      <t>ゲイジュツ</t>
    </rPh>
    <rPh sb="9" eb="11">
      <t>ブンカ</t>
    </rPh>
    <rPh sb="11" eb="13">
      <t>シンコウ</t>
    </rPh>
    <rPh sb="13" eb="15">
      <t>ザイダン</t>
    </rPh>
    <phoneticPr fontId="10"/>
  </si>
  <si>
    <t>（公財）目黒区勤労者サービスセンター</t>
    <rPh sb="1" eb="3">
      <t>コウザイ</t>
    </rPh>
    <rPh sb="4" eb="7">
      <t>メグロク</t>
    </rPh>
    <rPh sb="7" eb="10">
      <t>キンロウシャ</t>
    </rPh>
    <phoneticPr fontId="10"/>
  </si>
  <si>
    <t>（公財）目黒区国際交流協会</t>
    <rPh sb="1" eb="3">
      <t>コウザイ</t>
    </rPh>
    <rPh sb="4" eb="7">
      <t>メグロク</t>
    </rPh>
    <rPh sb="7" eb="9">
      <t>コクサイ</t>
    </rPh>
    <rPh sb="9" eb="11">
      <t>コウリュウ</t>
    </rPh>
    <rPh sb="11" eb="13">
      <t>キョウカイ</t>
    </rPh>
    <phoneticPr fontId="10"/>
  </si>
  <si>
    <t>目黒区土地開発公社</t>
    <rPh sb="0" eb="3">
      <t>メグロク</t>
    </rPh>
    <rPh sb="3" eb="5">
      <t>トチ</t>
    </rPh>
    <rPh sb="5" eb="7">
      <t>カイハツ</t>
    </rPh>
    <rPh sb="7" eb="9">
      <t>コウシャ</t>
    </rPh>
    <phoneticPr fontId="10"/>
  </si>
  <si>
    <t>○</t>
    <phoneticPr fontId="10"/>
  </si>
  <si>
    <t>-</t>
    <phoneticPr fontId="2"/>
  </si>
  <si>
    <t>法適用</t>
    <rPh sb="0" eb="1">
      <t>ホウ</t>
    </rPh>
    <rPh sb="1" eb="3">
      <t>テキヨウ</t>
    </rPh>
    <phoneticPr fontId="6"/>
  </si>
  <si>
    <t>施設整備基金</t>
    <rPh sb="0" eb="2">
      <t>シセツ</t>
    </rPh>
    <rPh sb="2" eb="4">
      <t>セイビ</t>
    </rPh>
    <rPh sb="4" eb="6">
      <t>キキン</t>
    </rPh>
    <phoneticPr fontId="2"/>
  </si>
  <si>
    <t>学校施設整備基金</t>
    <rPh sb="0" eb="2">
      <t>ガッコウ</t>
    </rPh>
    <rPh sb="2" eb="4">
      <t>シセツ</t>
    </rPh>
    <rPh sb="4" eb="6">
      <t>セイビ</t>
    </rPh>
    <rPh sb="6" eb="8">
      <t>キキン</t>
    </rPh>
    <phoneticPr fontId="2"/>
  </si>
  <si>
    <t>社会福祉施設整備寄付金等積立基金</t>
    <phoneticPr fontId="2"/>
  </si>
  <si>
    <t>区営住宅管理基金</t>
    <phoneticPr fontId="2"/>
  </si>
  <si>
    <t>サクラ基金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</si>
</sst>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51681</c:v>
                </c:pt>
                <c:pt idx="1">
                  <c:v>50465</c:v>
                </c:pt>
                <c:pt idx="2">
                  <c:v>51679</c:v>
                </c:pt>
                <c:pt idx="3">
                  <c:v>49665</c:v>
                </c:pt>
                <c:pt idx="4">
                  <c:v>63439</c:v>
                </c:pt>
              </c:numCache>
            </c:numRef>
          </c:val>
          <c:smooth val="0"/>
          <c:extLst>
            <c:ext xmlns:c16="http://schemas.microsoft.com/office/drawing/2014/chart" uri="{C3380CC4-5D6E-409C-BE32-E72D297353CC}">
              <c16:uniqueId val="{00000000-70AC-4A90-8E51-DE7D8F7B8E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38808</c:v>
                </c:pt>
                <c:pt idx="1">
                  <c:v>30275</c:v>
                </c:pt>
                <c:pt idx="2">
                  <c:v>15937</c:v>
                </c:pt>
                <c:pt idx="3">
                  <c:v>27424</c:v>
                </c:pt>
                <c:pt idx="4">
                  <c:v>27490</c:v>
                </c:pt>
              </c:numCache>
            </c:numRef>
          </c:val>
          <c:smooth val="0"/>
          <c:extLst>
            <c:ext xmlns:c16="http://schemas.microsoft.com/office/drawing/2014/chart" uri="{C3380CC4-5D6E-409C-BE32-E72D297353CC}">
              <c16:uniqueId val="{00000001-70AC-4A90-8E51-DE7D8F7B8E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8.1199999999999992</c:v>
                </c:pt>
                <c:pt idx="1">
                  <c:v>12.72</c:v>
                </c:pt>
                <c:pt idx="2">
                  <c:v>12.15</c:v>
                </c:pt>
                <c:pt idx="3">
                  <c:v>11.12</c:v>
                </c:pt>
                <c:pt idx="4">
                  <c:v>9.3699999999999992</c:v>
                </c:pt>
              </c:numCache>
            </c:numRef>
          </c:val>
          <c:extLst>
            <c:ext xmlns:c16="http://schemas.microsoft.com/office/drawing/2014/chart" uri="{C3380CC4-5D6E-409C-BE32-E72D297353CC}">
              <c16:uniqueId val="{00000000-E4DB-48F0-8CD7-4CE260E350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32.17</c:v>
                </c:pt>
                <c:pt idx="1">
                  <c:v>37.46</c:v>
                </c:pt>
                <c:pt idx="2">
                  <c:v>42.51</c:v>
                </c:pt>
                <c:pt idx="3">
                  <c:v>47.79</c:v>
                </c:pt>
                <c:pt idx="4">
                  <c:v>50.63</c:v>
                </c:pt>
              </c:numCache>
            </c:numRef>
          </c:val>
          <c:extLst>
            <c:ext xmlns:c16="http://schemas.microsoft.com/office/drawing/2014/chart" uri="{C3380CC4-5D6E-409C-BE32-E72D297353CC}">
              <c16:uniqueId val="{00000001-E4DB-48F0-8CD7-4CE260E350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5.29</c:v>
                </c:pt>
                <c:pt idx="1">
                  <c:v>9.24</c:v>
                </c:pt>
                <c:pt idx="2">
                  <c:v>6.04</c:v>
                </c:pt>
                <c:pt idx="3">
                  <c:v>5.27</c:v>
                </c:pt>
                <c:pt idx="4">
                  <c:v>4.92</c:v>
                </c:pt>
              </c:numCache>
            </c:numRef>
          </c:val>
          <c:smooth val="0"/>
          <c:extLst>
            <c:ext xmlns:c16="http://schemas.microsoft.com/office/drawing/2014/chart" uri="{C3380CC4-5D6E-409C-BE32-E72D297353CC}">
              <c16:uniqueId val="{00000002-E4DB-48F0-8CD7-4CE260E350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38-462E-B893-A7B2276E7A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38-462E-B893-A7B2276E7A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38-462E-B893-A7B2276E7A7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38-462E-B893-A7B2276E7A7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138-462E-B893-A7B2276E7A7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138-462E-B893-A7B2276E7A7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0.08</c:v>
                </c:pt>
                <c:pt idx="2">
                  <c:v>#N/A</c:v>
                </c:pt>
                <c:pt idx="3">
                  <c:v>0</c:v>
                </c:pt>
                <c:pt idx="4">
                  <c:v>#N/A</c:v>
                </c:pt>
                <c:pt idx="5">
                  <c:v>7.0000000000000007E-2</c:v>
                </c:pt>
                <c:pt idx="6">
                  <c:v>#N/A</c:v>
                </c:pt>
                <c:pt idx="7">
                  <c:v>0.11</c:v>
                </c:pt>
                <c:pt idx="8">
                  <c:v>#N/A</c:v>
                </c:pt>
                <c:pt idx="9">
                  <c:v>0.1</c:v>
                </c:pt>
              </c:numCache>
            </c:numRef>
          </c:val>
          <c:extLst>
            <c:ext xmlns:c16="http://schemas.microsoft.com/office/drawing/2014/chart" uri="{C3380CC4-5D6E-409C-BE32-E72D297353CC}">
              <c16:uniqueId val="{00000006-4138-462E-B893-A7B2276E7A7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0.42</c:v>
                </c:pt>
                <c:pt idx="2">
                  <c:v>#N/A</c:v>
                </c:pt>
                <c:pt idx="3">
                  <c:v>0.94</c:v>
                </c:pt>
                <c:pt idx="4">
                  <c:v>#N/A</c:v>
                </c:pt>
                <c:pt idx="5">
                  <c:v>1.02</c:v>
                </c:pt>
                <c:pt idx="6">
                  <c:v>#N/A</c:v>
                </c:pt>
                <c:pt idx="7">
                  <c:v>0.64</c:v>
                </c:pt>
                <c:pt idx="8">
                  <c:v>#N/A</c:v>
                </c:pt>
                <c:pt idx="9">
                  <c:v>0.38</c:v>
                </c:pt>
              </c:numCache>
            </c:numRef>
          </c:val>
          <c:extLst>
            <c:ext xmlns:c16="http://schemas.microsoft.com/office/drawing/2014/chart" uri="{C3380CC4-5D6E-409C-BE32-E72D297353CC}">
              <c16:uniqueId val="{00000007-4138-462E-B893-A7B2276E7A7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0.38</c:v>
                </c:pt>
                <c:pt idx="2">
                  <c:v>#N/A</c:v>
                </c:pt>
                <c:pt idx="3">
                  <c:v>0.84</c:v>
                </c:pt>
                <c:pt idx="4">
                  <c:v>#N/A</c:v>
                </c:pt>
                <c:pt idx="5">
                  <c:v>0.42</c:v>
                </c:pt>
                <c:pt idx="6">
                  <c:v>#N/A</c:v>
                </c:pt>
                <c:pt idx="7">
                  <c:v>0.43</c:v>
                </c:pt>
                <c:pt idx="8">
                  <c:v>#N/A</c:v>
                </c:pt>
                <c:pt idx="9">
                  <c:v>0.6</c:v>
                </c:pt>
              </c:numCache>
            </c:numRef>
          </c:val>
          <c:extLst>
            <c:ext xmlns:c16="http://schemas.microsoft.com/office/drawing/2014/chart" uri="{C3380CC4-5D6E-409C-BE32-E72D297353CC}">
              <c16:uniqueId val="{00000008-4138-462E-B893-A7B2276E7A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8.1199999999999992</c:v>
                </c:pt>
                <c:pt idx="2">
                  <c:v>#N/A</c:v>
                </c:pt>
                <c:pt idx="3">
                  <c:v>12.71</c:v>
                </c:pt>
                <c:pt idx="4">
                  <c:v>#N/A</c:v>
                </c:pt>
                <c:pt idx="5">
                  <c:v>12.15</c:v>
                </c:pt>
                <c:pt idx="6">
                  <c:v>#N/A</c:v>
                </c:pt>
                <c:pt idx="7">
                  <c:v>11.12</c:v>
                </c:pt>
                <c:pt idx="8">
                  <c:v>#N/A</c:v>
                </c:pt>
                <c:pt idx="9">
                  <c:v>9.36</c:v>
                </c:pt>
              </c:numCache>
            </c:numRef>
          </c:val>
          <c:extLst>
            <c:ext xmlns:c16="http://schemas.microsoft.com/office/drawing/2014/chart" uri="{C3380CC4-5D6E-409C-BE32-E72D297353CC}">
              <c16:uniqueId val="{00000009-4138-462E-B893-A7B2276E7A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4991</c:v>
                </c:pt>
                <c:pt idx="5">
                  <c:v>4865</c:v>
                </c:pt>
                <c:pt idx="8">
                  <c:v>4654</c:v>
                </c:pt>
                <c:pt idx="11">
                  <c:v>4195</c:v>
                </c:pt>
                <c:pt idx="14">
                  <c:v>3769</c:v>
                </c:pt>
              </c:numCache>
            </c:numRef>
          </c:val>
          <c:extLst>
            <c:ext xmlns:c16="http://schemas.microsoft.com/office/drawing/2014/chart" uri="{C3380CC4-5D6E-409C-BE32-E72D297353CC}">
              <c16:uniqueId val="{00000000-A33D-4020-A4AA-B26DA549B5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3D-4020-A4AA-B26DA549B5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c:v>
                </c:pt>
                <c:pt idx="3">
                  <c:v>18</c:v>
                </c:pt>
                <c:pt idx="6">
                  <c:v>12</c:v>
                </c:pt>
                <c:pt idx="9">
                  <c:v>12</c:v>
                </c:pt>
                <c:pt idx="12">
                  <c:v>11</c:v>
                </c:pt>
              </c:numCache>
            </c:numRef>
          </c:val>
          <c:extLst>
            <c:ext xmlns:c16="http://schemas.microsoft.com/office/drawing/2014/chart" uri="{C3380CC4-5D6E-409C-BE32-E72D297353CC}">
              <c16:uniqueId val="{00000002-A33D-4020-A4AA-B26DA549B5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87</c:v>
                </c:pt>
                <c:pt idx="3">
                  <c:v>96</c:v>
                </c:pt>
                <c:pt idx="6">
                  <c:v>92</c:v>
                </c:pt>
                <c:pt idx="9">
                  <c:v>94</c:v>
                </c:pt>
                <c:pt idx="12">
                  <c:v>112</c:v>
                </c:pt>
              </c:numCache>
            </c:numRef>
          </c:val>
          <c:extLst>
            <c:ext xmlns:c16="http://schemas.microsoft.com/office/drawing/2014/chart" uri="{C3380CC4-5D6E-409C-BE32-E72D297353CC}">
              <c16:uniqueId val="{00000003-A33D-4020-A4AA-B26DA549B5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3D-4020-A4AA-B26DA549B5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278</c:v>
                </c:pt>
                <c:pt idx="3">
                  <c:v>304</c:v>
                </c:pt>
                <c:pt idx="6">
                  <c:v>303</c:v>
                </c:pt>
                <c:pt idx="9">
                  <c:v>303</c:v>
                </c:pt>
                <c:pt idx="12">
                  <c:v>194</c:v>
                </c:pt>
              </c:numCache>
            </c:numRef>
          </c:val>
          <c:extLst>
            <c:ext xmlns:c16="http://schemas.microsoft.com/office/drawing/2014/chart" uri="{C3380CC4-5D6E-409C-BE32-E72D297353CC}">
              <c16:uniqueId val="{00000005-A33D-4020-A4AA-B26DA549B5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3D-4020-A4AA-B26DA549B5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2013</c:v>
                </c:pt>
                <c:pt idx="3">
                  <c:v>1687</c:v>
                </c:pt>
                <c:pt idx="6">
                  <c:v>1564</c:v>
                </c:pt>
                <c:pt idx="9">
                  <c:v>1027</c:v>
                </c:pt>
                <c:pt idx="12">
                  <c:v>831</c:v>
                </c:pt>
              </c:numCache>
            </c:numRef>
          </c:val>
          <c:extLst>
            <c:ext xmlns:c16="http://schemas.microsoft.com/office/drawing/2014/chart" uri="{C3380CC4-5D6E-409C-BE32-E72D297353CC}">
              <c16:uniqueId val="{00000007-A33D-4020-A4AA-B26DA549B5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-2591</c:v>
                </c:pt>
                <c:pt idx="2">
                  <c:v>#N/A</c:v>
                </c:pt>
                <c:pt idx="3">
                  <c:v>#N/A</c:v>
                </c:pt>
                <c:pt idx="4">
                  <c:v>-2760</c:v>
                </c:pt>
                <c:pt idx="5">
                  <c:v>#N/A</c:v>
                </c:pt>
                <c:pt idx="6">
                  <c:v>#N/A</c:v>
                </c:pt>
                <c:pt idx="7">
                  <c:v>-2683</c:v>
                </c:pt>
                <c:pt idx="8">
                  <c:v>#N/A</c:v>
                </c:pt>
                <c:pt idx="9">
                  <c:v>#N/A</c:v>
                </c:pt>
                <c:pt idx="10">
                  <c:v>-2759</c:v>
                </c:pt>
                <c:pt idx="11">
                  <c:v>#N/A</c:v>
                </c:pt>
                <c:pt idx="12">
                  <c:v>#N/A</c:v>
                </c:pt>
                <c:pt idx="13">
                  <c:v>-2621</c:v>
                </c:pt>
                <c:pt idx="14">
                  <c:v>#N/A</c:v>
                </c:pt>
              </c:numCache>
            </c:numRef>
          </c:val>
          <c:smooth val="0"/>
          <c:extLst>
            <c:ext xmlns:c16="http://schemas.microsoft.com/office/drawing/2014/chart" uri="{C3380CC4-5D6E-409C-BE32-E72D297353CC}">
              <c16:uniqueId val="{00000008-A33D-4020-A4AA-B26DA549B5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40218</c:v>
                </c:pt>
                <c:pt idx="5">
                  <c:v>36718</c:v>
                </c:pt>
                <c:pt idx="8">
                  <c:v>36462</c:v>
                </c:pt>
                <c:pt idx="11">
                  <c:v>32496</c:v>
                </c:pt>
                <c:pt idx="14">
                  <c:v>27922</c:v>
                </c:pt>
              </c:numCache>
            </c:numRef>
          </c:val>
          <c:extLst>
            <c:ext xmlns:c16="http://schemas.microsoft.com/office/drawing/2014/chart" uri="{C3380CC4-5D6E-409C-BE32-E72D297353CC}">
              <c16:uniqueId val="{00000000-8B1D-45D7-9095-6A687E942F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B1D-45D7-9095-6A687E942F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51703</c:v>
                </c:pt>
                <c:pt idx="5">
                  <c:v>55531</c:v>
                </c:pt>
                <c:pt idx="8">
                  <c:v>68642</c:v>
                </c:pt>
                <c:pt idx="11">
                  <c:v>80599</c:v>
                </c:pt>
                <c:pt idx="14">
                  <c:v>88452</c:v>
                </c:pt>
              </c:numCache>
            </c:numRef>
          </c:val>
          <c:extLst>
            <c:ext xmlns:c16="http://schemas.microsoft.com/office/drawing/2014/chart" uri="{C3380CC4-5D6E-409C-BE32-E72D297353CC}">
              <c16:uniqueId val="{00000002-8B1D-45D7-9095-6A687E942F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1D-45D7-9095-6A687E942F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1D-45D7-9095-6A687E942F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1D-45D7-9095-6A687E942F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11901</c:v>
                </c:pt>
                <c:pt idx="3">
                  <c:v>11577</c:v>
                </c:pt>
                <c:pt idx="6">
                  <c:v>11599</c:v>
                </c:pt>
                <c:pt idx="9">
                  <c:v>12459</c:v>
                </c:pt>
                <c:pt idx="12">
                  <c:v>13305</c:v>
                </c:pt>
              </c:numCache>
            </c:numRef>
          </c:val>
          <c:extLst>
            <c:ext xmlns:c16="http://schemas.microsoft.com/office/drawing/2014/chart" uri="{C3380CC4-5D6E-409C-BE32-E72D297353CC}">
              <c16:uniqueId val="{00000006-8B1D-45D7-9095-6A687E942F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1063</c:v>
                </c:pt>
                <c:pt idx="3">
                  <c:v>1233</c:v>
                </c:pt>
                <c:pt idx="6">
                  <c:v>1377</c:v>
                </c:pt>
                <c:pt idx="9">
                  <c:v>1701</c:v>
                </c:pt>
                <c:pt idx="12">
                  <c:v>1709</c:v>
                </c:pt>
              </c:numCache>
            </c:numRef>
          </c:val>
          <c:extLst>
            <c:ext xmlns:c16="http://schemas.microsoft.com/office/drawing/2014/chart" uri="{C3380CC4-5D6E-409C-BE32-E72D297353CC}">
              <c16:uniqueId val="{00000007-8B1D-45D7-9095-6A687E942F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B1D-45D7-9095-6A687E942F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134</c:v>
                </c:pt>
                <c:pt idx="3">
                  <c:v>86</c:v>
                </c:pt>
                <c:pt idx="6">
                  <c:v>43</c:v>
                </c:pt>
                <c:pt idx="9">
                  <c:v>17</c:v>
                </c:pt>
                <c:pt idx="12">
                  <c:v>7</c:v>
                </c:pt>
              </c:numCache>
            </c:numRef>
          </c:val>
          <c:extLst>
            <c:ext xmlns:c16="http://schemas.microsoft.com/office/drawing/2014/chart" uri="{C3380CC4-5D6E-409C-BE32-E72D297353CC}">
              <c16:uniqueId val="{00000009-8B1D-45D7-9095-6A687E942F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16338</c:v>
                </c:pt>
                <c:pt idx="3">
                  <c:v>14752</c:v>
                </c:pt>
                <c:pt idx="6">
                  <c:v>13750</c:v>
                </c:pt>
                <c:pt idx="9">
                  <c:v>11514</c:v>
                </c:pt>
                <c:pt idx="12">
                  <c:v>9785</c:v>
                </c:pt>
              </c:numCache>
            </c:numRef>
          </c:val>
          <c:extLst>
            <c:ext xmlns:c16="http://schemas.microsoft.com/office/drawing/2014/chart" uri="{C3380CC4-5D6E-409C-BE32-E72D297353CC}">
              <c16:uniqueId val="{0000000A-8B1D-45D7-9095-6A687E942F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B1D-45D7-9095-6A687E942F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30461</c:v>
                </c:pt>
                <c:pt idx="1">
                  <c:v>34894</c:v>
                </c:pt>
                <c:pt idx="2">
                  <c:v>39540</c:v>
                </c:pt>
              </c:numCache>
            </c:numRef>
          </c:val>
          <c:extLst>
            <c:ext xmlns:c16="http://schemas.microsoft.com/office/drawing/2014/chart" uri="{C3380CC4-5D6E-409C-BE32-E72D297353CC}">
              <c16:uniqueId val="{00000000-E6C5-4273-AA4F-B30A8B9ECD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775</c:v>
                </c:pt>
                <c:pt idx="1">
                  <c:v>505</c:v>
                </c:pt>
                <c:pt idx="2">
                  <c:v>407</c:v>
                </c:pt>
              </c:numCache>
            </c:numRef>
          </c:val>
          <c:extLst>
            <c:ext xmlns:c16="http://schemas.microsoft.com/office/drawing/2014/chart" uri="{C3380CC4-5D6E-409C-BE32-E72D297353CC}">
              <c16:uniqueId val="{00000001-E6C5-4273-AA4F-B30A8B9ECD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34204</c:v>
                </c:pt>
                <c:pt idx="1">
                  <c:v>44111</c:v>
                </c:pt>
                <c:pt idx="2">
                  <c:v>51527</c:v>
                </c:pt>
              </c:numCache>
            </c:numRef>
          </c:val>
          <c:extLst>
            <c:ext xmlns:c16="http://schemas.microsoft.com/office/drawing/2014/chart" uri="{C3380CC4-5D6E-409C-BE32-E72D297353CC}">
              <c16:uniqueId val="{00000002-E6C5-4273-AA4F-B30A8B9ECD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279,520
268,972
14.67
131,219,485
123,773,948
7,317,185
78,098,672
7,601,148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前年度と比べ、分子となる基準財政収入額は特別区税の増などにより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億円余の増、分母となる基準財政需要額は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投資的経費の物価高騰対策経費の算定など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基準財政収入額の増を上回る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億円余の増となり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ポイント下回りました。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今後も歳出の徹底した見直しと歳入確保を行うことにより財政の健全化を図り、中長期的に安定した財政運営に努めていきます。</a:t>
          </a:r>
          <a:endParaRPr lang="ja-JP" altLang="ja-JP" sz="1300">
            <a:solidFill>
              <a:srgbClr val="0070C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37193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09393"/>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123570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37193</xdr:rowOff>
    </xdr:from>
    <xdr:to>
      <xdr:col>24</xdr:col>
      <xdr:colOff>12700</xdr:colOff>
      <xdr:row>36</xdr:row>
      <xdr:rowOff>37193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75293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160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58057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58057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40822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ポイント減となりました。これは、分子となる歳出が物件費が増となったことなどにより、対前年度比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千万円余の増となった一方で、分母となる歳入が特別区税が増となったことなどにより、対前年度比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千万円余の増となり、歳入の増が歳出の増を上回ったことによるものです。</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適正範囲（</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％）となりましたが、今後も社会情勢の変化に対応できる財政基盤となるよう、歳入確保及びビルドアンドスクラップの視点に立った歳出の抑制を図っていきます。</a:t>
          </a:r>
          <a:endParaRPr kumimoji="0" lang="en-US" altLang="ja-JP" sz="1300">
            <a:solidFill>
              <a:srgbClr val="0070C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22352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9040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165879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3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22352</xdr:rowOff>
    </xdr:from>
    <xdr:to>
      <xdr:col>24</xdr:col>
      <xdr:colOff>12700</xdr:colOff>
      <xdr:row>65</xdr:row>
      <xdr:rowOff>22352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6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133604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4808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63</xdr:row>
      <xdr:rowOff>152908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349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64</xdr:row>
      <xdr:rowOff>116586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5425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126238</xdr:rowOff>
    </xdr:from>
    <xdr:to>
      <xdr:col>15</xdr:col>
      <xdr:colOff>133350</xdr:colOff>
      <xdr:row>64</xdr:row>
      <xdr:rowOff>56388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116586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6391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人当たり人件費・物件費等決算額は対前年度比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7,986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となりました。類似団体平均を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4,740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円上回っています。これは人件費の平均が類似団体平均を上回っていることが主な要因です。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引き続き歳出の抑制化に取り組んでいきます。</a:t>
          </a:r>
          <a:endParaRPr lang="ja-JP" altLang="ja-JP" sz="1300">
            <a:solidFill>
              <a:srgbClr val="0070C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22698</xdr:rowOff>
    </xdr:from>
    <xdr:to>
      <xdr:col>23</xdr:col>
      <xdr:colOff>133350</xdr:colOff>
      <xdr:row>88</xdr:row>
      <xdr:rowOff>123678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0148"/>
          <a:ext cx="0" cy="1301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95755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123678</xdr:rowOff>
    </xdr:from>
    <xdr:to>
      <xdr:col>24</xdr:col>
      <xdr:colOff>12700</xdr:colOff>
      <xdr:row>88</xdr:row>
      <xdr:rowOff>123678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109075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22698</xdr:rowOff>
    </xdr:from>
    <xdr:to>
      <xdr:col>24</xdr:col>
      <xdr:colOff>12700</xdr:colOff>
      <xdr:row>81</xdr:row>
      <xdr:rowOff>22698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156491</xdr:rowOff>
    </xdr:from>
    <xdr:to>
      <xdr:col>23</xdr:col>
      <xdr:colOff>133350</xdr:colOff>
      <xdr:row>82</xdr:row>
      <xdr:rowOff>17159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43941"/>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103156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19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86629</xdr:rowOff>
    </xdr:from>
    <xdr:to>
      <xdr:col>23</xdr:col>
      <xdr:colOff>184150</xdr:colOff>
      <xdr:row>82</xdr:row>
      <xdr:rowOff>16779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7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167821</xdr:rowOff>
    </xdr:from>
    <xdr:to>
      <xdr:col>19</xdr:col>
      <xdr:colOff>133350</xdr:colOff>
      <xdr:row>82</xdr:row>
      <xdr:rowOff>17159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55271"/>
          <a:ext cx="8890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106355</xdr:rowOff>
    </xdr:from>
    <xdr:to>
      <xdr:col>19</xdr:col>
      <xdr:colOff>184150</xdr:colOff>
      <xdr:row>82</xdr:row>
      <xdr:rowOff>36505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46682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6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88759</xdr:rowOff>
    </xdr:from>
    <xdr:to>
      <xdr:col>15</xdr:col>
      <xdr:colOff>82550</xdr:colOff>
      <xdr:row>81</xdr:row>
      <xdr:rowOff>167821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76209"/>
          <a:ext cx="889000" cy="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82297</xdr:rowOff>
    </xdr:from>
    <xdr:to>
      <xdr:col>15</xdr:col>
      <xdr:colOff>133350</xdr:colOff>
      <xdr:row>82</xdr:row>
      <xdr:rowOff>12447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3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55060</xdr:rowOff>
    </xdr:from>
    <xdr:to>
      <xdr:col>11</xdr:col>
      <xdr:colOff>31750</xdr:colOff>
      <xdr:row>81</xdr:row>
      <xdr:rowOff>88759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2510"/>
          <a:ext cx="8890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21095</xdr:rowOff>
    </xdr:from>
    <xdr:to>
      <xdr:col>11</xdr:col>
      <xdr:colOff>82550</xdr:colOff>
      <xdr:row>81</xdr:row>
      <xdr:rowOff>122695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170157</xdr:rowOff>
    </xdr:from>
    <xdr:to>
      <xdr:col>7</xdr:col>
      <xdr:colOff>31750</xdr:colOff>
      <xdr:row>81</xdr:row>
      <xdr:rowOff>100307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110484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105691</xdr:rowOff>
    </xdr:from>
    <xdr:to>
      <xdr:col>23</xdr:col>
      <xdr:colOff>184150</xdr:colOff>
      <xdr:row>82</xdr:row>
      <xdr:rowOff>35841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77768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137809</xdr:rowOff>
    </xdr:from>
    <xdr:to>
      <xdr:col>19</xdr:col>
      <xdr:colOff>184150</xdr:colOff>
      <xdr:row>82</xdr:row>
      <xdr:rowOff>67959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52736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11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117021</xdr:rowOff>
    </xdr:from>
    <xdr:to>
      <xdr:col>15</xdr:col>
      <xdr:colOff>133350</xdr:colOff>
      <xdr:row>82</xdr:row>
      <xdr:rowOff>47171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31948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37959</xdr:rowOff>
    </xdr:from>
    <xdr:to>
      <xdr:col>11</xdr:col>
      <xdr:colOff>82550</xdr:colOff>
      <xdr:row>81</xdr:row>
      <xdr:rowOff>139559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124336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1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4260</xdr:rowOff>
    </xdr:from>
    <xdr:to>
      <xdr:col>7</xdr:col>
      <xdr:colOff>31750</xdr:colOff>
      <xdr:row>81</xdr:row>
      <xdr:rowOff>105860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90637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7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ラスパイレス指数は、国を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ポイント下回っています。職務・職責を的確に反映した給与制度の推進により年功的な給与上昇を抑制し、合わせて各種手当の見直しを進め、引き続き、給与の適正化に努めていきます。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1814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50043"/>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145341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1814</xdr:rowOff>
    </xdr:from>
    <xdr:to>
      <xdr:col>81</xdr:col>
      <xdr:colOff>133350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3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68036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4630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33564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463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33564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463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136979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463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26506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依然として人口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職員数については、類似団体の平均を上回っている状況です。今後も、事務事業のビルドに応じたスクラップを進めるとともに、公民連携の推進やデジタル技術の活用など効率的な執行方法に改善していくことで、効果的・効率的な事業執行のための最適な組織執行体制の構築に取り組んで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14151</xdr:rowOff>
    </xdr:from>
    <xdr:to>
      <xdr:col>81</xdr:col>
      <xdr:colOff>44450</xdr:colOff>
      <xdr:row>67</xdr:row>
      <xdr:rowOff>39794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29701"/>
          <a:ext cx="0" cy="1397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11871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39794</xdr:rowOff>
    </xdr:from>
    <xdr:to>
      <xdr:col>81</xdr:col>
      <xdr:colOff>133350</xdr:colOff>
      <xdr:row>67</xdr:row>
      <xdr:rowOff>39794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100528</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14151</xdr:rowOff>
    </xdr:from>
    <xdr:to>
      <xdr:col>81</xdr:col>
      <xdr:colOff>133350</xdr:colOff>
      <xdr:row>59</xdr:row>
      <xdr:rowOff>14151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2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106983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392833"/>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12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103536</xdr:rowOff>
    </xdr:from>
    <xdr:to>
      <xdr:col>77</xdr:col>
      <xdr:colOff>44450</xdr:colOff>
      <xdr:row>60</xdr:row>
      <xdr:rowOff>106983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905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151795</xdr:rowOff>
    </xdr:from>
    <xdr:to>
      <xdr:col>77</xdr:col>
      <xdr:colOff>95250</xdr:colOff>
      <xdr:row>60</xdr:row>
      <xdr:rowOff>81945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92122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3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103536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8134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93194</xdr:rowOff>
    </xdr:from>
    <xdr:to>
      <xdr:col>68</xdr:col>
      <xdr:colOff>152400</xdr:colOff>
      <xdr:row>60</xdr:row>
      <xdr:rowOff>94343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8019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142603</xdr:rowOff>
    </xdr:from>
    <xdr:to>
      <xdr:col>68</xdr:col>
      <xdr:colOff>203200</xdr:colOff>
      <xdr:row>60</xdr:row>
      <xdr:rowOff>72753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27110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56183</xdr:rowOff>
    </xdr:from>
    <xdr:to>
      <xdr:col>77</xdr:col>
      <xdr:colOff>95250</xdr:colOff>
      <xdr:row>60</xdr:row>
      <xdr:rowOff>157783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142560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29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52736</xdr:rowOff>
    </xdr:from>
    <xdr:to>
      <xdr:col>73</xdr:col>
      <xdr:colOff>44450</xdr:colOff>
      <xdr:row>60</xdr:row>
      <xdr:rowOff>154336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139113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129920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42394</xdr:rowOff>
    </xdr:from>
    <xdr:to>
      <xdr:col>64</xdr:col>
      <xdr:colOff>152400</xdr:colOff>
      <xdr:row>60</xdr:row>
      <xdr:rowOff>143994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地方債の償還が進む一方で、算定上の分母にあたる標準財政規模が増加したことから、令和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年度単年度では△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か年平均値で示される実質公債費比率は△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ました。類似団体の平均より低くなっています。なお、算定ルール上、国の定める額を、実質の区の負担から大きく減じることとされているため、全国平均と比べると格段に健全性が高い評価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今後も、適切な起債管理に努めてまいります。</a:t>
          </a:r>
          <a:endParaRPr kumimoji="1" lang="ja-JP" altLang="en-US" sz="13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107950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8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67733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112835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92727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67733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137583</xdr:rowOff>
    </xdr:from>
    <xdr:to>
      <xdr:col>68</xdr:col>
      <xdr:colOff>203200</xdr:colOff>
      <xdr:row>39</xdr:row>
      <xdr:rowOff>67733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52510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32402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地方債の償還が進み、かつ、将来負担額に充当可能な財源について、財政調整基金や学校施設整備基金への積立を行い、充当可能基金が増加したが、分母に当たる標準財政規模が増加したことから、令和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％となりました。表示上は「－％」となっています。今後も、地方債の発行など、将来負担となる経費の必要性を十分精査し、数値の維持を図っていきます。</a:t>
          </a:r>
          <a:endParaRPr kumimoji="0" lang="en-US" altLang="ja-JP" sz="1100" b="0" i="0" u="none" strike="noStrike">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279,520
268,972
14.67
131,219,485
123,773,948
7,317,185
78,098,672
7,601,148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りました。分子である退職手当などが減となったことなどによるものです。類似団体と比較すると、会計年度任用職員人件費が上回っていることなどにより、類似団体の平均を上回っており、人件費の負担に大きな影響を与えています。効率的な執行方法に改善していくとともに、事務事業のビルドアンドスクラップに連動した組織・職員数の再編成・再配分を行っていき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114300</xdr:rowOff>
    </xdr:from>
    <xdr:to>
      <xdr:col>24</xdr:col>
      <xdr:colOff>25400</xdr:colOff>
      <xdr:row>41</xdr:row>
      <xdr:rowOff>57150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07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29227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57150</xdr:rowOff>
    </xdr:from>
    <xdr:to>
      <xdr:col>24</xdr:col>
      <xdr:colOff>114300</xdr:colOff>
      <xdr:row>41</xdr:row>
      <xdr:rowOff>57150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114300</xdr:rowOff>
    </xdr:from>
    <xdr:to>
      <xdr:col>24</xdr:col>
      <xdr:colOff>114300</xdr:colOff>
      <xdr:row>32</xdr:row>
      <xdr:rowOff>114300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25400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405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120650</xdr:rowOff>
    </xdr:from>
    <xdr:to>
      <xdr:col>19</xdr:col>
      <xdr:colOff>187325</xdr:colOff>
      <xdr:row>39</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0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120650</xdr:rowOff>
    </xdr:from>
    <xdr:to>
      <xdr:col>15</xdr:col>
      <xdr:colOff>98425</xdr:colOff>
      <xdr:row>41</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07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120650</xdr:rowOff>
    </xdr:from>
    <xdr:to>
      <xdr:col>15</xdr:col>
      <xdr:colOff>149225</xdr:colOff>
      <xdr:row>38</xdr:row>
      <xdr:rowOff>50800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101600</xdr:rowOff>
    </xdr:from>
    <xdr:to>
      <xdr:col>11</xdr:col>
      <xdr:colOff>9525</xdr:colOff>
      <xdr:row>41</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5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139700</xdr:rowOff>
    </xdr:from>
    <xdr:to>
      <xdr:col>11</xdr:col>
      <xdr:colOff>60325</xdr:colOff>
      <xdr:row>39</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69850</xdr:rowOff>
    </xdr:from>
    <xdr:to>
      <xdr:col>15</xdr:col>
      <xdr:colOff>149225</xdr:colOff>
      <xdr:row>40</xdr:row>
      <xdr:rowOff>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156227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127000</xdr:rowOff>
    </xdr:from>
    <xdr:to>
      <xdr:col>11</xdr:col>
      <xdr:colOff>60325</xdr:colOff>
      <xdr:row>41</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50800</xdr:rowOff>
    </xdr:from>
    <xdr:to>
      <xdr:col>6</xdr:col>
      <xdr:colOff>171450</xdr:colOff>
      <xdr:row>40</xdr:row>
      <xdr:rowOff>152400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137177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りました。基幹系システム運用管理や教育用コンピューター整備などにより、分子である経常経費充当一般財源が増となったことによるものです。今後も事業内容の精査や実施方法の工夫により、歳出の抑制を図っていき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20</xdr:row>
      <xdr:rowOff>132443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104520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132443</xdr:rowOff>
    </xdr:from>
    <xdr:to>
      <xdr:col>82</xdr:col>
      <xdr:colOff>196850</xdr:colOff>
      <xdr:row>20</xdr:row>
      <xdr:rowOff>132443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116114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40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157134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5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39914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74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119743</xdr:rowOff>
    </xdr:from>
    <xdr:to>
      <xdr:col>78</xdr:col>
      <xdr:colOff>120650</xdr:colOff>
      <xdr:row>15</xdr:row>
      <xdr:rowOff>49893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34670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20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2013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4536</xdr:rowOff>
    </xdr:from>
    <xdr:to>
      <xdr:col>69</xdr:col>
      <xdr:colOff>92075</xdr:colOff>
      <xdr:row>13</xdr:row>
      <xdr:rowOff>91621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33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56441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125186</xdr:rowOff>
    </xdr:from>
    <xdr:to>
      <xdr:col>65</xdr:col>
      <xdr:colOff>53975</xdr:colOff>
      <xdr:row>13</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65513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の平均を下回っており、前年度と同率となりました。分子である経常経費充当一般財源が増となったものの、分母である歳入経常一般財源等も増となったことによるものです。今後は社会保障関係経費の増加が見込まれることから、歳入確保及びビルドアンドスクラップにより活用可能な行政資源を生み出し、重要課題や新たな課題へ再配分する取り組みを行っていき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124278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9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58</xdr:row>
      <xdr:rowOff>18143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9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65315</xdr:rowOff>
    </xdr:from>
    <xdr:to>
      <xdr:col>20</xdr:col>
      <xdr:colOff>38100</xdr:colOff>
      <xdr:row>58</xdr:row>
      <xdr:rowOff>166915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62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86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35378</xdr:rowOff>
    </xdr:from>
    <xdr:to>
      <xdr:col>11</xdr:col>
      <xdr:colOff>60325</xdr:colOff>
      <xdr:row>59</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78212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90005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79120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％で、類似団体の平均を下回っており、令和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りました。これは、分子である経常経費充当一般財源は前年度と比べてほぼ横ばいであった一方で、分母である歳入経常一般財源等が増となったことによるものです。今後も特別会計への繰出金負担の抑制化などを図り、適正化に取り組んでいき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146050</xdr:rowOff>
    </xdr:from>
    <xdr:to>
      <xdr:col>82</xdr:col>
      <xdr:colOff>107950</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90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2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50800</xdr:rowOff>
    </xdr:from>
    <xdr:to>
      <xdr:col>69</xdr:col>
      <xdr:colOff>92075</xdr:colOff>
      <xdr:row>59</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95250</xdr:rowOff>
    </xdr:from>
    <xdr:to>
      <xdr:col>82</xdr:col>
      <xdr:colOff>158750</xdr:colOff>
      <xdr:row>59</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0</xdr:rowOff>
    </xdr:from>
    <xdr:to>
      <xdr:col>65</xdr:col>
      <xdr:colOff>53975</xdr:colOff>
      <xdr:row>59</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ポイントの上昇となりました。給食費保護者負担額補助の増などにより、分子である経常経費充当一般財源が増となったことによるものです。今後も、補助対象事業の精査を徹底していきます。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98425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705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xdr:rowOff>
    </xdr:from>
    <xdr:to>
      <xdr:col>82</xdr:col>
      <xdr:colOff>107950</xdr:colOff>
      <xdr:row>36</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134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155575</xdr:rowOff>
    </xdr:from>
    <xdr:to>
      <xdr:col>78</xdr:col>
      <xdr:colOff>69850</xdr:colOff>
      <xdr:row>35</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84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104775</xdr:rowOff>
    </xdr:from>
    <xdr:to>
      <xdr:col>78</xdr:col>
      <xdr:colOff>120650</xdr:colOff>
      <xdr:row>35</xdr:row>
      <xdr:rowOff>34925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45102</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0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155575</xdr:rowOff>
    </xdr:from>
    <xdr:to>
      <xdr:col>73</xdr:col>
      <xdr:colOff>180975</xdr:colOff>
      <xdr:row>35</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84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47625</xdr:rowOff>
    </xdr:from>
    <xdr:to>
      <xdr:col>74</xdr:col>
      <xdr:colOff>31750</xdr:colOff>
      <xdr:row>34</xdr:row>
      <xdr:rowOff>149225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159402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41275</xdr:rowOff>
    </xdr:from>
    <xdr:to>
      <xdr:col>69</xdr:col>
      <xdr:colOff>92075</xdr:colOff>
      <xdr:row>35</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4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133350</xdr:rowOff>
    </xdr:from>
    <xdr:to>
      <xdr:col>69</xdr:col>
      <xdr:colOff>142875</xdr:colOff>
      <xdr:row>35</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104775</xdr:rowOff>
    </xdr:from>
    <xdr:to>
      <xdr:col>65</xdr:col>
      <xdr:colOff>53975</xdr:colOff>
      <xdr:row>35</xdr:row>
      <xdr:rowOff>34925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45102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133350</xdr:rowOff>
    </xdr:from>
    <xdr:to>
      <xdr:col>78</xdr:col>
      <xdr:colOff>120650</xdr:colOff>
      <xdr:row>35</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48277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104775</xdr:rowOff>
    </xdr:from>
    <xdr:to>
      <xdr:col>74</xdr:col>
      <xdr:colOff>31750</xdr:colOff>
      <xdr:row>35</xdr:row>
      <xdr:rowOff>34925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19702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161925</xdr:rowOff>
    </xdr:from>
    <xdr:to>
      <xdr:col>65</xdr:col>
      <xdr:colOff>53975</xdr:colOff>
      <xdr:row>35</xdr:row>
      <xdr:rowOff>92075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76852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年度で新庁舎施設整備（平成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年度発行分）の償還が終了となったことなどから、分子である経常経費充当一般財源が前年度比で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千万円余の減となったため、公債費は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ポイントの減となりました。今後も、適切な起債管理に努めてまいります。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09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77</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42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78</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33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107950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3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80</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5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りました。物件費の増などにより、分子である経常経費充当一般財源が増となった一方で、分母である歳入経常一般財源等がこれを上回って増となったことによるもので、類似団体の平均と同率となっています。今後も事業内容の精査や実施方法の工夫を徹底していき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3142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167005</xdr:rowOff>
    </xdr:from>
    <xdr:to>
      <xdr:col>82</xdr:col>
      <xdr:colOff>107950</xdr:colOff>
      <xdr:row>79</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54010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132732</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34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116205</xdr:rowOff>
    </xdr:from>
    <xdr:to>
      <xdr:col>82</xdr:col>
      <xdr:colOff>158750</xdr:colOff>
      <xdr:row>79</xdr:row>
      <xdr:rowOff>46355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80</xdr:row>
      <xdr:rowOff>18414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91539"/>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41911</xdr:rowOff>
    </xdr:from>
    <xdr:to>
      <xdr:col>74</xdr:col>
      <xdr:colOff>31750</xdr:colOff>
      <xdr:row>79</xdr:row>
      <xdr:rowOff>143511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80</xdr:row>
      <xdr:rowOff>18414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68680"/>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70486</xdr:rowOff>
    </xdr:from>
    <xdr:to>
      <xdr:col>69</xdr:col>
      <xdr:colOff>142875</xdr:colOff>
      <xdr:row>81</xdr:row>
      <xdr:rowOff>636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78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156863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87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70486</xdr:rowOff>
    </xdr:from>
    <xdr:to>
      <xdr:col>65</xdr:col>
      <xdr:colOff>53975</xdr:colOff>
      <xdr:row>80</xdr:row>
      <xdr:rowOff>636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61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156863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116205</xdr:rowOff>
    </xdr:from>
    <xdr:to>
      <xdr:col>82</xdr:col>
      <xdr:colOff>158750</xdr:colOff>
      <xdr:row>79</xdr:row>
      <xdr:rowOff>46355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88282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107966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139064</xdr:rowOff>
    </xdr:from>
    <xdr:to>
      <xdr:col>69</xdr:col>
      <xdr:colOff>142875</xdr:colOff>
      <xdr:row>80</xdr:row>
      <xdr:rowOff>69214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79391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5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85107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171261</xdr:rowOff>
    </xdr:from>
    <xdr:to>
      <xdr:col>29</xdr:col>
      <xdr:colOff>127000</xdr:colOff>
      <xdr:row>19</xdr:row>
      <xdr:rowOff>102007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836"/>
          <a:ext cx="0" cy="13023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74084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102007</xdr:rowOff>
    </xdr:from>
    <xdr:to>
      <xdr:col>30</xdr:col>
      <xdr:colOff>25400</xdr:colOff>
      <xdr:row>19</xdr:row>
      <xdr:rowOff>102007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7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86188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171261</xdr:rowOff>
    </xdr:from>
    <xdr:to>
      <xdr:col>30</xdr:col>
      <xdr:colOff>25400</xdr:colOff>
      <xdr:row>11</xdr:row>
      <xdr:rowOff>171261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147171</xdr:rowOff>
    </xdr:from>
    <xdr:to>
      <xdr:col>29</xdr:col>
      <xdr:colOff>127000</xdr:colOff>
      <xdr:row>17</xdr:row>
      <xdr:rowOff>156076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9446"/>
          <a:ext cx="647700" cy="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10798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44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38721</xdr:rowOff>
    </xdr:from>
    <xdr:to>
      <xdr:col>29</xdr:col>
      <xdr:colOff>177800</xdr:colOff>
      <xdr:row>18</xdr:row>
      <xdr:rowOff>140321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2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156076</xdr:rowOff>
    </xdr:from>
    <xdr:to>
      <xdr:col>26</xdr:col>
      <xdr:colOff>50800</xdr:colOff>
      <xdr:row>17</xdr:row>
      <xdr:rowOff>160463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8351"/>
          <a:ext cx="698500" cy="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44751</xdr:rowOff>
    </xdr:from>
    <xdr:to>
      <xdr:col>26</xdr:col>
      <xdr:colOff>101600</xdr:colOff>
      <xdr:row>18</xdr:row>
      <xdr:rowOff>146351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131128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160463</xdr:rowOff>
    </xdr:from>
    <xdr:to>
      <xdr:col>22</xdr:col>
      <xdr:colOff>114300</xdr:colOff>
      <xdr:row>17</xdr:row>
      <xdr:rowOff>171054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2738"/>
          <a:ext cx="698500" cy="10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47298</xdr:rowOff>
    </xdr:from>
    <xdr:to>
      <xdr:col>22</xdr:col>
      <xdr:colOff>165100</xdr:colOff>
      <xdr:row>18</xdr:row>
      <xdr:rowOff>148899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133675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171054</xdr:rowOff>
    </xdr:from>
    <xdr:to>
      <xdr:col>18</xdr:col>
      <xdr:colOff>177800</xdr:colOff>
      <xdr:row>18</xdr:row>
      <xdr:rowOff>14866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3329"/>
          <a:ext cx="698500" cy="1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48235</xdr:rowOff>
    </xdr:from>
    <xdr:to>
      <xdr:col>19</xdr:col>
      <xdr:colOff>38100</xdr:colOff>
      <xdr:row>18</xdr:row>
      <xdr:rowOff>149835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64509</xdr:rowOff>
    </xdr:from>
    <xdr:to>
      <xdr:col>15</xdr:col>
      <xdr:colOff>101600</xdr:colOff>
      <xdr:row>18</xdr:row>
      <xdr:rowOff>166108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150886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96371</xdr:rowOff>
    </xdr:from>
    <xdr:to>
      <xdr:col>29</xdr:col>
      <xdr:colOff>177800</xdr:colOff>
      <xdr:row>18</xdr:row>
      <xdr:rowOff>26521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112898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105276</xdr:rowOff>
    </xdr:from>
    <xdr:to>
      <xdr:col>26</xdr:col>
      <xdr:colOff>101600</xdr:colOff>
      <xdr:row>18</xdr:row>
      <xdr:rowOff>35426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45603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3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109663</xdr:rowOff>
    </xdr:from>
    <xdr:to>
      <xdr:col>22</xdr:col>
      <xdr:colOff>165100</xdr:colOff>
      <xdr:row>18</xdr:row>
      <xdr:rowOff>39813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49990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4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120254</xdr:rowOff>
    </xdr:from>
    <xdr:to>
      <xdr:col>19</xdr:col>
      <xdr:colOff>38100</xdr:colOff>
      <xdr:row>18</xdr:row>
      <xdr:rowOff>50404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60581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135516</xdr:rowOff>
    </xdr:from>
    <xdr:to>
      <xdr:col>15</xdr:col>
      <xdr:colOff>101600</xdr:colOff>
      <xdr:row>18</xdr:row>
      <xdr:rowOff>65666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75843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6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132121</xdr:rowOff>
    </xdr:from>
    <xdr:to>
      <xdr:col>29</xdr:col>
      <xdr:colOff>127000</xdr:colOff>
      <xdr:row>38</xdr:row>
      <xdr:rowOff>76297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6671"/>
          <a:ext cx="0" cy="148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48374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76297</xdr:rowOff>
    </xdr:from>
    <xdr:to>
      <xdr:col>30</xdr:col>
      <xdr:colOff>25400</xdr:colOff>
      <xdr:row>38</xdr:row>
      <xdr:rowOff>76297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43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47048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132121</xdr:rowOff>
    </xdr:from>
    <xdr:to>
      <xdr:col>30</xdr:col>
      <xdr:colOff>25400</xdr:colOff>
      <xdr:row>33</xdr:row>
      <xdr:rowOff>132121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6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327071</xdr:rowOff>
    </xdr:from>
    <xdr:to>
      <xdr:col>29</xdr:col>
      <xdr:colOff>127000</xdr:colOff>
      <xdr:row>38</xdr:row>
      <xdr:rowOff>8128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451771"/>
          <a:ext cx="647700" cy="2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104980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8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88453</xdr:rowOff>
    </xdr:from>
    <xdr:to>
      <xdr:col>29</xdr:col>
      <xdr:colOff>177800</xdr:colOff>
      <xdr:row>37</xdr:row>
      <xdr:rowOff>190053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21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338958</xdr:rowOff>
    </xdr:from>
    <xdr:to>
      <xdr:col>26</xdr:col>
      <xdr:colOff>50800</xdr:colOff>
      <xdr:row>38</xdr:row>
      <xdr:rowOff>8128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463658"/>
          <a:ext cx="698500" cy="1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174361</xdr:rowOff>
    </xdr:from>
    <xdr:to>
      <xdr:col>26</xdr:col>
      <xdr:colOff>101600</xdr:colOff>
      <xdr:row>37</xdr:row>
      <xdr:rowOff>275961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99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114688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338958</xdr:rowOff>
    </xdr:from>
    <xdr:to>
      <xdr:col>22</xdr:col>
      <xdr:colOff>114300</xdr:colOff>
      <xdr:row>38</xdr:row>
      <xdr:rowOff>4059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463658"/>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189402</xdr:rowOff>
    </xdr:from>
    <xdr:to>
      <xdr:col>22</xdr:col>
      <xdr:colOff>165100</xdr:colOff>
      <xdr:row>37</xdr:row>
      <xdr:rowOff>291002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314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129729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319298</xdr:rowOff>
    </xdr:from>
    <xdr:to>
      <xdr:col>18</xdr:col>
      <xdr:colOff>177800</xdr:colOff>
      <xdr:row>38</xdr:row>
      <xdr:rowOff>4059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443998"/>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197358</xdr:rowOff>
    </xdr:from>
    <xdr:to>
      <xdr:col>19</xdr:col>
      <xdr:colOff>38100</xdr:colOff>
      <xdr:row>37</xdr:row>
      <xdr:rowOff>298958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322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137685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225568</xdr:rowOff>
    </xdr:from>
    <xdr:to>
      <xdr:col>15</xdr:col>
      <xdr:colOff>101600</xdr:colOff>
      <xdr:row>37</xdr:row>
      <xdr:rowOff>327168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350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165895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276271</xdr:rowOff>
    </xdr:from>
    <xdr:to>
      <xdr:col>29</xdr:col>
      <xdr:colOff>177800</xdr:colOff>
      <xdr:row>38</xdr:row>
      <xdr:rowOff>34971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40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184848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300228</xdr:rowOff>
    </xdr:from>
    <xdr:to>
      <xdr:col>26</xdr:col>
      <xdr:colOff>101600</xdr:colOff>
      <xdr:row>38</xdr:row>
      <xdr:rowOff>58928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42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43705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51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288158</xdr:rowOff>
    </xdr:from>
    <xdr:to>
      <xdr:col>22</xdr:col>
      <xdr:colOff>165100</xdr:colOff>
      <xdr:row>38</xdr:row>
      <xdr:rowOff>46858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412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31635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9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296159</xdr:rowOff>
    </xdr:from>
    <xdr:to>
      <xdr:col>19</xdr:col>
      <xdr:colOff>38100</xdr:colOff>
      <xdr:row>38</xdr:row>
      <xdr:rowOff>54859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42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39636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50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268498</xdr:rowOff>
    </xdr:from>
    <xdr:to>
      <xdr:col>15</xdr:col>
      <xdr:colOff>101600</xdr:colOff>
      <xdr:row>38</xdr:row>
      <xdr:rowOff>27198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9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11975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7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279,520
268,972
14.67
131,219,485
123,773,948
7,317,185
78,098,672
7,601,148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51395</xdr:rowOff>
    </xdr:from>
    <xdr:to>
      <xdr:col>24</xdr:col>
      <xdr:colOff>62865</xdr:colOff>
      <xdr:row>38</xdr:row>
      <xdr:rowOff>76955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345"/>
          <a:ext cx="1270" cy="122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80782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76955</xdr:rowOff>
    </xdr:from>
    <xdr:to>
      <xdr:col>24</xdr:col>
      <xdr:colOff>152400</xdr:colOff>
      <xdr:row>38</xdr:row>
      <xdr:rowOff>76955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169522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51395</xdr:rowOff>
    </xdr:from>
    <xdr:to>
      <xdr:col>24</xdr:col>
      <xdr:colOff>152400</xdr:colOff>
      <xdr:row>31</xdr:row>
      <xdr:rowOff>51395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128640</xdr:rowOff>
    </xdr:from>
    <xdr:to>
      <xdr:col>24</xdr:col>
      <xdr:colOff>63500</xdr:colOff>
      <xdr:row>36</xdr:row>
      <xdr:rowOff>153035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00840"/>
          <a:ext cx="8382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5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34504</xdr:rowOff>
    </xdr:from>
    <xdr:to>
      <xdr:col>24</xdr:col>
      <xdr:colOff>114300</xdr:colOff>
      <xdr:row>37</xdr:row>
      <xdr:rowOff>136104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128640</xdr:rowOff>
    </xdr:from>
    <xdr:to>
      <xdr:col>19</xdr:col>
      <xdr:colOff>177800</xdr:colOff>
      <xdr:row>36</xdr:row>
      <xdr:rowOff>144642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08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9434</xdr:rowOff>
    </xdr:from>
    <xdr:to>
      <xdr:col>20</xdr:col>
      <xdr:colOff>38100</xdr:colOff>
      <xdr:row>37</xdr:row>
      <xdr:rowOff>111034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102161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141115</xdr:rowOff>
    </xdr:from>
    <xdr:to>
      <xdr:col>15</xdr:col>
      <xdr:colOff>50800</xdr:colOff>
      <xdr:row>36</xdr:row>
      <xdr:rowOff>144642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1331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13462</xdr:rowOff>
    </xdr:from>
    <xdr:to>
      <xdr:col>15</xdr:col>
      <xdr:colOff>101600</xdr:colOff>
      <xdr:row>37</xdr:row>
      <xdr:rowOff>115062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106189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141115</xdr:rowOff>
    </xdr:from>
    <xdr:to>
      <xdr:col>10</xdr:col>
      <xdr:colOff>114300</xdr:colOff>
      <xdr:row>36</xdr:row>
      <xdr:rowOff>150128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3315"/>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10610</xdr:rowOff>
    </xdr:from>
    <xdr:to>
      <xdr:col>10</xdr:col>
      <xdr:colOff>165100</xdr:colOff>
      <xdr:row>37</xdr:row>
      <xdr:rowOff>112210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103337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35789</xdr:rowOff>
    </xdr:from>
    <xdr:to>
      <xdr:col>6</xdr:col>
      <xdr:colOff>38100</xdr:colOff>
      <xdr:row>37</xdr:row>
      <xdr:rowOff>137389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128516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102235</xdr:rowOff>
    </xdr:from>
    <xdr:to>
      <xdr:col>24</xdr:col>
      <xdr:colOff>114300</xdr:colOff>
      <xdr:row>37</xdr:row>
      <xdr:rowOff>32385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125112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77840</xdr:rowOff>
    </xdr:from>
    <xdr:to>
      <xdr:col>20</xdr:col>
      <xdr:colOff>38100</xdr:colOff>
      <xdr:row>37</xdr:row>
      <xdr:rowOff>7990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24517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93842</xdr:rowOff>
    </xdr:from>
    <xdr:to>
      <xdr:col>15</xdr:col>
      <xdr:colOff>101600</xdr:colOff>
      <xdr:row>37</xdr:row>
      <xdr:rowOff>23992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40519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90315</xdr:rowOff>
    </xdr:from>
    <xdr:to>
      <xdr:col>10</xdr:col>
      <xdr:colOff>165100</xdr:colOff>
      <xdr:row>37</xdr:row>
      <xdr:rowOff>20465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36992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99328</xdr:rowOff>
    </xdr:from>
    <xdr:to>
      <xdr:col>6</xdr:col>
      <xdr:colOff>38100</xdr:colOff>
      <xdr:row>37</xdr:row>
      <xdr:rowOff>29478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46005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102072</xdr:rowOff>
    </xdr:from>
    <xdr:to>
      <xdr:col>24</xdr:col>
      <xdr:colOff>62865</xdr:colOff>
      <xdr:row>56</xdr:row>
      <xdr:rowOff>159414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022"/>
          <a:ext cx="1270" cy="91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163241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159414</xdr:rowOff>
    </xdr:from>
    <xdr:to>
      <xdr:col>24</xdr:col>
      <xdr:colOff>152400</xdr:colOff>
      <xdr:row>56</xdr:row>
      <xdr:rowOff>159414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6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48749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102072</xdr:rowOff>
    </xdr:from>
    <xdr:to>
      <xdr:col>24</xdr:col>
      <xdr:colOff>152400</xdr:colOff>
      <xdr:row>51</xdr:row>
      <xdr:rowOff>102072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62364</xdr:rowOff>
    </xdr:from>
    <xdr:to>
      <xdr:col>24</xdr:col>
      <xdr:colOff>63500</xdr:colOff>
      <xdr:row>56</xdr:row>
      <xdr:rowOff>103005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63564"/>
          <a:ext cx="8382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46530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23653</xdr:rowOff>
    </xdr:from>
    <xdr:to>
      <xdr:col>24</xdr:col>
      <xdr:colOff>114300</xdr:colOff>
      <xdr:row>56</xdr:row>
      <xdr:rowOff>125253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62364</xdr:rowOff>
    </xdr:from>
    <xdr:to>
      <xdr:col>19</xdr:col>
      <xdr:colOff>177800</xdr:colOff>
      <xdr:row>56</xdr:row>
      <xdr:rowOff>82701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63564"/>
          <a:ext cx="889000" cy="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168718</xdr:rowOff>
    </xdr:from>
    <xdr:to>
      <xdr:col>20</xdr:col>
      <xdr:colOff>38100</xdr:colOff>
      <xdr:row>56</xdr:row>
      <xdr:rowOff>98868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115395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3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82701</xdr:rowOff>
    </xdr:from>
    <xdr:to>
      <xdr:col>15</xdr:col>
      <xdr:colOff>50800</xdr:colOff>
      <xdr:row>56</xdr:row>
      <xdr:rowOff>168673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83901"/>
          <a:ext cx="889000" cy="8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22830</xdr:rowOff>
    </xdr:from>
    <xdr:to>
      <xdr:col>15</xdr:col>
      <xdr:colOff>101600</xdr:colOff>
      <xdr:row>56</xdr:row>
      <xdr:rowOff>124430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140957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168673</xdr:rowOff>
    </xdr:from>
    <xdr:to>
      <xdr:col>10</xdr:col>
      <xdr:colOff>114300</xdr:colOff>
      <xdr:row>57</xdr:row>
      <xdr:rowOff>24371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69873"/>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93097</xdr:rowOff>
    </xdr:from>
    <xdr:to>
      <xdr:col>10</xdr:col>
      <xdr:colOff>165100</xdr:colOff>
      <xdr:row>57</xdr:row>
      <xdr:rowOff>23247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39774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108715</xdr:rowOff>
    </xdr:from>
    <xdr:to>
      <xdr:col>6</xdr:col>
      <xdr:colOff>38100</xdr:colOff>
      <xdr:row>57</xdr:row>
      <xdr:rowOff>38865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55392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52205</xdr:rowOff>
    </xdr:from>
    <xdr:to>
      <xdr:col>24</xdr:col>
      <xdr:colOff>114300</xdr:colOff>
      <xdr:row>56</xdr:row>
      <xdr:rowOff>153805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2080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11564</xdr:rowOff>
    </xdr:from>
    <xdr:to>
      <xdr:col>20</xdr:col>
      <xdr:colOff>38100</xdr:colOff>
      <xdr:row>56</xdr:row>
      <xdr:rowOff>113164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104291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31901</xdr:rowOff>
    </xdr:from>
    <xdr:to>
      <xdr:col>15</xdr:col>
      <xdr:colOff>101600</xdr:colOff>
      <xdr:row>56</xdr:row>
      <xdr:rowOff>133501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124628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117873</xdr:rowOff>
    </xdr:from>
    <xdr:to>
      <xdr:col>10</xdr:col>
      <xdr:colOff>165100</xdr:colOff>
      <xdr:row>57</xdr:row>
      <xdr:rowOff>48023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39150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1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145021</xdr:rowOff>
    </xdr:from>
    <xdr:to>
      <xdr:col>6</xdr:col>
      <xdr:colOff>38100</xdr:colOff>
      <xdr:row>57</xdr:row>
      <xdr:rowOff>75171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66298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40869</xdr:rowOff>
    </xdr:from>
    <xdr:to>
      <xdr:col>24</xdr:col>
      <xdr:colOff>62865</xdr:colOff>
      <xdr:row>79</xdr:row>
      <xdr:rowOff>6731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819"/>
          <a:ext cx="1270" cy="1337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10558</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6731</xdr:rowOff>
    </xdr:from>
    <xdr:to>
      <xdr:col>24</xdr:col>
      <xdr:colOff>152400</xdr:colOff>
      <xdr:row>79</xdr:row>
      <xdr:rowOff>6731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158996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40869</xdr:rowOff>
    </xdr:from>
    <xdr:to>
      <xdr:col>24</xdr:col>
      <xdr:colOff>152400</xdr:colOff>
      <xdr:row>71</xdr:row>
      <xdr:rowOff>40869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135586</xdr:rowOff>
    </xdr:from>
    <xdr:to>
      <xdr:col>24</xdr:col>
      <xdr:colOff>63500</xdr:colOff>
      <xdr:row>76</xdr:row>
      <xdr:rowOff>150901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65786"/>
          <a:ext cx="8382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6138</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27711</xdr:rowOff>
    </xdr:from>
    <xdr:to>
      <xdr:col>24</xdr:col>
      <xdr:colOff>114300</xdr:colOff>
      <xdr:row>77</xdr:row>
      <xdr:rowOff>129311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150901</xdr:rowOff>
    </xdr:from>
    <xdr:to>
      <xdr:col>19</xdr:col>
      <xdr:colOff>177800</xdr:colOff>
      <xdr:row>77</xdr:row>
      <xdr:rowOff>5054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8110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47600</xdr:rowOff>
    </xdr:from>
    <xdr:to>
      <xdr:col>20</xdr:col>
      <xdr:colOff>38100</xdr:colOff>
      <xdr:row>77</xdr:row>
      <xdr:rowOff>149200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140327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158217</xdr:rowOff>
    </xdr:from>
    <xdr:to>
      <xdr:col>15</xdr:col>
      <xdr:colOff>50800</xdr:colOff>
      <xdr:row>77</xdr:row>
      <xdr:rowOff>5054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18841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60249</xdr:rowOff>
    </xdr:from>
    <xdr:to>
      <xdr:col>15</xdr:col>
      <xdr:colOff>101600</xdr:colOff>
      <xdr:row>77</xdr:row>
      <xdr:rowOff>161849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152976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158217</xdr:rowOff>
    </xdr:from>
    <xdr:to>
      <xdr:col>10</xdr:col>
      <xdr:colOff>114300</xdr:colOff>
      <xdr:row>77</xdr:row>
      <xdr:rowOff>2387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88417"/>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38533</xdr:rowOff>
    </xdr:from>
    <xdr:to>
      <xdr:col>10</xdr:col>
      <xdr:colOff>165100</xdr:colOff>
      <xdr:row>77</xdr:row>
      <xdr:rowOff>140133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131260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19710</xdr:rowOff>
    </xdr:from>
    <xdr:to>
      <xdr:col>6</xdr:col>
      <xdr:colOff>38100</xdr:colOff>
      <xdr:row>77</xdr:row>
      <xdr:rowOff>121310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112437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84786</xdr:rowOff>
    </xdr:from>
    <xdr:to>
      <xdr:col>24</xdr:col>
      <xdr:colOff>114300</xdr:colOff>
      <xdr:row>77</xdr:row>
      <xdr:rowOff>14936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107663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100101</xdr:rowOff>
    </xdr:from>
    <xdr:to>
      <xdr:col>20</xdr:col>
      <xdr:colOff>38100</xdr:colOff>
      <xdr:row>77</xdr:row>
      <xdr:rowOff>30251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46779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90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125704</xdr:rowOff>
    </xdr:from>
    <xdr:to>
      <xdr:col>15</xdr:col>
      <xdr:colOff>101600</xdr:colOff>
      <xdr:row>77</xdr:row>
      <xdr:rowOff>55854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72382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93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107417</xdr:rowOff>
    </xdr:from>
    <xdr:to>
      <xdr:col>10</xdr:col>
      <xdr:colOff>165100</xdr:colOff>
      <xdr:row>77</xdr:row>
      <xdr:rowOff>37567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54094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9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69714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153645</xdr:rowOff>
    </xdr:from>
    <xdr:to>
      <xdr:col>24</xdr:col>
      <xdr:colOff>62865</xdr:colOff>
      <xdr:row>97</xdr:row>
      <xdr:rowOff>54947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2695"/>
          <a:ext cx="1270" cy="127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58774</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68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54947</xdr:rowOff>
    </xdr:from>
    <xdr:to>
      <xdr:col>24</xdr:col>
      <xdr:colOff>152400</xdr:colOff>
      <xdr:row>97</xdr:row>
      <xdr:rowOff>54947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68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100322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153645</xdr:rowOff>
    </xdr:from>
    <xdr:to>
      <xdr:col>24</xdr:col>
      <xdr:colOff>152400</xdr:colOff>
      <xdr:row>89</xdr:row>
      <xdr:rowOff>153645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115793</xdr:rowOff>
    </xdr:from>
    <xdr:to>
      <xdr:col>24</xdr:col>
      <xdr:colOff>63500</xdr:colOff>
      <xdr:row>97</xdr:row>
      <xdr:rowOff>28944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74993"/>
          <a:ext cx="838200" cy="8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15327</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5788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163900</xdr:rowOff>
    </xdr:from>
    <xdr:to>
      <xdr:col>24</xdr:col>
      <xdr:colOff>114300</xdr:colOff>
      <xdr:row>93</xdr:row>
      <xdr:rowOff>94050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59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79883</xdr:rowOff>
    </xdr:from>
    <xdr:to>
      <xdr:col>19</xdr:col>
      <xdr:colOff>177800</xdr:colOff>
      <xdr:row>97</xdr:row>
      <xdr:rowOff>28944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39083"/>
          <a:ext cx="889000" cy="1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95529</xdr:rowOff>
    </xdr:from>
    <xdr:to>
      <xdr:col>20</xdr:col>
      <xdr:colOff>38100</xdr:colOff>
      <xdr:row>94</xdr:row>
      <xdr:rowOff>25679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0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42206</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581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79883</xdr:rowOff>
    </xdr:from>
    <xdr:to>
      <xdr:col>15</xdr:col>
      <xdr:colOff>50800</xdr:colOff>
      <xdr:row>98</xdr:row>
      <xdr:rowOff>81787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39083"/>
          <a:ext cx="889000" cy="34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110370</xdr:rowOff>
    </xdr:from>
    <xdr:to>
      <xdr:col>15</xdr:col>
      <xdr:colOff>101600</xdr:colOff>
      <xdr:row>93</xdr:row>
      <xdr:rowOff>40520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58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57047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56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81787</xdr:rowOff>
    </xdr:from>
    <xdr:to>
      <xdr:col>10</xdr:col>
      <xdr:colOff>114300</xdr:colOff>
      <xdr:row>99</xdr:row>
      <xdr:rowOff>105753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83887"/>
          <a:ext cx="889000" cy="19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7499</xdr:rowOff>
    </xdr:from>
    <xdr:to>
      <xdr:col>10</xdr:col>
      <xdr:colOff>165100</xdr:colOff>
      <xdr:row>95</xdr:row>
      <xdr:rowOff>109099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125626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0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144793</xdr:rowOff>
    </xdr:from>
    <xdr:to>
      <xdr:col>6</xdr:col>
      <xdr:colOff>38100</xdr:colOff>
      <xdr:row>96</xdr:row>
      <xdr:rowOff>74943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91470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64993</xdr:rowOff>
    </xdr:from>
    <xdr:to>
      <xdr:col>24</xdr:col>
      <xdr:colOff>114300</xdr:colOff>
      <xdr:row>96</xdr:row>
      <xdr:rowOff>166593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151370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3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149594</xdr:rowOff>
    </xdr:from>
    <xdr:to>
      <xdr:col>20</xdr:col>
      <xdr:colOff>38100</xdr:colOff>
      <xdr:row>97</xdr:row>
      <xdr:rowOff>79744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70871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70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29083</xdr:rowOff>
    </xdr:from>
    <xdr:to>
      <xdr:col>15</xdr:col>
      <xdr:colOff>101600</xdr:colOff>
      <xdr:row>96</xdr:row>
      <xdr:rowOff>130683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121810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58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30987</xdr:rowOff>
    </xdr:from>
    <xdr:to>
      <xdr:col>10</xdr:col>
      <xdr:colOff>165100</xdr:colOff>
      <xdr:row>98</xdr:row>
      <xdr:rowOff>132587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123714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92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54953</xdr:rowOff>
    </xdr:from>
    <xdr:to>
      <xdr:col>6</xdr:col>
      <xdr:colOff>38100</xdr:colOff>
      <xdr:row>99</xdr:row>
      <xdr:rowOff>156553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70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147680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12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120967</xdr:rowOff>
    </xdr:from>
    <xdr:to>
      <xdr:col>54</xdr:col>
      <xdr:colOff>189865</xdr:colOff>
      <xdr:row>39</xdr:row>
      <xdr:rowOff>89002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950267"/>
          <a:ext cx="1270" cy="8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92829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89002</xdr:rowOff>
    </xdr:from>
    <xdr:to>
      <xdr:col>55</xdr:col>
      <xdr:colOff>88900</xdr:colOff>
      <xdr:row>39</xdr:row>
      <xdr:rowOff>89002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7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67644</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7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120967</xdr:rowOff>
    </xdr:from>
    <xdr:to>
      <xdr:col>55</xdr:col>
      <xdr:colOff>88900</xdr:colOff>
      <xdr:row>34</xdr:row>
      <xdr:rowOff>120967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5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126873</xdr:rowOff>
    </xdr:from>
    <xdr:to>
      <xdr:col>55</xdr:col>
      <xdr:colOff>0</xdr:colOff>
      <xdr:row>38</xdr:row>
      <xdr:rowOff>124993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70523"/>
          <a:ext cx="838200" cy="1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70172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58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91745</xdr:rowOff>
    </xdr:from>
    <xdr:to>
      <xdr:col>55</xdr:col>
      <xdr:colOff>50800</xdr:colOff>
      <xdr:row>39</xdr:row>
      <xdr:rowOff>21895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6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124993</xdr:rowOff>
    </xdr:from>
    <xdr:to>
      <xdr:col>50</xdr:col>
      <xdr:colOff>114300</xdr:colOff>
      <xdr:row>38</xdr:row>
      <xdr:rowOff>139522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40093"/>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99111</xdr:rowOff>
    </xdr:from>
    <xdr:to>
      <xdr:col>50</xdr:col>
      <xdr:colOff>165100</xdr:colOff>
      <xdr:row>39</xdr:row>
      <xdr:rowOff>29261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6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20388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7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102921</xdr:rowOff>
    </xdr:from>
    <xdr:to>
      <xdr:col>45</xdr:col>
      <xdr:colOff>177800</xdr:colOff>
      <xdr:row>38</xdr:row>
      <xdr:rowOff>139522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17871"/>
          <a:ext cx="889000" cy="12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11379</xdr:rowOff>
    </xdr:from>
    <xdr:to>
      <xdr:col>46</xdr:col>
      <xdr:colOff>38100</xdr:colOff>
      <xdr:row>39</xdr:row>
      <xdr:rowOff>112979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6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104106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79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102921</xdr:rowOff>
    </xdr:from>
    <xdr:to>
      <xdr:col>41</xdr:col>
      <xdr:colOff>50800</xdr:colOff>
      <xdr:row>39</xdr:row>
      <xdr:rowOff>82944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17871"/>
          <a:ext cx="889000" cy="135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138836</xdr:rowOff>
    </xdr:from>
    <xdr:to>
      <xdr:col>41</xdr:col>
      <xdr:colOff>101600</xdr:colOff>
      <xdr:row>32</xdr:row>
      <xdr:rowOff>68986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45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60113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54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85496</xdr:rowOff>
    </xdr:from>
    <xdr:to>
      <xdr:col>36</xdr:col>
      <xdr:colOff>165100</xdr:colOff>
      <xdr:row>40</xdr:row>
      <xdr:rowOff>15646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7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6773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8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76073</xdr:rowOff>
    </xdr:from>
    <xdr:to>
      <xdr:col>55</xdr:col>
      <xdr:colOff>50800</xdr:colOff>
      <xdr:row>38</xdr:row>
      <xdr:rowOff>6223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98950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74193</xdr:rowOff>
    </xdr:from>
    <xdr:to>
      <xdr:col>50</xdr:col>
      <xdr:colOff>165100</xdr:colOff>
      <xdr:row>39</xdr:row>
      <xdr:rowOff>4343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20871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88722</xdr:rowOff>
    </xdr:from>
    <xdr:to>
      <xdr:col>46</xdr:col>
      <xdr:colOff>38100</xdr:colOff>
      <xdr:row>39</xdr:row>
      <xdr:rowOff>18872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35399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52121</xdr:rowOff>
    </xdr:from>
    <xdr:to>
      <xdr:col>41</xdr:col>
      <xdr:colOff>101600</xdr:colOff>
      <xdr:row>31</xdr:row>
      <xdr:rowOff>153721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170248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4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32144</xdr:rowOff>
    </xdr:from>
    <xdr:to>
      <xdr:col>36</xdr:col>
      <xdr:colOff>165100</xdr:colOff>
      <xdr:row>39</xdr:row>
      <xdr:rowOff>133744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150271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114915</xdr:rowOff>
    </xdr:from>
    <xdr:to>
      <xdr:col>54</xdr:col>
      <xdr:colOff>189865</xdr:colOff>
      <xdr:row>58</xdr:row>
      <xdr:rowOff>14015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415"/>
          <a:ext cx="1270" cy="1270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17842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14015</xdr:rowOff>
    </xdr:from>
    <xdr:to>
      <xdr:col>55</xdr:col>
      <xdr:colOff>88900</xdr:colOff>
      <xdr:row>58</xdr:row>
      <xdr:rowOff>14015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5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114915</xdr:rowOff>
    </xdr:from>
    <xdr:to>
      <xdr:col>55</xdr:col>
      <xdr:colOff>88900</xdr:colOff>
      <xdr:row>50</xdr:row>
      <xdr:rowOff>114915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14015</xdr:rowOff>
    </xdr:from>
    <xdr:to>
      <xdr:col>55</xdr:col>
      <xdr:colOff>0</xdr:colOff>
      <xdr:row>58</xdr:row>
      <xdr:rowOff>14318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58115"/>
          <a:ext cx="8382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164634</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94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141757</xdr:rowOff>
    </xdr:from>
    <xdr:to>
      <xdr:col>55</xdr:col>
      <xdr:colOff>50800</xdr:colOff>
      <xdr:row>57</xdr:row>
      <xdr:rowOff>71907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14318</xdr:rowOff>
    </xdr:from>
    <xdr:to>
      <xdr:col>50</xdr:col>
      <xdr:colOff>114300</xdr:colOff>
      <xdr:row>58</xdr:row>
      <xdr:rowOff>66836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58418"/>
          <a:ext cx="889000" cy="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33282</xdr:rowOff>
    </xdr:from>
    <xdr:to>
      <xdr:col>50</xdr:col>
      <xdr:colOff>165100</xdr:colOff>
      <xdr:row>57</xdr:row>
      <xdr:rowOff>134882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151409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1283</xdr:rowOff>
    </xdr:from>
    <xdr:to>
      <xdr:col>45</xdr:col>
      <xdr:colOff>177800</xdr:colOff>
      <xdr:row>58</xdr:row>
      <xdr:rowOff>66836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45383"/>
          <a:ext cx="889000" cy="6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24074</xdr:rowOff>
    </xdr:from>
    <xdr:to>
      <xdr:col>46</xdr:col>
      <xdr:colOff>38100</xdr:colOff>
      <xdr:row>57</xdr:row>
      <xdr:rowOff>125674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142201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133720</xdr:rowOff>
    </xdr:from>
    <xdr:to>
      <xdr:col>41</xdr:col>
      <xdr:colOff>50800</xdr:colOff>
      <xdr:row>58</xdr:row>
      <xdr:rowOff>1283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06370"/>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29624</xdr:rowOff>
    </xdr:from>
    <xdr:to>
      <xdr:col>41</xdr:col>
      <xdr:colOff>101600</xdr:colOff>
      <xdr:row>57</xdr:row>
      <xdr:rowOff>131224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147751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24064</xdr:rowOff>
    </xdr:from>
    <xdr:to>
      <xdr:col>36</xdr:col>
      <xdr:colOff>165100</xdr:colOff>
      <xdr:row>57</xdr:row>
      <xdr:rowOff>125664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134665</xdr:rowOff>
    </xdr:from>
    <xdr:to>
      <xdr:col>55</xdr:col>
      <xdr:colOff>50800</xdr:colOff>
      <xdr:row>58</xdr:row>
      <xdr:rowOff>64815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49592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134968</xdr:rowOff>
    </xdr:from>
    <xdr:to>
      <xdr:col>50</xdr:col>
      <xdr:colOff>165100</xdr:colOff>
      <xdr:row>58</xdr:row>
      <xdr:rowOff>65118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0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56245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0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16036</xdr:rowOff>
    </xdr:from>
    <xdr:to>
      <xdr:col>46</xdr:col>
      <xdr:colOff>38100</xdr:colOff>
      <xdr:row>58</xdr:row>
      <xdr:rowOff>117636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108763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121933</xdr:rowOff>
    </xdr:from>
    <xdr:to>
      <xdr:col>41</xdr:col>
      <xdr:colOff>101600</xdr:colOff>
      <xdr:row>58</xdr:row>
      <xdr:rowOff>52083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43210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82920</xdr:rowOff>
    </xdr:from>
    <xdr:to>
      <xdr:col>36</xdr:col>
      <xdr:colOff>165100</xdr:colOff>
      <xdr:row>58</xdr:row>
      <xdr:rowOff>13070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29705</xdr:rowOff>
    </xdr:from>
    <xdr:to>
      <xdr:col>54</xdr:col>
      <xdr:colOff>189865</xdr:colOff>
      <xdr:row>79</xdr:row>
      <xdr:rowOff>42711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31205"/>
          <a:ext cx="1270" cy="15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46538</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42711</xdr:rowOff>
    </xdr:from>
    <xdr:to>
      <xdr:col>55</xdr:col>
      <xdr:colOff>88900</xdr:colOff>
      <xdr:row>79</xdr:row>
      <xdr:rowOff>42711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147832</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0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29705</xdr:rowOff>
    </xdr:from>
    <xdr:to>
      <xdr:col>55</xdr:col>
      <xdr:colOff>88900</xdr:colOff>
      <xdr:row>70</xdr:row>
      <xdr:rowOff>29705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30454</xdr:rowOff>
    </xdr:from>
    <xdr:to>
      <xdr:col>55</xdr:col>
      <xdr:colOff>0</xdr:colOff>
      <xdr:row>79</xdr:row>
      <xdr:rowOff>30925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75004"/>
          <a:ext cx="8382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54297</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31420</xdr:rowOff>
    </xdr:from>
    <xdr:to>
      <xdr:col>55</xdr:col>
      <xdr:colOff>50800</xdr:colOff>
      <xdr:row>78</xdr:row>
      <xdr:rowOff>133020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30454</xdr:rowOff>
    </xdr:from>
    <xdr:to>
      <xdr:col>50</xdr:col>
      <xdr:colOff>114300</xdr:colOff>
      <xdr:row>79</xdr:row>
      <xdr:rowOff>35358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75004"/>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71107</xdr:rowOff>
    </xdr:from>
    <xdr:to>
      <xdr:col>50</xdr:col>
      <xdr:colOff>165100</xdr:colOff>
      <xdr:row>79</xdr:row>
      <xdr:rowOff>1257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17784</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32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35358</xdr:rowOff>
    </xdr:from>
    <xdr:to>
      <xdr:col>45</xdr:col>
      <xdr:colOff>177800</xdr:colOff>
      <xdr:row>79</xdr:row>
      <xdr:rowOff>36373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79908"/>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39154</xdr:rowOff>
    </xdr:from>
    <xdr:to>
      <xdr:col>46</xdr:col>
      <xdr:colOff>38100</xdr:colOff>
      <xdr:row>78</xdr:row>
      <xdr:rowOff>140754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157281</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29045</xdr:rowOff>
    </xdr:from>
    <xdr:to>
      <xdr:col>41</xdr:col>
      <xdr:colOff>50800</xdr:colOff>
      <xdr:row>79</xdr:row>
      <xdr:rowOff>36373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73595"/>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67183</xdr:rowOff>
    </xdr:from>
    <xdr:to>
      <xdr:col>41</xdr:col>
      <xdr:colOff>101600</xdr:colOff>
      <xdr:row>78</xdr:row>
      <xdr:rowOff>168783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13860</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26428" y="1321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72389</xdr:rowOff>
    </xdr:from>
    <xdr:to>
      <xdr:col>36</xdr:col>
      <xdr:colOff>165100</xdr:colOff>
      <xdr:row>79</xdr:row>
      <xdr:rowOff>2539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4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19066</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37428"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151575</xdr:rowOff>
    </xdr:from>
    <xdr:to>
      <xdr:col>55</xdr:col>
      <xdr:colOff>50800</xdr:colOff>
      <xdr:row>79</xdr:row>
      <xdr:rowOff>81725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66502</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151104</xdr:rowOff>
    </xdr:from>
    <xdr:to>
      <xdr:col>50</xdr:col>
      <xdr:colOff>165100</xdr:colOff>
      <xdr:row>79</xdr:row>
      <xdr:rowOff>81254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72381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1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156008</xdr:rowOff>
    </xdr:from>
    <xdr:to>
      <xdr:col>46</xdr:col>
      <xdr:colOff>38100</xdr:colOff>
      <xdr:row>79</xdr:row>
      <xdr:rowOff>86158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77285</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62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157023</xdr:rowOff>
    </xdr:from>
    <xdr:to>
      <xdr:col>41</xdr:col>
      <xdr:colOff>101600</xdr:colOff>
      <xdr:row>79</xdr:row>
      <xdr:rowOff>87173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78300</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2017" y="13622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149695</xdr:rowOff>
    </xdr:from>
    <xdr:to>
      <xdr:col>36</xdr:col>
      <xdr:colOff>165100</xdr:colOff>
      <xdr:row>79</xdr:row>
      <xdr:rowOff>79845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70972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103749</xdr:rowOff>
    </xdr:from>
    <xdr:to>
      <xdr:col>54</xdr:col>
      <xdr:colOff>189865</xdr:colOff>
      <xdr:row>98</xdr:row>
      <xdr:rowOff>101791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34249"/>
          <a:ext cx="1270" cy="136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105618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101791</xdr:rowOff>
    </xdr:from>
    <xdr:to>
      <xdr:col>55</xdr:col>
      <xdr:colOff>88900</xdr:colOff>
      <xdr:row>98</xdr:row>
      <xdr:rowOff>101791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50426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0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103749</xdr:rowOff>
    </xdr:from>
    <xdr:to>
      <xdr:col>55</xdr:col>
      <xdr:colOff>88900</xdr:colOff>
      <xdr:row>90</xdr:row>
      <xdr:rowOff>103749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3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83922</xdr:rowOff>
    </xdr:from>
    <xdr:to>
      <xdr:col>55</xdr:col>
      <xdr:colOff>0</xdr:colOff>
      <xdr:row>98</xdr:row>
      <xdr:rowOff>94459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86022"/>
          <a:ext cx="8382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111343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0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88466</xdr:rowOff>
    </xdr:from>
    <xdr:to>
      <xdr:col>55</xdr:col>
      <xdr:colOff>50800</xdr:colOff>
      <xdr:row>98</xdr:row>
      <xdr:rowOff>18616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94459</xdr:rowOff>
    </xdr:from>
    <xdr:to>
      <xdr:col>50</xdr:col>
      <xdr:colOff>114300</xdr:colOff>
      <xdr:row>98</xdr:row>
      <xdr:rowOff>137429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96559"/>
          <a:ext cx="889000" cy="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128882</xdr:rowOff>
    </xdr:from>
    <xdr:to>
      <xdr:col>50</xdr:col>
      <xdr:colOff>165100</xdr:colOff>
      <xdr:row>98</xdr:row>
      <xdr:rowOff>59032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75559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92318</xdr:rowOff>
    </xdr:from>
    <xdr:to>
      <xdr:col>45</xdr:col>
      <xdr:colOff>177800</xdr:colOff>
      <xdr:row>98</xdr:row>
      <xdr:rowOff>137429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94418"/>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147048</xdr:rowOff>
    </xdr:from>
    <xdr:to>
      <xdr:col>46</xdr:col>
      <xdr:colOff>38100</xdr:colOff>
      <xdr:row>98</xdr:row>
      <xdr:rowOff>77198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93725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48321</xdr:rowOff>
    </xdr:from>
    <xdr:to>
      <xdr:col>41</xdr:col>
      <xdr:colOff>50800</xdr:colOff>
      <xdr:row>98</xdr:row>
      <xdr:rowOff>92318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50421"/>
          <a:ext cx="889000" cy="4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141943</xdr:rowOff>
    </xdr:from>
    <xdr:to>
      <xdr:col>41</xdr:col>
      <xdr:colOff>101600</xdr:colOff>
      <xdr:row>98</xdr:row>
      <xdr:rowOff>72093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7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88620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123129</xdr:rowOff>
    </xdr:from>
    <xdr:to>
      <xdr:col>36</xdr:col>
      <xdr:colOff>165100</xdr:colOff>
      <xdr:row>98</xdr:row>
      <xdr:rowOff>53279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69806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33122</xdr:rowOff>
    </xdr:from>
    <xdr:to>
      <xdr:col>55</xdr:col>
      <xdr:colOff>50800</xdr:colOff>
      <xdr:row>98</xdr:row>
      <xdr:rowOff>134722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119499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5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43659</xdr:rowOff>
    </xdr:from>
    <xdr:to>
      <xdr:col>50</xdr:col>
      <xdr:colOff>165100</xdr:colOff>
      <xdr:row>98</xdr:row>
      <xdr:rowOff>145259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136386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86629</xdr:rowOff>
    </xdr:from>
    <xdr:to>
      <xdr:col>46</xdr:col>
      <xdr:colOff>38100</xdr:colOff>
      <xdr:row>99</xdr:row>
      <xdr:rowOff>16779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7906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41518</xdr:rowOff>
    </xdr:from>
    <xdr:to>
      <xdr:col>41</xdr:col>
      <xdr:colOff>101600</xdr:colOff>
      <xdr:row>98</xdr:row>
      <xdr:rowOff>143118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134245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168971</xdr:rowOff>
    </xdr:from>
    <xdr:to>
      <xdr:col>36</xdr:col>
      <xdr:colOff>165100</xdr:colOff>
      <xdr:row>98</xdr:row>
      <xdr:rowOff>99121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90248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88900</xdr:rowOff>
    </xdr:from>
    <xdr:to>
      <xdr:col>81</xdr:col>
      <xdr:colOff>101600</xdr:colOff>
      <xdr:row>39</xdr:row>
      <xdr:rowOff>19050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35577</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35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29</xdr:row>
      <xdr:rowOff>146050</xdr:rowOff>
    </xdr:from>
    <xdr:to>
      <xdr:col>72</xdr:col>
      <xdr:colOff>38100</xdr:colOff>
      <xdr:row>30</xdr:row>
      <xdr:rowOff>76200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28</xdr:row>
      <xdr:rowOff>92727</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46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157480</xdr:rowOff>
    </xdr:from>
    <xdr:to>
      <xdr:col>67</xdr:col>
      <xdr:colOff>101600</xdr:colOff>
      <xdr:row>31</xdr:row>
      <xdr:rowOff>87630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104157</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57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35577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125161</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26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71838</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125161</xdr:rowOff>
    </xdr:from>
    <xdr:to>
      <xdr:col>86</xdr:col>
      <xdr:colOff>25400</xdr:colOff>
      <xdr:row>70</xdr:row>
      <xdr:rowOff>125161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2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64171</xdr:rowOff>
    </xdr:from>
    <xdr:to>
      <xdr:col>85</xdr:col>
      <xdr:colOff>127000</xdr:colOff>
      <xdr:row>77</xdr:row>
      <xdr:rowOff>126121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265821"/>
          <a:ext cx="8382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1729</xdr:rowOff>
    </xdr:from>
    <xdr:ext cx="469744"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3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150302</xdr:rowOff>
    </xdr:from>
    <xdr:to>
      <xdr:col>85</xdr:col>
      <xdr:colOff>177800</xdr:colOff>
      <xdr:row>77</xdr:row>
      <xdr:rowOff>80452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8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141621</xdr:rowOff>
    </xdr:from>
    <xdr:to>
      <xdr:col>81</xdr:col>
      <xdr:colOff>50800</xdr:colOff>
      <xdr:row>77</xdr:row>
      <xdr:rowOff>64171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171821"/>
          <a:ext cx="8890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7245</xdr:rowOff>
    </xdr:from>
    <xdr:to>
      <xdr:col>81</xdr:col>
      <xdr:colOff>101600</xdr:colOff>
      <xdr:row>77</xdr:row>
      <xdr:rowOff>108845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125372</xdr:rowOff>
    </xdr:from>
    <xdr:ext cx="469744"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46428" y="129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130967</xdr:rowOff>
    </xdr:from>
    <xdr:to>
      <xdr:col>76</xdr:col>
      <xdr:colOff>114300</xdr:colOff>
      <xdr:row>76</xdr:row>
      <xdr:rowOff>141621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161167"/>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134758</xdr:rowOff>
    </xdr:from>
    <xdr:to>
      <xdr:col>76</xdr:col>
      <xdr:colOff>165100</xdr:colOff>
      <xdr:row>77</xdr:row>
      <xdr:rowOff>64908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56035</xdr:rowOff>
    </xdr:from>
    <xdr:ext cx="469744"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57428" y="1325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98050</xdr:rowOff>
    </xdr:from>
    <xdr:to>
      <xdr:col>71</xdr:col>
      <xdr:colOff>177800</xdr:colOff>
      <xdr:row>76</xdr:row>
      <xdr:rowOff>130967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128250"/>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153228</xdr:rowOff>
    </xdr:from>
    <xdr:to>
      <xdr:col>72</xdr:col>
      <xdr:colOff>38100</xdr:colOff>
      <xdr:row>77</xdr:row>
      <xdr:rowOff>83378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74505</xdr:rowOff>
    </xdr:from>
    <xdr:ext cx="469744"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68428" y="132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102205</xdr:rowOff>
    </xdr:from>
    <xdr:to>
      <xdr:col>67</xdr:col>
      <xdr:colOff>101600</xdr:colOff>
      <xdr:row>77</xdr:row>
      <xdr:rowOff>32355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23482</xdr:rowOff>
    </xdr:from>
    <xdr:ext cx="469744"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79428" y="132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75321</xdr:rowOff>
    </xdr:from>
    <xdr:to>
      <xdr:col>85</xdr:col>
      <xdr:colOff>177800</xdr:colOff>
      <xdr:row>78</xdr:row>
      <xdr:rowOff>5471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27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53748</xdr:rowOff>
    </xdr:from>
    <xdr:ext cx="469744"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13371</xdr:rowOff>
    </xdr:from>
    <xdr:to>
      <xdr:col>81</xdr:col>
      <xdr:colOff>101600</xdr:colOff>
      <xdr:row>77</xdr:row>
      <xdr:rowOff>114971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1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106098</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46428" y="1330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90821</xdr:rowOff>
    </xdr:from>
    <xdr:to>
      <xdr:col>76</xdr:col>
      <xdr:colOff>165100</xdr:colOff>
      <xdr:row>77</xdr:row>
      <xdr:rowOff>20971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37497</xdr:rowOff>
    </xdr:from>
    <xdr:ext cx="469744"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57428" y="128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80167</xdr:rowOff>
    </xdr:from>
    <xdr:to>
      <xdr:col>72</xdr:col>
      <xdr:colOff>38100</xdr:colOff>
      <xdr:row>77</xdr:row>
      <xdr:rowOff>10317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26844</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68428" y="1288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47250</xdr:rowOff>
    </xdr:from>
    <xdr:to>
      <xdr:col>67</xdr:col>
      <xdr:colOff>101600</xdr:colOff>
      <xdr:row>76</xdr:row>
      <xdr:rowOff>148850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165376</xdr:rowOff>
    </xdr:from>
    <xdr:ext cx="469744"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79428" y="1285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19718</xdr:rowOff>
    </xdr:from>
    <xdr:to>
      <xdr:col>85</xdr:col>
      <xdr:colOff>126364</xdr:colOff>
      <xdr:row>99</xdr:row>
      <xdr:rowOff>82615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50218"/>
          <a:ext cx="1269" cy="1605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86442</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82615</xdr:rowOff>
    </xdr:from>
    <xdr:to>
      <xdr:col>86</xdr:col>
      <xdr:colOff>25400</xdr:colOff>
      <xdr:row>99</xdr:row>
      <xdr:rowOff>82615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137845</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19718</xdr:rowOff>
    </xdr:from>
    <xdr:to>
      <xdr:col>86</xdr:col>
      <xdr:colOff>25400</xdr:colOff>
      <xdr:row>90</xdr:row>
      <xdr:rowOff>19718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5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40760</xdr:rowOff>
    </xdr:from>
    <xdr:to>
      <xdr:col>85</xdr:col>
      <xdr:colOff>127000</xdr:colOff>
      <xdr:row>96</xdr:row>
      <xdr:rowOff>131873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499960"/>
          <a:ext cx="8382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48505</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7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70078</xdr:rowOff>
    </xdr:from>
    <xdr:to>
      <xdr:col>85</xdr:col>
      <xdr:colOff>177800</xdr:colOff>
      <xdr:row>98</xdr:row>
      <xdr:rowOff>228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130349</xdr:rowOff>
    </xdr:from>
    <xdr:to>
      <xdr:col>81</xdr:col>
      <xdr:colOff>50800</xdr:colOff>
      <xdr:row>96</xdr:row>
      <xdr:rowOff>40760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418099"/>
          <a:ext cx="889000" cy="8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26743</xdr:rowOff>
    </xdr:from>
    <xdr:to>
      <xdr:col>81</xdr:col>
      <xdr:colOff>101600</xdr:colOff>
      <xdr:row>97</xdr:row>
      <xdr:rowOff>128343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119470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75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130349</xdr:rowOff>
    </xdr:from>
    <xdr:to>
      <xdr:col>76</xdr:col>
      <xdr:colOff>114300</xdr:colOff>
      <xdr:row>97</xdr:row>
      <xdr:rowOff>56054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418099"/>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63971</xdr:rowOff>
    </xdr:from>
    <xdr:to>
      <xdr:col>76</xdr:col>
      <xdr:colOff>165100</xdr:colOff>
      <xdr:row>97</xdr:row>
      <xdr:rowOff>165571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156698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56054</xdr:rowOff>
    </xdr:from>
    <xdr:to>
      <xdr:col>71</xdr:col>
      <xdr:colOff>177800</xdr:colOff>
      <xdr:row>97</xdr:row>
      <xdr:rowOff>167035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686704"/>
          <a:ext cx="889000" cy="11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27384</xdr:rowOff>
    </xdr:from>
    <xdr:to>
      <xdr:col>72</xdr:col>
      <xdr:colOff>38100</xdr:colOff>
      <xdr:row>98</xdr:row>
      <xdr:rowOff>128984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120111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132649</xdr:rowOff>
    </xdr:from>
    <xdr:to>
      <xdr:col>67</xdr:col>
      <xdr:colOff>101600</xdr:colOff>
      <xdr:row>98</xdr:row>
      <xdr:rowOff>62799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6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53926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81073</xdr:rowOff>
    </xdr:from>
    <xdr:to>
      <xdr:col>85</xdr:col>
      <xdr:colOff>177800</xdr:colOff>
      <xdr:row>97</xdr:row>
      <xdr:rowOff>11223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103950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161410</xdr:rowOff>
    </xdr:from>
    <xdr:to>
      <xdr:col>81</xdr:col>
      <xdr:colOff>101600</xdr:colOff>
      <xdr:row>96</xdr:row>
      <xdr:rowOff>91560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108087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79549</xdr:rowOff>
    </xdr:from>
    <xdr:to>
      <xdr:col>76</xdr:col>
      <xdr:colOff>165100</xdr:colOff>
      <xdr:row>96</xdr:row>
      <xdr:rowOff>9699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3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26226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1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5254</xdr:rowOff>
    </xdr:from>
    <xdr:to>
      <xdr:col>72</xdr:col>
      <xdr:colOff>38100</xdr:colOff>
      <xdr:row>97</xdr:row>
      <xdr:rowOff>106854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6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123381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1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116235</xdr:rowOff>
    </xdr:from>
    <xdr:to>
      <xdr:col>67</xdr:col>
      <xdr:colOff>101600</xdr:colOff>
      <xdr:row>98</xdr:row>
      <xdr:rowOff>46385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62912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2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35458</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8958"/>
          <a:ext cx="1269"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2760</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89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153585</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35458</xdr:rowOff>
    </xdr:from>
    <xdr:to>
      <xdr:col>116</xdr:col>
      <xdr:colOff>152400</xdr:colOff>
      <xdr:row>30</xdr:row>
      <xdr:rowOff>35458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91660</xdr:rowOff>
    </xdr:from>
    <xdr:ext cx="313932"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353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55067</xdr:rowOff>
    </xdr:from>
    <xdr:to>
      <xdr:col>112</xdr:col>
      <xdr:colOff>38100</xdr:colOff>
      <xdr:row>38</xdr:row>
      <xdr:rowOff>156667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1744</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66333" y="6345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135128</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135128</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25519</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99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47210</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62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84328</xdr:rowOff>
    </xdr:from>
    <xdr:to>
      <xdr:col>102</xdr:col>
      <xdr:colOff>165100</xdr:colOff>
      <xdr:row>39</xdr:row>
      <xdr:rowOff>14478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31005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55771</xdr:rowOff>
    </xdr:from>
    <xdr:to>
      <xdr:col>116</xdr:col>
      <xdr:colOff>62864</xdr:colOff>
      <xdr:row>59</xdr:row>
      <xdr:rowOff>98116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8271"/>
          <a:ext cx="1269" cy="158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101943</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7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98116</xdr:rowOff>
    </xdr:from>
    <xdr:to>
      <xdr:col>116</xdr:col>
      <xdr:colOff>152400</xdr:colOff>
      <xdr:row>59</xdr:row>
      <xdr:rowOff>98116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2448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55771</xdr:rowOff>
    </xdr:from>
    <xdr:to>
      <xdr:col>116</xdr:col>
      <xdr:colOff>152400</xdr:colOff>
      <xdr:row>50</xdr:row>
      <xdr:rowOff>55771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94415</xdr:rowOff>
    </xdr:from>
    <xdr:to>
      <xdr:col>116</xdr:col>
      <xdr:colOff>63500</xdr:colOff>
      <xdr:row>59</xdr:row>
      <xdr:rowOff>96593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0996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6730</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79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155303</xdr:rowOff>
    </xdr:from>
    <xdr:to>
      <xdr:col>116</xdr:col>
      <xdr:colOff>114300</xdr:colOff>
      <xdr:row>58</xdr:row>
      <xdr:rowOff>85453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94415</xdr:rowOff>
    </xdr:from>
    <xdr:to>
      <xdr:col>111</xdr:col>
      <xdr:colOff>177800</xdr:colOff>
      <xdr:row>59</xdr:row>
      <xdr:rowOff>94960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0996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114481</xdr:rowOff>
    </xdr:from>
    <xdr:to>
      <xdr:col>112</xdr:col>
      <xdr:colOff>38100</xdr:colOff>
      <xdr:row>58</xdr:row>
      <xdr:rowOff>44631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61158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6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90497</xdr:rowOff>
    </xdr:from>
    <xdr:to>
      <xdr:col>107</xdr:col>
      <xdr:colOff>50800</xdr:colOff>
      <xdr:row>59</xdr:row>
      <xdr:rowOff>94960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06047"/>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155629</xdr:rowOff>
    </xdr:from>
    <xdr:to>
      <xdr:col>107</xdr:col>
      <xdr:colOff>101600</xdr:colOff>
      <xdr:row>58</xdr:row>
      <xdr:rowOff>85779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102306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90497</xdr:rowOff>
    </xdr:from>
    <xdr:to>
      <xdr:col>102</xdr:col>
      <xdr:colOff>114300</xdr:colOff>
      <xdr:row>59</xdr:row>
      <xdr:rowOff>95504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06047"/>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138321</xdr:rowOff>
    </xdr:from>
    <xdr:to>
      <xdr:col>102</xdr:col>
      <xdr:colOff>165100</xdr:colOff>
      <xdr:row>58</xdr:row>
      <xdr:rowOff>68471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84998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99785</xdr:rowOff>
    </xdr:from>
    <xdr:to>
      <xdr:col>98</xdr:col>
      <xdr:colOff>38100</xdr:colOff>
      <xdr:row>58</xdr:row>
      <xdr:rowOff>29935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46462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45793</xdr:rowOff>
    </xdr:from>
    <xdr:to>
      <xdr:col>116</xdr:col>
      <xdr:colOff>114300</xdr:colOff>
      <xdr:row>59</xdr:row>
      <xdr:rowOff>147393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132170</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43615</xdr:rowOff>
    </xdr:from>
    <xdr:to>
      <xdr:col>112</xdr:col>
      <xdr:colOff>38100</xdr:colOff>
      <xdr:row>59</xdr:row>
      <xdr:rowOff>145215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136342</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51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44160</xdr:rowOff>
    </xdr:from>
    <xdr:to>
      <xdr:col>107</xdr:col>
      <xdr:colOff>101600</xdr:colOff>
      <xdr:row>59</xdr:row>
      <xdr:rowOff>145760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136887</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25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39697</xdr:rowOff>
    </xdr:from>
    <xdr:to>
      <xdr:col>102</xdr:col>
      <xdr:colOff>165100</xdr:colOff>
      <xdr:row>59</xdr:row>
      <xdr:rowOff>141297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132424</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4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44704</xdr:rowOff>
    </xdr:from>
    <xdr:to>
      <xdr:col>98</xdr:col>
      <xdr:colOff>38100</xdr:colOff>
      <xdr:row>59</xdr:row>
      <xdr:rowOff>146304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137431</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52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137719</xdr:rowOff>
    </xdr:from>
    <xdr:to>
      <xdr:col>116</xdr:col>
      <xdr:colOff>62864</xdr:colOff>
      <xdr:row>77</xdr:row>
      <xdr:rowOff>15342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1967769"/>
          <a:ext cx="1269" cy="124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19169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22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15342</xdr:rowOff>
    </xdr:from>
    <xdr:to>
      <xdr:col>116</xdr:col>
      <xdr:colOff>152400</xdr:colOff>
      <xdr:row>77</xdr:row>
      <xdr:rowOff>15342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21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84396</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4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137719</xdr:rowOff>
    </xdr:from>
    <xdr:to>
      <xdr:col>116</xdr:col>
      <xdr:colOff>152400</xdr:colOff>
      <xdr:row>69</xdr:row>
      <xdr:rowOff>137719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1967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165455</xdr:rowOff>
    </xdr:from>
    <xdr:to>
      <xdr:col>116</xdr:col>
      <xdr:colOff>63500</xdr:colOff>
      <xdr:row>76</xdr:row>
      <xdr:rowOff>149834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24205"/>
          <a:ext cx="8382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38016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38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15139</xdr:rowOff>
    </xdr:from>
    <xdr:to>
      <xdr:col>116</xdr:col>
      <xdr:colOff>114300</xdr:colOff>
      <xdr:row>73</xdr:row>
      <xdr:rowOff>116739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53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149834</xdr:rowOff>
    </xdr:from>
    <xdr:to>
      <xdr:col>111</xdr:col>
      <xdr:colOff>177800</xdr:colOff>
      <xdr:row>77</xdr:row>
      <xdr:rowOff>94514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80034"/>
          <a:ext cx="889000" cy="1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136982</xdr:rowOff>
    </xdr:from>
    <xdr:to>
      <xdr:col>112</xdr:col>
      <xdr:colOff>38100</xdr:colOff>
      <xdr:row>75</xdr:row>
      <xdr:rowOff>67132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82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83659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5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94514</xdr:rowOff>
    </xdr:from>
    <xdr:to>
      <xdr:col>107</xdr:col>
      <xdr:colOff>50800</xdr:colOff>
      <xdr:row>77</xdr:row>
      <xdr:rowOff>125070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296164"/>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123647</xdr:rowOff>
    </xdr:from>
    <xdr:to>
      <xdr:col>107</xdr:col>
      <xdr:colOff>101600</xdr:colOff>
      <xdr:row>76</xdr:row>
      <xdr:rowOff>53798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70324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7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105868</xdr:rowOff>
    </xdr:from>
    <xdr:to>
      <xdr:col>102</xdr:col>
      <xdr:colOff>114300</xdr:colOff>
      <xdr:row>77</xdr:row>
      <xdr:rowOff>125070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30751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80823</xdr:rowOff>
    </xdr:from>
    <xdr:to>
      <xdr:col>102</xdr:col>
      <xdr:colOff>165100</xdr:colOff>
      <xdr:row>76</xdr:row>
      <xdr:rowOff>10973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27500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70003</xdr:rowOff>
    </xdr:from>
    <xdr:to>
      <xdr:col>98</xdr:col>
      <xdr:colOff>38100</xdr:colOff>
      <xdr:row>76</xdr:row>
      <xdr:rowOff>152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16680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73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93083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99034</xdr:rowOff>
    </xdr:from>
    <xdr:to>
      <xdr:col>112</xdr:col>
      <xdr:colOff>38100</xdr:colOff>
      <xdr:row>77</xdr:row>
      <xdr:rowOff>29184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20311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43714</xdr:rowOff>
    </xdr:from>
    <xdr:to>
      <xdr:col>107</xdr:col>
      <xdr:colOff>101600</xdr:colOff>
      <xdr:row>77</xdr:row>
      <xdr:rowOff>145314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136441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3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74270</xdr:rowOff>
    </xdr:from>
    <xdr:to>
      <xdr:col>102</xdr:col>
      <xdr:colOff>165100</xdr:colOff>
      <xdr:row>78</xdr:row>
      <xdr:rowOff>4420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166997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3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55068</xdr:rowOff>
    </xdr:from>
    <xdr:to>
      <xdr:col>98</xdr:col>
      <xdr:colOff>38100</xdr:colOff>
      <xdr:row>77</xdr:row>
      <xdr:rowOff>156668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147795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442,808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円の減となっています。これは、歳出総額が横ばいであった一方で、人口の伸びが大きかったことが主な要因です。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補助費等は、目黒区子育て応援給付金、給食費保護者負担額補助の実施などにより、住民一人当たり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50,510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円の増となっており、類似団体平均に比べて高い水準にあります。普通建設事業費については、住民一人当たり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27,490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円で類似団体内順位が最下位となっていますが、今後は学校を始めとする区有施設の更新が本格化していくことから、歳出額は増加する見込みです。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財政健全化対策として、平成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積立基金（貯金）の自律的な積立及び地方債（借金）の発行上限額の設定を内容とする財政運営上のルール化に取り組むなど、将来への備えに対する対応を積極的に行いました。その結果、積立金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年度より減少したものの、令和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年度以前と比較すると住民一人当たりのコストは大きく増加しております。また、公債費は地方債の償還を着実に行ったこともあり、令和元年度から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円減少していますが、今後は学校施設を中心とした区有施設の更新にあたって、起債を有効活用する予定であるため、再び増加傾向となる見込みです。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279,520
268,972
14.67
131,219,485
123,773,948
7,317,185
78,098,672
7,601,148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2730</xdr:rowOff>
    </xdr:from>
    <xdr:to>
      <xdr:col>24</xdr:col>
      <xdr:colOff>62865</xdr:colOff>
      <xdr:row>38</xdr:row>
      <xdr:rowOff>24067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17680"/>
          <a:ext cx="1270" cy="122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27894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24067</xdr:rowOff>
    </xdr:from>
    <xdr:to>
      <xdr:col>24</xdr:col>
      <xdr:colOff>152400</xdr:colOff>
      <xdr:row>38</xdr:row>
      <xdr:rowOff>24067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120857</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2730</xdr:rowOff>
    </xdr:from>
    <xdr:to>
      <xdr:col>24</xdr:col>
      <xdr:colOff>152400</xdr:colOff>
      <xdr:row>31</xdr:row>
      <xdr:rowOff>2730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1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87313</xdr:rowOff>
    </xdr:from>
    <xdr:to>
      <xdr:col>24</xdr:col>
      <xdr:colOff>63500</xdr:colOff>
      <xdr:row>36</xdr:row>
      <xdr:rowOff>112649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59513"/>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133811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06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155384</xdr:rowOff>
    </xdr:from>
    <xdr:to>
      <xdr:col>24</xdr:col>
      <xdr:colOff>114300</xdr:colOff>
      <xdr:row>37</xdr:row>
      <xdr:rowOff>85534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105791</xdr:rowOff>
    </xdr:from>
    <xdr:to>
      <xdr:col>19</xdr:col>
      <xdr:colOff>177800</xdr:colOff>
      <xdr:row>36</xdr:row>
      <xdr:rowOff>112649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7799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161290</xdr:rowOff>
    </xdr:from>
    <xdr:to>
      <xdr:col>20</xdr:col>
      <xdr:colOff>38100</xdr:colOff>
      <xdr:row>37</xdr:row>
      <xdr:rowOff>91440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82567</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85598</xdr:rowOff>
    </xdr:from>
    <xdr:to>
      <xdr:col>15</xdr:col>
      <xdr:colOff>50800</xdr:colOff>
      <xdr:row>36</xdr:row>
      <xdr:rowOff>105791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5779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168529</xdr:rowOff>
    </xdr:from>
    <xdr:to>
      <xdr:col>15</xdr:col>
      <xdr:colOff>101600</xdr:colOff>
      <xdr:row>37</xdr:row>
      <xdr:rowOff>98679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89806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69786</xdr:rowOff>
    </xdr:from>
    <xdr:to>
      <xdr:col>10</xdr:col>
      <xdr:colOff>114300</xdr:colOff>
      <xdr:row>36</xdr:row>
      <xdr:rowOff>85598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41986"/>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161861</xdr:rowOff>
    </xdr:from>
    <xdr:to>
      <xdr:col>10</xdr:col>
      <xdr:colOff>165100</xdr:colOff>
      <xdr:row>37</xdr:row>
      <xdr:rowOff>92011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83138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151003</xdr:rowOff>
    </xdr:from>
    <xdr:to>
      <xdr:col>6</xdr:col>
      <xdr:colOff>38100</xdr:colOff>
      <xdr:row>37</xdr:row>
      <xdr:rowOff>81153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72280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36513</xdr:rowOff>
    </xdr:from>
    <xdr:to>
      <xdr:col>24</xdr:col>
      <xdr:colOff>114300</xdr:colOff>
      <xdr:row>36</xdr:row>
      <xdr:rowOff>138113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59390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61849</xdr:rowOff>
    </xdr:from>
    <xdr:to>
      <xdr:col>20</xdr:col>
      <xdr:colOff>38100</xdr:colOff>
      <xdr:row>36</xdr:row>
      <xdr:rowOff>163449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8526</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54991</xdr:rowOff>
    </xdr:from>
    <xdr:to>
      <xdr:col>15</xdr:col>
      <xdr:colOff>101600</xdr:colOff>
      <xdr:row>36</xdr:row>
      <xdr:rowOff>156591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1668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34798</xdr:rowOff>
    </xdr:from>
    <xdr:to>
      <xdr:col>10</xdr:col>
      <xdr:colOff>165100</xdr:colOff>
      <xdr:row>36</xdr:row>
      <xdr:rowOff>136398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152925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18986</xdr:rowOff>
    </xdr:from>
    <xdr:to>
      <xdr:col>6</xdr:col>
      <xdr:colOff>38100</xdr:colOff>
      <xdr:row>36</xdr:row>
      <xdr:rowOff>120586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137113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4336</xdr:rowOff>
    </xdr:from>
    <xdr:to>
      <xdr:col>24</xdr:col>
      <xdr:colOff>62865</xdr:colOff>
      <xdr:row>59</xdr:row>
      <xdr:rowOff>134693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48286"/>
          <a:ext cx="1270" cy="1501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138520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134693</xdr:rowOff>
    </xdr:from>
    <xdr:to>
      <xdr:col>24</xdr:col>
      <xdr:colOff>152400</xdr:colOff>
      <xdr:row>59</xdr:row>
      <xdr:rowOff>134693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2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122463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4336</xdr:rowOff>
    </xdr:from>
    <xdr:to>
      <xdr:col>24</xdr:col>
      <xdr:colOff>152400</xdr:colOff>
      <xdr:row>51</xdr:row>
      <xdr:rowOff>4336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4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95983</xdr:rowOff>
    </xdr:from>
    <xdr:to>
      <xdr:col>24</xdr:col>
      <xdr:colOff>63500</xdr:colOff>
      <xdr:row>57</xdr:row>
      <xdr:rowOff>148931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8633"/>
          <a:ext cx="838200" cy="5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44504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4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21627</xdr:rowOff>
    </xdr:from>
    <xdr:to>
      <xdr:col>24</xdr:col>
      <xdr:colOff>114300</xdr:colOff>
      <xdr:row>57</xdr:row>
      <xdr:rowOff>123227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125059</xdr:rowOff>
    </xdr:from>
    <xdr:to>
      <xdr:col>19</xdr:col>
      <xdr:colOff>177800</xdr:colOff>
      <xdr:row>57</xdr:row>
      <xdr:rowOff>148931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97709"/>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69360</xdr:rowOff>
    </xdr:from>
    <xdr:to>
      <xdr:col>20</xdr:col>
      <xdr:colOff>38100</xdr:colOff>
      <xdr:row>57</xdr:row>
      <xdr:rowOff>170960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1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103320</xdr:rowOff>
    </xdr:from>
    <xdr:to>
      <xdr:col>15</xdr:col>
      <xdr:colOff>50800</xdr:colOff>
      <xdr:row>57</xdr:row>
      <xdr:rowOff>125059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675820"/>
          <a:ext cx="889000" cy="12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80474</xdr:rowOff>
    </xdr:from>
    <xdr:to>
      <xdr:col>15</xdr:col>
      <xdr:colOff>101600</xdr:colOff>
      <xdr:row>58</xdr:row>
      <xdr:rowOff>10624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103320</xdr:rowOff>
    </xdr:from>
    <xdr:to>
      <xdr:col>10</xdr:col>
      <xdr:colOff>114300</xdr:colOff>
      <xdr:row>57</xdr:row>
      <xdr:rowOff>136935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675820"/>
          <a:ext cx="889000" cy="12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115254</xdr:rowOff>
    </xdr:from>
    <xdr:to>
      <xdr:col>10</xdr:col>
      <xdr:colOff>165100</xdr:colOff>
      <xdr:row>52</xdr:row>
      <xdr:rowOff>45404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36531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9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10544</xdr:rowOff>
    </xdr:from>
    <xdr:to>
      <xdr:col>6</xdr:col>
      <xdr:colOff>38100</xdr:colOff>
      <xdr:row>58</xdr:row>
      <xdr:rowOff>112144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45183</xdr:rowOff>
    </xdr:from>
    <xdr:to>
      <xdr:col>24</xdr:col>
      <xdr:colOff>114300</xdr:colOff>
      <xdr:row>57</xdr:row>
      <xdr:rowOff>146783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23610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98131</xdr:rowOff>
    </xdr:from>
    <xdr:to>
      <xdr:col>20</xdr:col>
      <xdr:colOff>38100</xdr:colOff>
      <xdr:row>58</xdr:row>
      <xdr:rowOff>28281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19408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74259</xdr:rowOff>
    </xdr:from>
    <xdr:to>
      <xdr:col>15</xdr:col>
      <xdr:colOff>101600</xdr:colOff>
      <xdr:row>58</xdr:row>
      <xdr:rowOff>4409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20936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2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52520</xdr:rowOff>
    </xdr:from>
    <xdr:to>
      <xdr:col>10</xdr:col>
      <xdr:colOff>165100</xdr:colOff>
      <xdr:row>50</xdr:row>
      <xdr:rowOff>154120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6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170647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4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86135</xdr:rowOff>
    </xdr:from>
    <xdr:to>
      <xdr:col>6</xdr:col>
      <xdr:colOff>38100</xdr:colOff>
      <xdr:row>58</xdr:row>
      <xdr:rowOff>16285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32812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141749</xdr:rowOff>
    </xdr:from>
    <xdr:to>
      <xdr:col>24</xdr:col>
      <xdr:colOff>62865</xdr:colOff>
      <xdr:row>79</xdr:row>
      <xdr:rowOff>1877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14699"/>
          <a:ext cx="1270" cy="123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5704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1877</xdr:rowOff>
    </xdr:from>
    <xdr:to>
      <xdr:col>24</xdr:col>
      <xdr:colOff>152400</xdr:colOff>
      <xdr:row>79</xdr:row>
      <xdr:rowOff>1877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88426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141749</xdr:rowOff>
    </xdr:from>
    <xdr:to>
      <xdr:col>24</xdr:col>
      <xdr:colOff>152400</xdr:colOff>
      <xdr:row>71</xdr:row>
      <xdr:rowOff>141749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1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77019</xdr:rowOff>
    </xdr:from>
    <xdr:to>
      <xdr:col>24</xdr:col>
      <xdr:colOff>63500</xdr:colOff>
      <xdr:row>78</xdr:row>
      <xdr:rowOff>144501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50119"/>
          <a:ext cx="838200" cy="6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4968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153541</xdr:rowOff>
    </xdr:from>
    <xdr:to>
      <xdr:col>24</xdr:col>
      <xdr:colOff>114300</xdr:colOff>
      <xdr:row>77</xdr:row>
      <xdr:rowOff>83691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132217</xdr:rowOff>
    </xdr:from>
    <xdr:to>
      <xdr:col>19</xdr:col>
      <xdr:colOff>177800</xdr:colOff>
      <xdr:row>78</xdr:row>
      <xdr:rowOff>144501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505317"/>
          <a:ext cx="889000" cy="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43904</xdr:rowOff>
    </xdr:from>
    <xdr:to>
      <xdr:col>20</xdr:col>
      <xdr:colOff>38100</xdr:colOff>
      <xdr:row>77</xdr:row>
      <xdr:rowOff>145504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4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162031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2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132217</xdr:rowOff>
    </xdr:from>
    <xdr:to>
      <xdr:col>15</xdr:col>
      <xdr:colOff>50800</xdr:colOff>
      <xdr:row>79</xdr:row>
      <xdr:rowOff>42880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05317"/>
          <a:ext cx="889000" cy="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42563</xdr:rowOff>
    </xdr:from>
    <xdr:to>
      <xdr:col>15</xdr:col>
      <xdr:colOff>101600</xdr:colOff>
      <xdr:row>77</xdr:row>
      <xdr:rowOff>144163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160690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42880</xdr:rowOff>
    </xdr:from>
    <xdr:to>
      <xdr:col>10</xdr:col>
      <xdr:colOff>114300</xdr:colOff>
      <xdr:row>79</xdr:row>
      <xdr:rowOff>129786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87430"/>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38044</xdr:rowOff>
    </xdr:from>
    <xdr:to>
      <xdr:col>10</xdr:col>
      <xdr:colOff>165100</xdr:colOff>
      <xdr:row>78</xdr:row>
      <xdr:rowOff>139644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1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156171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8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73363</xdr:rowOff>
    </xdr:from>
    <xdr:to>
      <xdr:col>6</xdr:col>
      <xdr:colOff>38100</xdr:colOff>
      <xdr:row>79</xdr:row>
      <xdr:rowOff>3513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26219</xdr:rowOff>
    </xdr:from>
    <xdr:to>
      <xdr:col>24</xdr:col>
      <xdr:colOff>114300</xdr:colOff>
      <xdr:row>78</xdr:row>
      <xdr:rowOff>127819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112596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1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93701</xdr:rowOff>
    </xdr:from>
    <xdr:to>
      <xdr:col>20</xdr:col>
      <xdr:colOff>38100</xdr:colOff>
      <xdr:row>79</xdr:row>
      <xdr:rowOff>23851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14978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5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81417</xdr:rowOff>
    </xdr:from>
    <xdr:to>
      <xdr:col>15</xdr:col>
      <xdr:colOff>101600</xdr:colOff>
      <xdr:row>79</xdr:row>
      <xdr:rowOff>11567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5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2694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4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163530</xdr:rowOff>
    </xdr:from>
    <xdr:to>
      <xdr:col>10</xdr:col>
      <xdr:colOff>165100</xdr:colOff>
      <xdr:row>79</xdr:row>
      <xdr:rowOff>93680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84807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2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78986</xdr:rowOff>
    </xdr:from>
    <xdr:to>
      <xdr:col>6</xdr:col>
      <xdr:colOff>38100</xdr:colOff>
      <xdr:row>80</xdr:row>
      <xdr:rowOff>9136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263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1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91832</xdr:rowOff>
    </xdr:from>
    <xdr:to>
      <xdr:col>24</xdr:col>
      <xdr:colOff>62865</xdr:colOff>
      <xdr:row>97</xdr:row>
      <xdr:rowOff>78480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332"/>
          <a:ext cx="1270" cy="118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82307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78480</xdr:rowOff>
    </xdr:from>
    <xdr:to>
      <xdr:col>24</xdr:col>
      <xdr:colOff>152400</xdr:colOff>
      <xdr:row>97</xdr:row>
      <xdr:rowOff>78480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0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38509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91832</xdr:rowOff>
    </xdr:from>
    <xdr:to>
      <xdr:col>24</xdr:col>
      <xdr:colOff>152400</xdr:colOff>
      <xdr:row>90</xdr:row>
      <xdr:rowOff>91832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99467</xdr:rowOff>
    </xdr:from>
    <xdr:to>
      <xdr:col>24</xdr:col>
      <xdr:colOff>63500</xdr:colOff>
      <xdr:row>95</xdr:row>
      <xdr:rowOff>20782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15767"/>
          <a:ext cx="838200" cy="9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161731</xdr:rowOff>
    </xdr:from>
    <xdr:to>
      <xdr:col>24</xdr:col>
      <xdr:colOff>114300</xdr:colOff>
      <xdr:row>96</xdr:row>
      <xdr:rowOff>91881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4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99467</xdr:rowOff>
    </xdr:from>
    <xdr:to>
      <xdr:col>19</xdr:col>
      <xdr:colOff>177800</xdr:colOff>
      <xdr:row>95</xdr:row>
      <xdr:rowOff>8049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15767"/>
          <a:ext cx="889000" cy="8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131214</xdr:rowOff>
    </xdr:from>
    <xdr:to>
      <xdr:col>20</xdr:col>
      <xdr:colOff>38100</xdr:colOff>
      <xdr:row>95</xdr:row>
      <xdr:rowOff>61364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4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52491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4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8049</xdr:rowOff>
    </xdr:from>
    <xdr:to>
      <xdr:col>15</xdr:col>
      <xdr:colOff>50800</xdr:colOff>
      <xdr:row>97</xdr:row>
      <xdr:rowOff>7889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95799"/>
          <a:ext cx="889000" cy="34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151834</xdr:rowOff>
    </xdr:from>
    <xdr:to>
      <xdr:col>15</xdr:col>
      <xdr:colOff>101600</xdr:colOff>
      <xdr:row>95</xdr:row>
      <xdr:rowOff>81984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26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73111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7889</xdr:rowOff>
    </xdr:from>
    <xdr:to>
      <xdr:col>10</xdr:col>
      <xdr:colOff>114300</xdr:colOff>
      <xdr:row>97</xdr:row>
      <xdr:rowOff>69062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38539"/>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164703</xdr:rowOff>
    </xdr:from>
    <xdr:to>
      <xdr:col>10</xdr:col>
      <xdr:colOff>165100</xdr:colOff>
      <xdr:row>97</xdr:row>
      <xdr:rowOff>94853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2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85980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1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67801</xdr:rowOff>
    </xdr:from>
    <xdr:to>
      <xdr:col>6</xdr:col>
      <xdr:colOff>38100</xdr:colOff>
      <xdr:row>97</xdr:row>
      <xdr:rowOff>169401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141432</xdr:rowOff>
    </xdr:from>
    <xdr:to>
      <xdr:col>24</xdr:col>
      <xdr:colOff>114300</xdr:colOff>
      <xdr:row>95</xdr:row>
      <xdr:rowOff>71582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164309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0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48667</xdr:rowOff>
    </xdr:from>
    <xdr:to>
      <xdr:col>20</xdr:col>
      <xdr:colOff>38100</xdr:colOff>
      <xdr:row>94</xdr:row>
      <xdr:rowOff>150267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166794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128699</xdr:rowOff>
    </xdr:from>
    <xdr:to>
      <xdr:col>15</xdr:col>
      <xdr:colOff>101600</xdr:colOff>
      <xdr:row>95</xdr:row>
      <xdr:rowOff>58849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75376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128539</xdr:rowOff>
    </xdr:from>
    <xdr:to>
      <xdr:col>10</xdr:col>
      <xdr:colOff>165100</xdr:colOff>
      <xdr:row>97</xdr:row>
      <xdr:rowOff>58689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75216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18262</xdr:rowOff>
    </xdr:from>
    <xdr:to>
      <xdr:col>6</xdr:col>
      <xdr:colOff>38100</xdr:colOff>
      <xdr:row>97</xdr:row>
      <xdr:rowOff>119862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136389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49631</xdr:rowOff>
    </xdr:from>
    <xdr:to>
      <xdr:col>54</xdr:col>
      <xdr:colOff>189865</xdr:colOff>
      <xdr:row>38</xdr:row>
      <xdr:rowOff>80264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93131"/>
          <a:ext cx="127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84091</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80264</xdr:rowOff>
    </xdr:from>
    <xdr:to>
      <xdr:col>55</xdr:col>
      <xdr:colOff>88900</xdr:colOff>
      <xdr:row>38</xdr:row>
      <xdr:rowOff>80264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167758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49631</xdr:rowOff>
    </xdr:from>
    <xdr:to>
      <xdr:col>55</xdr:col>
      <xdr:colOff>88900</xdr:colOff>
      <xdr:row>30</xdr:row>
      <xdr:rowOff>49631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9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111811</xdr:rowOff>
    </xdr:from>
    <xdr:to>
      <xdr:col>55</xdr:col>
      <xdr:colOff>0</xdr:colOff>
      <xdr:row>36</xdr:row>
      <xdr:rowOff>121869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284011"/>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111811</xdr:rowOff>
    </xdr:from>
    <xdr:to>
      <xdr:col>50</xdr:col>
      <xdr:colOff>114300</xdr:colOff>
      <xdr:row>36</xdr:row>
      <xdr:rowOff>152959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28401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115418</xdr:rowOff>
    </xdr:from>
    <xdr:to>
      <xdr:col>50</xdr:col>
      <xdr:colOff>165100</xdr:colOff>
      <xdr:row>37</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150216</xdr:rowOff>
    </xdr:from>
    <xdr:to>
      <xdr:col>45</xdr:col>
      <xdr:colOff>177800</xdr:colOff>
      <xdr:row>36</xdr:row>
      <xdr:rowOff>152959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32241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144678</xdr:rowOff>
    </xdr:from>
    <xdr:to>
      <xdr:col>46</xdr:col>
      <xdr:colOff>38100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65955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129642</xdr:rowOff>
    </xdr:from>
    <xdr:to>
      <xdr:col>41</xdr:col>
      <xdr:colOff>50800</xdr:colOff>
      <xdr:row>36</xdr:row>
      <xdr:rowOff>150216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018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122275</xdr:rowOff>
    </xdr:from>
    <xdr:to>
      <xdr:col>41</xdr:col>
      <xdr:colOff>101600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43552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108560</xdr:rowOff>
    </xdr:from>
    <xdr:to>
      <xdr:col>36</xdr:col>
      <xdr:colOff>165100</xdr:colOff>
      <xdr:row>37</xdr:row>
      <xdr:rowOff>38710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29837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71069</xdr:rowOff>
    </xdr:from>
    <xdr:to>
      <xdr:col>55</xdr:col>
      <xdr:colOff>50800</xdr:colOff>
      <xdr:row>37</xdr:row>
      <xdr:rowOff>1219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93946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09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61011</xdr:rowOff>
    </xdr:from>
    <xdr:to>
      <xdr:col>50</xdr:col>
      <xdr:colOff>165100</xdr:colOff>
      <xdr:row>36</xdr:row>
      <xdr:rowOff>162611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7688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102159</xdr:rowOff>
    </xdr:from>
    <xdr:to>
      <xdr:col>46</xdr:col>
      <xdr:colOff>38100</xdr:colOff>
      <xdr:row>37</xdr:row>
      <xdr:rowOff>32309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48836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049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99416</xdr:rowOff>
    </xdr:from>
    <xdr:to>
      <xdr:col>41</xdr:col>
      <xdr:colOff>101600</xdr:colOff>
      <xdr:row>37</xdr:row>
      <xdr:rowOff>29566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46093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046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78842</xdr:rowOff>
    </xdr:from>
    <xdr:to>
      <xdr:col>36</xdr:col>
      <xdr:colOff>165100</xdr:colOff>
      <xdr:row>37</xdr:row>
      <xdr:rowOff>8992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25519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02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45059</xdr:rowOff>
    </xdr:from>
    <xdr:to>
      <xdr:col>54</xdr:col>
      <xdr:colOff>189865</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60459"/>
          <a:ext cx="1270" cy="11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163186</xdr:rowOff>
    </xdr:from>
    <xdr:ext cx="469744"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3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45059</xdr:rowOff>
    </xdr:from>
    <xdr:to>
      <xdr:col>55</xdr:col>
      <xdr:colOff>88900</xdr:colOff>
      <xdr:row>52</xdr:row>
      <xdr:rowOff>45059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127356</xdr:rowOff>
    </xdr:from>
    <xdr:to>
      <xdr:col>55</xdr:col>
      <xdr:colOff>0</xdr:colOff>
      <xdr:row>58</xdr:row>
      <xdr:rowOff>127356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71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150639</xdr:rowOff>
    </xdr:from>
    <xdr:ext cx="378565"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518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127762</xdr:rowOff>
    </xdr:from>
    <xdr:to>
      <xdr:col>55</xdr:col>
      <xdr:colOff>50800</xdr:colOff>
      <xdr:row>58</xdr:row>
      <xdr:rowOff>57912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0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127356</xdr:rowOff>
    </xdr:from>
    <xdr:to>
      <xdr:col>50</xdr:col>
      <xdr:colOff>114300</xdr:colOff>
      <xdr:row>58</xdr:row>
      <xdr:rowOff>128727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7145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82499</xdr:rowOff>
    </xdr:from>
    <xdr:to>
      <xdr:col>50</xdr:col>
      <xdr:colOff>165100</xdr:colOff>
      <xdr:row>58</xdr:row>
      <xdr:rowOff>12649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29176</xdr:rowOff>
    </xdr:from>
    <xdr:ext cx="378565"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50017" y="9630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128727</xdr:rowOff>
    </xdr:from>
    <xdr:to>
      <xdr:col>45</xdr:col>
      <xdr:colOff>177800</xdr:colOff>
      <xdr:row>58</xdr:row>
      <xdr:rowOff>130099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7282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151536</xdr:rowOff>
    </xdr:from>
    <xdr:to>
      <xdr:col>46</xdr:col>
      <xdr:colOff>38100</xdr:colOff>
      <xdr:row>58</xdr:row>
      <xdr:rowOff>81686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98213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61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124613</xdr:rowOff>
    </xdr:from>
    <xdr:to>
      <xdr:col>41</xdr:col>
      <xdr:colOff>50800</xdr:colOff>
      <xdr:row>58</xdr:row>
      <xdr:rowOff>130099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687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148793</xdr:rowOff>
    </xdr:from>
    <xdr:to>
      <xdr:col>41</xdr:col>
      <xdr:colOff>101600</xdr:colOff>
      <xdr:row>58</xdr:row>
      <xdr:rowOff>78943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95470</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2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162966</xdr:rowOff>
    </xdr:from>
    <xdr:to>
      <xdr:col>36</xdr:col>
      <xdr:colOff>165100</xdr:colOff>
      <xdr:row>58</xdr:row>
      <xdr:rowOff>93116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109643</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3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76556</xdr:rowOff>
    </xdr:from>
    <xdr:to>
      <xdr:col>55</xdr:col>
      <xdr:colOff>50800</xdr:colOff>
      <xdr:row>59</xdr:row>
      <xdr:rowOff>6706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162933</xdr:rowOff>
    </xdr:from>
    <xdr:ext cx="313932"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35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76556</xdr:rowOff>
    </xdr:from>
    <xdr:to>
      <xdr:col>50</xdr:col>
      <xdr:colOff>165100</xdr:colOff>
      <xdr:row>59</xdr:row>
      <xdr:rowOff>6706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169283</xdr:rowOff>
    </xdr:from>
    <xdr:ext cx="313932"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82333" y="10113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77927</xdr:rowOff>
    </xdr:from>
    <xdr:to>
      <xdr:col>46</xdr:col>
      <xdr:colOff>38100</xdr:colOff>
      <xdr:row>59</xdr:row>
      <xdr:rowOff>8077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170654</xdr:rowOff>
    </xdr:from>
    <xdr:ext cx="313932"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93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79299</xdr:rowOff>
    </xdr:from>
    <xdr:to>
      <xdr:col>41</xdr:col>
      <xdr:colOff>101600</xdr:colOff>
      <xdr:row>59</xdr:row>
      <xdr:rowOff>9449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576</xdr:rowOff>
    </xdr:from>
    <xdr:ext cx="313932"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704333" y="10116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73813</xdr:rowOff>
    </xdr:from>
    <xdr:to>
      <xdr:col>36</xdr:col>
      <xdr:colOff>165100</xdr:colOff>
      <xdr:row>59</xdr:row>
      <xdr:rowOff>3963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166540</xdr:rowOff>
    </xdr:from>
    <xdr:ext cx="313932"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15333" y="10110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55529</xdr:rowOff>
    </xdr:from>
    <xdr:to>
      <xdr:col>54</xdr:col>
      <xdr:colOff>189865</xdr:colOff>
      <xdr:row>78</xdr:row>
      <xdr:rowOff>14061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57029"/>
          <a:ext cx="1270" cy="133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17888</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14061</xdr:rowOff>
    </xdr:from>
    <xdr:to>
      <xdr:col>55</xdr:col>
      <xdr:colOff>88900</xdr:colOff>
      <xdr:row>78</xdr:row>
      <xdr:rowOff>14061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2206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55529</xdr:rowOff>
    </xdr:from>
    <xdr:to>
      <xdr:col>55</xdr:col>
      <xdr:colOff>88900</xdr:colOff>
      <xdr:row>70</xdr:row>
      <xdr:rowOff>55529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110806</xdr:rowOff>
    </xdr:from>
    <xdr:to>
      <xdr:col>55</xdr:col>
      <xdr:colOff>0</xdr:colOff>
      <xdr:row>77</xdr:row>
      <xdr:rowOff>112359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12456"/>
          <a:ext cx="8382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74378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933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51501</xdr:rowOff>
    </xdr:from>
    <xdr:to>
      <xdr:col>55</xdr:col>
      <xdr:colOff>50800</xdr:colOff>
      <xdr:row>76</xdr:row>
      <xdr:rowOff>153101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08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112359</xdr:rowOff>
    </xdr:from>
    <xdr:to>
      <xdr:col>50</xdr:col>
      <xdr:colOff>114300</xdr:colOff>
      <xdr:row>77</xdr:row>
      <xdr:rowOff>129595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31400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54702</xdr:rowOff>
    </xdr:from>
    <xdr:to>
      <xdr:col>50</xdr:col>
      <xdr:colOff>165100</xdr:colOff>
      <xdr:row>76</xdr:row>
      <xdr:rowOff>156302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1378</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286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114188</xdr:rowOff>
    </xdr:from>
    <xdr:to>
      <xdr:col>45</xdr:col>
      <xdr:colOff>177800</xdr:colOff>
      <xdr:row>77</xdr:row>
      <xdr:rowOff>129595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315838"/>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102524</xdr:rowOff>
    </xdr:from>
    <xdr:to>
      <xdr:col>46</xdr:col>
      <xdr:colOff>38100</xdr:colOff>
      <xdr:row>77</xdr:row>
      <xdr:rowOff>32674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49202</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114188</xdr:rowOff>
    </xdr:from>
    <xdr:to>
      <xdr:col>41</xdr:col>
      <xdr:colOff>50800</xdr:colOff>
      <xdr:row>77</xdr:row>
      <xdr:rowOff>171430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315838"/>
          <a:ext cx="8890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118618</xdr:rowOff>
    </xdr:from>
    <xdr:to>
      <xdr:col>41</xdr:col>
      <xdr:colOff>101600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65295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169824</xdr:rowOff>
    </xdr:from>
    <xdr:to>
      <xdr:col>36</xdr:col>
      <xdr:colOff>165100</xdr:colOff>
      <xdr:row>77</xdr:row>
      <xdr:rowOff>99974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116501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60006</xdr:rowOff>
    </xdr:from>
    <xdr:to>
      <xdr:col>55</xdr:col>
      <xdr:colOff>50800</xdr:colOff>
      <xdr:row>77</xdr:row>
      <xdr:rowOff>161606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146383</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17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61559</xdr:rowOff>
    </xdr:from>
    <xdr:to>
      <xdr:col>50</xdr:col>
      <xdr:colOff>165100</xdr:colOff>
      <xdr:row>77</xdr:row>
      <xdr:rowOff>163159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2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154286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3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78795</xdr:rowOff>
    </xdr:from>
    <xdr:to>
      <xdr:col>46</xdr:col>
      <xdr:colOff>38100</xdr:colOff>
      <xdr:row>78</xdr:row>
      <xdr:rowOff>8945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2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3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63388</xdr:rowOff>
    </xdr:from>
    <xdr:to>
      <xdr:col>41</xdr:col>
      <xdr:colOff>101600</xdr:colOff>
      <xdr:row>77</xdr:row>
      <xdr:rowOff>164988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156115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120630</xdr:rowOff>
    </xdr:from>
    <xdr:to>
      <xdr:col>36</xdr:col>
      <xdr:colOff>165100</xdr:colOff>
      <xdr:row>78</xdr:row>
      <xdr:rowOff>50780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41907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132745</xdr:rowOff>
    </xdr:from>
    <xdr:to>
      <xdr:col>54</xdr:col>
      <xdr:colOff>189865</xdr:colOff>
      <xdr:row>97</xdr:row>
      <xdr:rowOff>78161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63245"/>
          <a:ext cx="1270" cy="114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81988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78161</xdr:rowOff>
    </xdr:from>
    <xdr:to>
      <xdr:col>55</xdr:col>
      <xdr:colOff>88900</xdr:colOff>
      <xdr:row>97</xdr:row>
      <xdr:rowOff>78161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79422</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3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132745</xdr:rowOff>
    </xdr:from>
    <xdr:to>
      <xdr:col>55</xdr:col>
      <xdr:colOff>88900</xdr:colOff>
      <xdr:row>90</xdr:row>
      <xdr:rowOff>132745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15050</xdr:rowOff>
    </xdr:from>
    <xdr:to>
      <xdr:col>55</xdr:col>
      <xdr:colOff>0</xdr:colOff>
      <xdr:row>97</xdr:row>
      <xdr:rowOff>20696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645700"/>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82700</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7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59823</xdr:rowOff>
    </xdr:from>
    <xdr:to>
      <xdr:col>55</xdr:col>
      <xdr:colOff>50800</xdr:colOff>
      <xdr:row>96</xdr:row>
      <xdr:rowOff>161423</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1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20696</xdr:rowOff>
    </xdr:from>
    <xdr:to>
      <xdr:col>50</xdr:col>
      <xdr:colOff>114300</xdr:colOff>
      <xdr:row>97</xdr:row>
      <xdr:rowOff>69428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651346"/>
          <a:ext cx="889000" cy="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94867</xdr:rowOff>
    </xdr:from>
    <xdr:to>
      <xdr:col>50</xdr:col>
      <xdr:colOff>165100</xdr:colOff>
      <xdr:row>97</xdr:row>
      <xdr:rowOff>25017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41544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3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69428</xdr:rowOff>
    </xdr:from>
    <xdr:to>
      <xdr:col>45</xdr:col>
      <xdr:colOff>177800</xdr:colOff>
      <xdr:row>97</xdr:row>
      <xdr:rowOff>83996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700078"/>
          <a:ext cx="889000" cy="1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108336</xdr:rowOff>
    </xdr:from>
    <xdr:to>
      <xdr:col>46</xdr:col>
      <xdr:colOff>38100</xdr:colOff>
      <xdr:row>97</xdr:row>
      <xdr:rowOff>38486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6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55013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83996</xdr:rowOff>
    </xdr:from>
    <xdr:to>
      <xdr:col>41</xdr:col>
      <xdr:colOff>50800</xdr:colOff>
      <xdr:row>97</xdr:row>
      <xdr:rowOff>86213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714646"/>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97346</xdr:rowOff>
    </xdr:from>
    <xdr:to>
      <xdr:col>41</xdr:col>
      <xdr:colOff>101600</xdr:colOff>
      <xdr:row>97</xdr:row>
      <xdr:rowOff>27496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44023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101815</xdr:rowOff>
    </xdr:from>
    <xdr:to>
      <xdr:col>36</xdr:col>
      <xdr:colOff>165100</xdr:colOff>
      <xdr:row>97</xdr:row>
      <xdr:rowOff>31965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135700</xdr:rowOff>
    </xdr:from>
    <xdr:to>
      <xdr:col>55</xdr:col>
      <xdr:colOff>50800</xdr:colOff>
      <xdr:row>97</xdr:row>
      <xdr:rowOff>65850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5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50627</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5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141346</xdr:rowOff>
    </xdr:from>
    <xdr:to>
      <xdr:col>50</xdr:col>
      <xdr:colOff>165100</xdr:colOff>
      <xdr:row>97</xdr:row>
      <xdr:rowOff>71496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62623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18628</xdr:rowOff>
    </xdr:from>
    <xdr:to>
      <xdr:col>46</xdr:col>
      <xdr:colOff>38100</xdr:colOff>
      <xdr:row>97</xdr:row>
      <xdr:rowOff>120228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111355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4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33196</xdr:rowOff>
    </xdr:from>
    <xdr:to>
      <xdr:col>41</xdr:col>
      <xdr:colOff>101600</xdr:colOff>
      <xdr:row>97</xdr:row>
      <xdr:rowOff>134796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6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125923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35413</xdr:rowOff>
    </xdr:from>
    <xdr:to>
      <xdr:col>36</xdr:col>
      <xdr:colOff>165100</xdr:colOff>
      <xdr:row>97</xdr:row>
      <xdr:rowOff>137013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6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160274</xdr:rowOff>
    </xdr:from>
    <xdr:to>
      <xdr:col>85</xdr:col>
      <xdr:colOff>126364</xdr:colOff>
      <xdr:row>38</xdr:row>
      <xdr:rowOff>97180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475224"/>
          <a:ext cx="1269" cy="113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101007</xdr:rowOff>
    </xdr:from>
    <xdr:ext cx="378565"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61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97180</xdr:rowOff>
    </xdr:from>
    <xdr:to>
      <xdr:col>86</xdr:col>
      <xdr:colOff>25400</xdr:colOff>
      <xdr:row>38</xdr:row>
      <xdr:rowOff>97180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61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106951</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5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160274</xdr:rowOff>
    </xdr:from>
    <xdr:to>
      <xdr:col>86</xdr:col>
      <xdr:colOff>25400</xdr:colOff>
      <xdr:row>31</xdr:row>
      <xdr:rowOff>160274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24440</xdr:rowOff>
    </xdr:from>
    <xdr:to>
      <xdr:col>85</xdr:col>
      <xdr:colOff>127000</xdr:colOff>
      <xdr:row>38</xdr:row>
      <xdr:rowOff>31207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539540"/>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106656</xdr:rowOff>
    </xdr:from>
    <xdr:ext cx="469744"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27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83779</xdr:rowOff>
    </xdr:from>
    <xdr:to>
      <xdr:col>85</xdr:col>
      <xdr:colOff>177800</xdr:colOff>
      <xdr:row>38</xdr:row>
      <xdr:rowOff>13929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2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31207</xdr:rowOff>
    </xdr:from>
    <xdr:to>
      <xdr:col>81</xdr:col>
      <xdr:colOff>50800</xdr:colOff>
      <xdr:row>38</xdr:row>
      <xdr:rowOff>51186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546307"/>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87163</xdr:rowOff>
    </xdr:from>
    <xdr:to>
      <xdr:col>81</xdr:col>
      <xdr:colOff>101600</xdr:colOff>
      <xdr:row>38</xdr:row>
      <xdr:rowOff>17312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33840</xdr:rowOff>
    </xdr:from>
    <xdr:ext cx="469744"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46428" y="62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150124</xdr:rowOff>
    </xdr:from>
    <xdr:to>
      <xdr:col>76</xdr:col>
      <xdr:colOff>114300</xdr:colOff>
      <xdr:row>38</xdr:row>
      <xdr:rowOff>51186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493774"/>
          <a:ext cx="8890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119441</xdr:rowOff>
    </xdr:from>
    <xdr:to>
      <xdr:col>76</xdr:col>
      <xdr:colOff>165100</xdr:colOff>
      <xdr:row>38</xdr:row>
      <xdr:rowOff>49591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66118</xdr:rowOff>
    </xdr:from>
    <xdr:ext cx="469744"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57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150124</xdr:rowOff>
    </xdr:from>
    <xdr:to>
      <xdr:col>71</xdr:col>
      <xdr:colOff>177800</xdr:colOff>
      <xdr:row>38</xdr:row>
      <xdr:rowOff>16302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493774"/>
          <a:ext cx="889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101107</xdr:rowOff>
    </xdr:from>
    <xdr:to>
      <xdr:col>72</xdr:col>
      <xdr:colOff>38100</xdr:colOff>
      <xdr:row>38</xdr:row>
      <xdr:rowOff>31257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22384</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68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142836</xdr:rowOff>
    </xdr:from>
    <xdr:ext cx="469744"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79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145090</xdr:rowOff>
    </xdr:from>
    <xdr:to>
      <xdr:col>85</xdr:col>
      <xdr:colOff>177800</xdr:colOff>
      <xdr:row>38</xdr:row>
      <xdr:rowOff>75240</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4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62206</xdr:rowOff>
    </xdr:from>
    <xdr:ext cx="469744"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40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151857</xdr:rowOff>
    </xdr:from>
    <xdr:to>
      <xdr:col>81</xdr:col>
      <xdr:colOff>101600</xdr:colOff>
      <xdr:row>38</xdr:row>
      <xdr:rowOff>82007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4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73134</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46428" y="658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386</xdr:rowOff>
    </xdr:from>
    <xdr:to>
      <xdr:col>76</xdr:col>
      <xdr:colOff>165100</xdr:colOff>
      <xdr:row>38</xdr:row>
      <xdr:rowOff>101986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5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93113</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57428" y="66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99324</xdr:rowOff>
    </xdr:from>
    <xdr:to>
      <xdr:col>72</xdr:col>
      <xdr:colOff>38100</xdr:colOff>
      <xdr:row>38</xdr:row>
      <xdr:rowOff>29474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4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46001</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68428" y="62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136952</xdr:rowOff>
    </xdr:from>
    <xdr:to>
      <xdr:col>67</xdr:col>
      <xdr:colOff>101600</xdr:colOff>
      <xdr:row>38</xdr:row>
      <xdr:rowOff>67101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4806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58229</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79428" y="657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43171</xdr:rowOff>
    </xdr:from>
    <xdr:to>
      <xdr:col>85</xdr:col>
      <xdr:colOff>126364</xdr:colOff>
      <xdr:row>57</xdr:row>
      <xdr:rowOff>101057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958571"/>
          <a:ext cx="1269" cy="91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104884</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98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101057</xdr:rowOff>
    </xdr:from>
    <xdr:to>
      <xdr:col>86</xdr:col>
      <xdr:colOff>25400</xdr:colOff>
      <xdr:row>57</xdr:row>
      <xdr:rowOff>101057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8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161298</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43171</xdr:rowOff>
    </xdr:from>
    <xdr:to>
      <xdr:col>86</xdr:col>
      <xdr:colOff>25400</xdr:colOff>
      <xdr:row>52</xdr:row>
      <xdr:rowOff>43171</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9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119505</xdr:rowOff>
    </xdr:from>
    <xdr:to>
      <xdr:col>85</xdr:col>
      <xdr:colOff>127000</xdr:colOff>
      <xdr:row>56</xdr:row>
      <xdr:rowOff>166890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5481300" y="9720705"/>
          <a:ext cx="8382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137678</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567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114801</xdr:rowOff>
    </xdr:from>
    <xdr:to>
      <xdr:col>85</xdr:col>
      <xdr:colOff>177800</xdr:colOff>
      <xdr:row>57</xdr:row>
      <xdr:rowOff>44951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71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107952</xdr:rowOff>
    </xdr:from>
    <xdr:to>
      <xdr:col>81</xdr:col>
      <xdr:colOff>50800</xdr:colOff>
      <xdr:row>56</xdr:row>
      <xdr:rowOff>119505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4592300" y="9709152"/>
          <a:ext cx="889000" cy="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121979</xdr:rowOff>
    </xdr:from>
    <xdr:to>
      <xdr:col>81</xdr:col>
      <xdr:colOff>101600</xdr:colOff>
      <xdr:row>57</xdr:row>
      <xdr:rowOff>52129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7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43256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14111" y="98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107952</xdr:rowOff>
    </xdr:from>
    <xdr:to>
      <xdr:col>76</xdr:col>
      <xdr:colOff>114300</xdr:colOff>
      <xdr:row>57</xdr:row>
      <xdr:rowOff>99311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3703300" y="9709152"/>
          <a:ext cx="889000" cy="16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132494</xdr:rowOff>
    </xdr:from>
    <xdr:to>
      <xdr:col>76</xdr:col>
      <xdr:colOff>165100</xdr:colOff>
      <xdr:row>57</xdr:row>
      <xdr:rowOff>62644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7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53771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8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78207</xdr:rowOff>
    </xdr:from>
    <xdr:to>
      <xdr:col>71</xdr:col>
      <xdr:colOff>177800</xdr:colOff>
      <xdr:row>57</xdr:row>
      <xdr:rowOff>99311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814300" y="9850857"/>
          <a:ext cx="8890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165335</xdr:rowOff>
    </xdr:from>
    <xdr:to>
      <xdr:col>72</xdr:col>
      <xdr:colOff>38100</xdr:colOff>
      <xdr:row>57</xdr:row>
      <xdr:rowOff>95485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76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112012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5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165605</xdr:rowOff>
    </xdr:from>
    <xdr:to>
      <xdr:col>67</xdr:col>
      <xdr:colOff>101600</xdr:colOff>
      <xdr:row>57</xdr:row>
      <xdr:rowOff>95755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7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112282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5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116090</xdr:rowOff>
    </xdr:from>
    <xdr:to>
      <xdr:col>85</xdr:col>
      <xdr:colOff>177800</xdr:colOff>
      <xdr:row>57</xdr:row>
      <xdr:rowOff>46240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7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93228</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6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68705</xdr:rowOff>
    </xdr:from>
    <xdr:to>
      <xdr:col>81</xdr:col>
      <xdr:colOff>101600</xdr:colOff>
      <xdr:row>56</xdr:row>
      <xdr:rowOff>170305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6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57152</xdr:rowOff>
    </xdr:from>
    <xdr:to>
      <xdr:col>76</xdr:col>
      <xdr:colOff>165100</xdr:colOff>
      <xdr:row>56</xdr:row>
      <xdr:rowOff>158752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6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3829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48511</xdr:rowOff>
    </xdr:from>
    <xdr:to>
      <xdr:col>72</xdr:col>
      <xdr:colOff>38100</xdr:colOff>
      <xdr:row>57</xdr:row>
      <xdr:rowOff>150111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82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141238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9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27407</xdr:rowOff>
    </xdr:from>
    <xdr:to>
      <xdr:col>67</xdr:col>
      <xdr:colOff>101600</xdr:colOff>
      <xdr:row>57</xdr:row>
      <xdr:rowOff>129007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8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120134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88900</xdr:rowOff>
    </xdr:from>
    <xdr:to>
      <xdr:col>81</xdr:col>
      <xdr:colOff>101600</xdr:colOff>
      <xdr:row>79</xdr:row>
      <xdr:rowOff>19050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88900</xdr:rowOff>
    </xdr:from>
    <xdr:to>
      <xdr:col>76</xdr:col>
      <xdr:colOff>165100</xdr:colOff>
      <xdr:row>77</xdr:row>
      <xdr:rowOff>19050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35577</xdr:rowOff>
    </xdr:from>
    <xdr:ext cx="31393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435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69</xdr:row>
      <xdr:rowOff>146050</xdr:rowOff>
    </xdr:from>
    <xdr:to>
      <xdr:col>72</xdr:col>
      <xdr:colOff>38100</xdr:colOff>
      <xdr:row>70</xdr:row>
      <xdr:rowOff>76200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68</xdr:row>
      <xdr:rowOff>92727</xdr:rowOff>
    </xdr:from>
    <xdr:ext cx="31393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46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157480</xdr:rowOff>
    </xdr:from>
    <xdr:to>
      <xdr:col>67</xdr:col>
      <xdr:colOff>101600</xdr:colOff>
      <xdr:row>71</xdr:row>
      <xdr:rowOff>87630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104157</xdr:rowOff>
    </xdr:from>
    <xdr:ext cx="31393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57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35577</xdr:rowOff>
    </xdr:from>
    <xdr:ext cx="249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356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125161</xdr:rowOff>
    </xdr:from>
    <xdr:to>
      <xdr:col>85</xdr:col>
      <xdr:colOff>126364</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55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71838</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125161</xdr:rowOff>
    </xdr:from>
    <xdr:to>
      <xdr:col>86</xdr:col>
      <xdr:colOff>25400</xdr:colOff>
      <xdr:row>90</xdr:row>
      <xdr:rowOff>125161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64033</xdr:rowOff>
    </xdr:from>
    <xdr:to>
      <xdr:col>85</xdr:col>
      <xdr:colOff>127000</xdr:colOff>
      <xdr:row>97</xdr:row>
      <xdr:rowOff>125710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5481300" y="16694683"/>
          <a:ext cx="838200" cy="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171350</xdr:rowOff>
    </xdr:from>
    <xdr:ext cx="469744"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459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148473</xdr:rowOff>
    </xdr:from>
    <xdr:to>
      <xdr:col>85</xdr:col>
      <xdr:colOff>177800</xdr:colOff>
      <xdr:row>97</xdr:row>
      <xdr:rowOff>78623</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6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141574</xdr:rowOff>
    </xdr:from>
    <xdr:to>
      <xdr:col>81</xdr:col>
      <xdr:colOff>50800</xdr:colOff>
      <xdr:row>97</xdr:row>
      <xdr:rowOff>64033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4592300" y="16600774"/>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7107</xdr:rowOff>
    </xdr:from>
    <xdr:to>
      <xdr:col>81</xdr:col>
      <xdr:colOff>101600</xdr:colOff>
      <xdr:row>97</xdr:row>
      <xdr:rowOff>108707</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6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125234</xdr:rowOff>
    </xdr:from>
    <xdr:ext cx="469744"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46428" y="164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130831</xdr:rowOff>
    </xdr:from>
    <xdr:to>
      <xdr:col>76</xdr:col>
      <xdr:colOff>114300</xdr:colOff>
      <xdr:row>96</xdr:row>
      <xdr:rowOff>141574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703300" y="16590031"/>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134620</xdr:rowOff>
    </xdr:from>
    <xdr:to>
      <xdr:col>76</xdr:col>
      <xdr:colOff>165100</xdr:colOff>
      <xdr:row>97</xdr:row>
      <xdr:rowOff>64770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55897</xdr:rowOff>
    </xdr:from>
    <xdr:ext cx="469744"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57428" y="1668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97592</xdr:rowOff>
    </xdr:from>
    <xdr:to>
      <xdr:col>71</xdr:col>
      <xdr:colOff>177800</xdr:colOff>
      <xdr:row>96</xdr:row>
      <xdr:rowOff>130831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814300" y="16556792"/>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152953</xdr:rowOff>
    </xdr:from>
    <xdr:to>
      <xdr:col>72</xdr:col>
      <xdr:colOff>38100</xdr:colOff>
      <xdr:row>97</xdr:row>
      <xdr:rowOff>83103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6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74230</xdr:rowOff>
    </xdr:from>
    <xdr:ext cx="469744"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68428" y="167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99369</xdr:rowOff>
    </xdr:from>
    <xdr:to>
      <xdr:col>67</xdr:col>
      <xdr:colOff>101600</xdr:colOff>
      <xdr:row>97</xdr:row>
      <xdr:rowOff>29519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5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20646</xdr:rowOff>
    </xdr:from>
    <xdr:ext cx="469744"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79428" y="1665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74910</xdr:rowOff>
    </xdr:from>
    <xdr:to>
      <xdr:col>85</xdr:col>
      <xdr:colOff>177800</xdr:colOff>
      <xdr:row>98</xdr:row>
      <xdr:rowOff>5060</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7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53337</xdr:rowOff>
    </xdr:from>
    <xdr:ext cx="469744"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68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13233</xdr:rowOff>
    </xdr:from>
    <xdr:to>
      <xdr:col>81</xdr:col>
      <xdr:colOff>101600</xdr:colOff>
      <xdr:row>97</xdr:row>
      <xdr:rowOff>114833</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6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105960</xdr:rowOff>
    </xdr:from>
    <xdr:ext cx="469744"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46428" y="1673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90774</xdr:rowOff>
    </xdr:from>
    <xdr:to>
      <xdr:col>76</xdr:col>
      <xdr:colOff>165100</xdr:colOff>
      <xdr:row>97</xdr:row>
      <xdr:rowOff>20924</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5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37451</xdr:rowOff>
    </xdr:from>
    <xdr:ext cx="469744"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57428" y="163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80031</xdr:rowOff>
    </xdr:from>
    <xdr:to>
      <xdr:col>72</xdr:col>
      <xdr:colOff>38100</xdr:colOff>
      <xdr:row>97</xdr:row>
      <xdr:rowOff>10181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5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26708</xdr:rowOff>
    </xdr:from>
    <xdr:ext cx="469744"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68428" y="1631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46792</xdr:rowOff>
    </xdr:from>
    <xdr:to>
      <xdr:col>67</xdr:col>
      <xdr:colOff>101600</xdr:colOff>
      <xdr:row>96</xdr:row>
      <xdr:rowOff>148392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5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164919</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79428" y="1628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105410</xdr:rowOff>
    </xdr:from>
    <xdr:to>
      <xdr:col>116</xdr:col>
      <xdr:colOff>62864</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2489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52087</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2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105410</xdr:rowOff>
    </xdr:from>
    <xdr:to>
      <xdr:col>116</xdr:col>
      <xdr:colOff>152400</xdr:colOff>
      <xdr:row>30</xdr:row>
      <xdr:rowOff>105410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2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106062</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2782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83185</xdr:rowOff>
    </xdr:from>
    <xdr:to>
      <xdr:col>116</xdr:col>
      <xdr:colOff>114300</xdr:colOff>
      <xdr:row>38</xdr:row>
      <xdr:rowOff>13335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71755</xdr:rowOff>
    </xdr:from>
    <xdr:to>
      <xdr:col>112</xdr:col>
      <xdr:colOff>38100</xdr:colOff>
      <xdr:row>37</xdr:row>
      <xdr:rowOff>1905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18432</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66333" y="601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146050</xdr:rowOff>
    </xdr:from>
    <xdr:to>
      <xdr:col>107</xdr:col>
      <xdr:colOff>101600</xdr:colOff>
      <xdr:row>36</xdr:row>
      <xdr:rowOff>76200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92727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144162</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614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61612</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405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218,226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円の増となっています。これは、私立保育所への保育委託や住民税非課税世帯等に対する重点支援給付金の増などが主な要因です。また、総務費は、住民一人当たり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61,766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円の増となりましたが、施設整備基金積立や基幹系システム運用管理の増などによるものです。衛生費は、新型コロナウイルス感染症対策経費の減などにより、住民一人当たり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47,702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なお、公債費は地方債の償還を着実に行ったことにより、令和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円となり、類似団体の平均値を下回る結果となりました。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引き続き今後も喫緊の課題にスピード感を持って財源を配分していくとともに、健全で安定的な財政基盤の確立に努めていきます。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財政調整基金残高の標準財政規模比は、前年度と比べ、基金残高が</a:t>
          </a:r>
          <a:r>
            <a:rPr kumimoji="1" lang="en-US" altLang="ja-JP" sz="1300">
              <a:solidFill>
                <a:sysClr val="windowText" lastClr="000000"/>
              </a:solidFill>
              <a:latin typeface="ＭＳ ゴシック" pitchFamily="49" charset="-128"/>
              <a:ea typeface="ＭＳ ゴシック" pitchFamily="49" charset="-128"/>
            </a:rPr>
            <a:t>46</a:t>
          </a:r>
          <a:r>
            <a:rPr kumimoji="1" lang="ja-JP" altLang="en-US" sz="1300">
              <a:solidFill>
                <a:sysClr val="windowText" lastClr="000000"/>
              </a:solidFill>
              <a:latin typeface="ＭＳ ゴシック" pitchFamily="49" charset="-128"/>
              <a:ea typeface="ＭＳ ゴシック" pitchFamily="49" charset="-128"/>
            </a:rPr>
            <a:t>億</a:t>
          </a:r>
          <a:r>
            <a:rPr kumimoji="1" lang="en-US" altLang="ja-JP" sz="1300">
              <a:solidFill>
                <a:sysClr val="windowText" lastClr="000000"/>
              </a:solidFill>
              <a:latin typeface="ＭＳ ゴシック" pitchFamily="49" charset="-128"/>
              <a:ea typeface="ＭＳ ゴシック" pitchFamily="49" charset="-128"/>
            </a:rPr>
            <a:t>4</a:t>
          </a:r>
          <a:r>
            <a:rPr kumimoji="1" lang="ja-JP" altLang="en-US" sz="1300">
              <a:solidFill>
                <a:sysClr val="windowText" lastClr="000000"/>
              </a:solidFill>
              <a:latin typeface="ＭＳ ゴシック" pitchFamily="49" charset="-128"/>
              <a:ea typeface="ＭＳ ゴシック" pitchFamily="49" charset="-128"/>
            </a:rPr>
            <a:t>千万円余の増となったことから、増となっています。実質収支額の標準財政規模比は、前年度と比べ、実質収支額が減となったこと、かつ、標準財政規模が増となったことにより、減となりました。実質単年度収支は、単年度収支の減により、前年度よりも減となりました。今後も、歳出の徹底した見直しと歳入確保を行い、中長期的に安定した財政運営に努めていきます。</a:t>
          </a:r>
          <a:endParaRPr kumimoji="1" lang="en-US" altLang="ja-JP"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分母となる標準財政規模が前年度比</a:t>
          </a:r>
          <a:r>
            <a:rPr kumimoji="1" lang="en-US" altLang="ja-JP" sz="1400">
              <a:solidFill>
                <a:sysClr val="windowText" lastClr="000000"/>
              </a:solidFill>
              <a:latin typeface="ＭＳ ゴシック" pitchFamily="49" charset="-128"/>
              <a:ea typeface="ＭＳ ゴシック" pitchFamily="49" charset="-128"/>
            </a:rPr>
            <a:t>50</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千万円余の増となる中で、一般会計は、分子となる実質収支額が</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億円余の減、国民健康保険特別会計は</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千万円余の減、後期高齢者医療特別会計は</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百万円余の減となったことにより前年度比で減となりました。その一方で、介護保険特別会計は</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千万円余の増となった結果、前年度比で増となりました。</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地方債の償還が進むとともに、新たな起債を抑制した結果、元利償還金等が前年度比</a:t>
          </a:r>
          <a:r>
            <a:rPr kumimoji="1" lang="en-US" altLang="ja-JP" sz="1400">
              <a:solidFill>
                <a:sysClr val="windowText" lastClr="000000"/>
              </a:solidFill>
              <a:latin typeface="ＭＳ ゴシック" pitchFamily="49" charset="-128"/>
              <a:ea typeface="ＭＳ ゴシック" pitchFamily="49" charset="-128"/>
            </a:rPr>
            <a:t>20.1</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千万円余の減となりました。</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減債基金積立相当額の積立ルールが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％として設定されているのに対し、当区は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年償還（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年据置）で毎年度の積立額を発行額の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％を基準としているため、減債基金残高が減債基金積立相当額を上回っています。</a:t>
          </a:r>
          <a:endParaRPr lang="ja-JP" altLang="ja-JP" sz="1300">
            <a:solidFill>
              <a:srgbClr val="0070C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地方債の償還が進むとともに、新たな起債を抑制した結果、地方債現在高を始めとする将来負担額（Ａ）が</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億円余の減となり、かつ、基金を始めとする充当可能財源等（Ｂ）が</a:t>
          </a:r>
          <a:r>
            <a:rPr kumimoji="1" lang="en-US" altLang="ja-JP" sz="1400">
              <a:solidFill>
                <a:sysClr val="windowText" lastClr="000000"/>
              </a:solidFill>
              <a:latin typeface="ＭＳ ゴシック" pitchFamily="49" charset="-128"/>
              <a:ea typeface="ＭＳ ゴシック" pitchFamily="49" charset="-128"/>
            </a:rPr>
            <a:t>32</a:t>
          </a:r>
          <a:r>
            <a:rPr kumimoji="1" lang="ja-JP" altLang="en-US" sz="1400">
              <a:solidFill>
                <a:sysClr val="windowText" lastClr="000000"/>
              </a:solidFill>
              <a:latin typeface="ＭＳ ゴシック" pitchFamily="49" charset="-128"/>
              <a:ea typeface="ＭＳ ゴシック" pitchFamily="49" charset="-128"/>
            </a:rPr>
            <a:t>億円余の増となったことにより、全体として</a:t>
          </a:r>
          <a:r>
            <a:rPr kumimoji="1" lang="en-US" altLang="ja-JP" sz="1400">
              <a:solidFill>
                <a:sysClr val="windowText" lastClr="000000"/>
              </a:solidFill>
              <a:latin typeface="ＭＳ ゴシック" pitchFamily="49" charset="-128"/>
              <a:ea typeface="ＭＳ ゴシック" pitchFamily="49" charset="-128"/>
            </a:rPr>
            <a:t>41</a:t>
          </a:r>
          <a:r>
            <a:rPr kumimoji="1" lang="ja-JP" altLang="en-US" sz="1400">
              <a:solidFill>
                <a:sysClr val="windowText" lastClr="000000"/>
              </a:solidFill>
              <a:latin typeface="ＭＳ ゴシック" pitchFamily="49" charset="-128"/>
              <a:ea typeface="ＭＳ ゴシック" pitchFamily="49" charset="-128"/>
            </a:rPr>
            <a:t>億円余の減となりました。</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東京都目黒区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当区の財政運営上のルール（前年度決算剰余金の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の金額を財政調整基金へ、前年度決算剰余金の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金額を施設整備基金及び学校施設整備基金へそれぞれ積立を行う）及び最終補正予算編成時に過去の決算値などを参考に歳出の不用額を徹底的に精査するとともに、見込まれる歳入は最大限に見積もることで確保した財源について、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億円余積み立てたほか、今後の学校施設の改築需要に対応するために、学校施設整備基金へ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億円を積み立てました。一方で、取り崩しについては、区営住宅整備・管理事業や特別養護老人ホーム改修のための取り崩しなどをしました。その結果、基金全体としては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億円余の増となりました。</a:t>
          </a:r>
        </a:p>
        <a:p>
          <a:endPar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の金額を財政調整基金に積み立てます。また、施設整備基金と学校施設整備基金については、将来の施設更新のためにいくらの基金が必要かというバックキャスティングの視点を取り入れ、令和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年度に財政運営上のルールを見直しました。令和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年度から各施設の減価償却費（調整後）の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以上の金額を翌年度の予算までに積み立てます。これにより、景気変動に左右されない柔軟な行財政運営を可能とする安定的な財政基盤を確立し、持続可能で質の高い区民サービスを提供していきます。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施設整備基金：目黒区の公共用又は公用に供する施設の建設及び改修その他の整備に要する資金に活用します。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学校施設整備基金：次世代を担う子どもたちの健やかな成長のために、学校施設の建替え、修繕等、学校施設の充実に活用します。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サクラ基金：目黒区が管理する道路、都市公園等において行う桜の保護、植替え及び植樹、目黒区立目黒天空庭園及びその周辺の空間の維持管理等に要する資金に活用します。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施設整備基金：当区の財政運営上のルールにおいて、前年度決算剰余金の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学校施設整備基金：当区の財政運営上のルールにおいて、前年度決算剰余金の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ま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整備基金及び学校施設整備基金：学校施設をはじめとした公共施設の更新経費が大きな課題となる中、公共施設の計画的かつ確実な更新及び整備を実現させるために将来に備えた積立を行ってまいります。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年度からは新たな財政運営上のルールに基づき、各施設の減価償却費（調整後）の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以上の金額を翌年度の予算までに積み立てます。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当区の財政運営上のルールにおいて、前年度決算剰余金の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地方交付税不交付団体である特別区は、景気動向による歳入の変動に大きく影響されやすいと言われていることなどから、それに対処するため、財政調整基金残高は最低でも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億円を維持し、さらに特別区の平均的な水準も考慮し、将来に備えて当区の標準財政規模の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％以上を超える財政調整基金残高を引き続き維持していきます。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千万円余を取り崩したことにより、減少しました。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地方債の起債を予定している事業の国・都の補助金の見込みや都区財政調整制度に基づく基準財政需要額の算定状況を踏まえ、必要額を積み立てる予定です。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persons/person.xml><?xml version="1.0" encoding="utf-8"?>
<personList xmlns="http://schemas.microsoft.com/office/spreadsheetml/2018/threadedcomments" xmlns:x="http://schemas.openxmlformats.org/spreadsheetml/2006/main">
  <person displayName="本橋　鉄平" id="{A6964166-6315-44A0-93B0-8DFE35FA1935}" userId="S::m01944207@city.meguro.tokyo.jp::279603a1-5cc4-4b90-9237-9fd19a722e1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6" dT="2025-03-08T00:54:36.80" personId="{A6964166-6315-44A0-93B0-8DFE35FA1935}" id="{8341E183-EE6C-4742-8EF6-9A7B01E3D173}">
    <text>東京都送付資料_参考数値より</text>
  </threadedComment>
</ThreadedComments>
</file>

<file path=xl/threadedComments/threadedComment2.xml><?xml version="1.0" encoding="utf-8"?>
<ThreadedComments xmlns="http://schemas.microsoft.com/office/spreadsheetml/2018/threadedcomments" xmlns:x="http://schemas.openxmlformats.org/spreadsheetml/2006/main">
  <threadedComment ref="C58" dT="2025-03-08T01:45:55.33" personId="{A6964166-6315-44A0-93B0-8DFE35FA1935}" id="{59A60DB5-73D9-422D-9A49-7C479084C41E}">
    <text>検収調書_14基金の状況（29表）より</text>
  </threadedComment>
</ThreadedComments>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printerSettings" Target="../printerSettings/printerSettings3.bin" /><Relationship Id="rId4" Type="http://schemas.microsoft.com/office/2017/10/relationships/threadedComment" Target="../threadedComments/threadedComment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9.bin"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10.bin"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 Id="rId1" Type="http://schemas.openxmlformats.org/officeDocument/2006/relationships/printerSettings" Target="../printerSettings/printerSettings11.bin"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12.xml" /><Relationship Id="rId1" Type="http://schemas.openxmlformats.org/officeDocument/2006/relationships/printerSettings" Target="../printerSettings/printerSettings13.bin" /><Relationship Id="rId5" Type="http://schemas.microsoft.com/office/2017/10/relationships/threadedComment" Target="../threadedComments/threadedComment2.xml" /><Relationship Id="rId4" Type="http://schemas.openxmlformats.org/officeDocument/2006/relationships/comments" Target="../comments2.xml" /></Relationships>
</file>

<file path=xl/worksheets/_rels/sheet14.xml.rels>&#65279;<?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131219485</v>
      </c>
      <c r="BO4" s="436"/>
      <c r="BP4" s="436"/>
      <c r="BQ4" s="436"/>
      <c r="BR4" s="436"/>
      <c r="BS4" s="436"/>
      <c r="BT4" s="436"/>
      <c r="BU4" s="437"/>
      <c r="BV4" s="435">
        <v>131734891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9.4</v>
      </c>
      <c r="CU4" s="576"/>
      <c r="CV4" s="576"/>
      <c r="CW4" s="576"/>
      <c r="CX4" s="576"/>
      <c r="CY4" s="576"/>
      <c r="CZ4" s="576"/>
      <c r="DA4" s="577"/>
      <c r="DB4" s="575">
        <v>11.1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123773948</v>
      </c>
      <c r="BO5" s="407"/>
      <c r="BP5" s="407"/>
      <c r="BQ5" s="407"/>
      <c r="BR5" s="407"/>
      <c r="BS5" s="407"/>
      <c r="BT5" s="407"/>
      <c r="BU5" s="408"/>
      <c r="BV5" s="406">
        <v>123596554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76.099999999999994</v>
      </c>
      <c r="CU5" s="404"/>
      <c r="CV5" s="404"/>
      <c r="CW5" s="404"/>
      <c r="CX5" s="404"/>
      <c r="CY5" s="404"/>
      <c r="CZ5" s="404"/>
      <c r="DA5" s="405"/>
      <c r="DB5" s="403">
        <v>77.900000000000006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7445537</v>
      </c>
      <c r="BO6" s="407"/>
      <c r="BP6" s="407"/>
      <c r="BQ6" s="407"/>
      <c r="BR6" s="407"/>
      <c r="BS6" s="407"/>
      <c r="BT6" s="407"/>
      <c r="BU6" s="408"/>
      <c r="BV6" s="406">
        <v>8138337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76.099999999999994</v>
      </c>
      <c r="CU6" s="550"/>
      <c r="CV6" s="550"/>
      <c r="CW6" s="550"/>
      <c r="CX6" s="550"/>
      <c r="CY6" s="550"/>
      <c r="CZ6" s="550"/>
      <c r="DA6" s="551"/>
      <c r="DB6" s="549">
        <v>77.900000000000006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128352</v>
      </c>
      <c r="BO7" s="407"/>
      <c r="BP7" s="407"/>
      <c r="BQ7" s="407"/>
      <c r="BR7" s="407"/>
      <c r="BS7" s="407"/>
      <c r="BT7" s="407"/>
      <c r="BU7" s="408"/>
      <c r="BV7" s="406">
        <v>18284</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78098672</v>
      </c>
      <c r="CU7" s="407"/>
      <c r="CV7" s="407"/>
      <c r="CW7" s="407"/>
      <c r="CX7" s="407"/>
      <c r="CY7" s="407"/>
      <c r="CZ7" s="407"/>
      <c r="DA7" s="408"/>
      <c r="DB7" s="406">
        <v>73008066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7317185</v>
      </c>
      <c r="BO8" s="407"/>
      <c r="BP8" s="407"/>
      <c r="BQ8" s="407"/>
      <c r="BR8" s="407"/>
      <c r="BS8" s="407"/>
      <c r="BT8" s="407"/>
      <c r="BU8" s="408"/>
      <c r="BV8" s="406">
        <v>8120053</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0.73</v>
      </c>
      <c r="CU8" s="510"/>
      <c r="CV8" s="510"/>
      <c r="CW8" s="510"/>
      <c r="CX8" s="510"/>
      <c r="CY8" s="510"/>
      <c r="CZ8" s="510"/>
      <c r="DA8" s="511"/>
      <c r="DB8" s="509">
        <v>0.74</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288088</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-802868</v>
      </c>
      <c r="BO9" s="407"/>
      <c r="BP9" s="407"/>
      <c r="BQ9" s="407"/>
      <c r="BR9" s="407"/>
      <c r="BS9" s="407"/>
      <c r="BT9" s="407"/>
      <c r="BU9" s="408"/>
      <c r="BV9" s="406">
        <v>-588898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1.1000000000000001</v>
      </c>
      <c r="CU9" s="404"/>
      <c r="CV9" s="404"/>
      <c r="CW9" s="404"/>
      <c r="CX9" s="404"/>
      <c r="CY9" s="404"/>
      <c r="CZ9" s="404"/>
      <c r="DA9" s="405"/>
      <c r="DB9" s="403">
        <v>1.6</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277622</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4675248</v>
      </c>
      <c r="BO10" s="407"/>
      <c r="BP10" s="407"/>
      <c r="BQ10" s="407"/>
      <c r="BR10" s="407"/>
      <c r="BS10" s="407"/>
      <c r="BT10" s="407"/>
      <c r="BU10" s="408"/>
      <c r="BV10" s="406">
        <v>4438746</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279520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29851</v>
      </c>
      <c r="BO12" s="407"/>
      <c r="BP12" s="407"/>
      <c r="BQ12" s="407"/>
      <c r="BR12" s="407"/>
      <c r="BS12" s="407"/>
      <c r="BT12" s="407"/>
      <c r="BU12" s="408"/>
      <c r="BV12" s="406">
        <v>5471</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268972</v>
      </c>
      <c r="S13" s="494"/>
      <c r="T13" s="494"/>
      <c r="U13" s="494"/>
      <c r="V13" s="495"/>
      <c r="W13" s="496" t="s">
        <v>131</v>
      </c>
      <c r="X13" s="392"/>
      <c r="Y13" s="392"/>
      <c r="Z13" s="392"/>
      <c r="AA13" s="392"/>
      <c r="AB13" s="393"/>
      <c r="AC13" s="359">
        <v>189</v>
      </c>
      <c r="AD13" s="360"/>
      <c r="AE13" s="360"/>
      <c r="AF13" s="360"/>
      <c r="AG13" s="361"/>
      <c r="AH13" s="359">
        <v>207</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3842529</v>
      </c>
      <c r="BO13" s="407"/>
      <c r="BP13" s="407"/>
      <c r="BQ13" s="407"/>
      <c r="BR13" s="407"/>
      <c r="BS13" s="407"/>
      <c r="BT13" s="407"/>
      <c r="BU13" s="408"/>
      <c r="BV13" s="406">
        <v>3844377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-3.8</v>
      </c>
      <c r="CU13" s="404"/>
      <c r="CV13" s="404"/>
      <c r="CW13" s="404"/>
      <c r="CX13" s="404"/>
      <c r="CY13" s="404"/>
      <c r="CZ13" s="404"/>
      <c r="DA13" s="405"/>
      <c r="DB13" s="403">
        <v>-4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278635</v>
      </c>
      <c r="S14" s="494"/>
      <c r="T14" s="494"/>
      <c r="U14" s="494"/>
      <c r="V14" s="495"/>
      <c r="W14" s="497"/>
      <c r="X14" s="395"/>
      <c r="Y14" s="395"/>
      <c r="Z14" s="395"/>
      <c r="AA14" s="395"/>
      <c r="AB14" s="396"/>
      <c r="AC14" s="486">
        <v>0.2</v>
      </c>
      <c r="AD14" s="487"/>
      <c r="AE14" s="487"/>
      <c r="AF14" s="487"/>
      <c r="AG14" s="488"/>
      <c r="AH14" s="486">
        <v>0.2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268917</v>
      </c>
      <c r="S15" s="494"/>
      <c r="T15" s="494"/>
      <c r="U15" s="494"/>
      <c r="V15" s="495"/>
      <c r="W15" s="496" t="s">
        <v>137</v>
      </c>
      <c r="X15" s="392"/>
      <c r="Y15" s="392"/>
      <c r="Z15" s="392"/>
      <c r="AA15" s="392"/>
      <c r="AB15" s="393"/>
      <c r="AC15" s="359">
        <v>11944</v>
      </c>
      <c r="AD15" s="360"/>
      <c r="AE15" s="360"/>
      <c r="AF15" s="360"/>
      <c r="AG15" s="361"/>
      <c r="AH15" s="359">
        <v>12883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49442066</v>
      </c>
      <c r="BO15" s="436"/>
      <c r="BP15" s="436"/>
      <c r="BQ15" s="436"/>
      <c r="BR15" s="436"/>
      <c r="BS15" s="436"/>
      <c r="BT15" s="436"/>
      <c r="BU15" s="437"/>
      <c r="BV15" s="435">
        <v>46849091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10.6</v>
      </c>
      <c r="AD16" s="487"/>
      <c r="AE16" s="487"/>
      <c r="AF16" s="487"/>
      <c r="AG16" s="488"/>
      <c r="AH16" s="486">
        <v>12.7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68444766</v>
      </c>
      <c r="BO16" s="407"/>
      <c r="BP16" s="407"/>
      <c r="BQ16" s="407"/>
      <c r="BR16" s="407"/>
      <c r="BS16" s="407"/>
      <c r="BT16" s="407"/>
      <c r="BU16" s="408"/>
      <c r="BV16" s="406">
        <v>64109691</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100207</v>
      </c>
      <c r="AD17" s="360"/>
      <c r="AE17" s="360"/>
      <c r="AF17" s="360"/>
      <c r="AG17" s="361"/>
      <c r="AH17" s="359">
        <v>88582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78098672</v>
      </c>
      <c r="BO17" s="407"/>
      <c r="BP17" s="407"/>
      <c r="BQ17" s="407"/>
      <c r="BR17" s="407"/>
      <c r="BS17" s="407"/>
      <c r="BT17" s="407"/>
      <c r="BU17" s="408"/>
      <c r="BV17" s="406">
        <v>73008066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14.67</v>
      </c>
      <c r="M18" s="459"/>
      <c r="N18" s="459"/>
      <c r="O18" s="459"/>
      <c r="P18" s="459"/>
      <c r="Q18" s="459"/>
      <c r="R18" s="460"/>
      <c r="S18" s="460"/>
      <c r="T18" s="460"/>
      <c r="U18" s="460"/>
      <c r="V18" s="461"/>
      <c r="W18" s="477"/>
      <c r="X18" s="478"/>
      <c r="Y18" s="478"/>
      <c r="Z18" s="478"/>
      <c r="AA18" s="478"/>
      <c r="AB18" s="502"/>
      <c r="AC18" s="376">
        <v>89.2</v>
      </c>
      <c r="AD18" s="377"/>
      <c r="AE18" s="377"/>
      <c r="AF18" s="377"/>
      <c r="AG18" s="462"/>
      <c r="AH18" s="376">
        <v>87.1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62463400</v>
      </c>
      <c r="BO18" s="407"/>
      <c r="BP18" s="407"/>
      <c r="BQ18" s="407"/>
      <c r="BR18" s="407"/>
      <c r="BS18" s="407"/>
      <c r="BT18" s="407"/>
      <c r="BU18" s="408"/>
      <c r="BV18" s="406">
        <v>60492307</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19638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99789180</v>
      </c>
      <c r="BO19" s="407"/>
      <c r="BP19" s="407"/>
      <c r="BQ19" s="407"/>
      <c r="BR19" s="407"/>
      <c r="BS19" s="407"/>
      <c r="BT19" s="407"/>
      <c r="BU19" s="408"/>
      <c r="BV19" s="406">
        <v>93677538</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155715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7601148</v>
      </c>
      <c r="BO22" s="436"/>
      <c r="BP22" s="436"/>
      <c r="BQ22" s="436"/>
      <c r="BR22" s="436"/>
      <c r="BS22" s="436"/>
      <c r="BT22" s="436"/>
      <c r="BU22" s="437"/>
      <c r="BV22" s="435">
        <v>8676333</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2860369</v>
      </c>
      <c r="BO23" s="407"/>
      <c r="BP23" s="407"/>
      <c r="BQ23" s="407"/>
      <c r="BR23" s="407"/>
      <c r="BS23" s="407"/>
      <c r="BT23" s="407"/>
      <c r="BU23" s="408"/>
      <c r="BV23" s="406">
        <v>3482715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10550</v>
      </c>
      <c r="R24" s="360"/>
      <c r="S24" s="360"/>
      <c r="T24" s="360"/>
      <c r="U24" s="360"/>
      <c r="V24" s="361"/>
      <c r="W24" s="449"/>
      <c r="X24" s="386"/>
      <c r="Y24" s="387"/>
      <c r="Z24" s="362" t="s">
        <v>162</v>
      </c>
      <c r="AA24" s="363"/>
      <c r="AB24" s="363"/>
      <c r="AC24" s="363"/>
      <c r="AD24" s="363"/>
      <c r="AE24" s="363"/>
      <c r="AF24" s="363"/>
      <c r="AG24" s="364"/>
      <c r="AH24" s="359">
        <v>1932</v>
      </c>
      <c r="AI24" s="360"/>
      <c r="AJ24" s="360"/>
      <c r="AK24" s="360"/>
      <c r="AL24" s="361"/>
      <c r="AM24" s="359">
        <v>5763156</v>
      </c>
      <c r="AN24" s="360"/>
      <c r="AO24" s="360"/>
      <c r="AP24" s="360"/>
      <c r="AQ24" s="360"/>
      <c r="AR24" s="361"/>
      <c r="AS24" s="359">
        <v>2983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7601148</v>
      </c>
      <c r="BO24" s="407"/>
      <c r="BP24" s="407"/>
      <c r="BQ24" s="407"/>
      <c r="BR24" s="407"/>
      <c r="BS24" s="407"/>
      <c r="BT24" s="407"/>
      <c r="BU24" s="408"/>
      <c r="BV24" s="406">
        <v>8676333</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8440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5855659</v>
      </c>
      <c r="BO25" s="436"/>
      <c r="BP25" s="436"/>
      <c r="BQ25" s="436"/>
      <c r="BR25" s="436"/>
      <c r="BS25" s="436"/>
      <c r="BT25" s="436"/>
      <c r="BU25" s="437"/>
      <c r="BV25" s="435">
        <v>569304</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7380</v>
      </c>
      <c r="R26" s="360"/>
      <c r="S26" s="360"/>
      <c r="T26" s="360"/>
      <c r="U26" s="360"/>
      <c r="V26" s="361"/>
      <c r="W26" s="449"/>
      <c r="X26" s="386"/>
      <c r="Y26" s="387"/>
      <c r="Z26" s="362" t="s">
        <v>168</v>
      </c>
      <c r="AA26" s="417"/>
      <c r="AB26" s="417"/>
      <c r="AC26" s="417"/>
      <c r="AD26" s="417"/>
      <c r="AE26" s="417"/>
      <c r="AF26" s="417"/>
      <c r="AG26" s="418"/>
      <c r="AH26" s="359">
        <v>162</v>
      </c>
      <c r="AI26" s="360"/>
      <c r="AJ26" s="360"/>
      <c r="AK26" s="360"/>
      <c r="AL26" s="361"/>
      <c r="AM26" s="359">
        <v>464130</v>
      </c>
      <c r="AN26" s="360"/>
      <c r="AO26" s="360"/>
      <c r="AP26" s="360"/>
      <c r="AQ26" s="360"/>
      <c r="AR26" s="361"/>
      <c r="AS26" s="359">
        <v>2865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600000</v>
      </c>
      <c r="BO26" s="407"/>
      <c r="BP26" s="407"/>
      <c r="BQ26" s="407"/>
      <c r="BR26" s="407"/>
      <c r="BS26" s="407"/>
      <c r="BT26" s="407"/>
      <c r="BU26" s="408"/>
      <c r="BV26" s="406">
        <v>500000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9020</v>
      </c>
      <c r="R27" s="360"/>
      <c r="S27" s="360"/>
      <c r="T27" s="360"/>
      <c r="U27" s="360"/>
      <c r="V27" s="361"/>
      <c r="W27" s="449"/>
      <c r="X27" s="386"/>
      <c r="Y27" s="387"/>
      <c r="Z27" s="362" t="s">
        <v>171</v>
      </c>
      <c r="AA27" s="363"/>
      <c r="AB27" s="363"/>
      <c r="AC27" s="363"/>
      <c r="AD27" s="363"/>
      <c r="AE27" s="363"/>
      <c r="AF27" s="363"/>
      <c r="AG27" s="364"/>
      <c r="AH27" s="359">
        <v>25</v>
      </c>
      <c r="AI27" s="360"/>
      <c r="AJ27" s="360"/>
      <c r="AK27" s="360"/>
      <c r="AL27" s="361"/>
      <c r="AM27" s="359">
        <v>85055</v>
      </c>
      <c r="AN27" s="360"/>
      <c r="AO27" s="360"/>
      <c r="AP27" s="360"/>
      <c r="AQ27" s="360"/>
      <c r="AR27" s="361"/>
      <c r="AS27" s="359">
        <v>3402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7890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39539588</v>
      </c>
      <c r="BO28" s="436"/>
      <c r="BP28" s="436"/>
      <c r="BQ28" s="436"/>
      <c r="BR28" s="436"/>
      <c r="BS28" s="436"/>
      <c r="BT28" s="436"/>
      <c r="BU28" s="437"/>
      <c r="BV28" s="435">
        <v>34894192</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34</v>
      </c>
      <c r="M29" s="360"/>
      <c r="N29" s="360"/>
      <c r="O29" s="360"/>
      <c r="P29" s="361"/>
      <c r="Q29" s="359">
        <v>5960</v>
      </c>
      <c r="R29" s="360"/>
      <c r="S29" s="360"/>
      <c r="T29" s="360"/>
      <c r="U29" s="360"/>
      <c r="V29" s="361"/>
      <c r="W29" s="450"/>
      <c r="X29" s="451"/>
      <c r="Y29" s="452"/>
      <c r="Z29" s="362" t="s">
        <v>177</v>
      </c>
      <c r="AA29" s="363"/>
      <c r="AB29" s="363"/>
      <c r="AC29" s="363"/>
      <c r="AD29" s="363"/>
      <c r="AE29" s="363"/>
      <c r="AF29" s="363"/>
      <c r="AG29" s="364"/>
      <c r="AH29" s="359">
        <v>1957</v>
      </c>
      <c r="AI29" s="360"/>
      <c r="AJ29" s="360"/>
      <c r="AK29" s="360"/>
      <c r="AL29" s="361"/>
      <c r="AM29" s="359">
        <v>5848211</v>
      </c>
      <c r="AN29" s="360"/>
      <c r="AO29" s="360"/>
      <c r="AP29" s="360"/>
      <c r="AQ29" s="360"/>
      <c r="AR29" s="361"/>
      <c r="AS29" s="359">
        <v>2988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407479</v>
      </c>
      <c r="BO29" s="407"/>
      <c r="BP29" s="407"/>
      <c r="BQ29" s="407"/>
      <c r="BR29" s="407"/>
      <c r="BS29" s="407"/>
      <c r="BT29" s="407"/>
      <c r="BU29" s="408"/>
      <c r="BV29" s="406">
        <v>504697</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51526584</v>
      </c>
      <c r="BO30" s="441"/>
      <c r="BP30" s="441"/>
      <c r="BQ30" s="441"/>
      <c r="BR30" s="441"/>
      <c r="BS30" s="441"/>
      <c r="BT30" s="441"/>
      <c r="BU30" s="442"/>
      <c r="BV30" s="440">
        <v>44111348</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5</v>
      </c>
      <c r="BX34" s="354"/>
      <c r="BY34" s="355" t="str">
        <f>IF('各会計、関係団体の財政状況及び健全化判断比率'!B68="","",'各会計、関係団体の財政状況及び健全化判断比率'!B68)</f>
        <v>特別区人事・厚生事務組合</v>
      </c>
      <c r="BZ34" s="355"/>
      <c r="CA34" s="355"/>
      <c r="CB34" s="355"/>
      <c r="CC34" s="355"/>
      <c r="CD34" s="355"/>
      <c r="CE34" s="355"/>
      <c r="CF34" s="355"/>
      <c r="CG34" s="355"/>
      <c r="CH34" s="355"/>
      <c r="CI34" s="355"/>
      <c r="CJ34" s="355"/>
      <c r="CK34" s="355"/>
      <c r="CL34" s="355"/>
      <c r="CM34" s="355"/>
      <c r="CN34" s="175"/>
      <c r="CO34" s="354">
        <f>IF(CQ34="","",MAX(C34:D43,U34:V43,AM34:AN43,BE34:BF43,BW34:BX43)+1)</f>
        <v>11</v>
      </c>
      <c r="CP34" s="354"/>
      <c r="CQ34" s="355" t="str">
        <f>IF('各会計、関係団体の財政状況及び健全化判断比率'!BS7="","",'各会計、関係団体の財政状況及び健全化判断比率'!BS7)</f>
        <v>（公財）目黒区芸術文化振興財団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6</v>
      </c>
      <c r="BX35" s="354"/>
      <c r="BY35" s="355" t="str">
        <f>IF('各会計、関係団体の財政状況及び健全化判断比率'!B69="","",'各会計、関係団体の財政状況及び健全化判断比率'!B69)</f>
        <v>特別区競馬組合</v>
      </c>
      <c r="BZ35" s="355"/>
      <c r="CA35" s="355"/>
      <c r="CB35" s="355"/>
      <c r="CC35" s="355"/>
      <c r="CD35" s="355"/>
      <c r="CE35" s="355"/>
      <c r="CF35" s="355"/>
      <c r="CG35" s="355"/>
      <c r="CH35" s="355"/>
      <c r="CI35" s="355"/>
      <c r="CJ35" s="355"/>
      <c r="CK35" s="355"/>
      <c r="CL35" s="355"/>
      <c r="CM35" s="355"/>
      <c r="CN35" s="175"/>
      <c r="CO35" s="354">
        <f t="shared" ref="CO35:CO43" si="3">IF(CQ35="","",CO34+1)</f>
        <v>12</v>
      </c>
      <c r="CP35" s="354"/>
      <c r="CQ35" s="355" t="str">
        <f>IF('各会計、関係団体の財政状況及び健全化判断比率'!BS8="","",'各会計、関係団体の財政状況及び健全化判断比率'!BS8)</f>
        <v>（公財）目黒区勤労者サービスセンター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7</v>
      </c>
      <c r="BX36" s="354"/>
      <c r="BY36" s="355" t="str">
        <f>IF('各会計、関係団体の財政状況及び健全化判断比率'!B70="","",'各会計、関係団体の財政状況及び健全化判断比率'!B70)</f>
        <v>臨海部広域斎場組合</v>
      </c>
      <c r="BZ36" s="355"/>
      <c r="CA36" s="355"/>
      <c r="CB36" s="355"/>
      <c r="CC36" s="355"/>
      <c r="CD36" s="355"/>
      <c r="CE36" s="355"/>
      <c r="CF36" s="355"/>
      <c r="CG36" s="355"/>
      <c r="CH36" s="355"/>
      <c r="CI36" s="355"/>
      <c r="CJ36" s="355"/>
      <c r="CK36" s="355"/>
      <c r="CL36" s="355"/>
      <c r="CM36" s="355"/>
      <c r="CN36" s="175"/>
      <c r="CO36" s="354">
        <f t="shared" si="3"/>
        <v>13</v>
      </c>
      <c r="CP36" s="354"/>
      <c r="CQ36" s="355" t="str">
        <f>IF('各会計、関係団体の財政状況及び健全化判断比率'!BS9="","",'各会計、関係団体の財政状況及び健全化判断比率'!BS9)</f>
        <v>（公財）目黒区国際交流協会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8</v>
      </c>
      <c r="BX37" s="354"/>
      <c r="BY37" s="355" t="str">
        <f>IF('各会計、関係団体の財政状況及び健全化判断比率'!B71="","",'各会計、関係団体の財政状況及び健全化判断比率'!B71)</f>
        <v>東京二十三区清掃一部事務組合</v>
      </c>
      <c r="BZ37" s="355"/>
      <c r="CA37" s="355"/>
      <c r="CB37" s="355"/>
      <c r="CC37" s="355"/>
      <c r="CD37" s="355"/>
      <c r="CE37" s="355"/>
      <c r="CF37" s="355"/>
      <c r="CG37" s="355"/>
      <c r="CH37" s="355"/>
      <c r="CI37" s="355"/>
      <c r="CJ37" s="355"/>
      <c r="CK37" s="355"/>
      <c r="CL37" s="355"/>
      <c r="CM37" s="355"/>
      <c r="CN37" s="175"/>
      <c r="CO37" s="354">
        <f t="shared" si="3"/>
        <v>14</v>
      </c>
      <c r="CP37" s="354"/>
      <c r="CQ37" s="355" t="str">
        <f>IF('各会計、関係団体の財政状況及び健全化判断比率'!BS10="","",'各会計、関係団体の財政状況及び健全化判断比率'!BS10)</f>
        <v>目黒区土地開発公社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9</v>
      </c>
      <c r="BX38" s="354"/>
      <c r="BY38" s="355" t="str">
        <f>IF('各会計、関係団体の財政状況及び健全化判断比率'!B72="","",'各会計、関係団体の財政状況及び健全化判断比率'!B72)</f>
        <v>東京都後期高齢者医療広域連合（一般会計）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10</v>
      </c>
      <c r="BX39" s="354"/>
      <c r="BY39" s="355" t="str">
        <f>IF('各会計、関係団体の財政状況及び健全化判断比率'!B73="","",'各会計、関係団体の財政状況及び健全化判断比率'!B73)</f>
        <v>東京都後期高齢者医療広域連合
（後期高齢者医療特別会計）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mz14kcclgYdV07VwD91O8ARKo0wJnkdzyGcjKZ/XLwPvbW3TzBukjECYbMieK1hQnpxuskgwVgdotolzXppolA==" saltValue="oE6rUBWn+DHVCFss+GXj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51515142</v>
      </c>
      <c r="S5" s="664"/>
      <c r="T5" s="664"/>
      <c r="U5" s="664"/>
      <c r="V5" s="664"/>
      <c r="W5" s="664"/>
      <c r="X5" s="664"/>
      <c r="Y5" s="689"/>
      <c r="Z5" s="702">
        <v>39.299999999999997</v>
      </c>
      <c r="AA5" s="702"/>
      <c r="AB5" s="702"/>
      <c r="AC5" s="702"/>
      <c r="AD5" s="703">
        <v>51515142</v>
      </c>
      <c r="AE5" s="703"/>
      <c r="AF5" s="703"/>
      <c r="AG5" s="703"/>
      <c r="AH5" s="703"/>
      <c r="AI5" s="703"/>
      <c r="AJ5" s="703"/>
      <c r="AK5" s="703"/>
      <c r="AL5" s="690">
        <v>62.8</v>
      </c>
      <c r="AM5" s="672"/>
      <c r="AN5" s="672"/>
      <c r="AO5" s="691"/>
      <c r="AP5" s="666" t="s">
        <v>216</v>
      </c>
      <c r="AQ5" s="667"/>
      <c r="AR5" s="667"/>
      <c r="AS5" s="667"/>
      <c r="AT5" s="667"/>
      <c r="AU5" s="667"/>
      <c r="AV5" s="667"/>
      <c r="AW5" s="667"/>
      <c r="AX5" s="667"/>
      <c r="AY5" s="667"/>
      <c r="AZ5" s="667"/>
      <c r="BA5" s="667"/>
      <c r="BB5" s="667"/>
      <c r="BC5" s="667"/>
      <c r="BD5" s="667"/>
      <c r="BE5" s="667"/>
      <c r="BF5" s="668"/>
      <c r="BG5" s="608">
        <v>51515142</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404779</v>
      </c>
      <c r="S6" s="609"/>
      <c r="T6" s="609"/>
      <c r="U6" s="609"/>
      <c r="V6" s="609"/>
      <c r="W6" s="609"/>
      <c r="X6" s="609"/>
      <c r="Y6" s="610"/>
      <c r="Z6" s="646">
        <v>0.3</v>
      </c>
      <c r="AA6" s="646"/>
      <c r="AB6" s="646"/>
      <c r="AC6" s="646"/>
      <c r="AD6" s="647">
        <v>404779</v>
      </c>
      <c r="AE6" s="647"/>
      <c r="AF6" s="647"/>
      <c r="AG6" s="647"/>
      <c r="AH6" s="647"/>
      <c r="AI6" s="647"/>
      <c r="AJ6" s="647"/>
      <c r="AK6" s="647"/>
      <c r="AL6" s="611">
        <v>0.5</v>
      </c>
      <c r="AM6" s="612"/>
      <c r="AN6" s="612"/>
      <c r="AO6" s="648"/>
      <c r="AP6" s="605" t="s">
        <v>221</v>
      </c>
      <c r="AQ6" s="606"/>
      <c r="AR6" s="606"/>
      <c r="AS6" s="606"/>
      <c r="AT6" s="606"/>
      <c r="AU6" s="606"/>
      <c r="AV6" s="606"/>
      <c r="AW6" s="606"/>
      <c r="AX6" s="606"/>
      <c r="AY6" s="606"/>
      <c r="AZ6" s="606"/>
      <c r="BA6" s="606"/>
      <c r="BB6" s="606"/>
      <c r="BC6" s="606"/>
      <c r="BD6" s="606"/>
      <c r="BE6" s="606"/>
      <c r="BF6" s="607"/>
      <c r="BG6" s="608">
        <v>51515142</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691705</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691689</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197990</v>
      </c>
      <c r="S7" s="609"/>
      <c r="T7" s="609"/>
      <c r="U7" s="609"/>
      <c r="V7" s="609"/>
      <c r="W7" s="609"/>
      <c r="X7" s="609"/>
      <c r="Y7" s="610"/>
      <c r="Z7" s="646">
        <v>0.2</v>
      </c>
      <c r="AA7" s="646"/>
      <c r="AB7" s="646"/>
      <c r="AC7" s="646"/>
      <c r="AD7" s="647">
        <v>197990</v>
      </c>
      <c r="AE7" s="647"/>
      <c r="AF7" s="647"/>
      <c r="AG7" s="647"/>
      <c r="AH7" s="647"/>
      <c r="AI7" s="647"/>
      <c r="AJ7" s="647"/>
      <c r="AK7" s="647"/>
      <c r="AL7" s="611">
        <v>0.2</v>
      </c>
      <c r="AM7" s="612"/>
      <c r="AN7" s="612"/>
      <c r="AO7" s="648"/>
      <c r="AP7" s="605" t="s">
        <v>224</v>
      </c>
      <c r="AQ7" s="606"/>
      <c r="AR7" s="606"/>
      <c r="AS7" s="606"/>
      <c r="AT7" s="606"/>
      <c r="AU7" s="606"/>
      <c r="AV7" s="606"/>
      <c r="AW7" s="606"/>
      <c r="AX7" s="606"/>
      <c r="AY7" s="606"/>
      <c r="AZ7" s="606"/>
      <c r="BA7" s="606"/>
      <c r="BB7" s="606"/>
      <c r="BC7" s="606"/>
      <c r="BD7" s="606"/>
      <c r="BE7" s="606"/>
      <c r="BF7" s="607"/>
      <c r="BG7" s="608">
        <v>49548606</v>
      </c>
      <c r="BH7" s="609"/>
      <c r="BI7" s="609"/>
      <c r="BJ7" s="609"/>
      <c r="BK7" s="609"/>
      <c r="BL7" s="609"/>
      <c r="BM7" s="609"/>
      <c r="BN7" s="610"/>
      <c r="BO7" s="646">
        <v>96.2</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17264879</v>
      </c>
      <c r="CS7" s="609"/>
      <c r="CT7" s="609"/>
      <c r="CU7" s="609"/>
      <c r="CV7" s="609"/>
      <c r="CW7" s="609"/>
      <c r="CX7" s="609"/>
      <c r="CY7" s="610"/>
      <c r="CZ7" s="646">
        <v>13.9</v>
      </c>
      <c r="DA7" s="646"/>
      <c r="DB7" s="646"/>
      <c r="DC7" s="646"/>
      <c r="DD7" s="614">
        <v>431104</v>
      </c>
      <c r="DE7" s="609"/>
      <c r="DF7" s="609"/>
      <c r="DG7" s="609"/>
      <c r="DH7" s="609"/>
      <c r="DI7" s="609"/>
      <c r="DJ7" s="609"/>
      <c r="DK7" s="609"/>
      <c r="DL7" s="609"/>
      <c r="DM7" s="609"/>
      <c r="DN7" s="609"/>
      <c r="DO7" s="609"/>
      <c r="DP7" s="610"/>
      <c r="DQ7" s="614">
        <v>16109767</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1053325</v>
      </c>
      <c r="S8" s="609"/>
      <c r="T8" s="609"/>
      <c r="U8" s="609"/>
      <c r="V8" s="609"/>
      <c r="W8" s="609"/>
      <c r="X8" s="609"/>
      <c r="Y8" s="610"/>
      <c r="Z8" s="646">
        <v>0.8</v>
      </c>
      <c r="AA8" s="646"/>
      <c r="AB8" s="646"/>
      <c r="AC8" s="646"/>
      <c r="AD8" s="647">
        <v>1053325</v>
      </c>
      <c r="AE8" s="647"/>
      <c r="AF8" s="647"/>
      <c r="AG8" s="647"/>
      <c r="AH8" s="647"/>
      <c r="AI8" s="647"/>
      <c r="AJ8" s="647"/>
      <c r="AK8" s="647"/>
      <c r="AL8" s="611">
        <v>1.3</v>
      </c>
      <c r="AM8" s="612"/>
      <c r="AN8" s="612"/>
      <c r="AO8" s="648"/>
      <c r="AP8" s="605" t="s">
        <v>227</v>
      </c>
      <c r="AQ8" s="606"/>
      <c r="AR8" s="606"/>
      <c r="AS8" s="606"/>
      <c r="AT8" s="606"/>
      <c r="AU8" s="606"/>
      <c r="AV8" s="606"/>
      <c r="AW8" s="606"/>
      <c r="AX8" s="606"/>
      <c r="AY8" s="606"/>
      <c r="AZ8" s="606"/>
      <c r="BA8" s="606"/>
      <c r="BB8" s="606"/>
      <c r="BC8" s="606"/>
      <c r="BD8" s="606"/>
      <c r="BE8" s="606"/>
      <c r="BF8" s="607"/>
      <c r="BG8" s="608">
        <v>602671</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60998511</v>
      </c>
      <c r="CS8" s="609"/>
      <c r="CT8" s="609"/>
      <c r="CU8" s="609"/>
      <c r="CV8" s="609"/>
      <c r="CW8" s="609"/>
      <c r="CX8" s="609"/>
      <c r="CY8" s="610"/>
      <c r="CZ8" s="646">
        <v>49.3</v>
      </c>
      <c r="DA8" s="646"/>
      <c r="DB8" s="646"/>
      <c r="DC8" s="646"/>
      <c r="DD8" s="614">
        <v>537350</v>
      </c>
      <c r="DE8" s="609"/>
      <c r="DF8" s="609"/>
      <c r="DG8" s="609"/>
      <c r="DH8" s="609"/>
      <c r="DI8" s="609"/>
      <c r="DJ8" s="609"/>
      <c r="DK8" s="609"/>
      <c r="DL8" s="609"/>
      <c r="DM8" s="609"/>
      <c r="DN8" s="609"/>
      <c r="DO8" s="609"/>
      <c r="DP8" s="610"/>
      <c r="DQ8" s="614">
        <v>37812448</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1131395</v>
      </c>
      <c r="S9" s="609"/>
      <c r="T9" s="609"/>
      <c r="U9" s="609"/>
      <c r="V9" s="609"/>
      <c r="W9" s="609"/>
      <c r="X9" s="609"/>
      <c r="Y9" s="610"/>
      <c r="Z9" s="646">
        <v>0.9</v>
      </c>
      <c r="AA9" s="646"/>
      <c r="AB9" s="646"/>
      <c r="AC9" s="646"/>
      <c r="AD9" s="647">
        <v>1131395</v>
      </c>
      <c r="AE9" s="647"/>
      <c r="AF9" s="647"/>
      <c r="AG9" s="647"/>
      <c r="AH9" s="647"/>
      <c r="AI9" s="647"/>
      <c r="AJ9" s="647"/>
      <c r="AK9" s="647"/>
      <c r="AL9" s="611">
        <v>1.4</v>
      </c>
      <c r="AM9" s="612"/>
      <c r="AN9" s="612"/>
      <c r="AO9" s="648"/>
      <c r="AP9" s="605" t="s">
        <v>230</v>
      </c>
      <c r="AQ9" s="606"/>
      <c r="AR9" s="606"/>
      <c r="AS9" s="606"/>
      <c r="AT9" s="606"/>
      <c r="AU9" s="606"/>
      <c r="AV9" s="606"/>
      <c r="AW9" s="606"/>
      <c r="AX9" s="606"/>
      <c r="AY9" s="606"/>
      <c r="AZ9" s="606"/>
      <c r="BA9" s="606"/>
      <c r="BB9" s="606"/>
      <c r="BC9" s="606"/>
      <c r="BD9" s="606"/>
      <c r="BE9" s="606"/>
      <c r="BF9" s="607"/>
      <c r="BG9" s="608">
        <v>48945935</v>
      </c>
      <c r="BH9" s="609"/>
      <c r="BI9" s="609"/>
      <c r="BJ9" s="609"/>
      <c r="BK9" s="609"/>
      <c r="BL9" s="609"/>
      <c r="BM9" s="609"/>
      <c r="BN9" s="610"/>
      <c r="BO9" s="646">
        <v>95</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13333749</v>
      </c>
      <c r="CS9" s="609"/>
      <c r="CT9" s="609"/>
      <c r="CU9" s="609"/>
      <c r="CV9" s="609"/>
      <c r="CW9" s="609"/>
      <c r="CX9" s="609"/>
      <c r="CY9" s="610"/>
      <c r="CZ9" s="646">
        <v>10.8</v>
      </c>
      <c r="DA9" s="646"/>
      <c r="DB9" s="646"/>
      <c r="DC9" s="646"/>
      <c r="DD9" s="614">
        <v>81246</v>
      </c>
      <c r="DE9" s="609"/>
      <c r="DF9" s="609"/>
      <c r="DG9" s="609"/>
      <c r="DH9" s="609"/>
      <c r="DI9" s="609"/>
      <c r="DJ9" s="609"/>
      <c r="DK9" s="609"/>
      <c r="DL9" s="609"/>
      <c r="DM9" s="609"/>
      <c r="DN9" s="609"/>
      <c r="DO9" s="609"/>
      <c r="DP9" s="610"/>
      <c r="DQ9" s="614">
        <v>11116279</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t="s">
        <v>122</v>
      </c>
      <c r="BH10" s="609"/>
      <c r="BI10" s="609"/>
      <c r="BJ10" s="609"/>
      <c r="BK10" s="609"/>
      <c r="BL10" s="609"/>
      <c r="BM10" s="609"/>
      <c r="BN10" s="610"/>
      <c r="BO10" s="646" t="s">
        <v>122</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220676</v>
      </c>
      <c r="CS10" s="609"/>
      <c r="CT10" s="609"/>
      <c r="CU10" s="609"/>
      <c r="CV10" s="609"/>
      <c r="CW10" s="609"/>
      <c r="CX10" s="609"/>
      <c r="CY10" s="610"/>
      <c r="CZ10" s="646">
        <v>0.2</v>
      </c>
      <c r="DA10" s="646"/>
      <c r="DB10" s="646"/>
      <c r="DC10" s="646"/>
      <c r="DD10" s="614">
        <v>7666</v>
      </c>
      <c r="DE10" s="609"/>
      <c r="DF10" s="609"/>
      <c r="DG10" s="609"/>
      <c r="DH10" s="609"/>
      <c r="DI10" s="609"/>
      <c r="DJ10" s="609"/>
      <c r="DK10" s="609"/>
      <c r="DL10" s="609"/>
      <c r="DM10" s="609"/>
      <c r="DN10" s="609"/>
      <c r="DO10" s="609"/>
      <c r="DP10" s="610"/>
      <c r="DQ10" s="614">
        <v>198215</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7083493</v>
      </c>
      <c r="S11" s="609"/>
      <c r="T11" s="609"/>
      <c r="U11" s="609"/>
      <c r="V11" s="609"/>
      <c r="W11" s="609"/>
      <c r="X11" s="609"/>
      <c r="Y11" s="610"/>
      <c r="Z11" s="611">
        <v>5.4</v>
      </c>
      <c r="AA11" s="612"/>
      <c r="AB11" s="612"/>
      <c r="AC11" s="613"/>
      <c r="AD11" s="614">
        <v>7083493</v>
      </c>
      <c r="AE11" s="609"/>
      <c r="AF11" s="609"/>
      <c r="AG11" s="609"/>
      <c r="AH11" s="609"/>
      <c r="AI11" s="609"/>
      <c r="AJ11" s="609"/>
      <c r="AK11" s="610"/>
      <c r="AL11" s="611">
        <v>8.6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t="s">
        <v>122</v>
      </c>
      <c r="BH11" s="609"/>
      <c r="BI11" s="609"/>
      <c r="BJ11" s="609"/>
      <c r="BK11" s="609"/>
      <c r="BL11" s="609"/>
      <c r="BM11" s="609"/>
      <c r="BN11" s="610"/>
      <c r="BO11" s="646" t="s">
        <v>122</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7661</v>
      </c>
      <c r="CS11" s="609"/>
      <c r="CT11" s="609"/>
      <c r="CU11" s="609"/>
      <c r="CV11" s="609"/>
      <c r="CW11" s="609"/>
      <c r="CX11" s="609"/>
      <c r="CY11" s="610"/>
      <c r="CZ11" s="646">
        <v>0</v>
      </c>
      <c r="DA11" s="646"/>
      <c r="DB11" s="646"/>
      <c r="DC11" s="646"/>
      <c r="DD11" s="614" t="s">
        <v>122</v>
      </c>
      <c r="DE11" s="609"/>
      <c r="DF11" s="609"/>
      <c r="DG11" s="609"/>
      <c r="DH11" s="609"/>
      <c r="DI11" s="609"/>
      <c r="DJ11" s="609"/>
      <c r="DK11" s="609"/>
      <c r="DL11" s="609"/>
      <c r="DM11" s="609"/>
      <c r="DN11" s="609"/>
      <c r="DO11" s="609"/>
      <c r="DP11" s="610"/>
      <c r="DQ11" s="614">
        <v>7661</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t="s">
        <v>122</v>
      </c>
      <c r="BH12" s="609"/>
      <c r="BI12" s="609"/>
      <c r="BJ12" s="609"/>
      <c r="BK12" s="609"/>
      <c r="BL12" s="609"/>
      <c r="BM12" s="609"/>
      <c r="BN12" s="610"/>
      <c r="BO12" s="646" t="s">
        <v>122</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1224967</v>
      </c>
      <c r="CS12" s="609"/>
      <c r="CT12" s="609"/>
      <c r="CU12" s="609"/>
      <c r="CV12" s="609"/>
      <c r="CW12" s="609"/>
      <c r="CX12" s="609"/>
      <c r="CY12" s="610"/>
      <c r="CZ12" s="646">
        <v>1</v>
      </c>
      <c r="DA12" s="646"/>
      <c r="DB12" s="646"/>
      <c r="DC12" s="646"/>
      <c r="DD12" s="614">
        <v>19344</v>
      </c>
      <c r="DE12" s="609"/>
      <c r="DF12" s="609"/>
      <c r="DG12" s="609"/>
      <c r="DH12" s="609"/>
      <c r="DI12" s="609"/>
      <c r="DJ12" s="609"/>
      <c r="DK12" s="609"/>
      <c r="DL12" s="609"/>
      <c r="DM12" s="609"/>
      <c r="DN12" s="609"/>
      <c r="DO12" s="609"/>
      <c r="DP12" s="610"/>
      <c r="DQ12" s="614">
        <v>1149952</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t="s">
        <v>122</v>
      </c>
      <c r="BH13" s="609"/>
      <c r="BI13" s="609"/>
      <c r="BJ13" s="609"/>
      <c r="BK13" s="609"/>
      <c r="BL13" s="609"/>
      <c r="BM13" s="609"/>
      <c r="BN13" s="610"/>
      <c r="BO13" s="646" t="s">
        <v>122</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8891771</v>
      </c>
      <c r="CS13" s="609"/>
      <c r="CT13" s="609"/>
      <c r="CU13" s="609"/>
      <c r="CV13" s="609"/>
      <c r="CW13" s="609"/>
      <c r="CX13" s="609"/>
      <c r="CY13" s="610"/>
      <c r="CZ13" s="646">
        <v>7.2</v>
      </c>
      <c r="DA13" s="646"/>
      <c r="DB13" s="646"/>
      <c r="DC13" s="646"/>
      <c r="DD13" s="614">
        <v>5092169</v>
      </c>
      <c r="DE13" s="609"/>
      <c r="DF13" s="609"/>
      <c r="DG13" s="609"/>
      <c r="DH13" s="609"/>
      <c r="DI13" s="609"/>
      <c r="DJ13" s="609"/>
      <c r="DK13" s="609"/>
      <c r="DL13" s="609"/>
      <c r="DM13" s="609"/>
      <c r="DN13" s="609"/>
      <c r="DO13" s="609"/>
      <c r="DP13" s="610"/>
      <c r="DQ13" s="614">
        <v>5288915</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2966</v>
      </c>
      <c r="S14" s="609"/>
      <c r="T14" s="609"/>
      <c r="U14" s="609"/>
      <c r="V14" s="609"/>
      <c r="W14" s="609"/>
      <c r="X14" s="609"/>
      <c r="Y14" s="610"/>
      <c r="Z14" s="646">
        <v>0</v>
      </c>
      <c r="AA14" s="646"/>
      <c r="AB14" s="646"/>
      <c r="AC14" s="646"/>
      <c r="AD14" s="647">
        <v>2966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91999</v>
      </c>
      <c r="BH14" s="609"/>
      <c r="BI14" s="609"/>
      <c r="BJ14" s="609"/>
      <c r="BK14" s="609"/>
      <c r="BL14" s="609"/>
      <c r="BM14" s="609"/>
      <c r="BN14" s="610"/>
      <c r="BO14" s="646">
        <v>0.2</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704605</v>
      </c>
      <c r="CS14" s="609"/>
      <c r="CT14" s="609"/>
      <c r="CU14" s="609"/>
      <c r="CV14" s="609"/>
      <c r="CW14" s="609"/>
      <c r="CX14" s="609"/>
      <c r="CY14" s="610"/>
      <c r="CZ14" s="646">
        <v>0.6</v>
      </c>
      <c r="DA14" s="646"/>
      <c r="DB14" s="646"/>
      <c r="DC14" s="646"/>
      <c r="DD14" s="614">
        <v>167115</v>
      </c>
      <c r="DE14" s="609"/>
      <c r="DF14" s="609"/>
      <c r="DG14" s="609"/>
      <c r="DH14" s="609"/>
      <c r="DI14" s="609"/>
      <c r="DJ14" s="609"/>
      <c r="DK14" s="609"/>
      <c r="DL14" s="609"/>
      <c r="DM14" s="609"/>
      <c r="DN14" s="609"/>
      <c r="DO14" s="609"/>
      <c r="DP14" s="610"/>
      <c r="DQ14" s="614">
        <v>599866</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1874537</v>
      </c>
      <c r="BH15" s="609"/>
      <c r="BI15" s="609"/>
      <c r="BJ15" s="609"/>
      <c r="BK15" s="609"/>
      <c r="BL15" s="609"/>
      <c r="BM15" s="609"/>
      <c r="BN15" s="610"/>
      <c r="BO15" s="646">
        <v>3.6</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19301806</v>
      </c>
      <c r="CS15" s="609"/>
      <c r="CT15" s="609"/>
      <c r="CU15" s="609"/>
      <c r="CV15" s="609"/>
      <c r="CW15" s="609"/>
      <c r="CX15" s="609"/>
      <c r="CY15" s="610"/>
      <c r="CZ15" s="646">
        <v>15.6</v>
      </c>
      <c r="DA15" s="646"/>
      <c r="DB15" s="646"/>
      <c r="DC15" s="646"/>
      <c r="DD15" s="614">
        <v>1348006</v>
      </c>
      <c r="DE15" s="609"/>
      <c r="DF15" s="609"/>
      <c r="DG15" s="609"/>
      <c r="DH15" s="609"/>
      <c r="DI15" s="609"/>
      <c r="DJ15" s="609"/>
      <c r="DK15" s="609"/>
      <c r="DL15" s="609"/>
      <c r="DM15" s="609"/>
      <c r="DN15" s="609"/>
      <c r="DO15" s="609"/>
      <c r="DP15" s="610"/>
      <c r="DQ15" s="614">
        <v>18235233</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110992</v>
      </c>
      <c r="S16" s="609"/>
      <c r="T16" s="609"/>
      <c r="U16" s="609"/>
      <c r="V16" s="609"/>
      <c r="W16" s="609"/>
      <c r="X16" s="609"/>
      <c r="Y16" s="610"/>
      <c r="Z16" s="646">
        <v>0.1</v>
      </c>
      <c r="AA16" s="646"/>
      <c r="AB16" s="646"/>
      <c r="AC16" s="646"/>
      <c r="AD16" s="647">
        <v>110992</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t="s">
        <v>122</v>
      </c>
      <c r="S17" s="609"/>
      <c r="T17" s="609"/>
      <c r="U17" s="609"/>
      <c r="V17" s="609"/>
      <c r="W17" s="609"/>
      <c r="X17" s="609"/>
      <c r="Y17" s="610"/>
      <c r="Z17" s="646" t="s">
        <v>122</v>
      </c>
      <c r="AA17" s="646"/>
      <c r="AB17" s="646"/>
      <c r="AC17" s="646"/>
      <c r="AD17" s="647" t="s">
        <v>122</v>
      </c>
      <c r="AE17" s="647"/>
      <c r="AF17" s="647"/>
      <c r="AG17" s="647"/>
      <c r="AH17" s="647"/>
      <c r="AI17" s="647"/>
      <c r="AJ17" s="647"/>
      <c r="AK17" s="647"/>
      <c r="AL17" s="611" t="s">
        <v>122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1133618</v>
      </c>
      <c r="CS17" s="609"/>
      <c r="CT17" s="609"/>
      <c r="CU17" s="609"/>
      <c r="CV17" s="609"/>
      <c r="CW17" s="609"/>
      <c r="CX17" s="609"/>
      <c r="CY17" s="610"/>
      <c r="CZ17" s="646">
        <v>0.9</v>
      </c>
      <c r="DA17" s="646"/>
      <c r="DB17" s="646"/>
      <c r="DC17" s="646"/>
      <c r="DD17" s="614" t="s">
        <v>122</v>
      </c>
      <c r="DE17" s="609"/>
      <c r="DF17" s="609"/>
      <c r="DG17" s="609"/>
      <c r="DH17" s="609"/>
      <c r="DI17" s="609"/>
      <c r="DJ17" s="609"/>
      <c r="DK17" s="609"/>
      <c r="DL17" s="609"/>
      <c r="DM17" s="609"/>
      <c r="DN17" s="609"/>
      <c r="DO17" s="609"/>
      <c r="DP17" s="610"/>
      <c r="DQ17" s="614">
        <v>1133618</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80290</v>
      </c>
      <c r="S18" s="609"/>
      <c r="T18" s="609"/>
      <c r="U18" s="609"/>
      <c r="V18" s="609"/>
      <c r="W18" s="609"/>
      <c r="X18" s="609"/>
      <c r="Y18" s="610"/>
      <c r="Z18" s="646">
        <v>0.1</v>
      </c>
      <c r="AA18" s="646"/>
      <c r="AB18" s="646"/>
      <c r="AC18" s="646"/>
      <c r="AD18" s="647">
        <v>80290</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80290</v>
      </c>
      <c r="S19" s="609"/>
      <c r="T19" s="609"/>
      <c r="U19" s="609"/>
      <c r="V19" s="609"/>
      <c r="W19" s="609"/>
      <c r="X19" s="609"/>
      <c r="Y19" s="610"/>
      <c r="Z19" s="646">
        <v>0.1</v>
      </c>
      <c r="AA19" s="646"/>
      <c r="AB19" s="646"/>
      <c r="AC19" s="646"/>
      <c r="AD19" s="647">
        <v>80290</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123773948</v>
      </c>
      <c r="CS20" s="609"/>
      <c r="CT20" s="609"/>
      <c r="CU20" s="609"/>
      <c r="CV20" s="609"/>
      <c r="CW20" s="609"/>
      <c r="CX20" s="609"/>
      <c r="CY20" s="610"/>
      <c r="CZ20" s="646">
        <v>100</v>
      </c>
      <c r="DA20" s="646"/>
      <c r="DB20" s="646"/>
      <c r="DC20" s="646"/>
      <c r="DD20" s="614">
        <v>7684000</v>
      </c>
      <c r="DE20" s="609"/>
      <c r="DF20" s="609"/>
      <c r="DG20" s="609"/>
      <c r="DH20" s="609"/>
      <c r="DI20" s="609"/>
      <c r="DJ20" s="609"/>
      <c r="DK20" s="609"/>
      <c r="DL20" s="609"/>
      <c r="DM20" s="609"/>
      <c r="DN20" s="609"/>
      <c r="DO20" s="609"/>
      <c r="DP20" s="610"/>
      <c r="DQ20" s="614">
        <v>92343643</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t="s">
        <v>122</v>
      </c>
      <c r="S21" s="609"/>
      <c r="T21" s="609"/>
      <c r="U21" s="609"/>
      <c r="V21" s="609"/>
      <c r="W21" s="609"/>
      <c r="X21" s="609"/>
      <c r="Y21" s="610"/>
      <c r="Z21" s="646" t="s">
        <v>122</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t="s">
        <v>122</v>
      </c>
      <c r="S23" s="609"/>
      <c r="T23" s="609"/>
      <c r="U23" s="609"/>
      <c r="V23" s="609"/>
      <c r="W23" s="609"/>
      <c r="X23" s="609"/>
      <c r="Y23" s="610"/>
      <c r="Z23" s="646" t="s">
        <v>122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55785744</v>
      </c>
      <c r="CS24" s="664"/>
      <c r="CT24" s="664"/>
      <c r="CU24" s="664"/>
      <c r="CV24" s="664"/>
      <c r="CW24" s="664"/>
      <c r="CX24" s="664"/>
      <c r="CY24" s="689"/>
      <c r="CZ24" s="690">
        <v>45.1</v>
      </c>
      <c r="DA24" s="672"/>
      <c r="DB24" s="672"/>
      <c r="DC24" s="692"/>
      <c r="DD24" s="688">
        <v>36618792</v>
      </c>
      <c r="DE24" s="664"/>
      <c r="DF24" s="664"/>
      <c r="DG24" s="664"/>
      <c r="DH24" s="664"/>
      <c r="DI24" s="664"/>
      <c r="DJ24" s="664"/>
      <c r="DK24" s="689"/>
      <c r="DL24" s="688">
        <v>33147608</v>
      </c>
      <c r="DM24" s="664"/>
      <c r="DN24" s="664"/>
      <c r="DO24" s="664"/>
      <c r="DP24" s="664"/>
      <c r="DQ24" s="664"/>
      <c r="DR24" s="664"/>
      <c r="DS24" s="664"/>
      <c r="DT24" s="664"/>
      <c r="DU24" s="664"/>
      <c r="DV24" s="689"/>
      <c r="DW24" s="690">
        <v>40.4</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61580372</v>
      </c>
      <c r="S25" s="609"/>
      <c r="T25" s="609"/>
      <c r="U25" s="609"/>
      <c r="V25" s="609"/>
      <c r="W25" s="609"/>
      <c r="X25" s="609"/>
      <c r="Y25" s="610"/>
      <c r="Z25" s="646">
        <v>46.9</v>
      </c>
      <c r="AA25" s="646"/>
      <c r="AB25" s="646"/>
      <c r="AC25" s="646"/>
      <c r="AD25" s="647">
        <v>61580372</v>
      </c>
      <c r="AE25" s="647"/>
      <c r="AF25" s="647"/>
      <c r="AG25" s="647"/>
      <c r="AH25" s="647"/>
      <c r="AI25" s="647"/>
      <c r="AJ25" s="647"/>
      <c r="AK25" s="647"/>
      <c r="AL25" s="611">
        <v>75</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20202414</v>
      </c>
      <c r="CS25" s="621"/>
      <c r="CT25" s="621"/>
      <c r="CU25" s="621"/>
      <c r="CV25" s="621"/>
      <c r="CW25" s="621"/>
      <c r="CX25" s="621"/>
      <c r="CY25" s="622"/>
      <c r="CZ25" s="611">
        <v>16.3</v>
      </c>
      <c r="DA25" s="623"/>
      <c r="DB25" s="623"/>
      <c r="DC25" s="624"/>
      <c r="DD25" s="614">
        <v>18576077</v>
      </c>
      <c r="DE25" s="621"/>
      <c r="DF25" s="621"/>
      <c r="DG25" s="621"/>
      <c r="DH25" s="621"/>
      <c r="DI25" s="621"/>
      <c r="DJ25" s="621"/>
      <c r="DK25" s="622"/>
      <c r="DL25" s="614">
        <v>18075809</v>
      </c>
      <c r="DM25" s="621"/>
      <c r="DN25" s="621"/>
      <c r="DO25" s="621"/>
      <c r="DP25" s="621"/>
      <c r="DQ25" s="621"/>
      <c r="DR25" s="621"/>
      <c r="DS25" s="621"/>
      <c r="DT25" s="621"/>
      <c r="DU25" s="621"/>
      <c r="DV25" s="622"/>
      <c r="DW25" s="611">
        <v>22</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25748</v>
      </c>
      <c r="S26" s="609"/>
      <c r="T26" s="609"/>
      <c r="U26" s="609"/>
      <c r="V26" s="609"/>
      <c r="W26" s="609"/>
      <c r="X26" s="609"/>
      <c r="Y26" s="610"/>
      <c r="Z26" s="646">
        <v>0</v>
      </c>
      <c r="AA26" s="646"/>
      <c r="AB26" s="646"/>
      <c r="AC26" s="646"/>
      <c r="AD26" s="647">
        <v>25748</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13491208</v>
      </c>
      <c r="CS26" s="609"/>
      <c r="CT26" s="609"/>
      <c r="CU26" s="609"/>
      <c r="CV26" s="609"/>
      <c r="CW26" s="609"/>
      <c r="CX26" s="609"/>
      <c r="CY26" s="610"/>
      <c r="CZ26" s="611">
        <v>10.9</v>
      </c>
      <c r="DA26" s="623"/>
      <c r="DB26" s="623"/>
      <c r="DC26" s="624"/>
      <c r="DD26" s="614">
        <v>12382591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1359556</v>
      </c>
      <c r="S27" s="609"/>
      <c r="T27" s="609"/>
      <c r="U27" s="609"/>
      <c r="V27" s="609"/>
      <c r="W27" s="609"/>
      <c r="X27" s="609"/>
      <c r="Y27" s="610"/>
      <c r="Z27" s="646">
        <v>1</v>
      </c>
      <c r="AA27" s="646"/>
      <c r="AB27" s="646"/>
      <c r="AC27" s="646"/>
      <c r="AD27" s="647">
        <v>113</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51515142</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34452232</v>
      </c>
      <c r="CS27" s="621"/>
      <c r="CT27" s="621"/>
      <c r="CU27" s="621"/>
      <c r="CV27" s="621"/>
      <c r="CW27" s="621"/>
      <c r="CX27" s="621"/>
      <c r="CY27" s="622"/>
      <c r="CZ27" s="611">
        <v>27.8</v>
      </c>
      <c r="DA27" s="623"/>
      <c r="DB27" s="623"/>
      <c r="DC27" s="624"/>
      <c r="DD27" s="614">
        <v>16911617</v>
      </c>
      <c r="DE27" s="621"/>
      <c r="DF27" s="621"/>
      <c r="DG27" s="621"/>
      <c r="DH27" s="621"/>
      <c r="DI27" s="621"/>
      <c r="DJ27" s="621"/>
      <c r="DK27" s="622"/>
      <c r="DL27" s="614">
        <v>13940701</v>
      </c>
      <c r="DM27" s="621"/>
      <c r="DN27" s="621"/>
      <c r="DO27" s="621"/>
      <c r="DP27" s="621"/>
      <c r="DQ27" s="621"/>
      <c r="DR27" s="621"/>
      <c r="DS27" s="621"/>
      <c r="DT27" s="621"/>
      <c r="DU27" s="621"/>
      <c r="DV27" s="622"/>
      <c r="DW27" s="611">
        <v>17</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1997149</v>
      </c>
      <c r="S28" s="609"/>
      <c r="T28" s="609"/>
      <c r="U28" s="609"/>
      <c r="V28" s="609"/>
      <c r="W28" s="609"/>
      <c r="X28" s="609"/>
      <c r="Y28" s="610"/>
      <c r="Z28" s="646">
        <v>1.5</v>
      </c>
      <c r="AA28" s="646"/>
      <c r="AB28" s="646"/>
      <c r="AC28" s="646"/>
      <c r="AD28" s="647">
        <v>1382934</v>
      </c>
      <c r="AE28" s="647"/>
      <c r="AF28" s="647"/>
      <c r="AG28" s="647"/>
      <c r="AH28" s="647"/>
      <c r="AI28" s="647"/>
      <c r="AJ28" s="647"/>
      <c r="AK28" s="647"/>
      <c r="AL28" s="611">
        <v>1.7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1131098</v>
      </c>
      <c r="CS28" s="609"/>
      <c r="CT28" s="609"/>
      <c r="CU28" s="609"/>
      <c r="CV28" s="609"/>
      <c r="CW28" s="609"/>
      <c r="CX28" s="609"/>
      <c r="CY28" s="610"/>
      <c r="CZ28" s="611">
        <v>0.9</v>
      </c>
      <c r="DA28" s="623"/>
      <c r="DB28" s="623"/>
      <c r="DC28" s="624"/>
      <c r="DD28" s="614">
        <v>1131098</v>
      </c>
      <c r="DE28" s="609"/>
      <c r="DF28" s="609"/>
      <c r="DG28" s="609"/>
      <c r="DH28" s="609"/>
      <c r="DI28" s="609"/>
      <c r="DJ28" s="609"/>
      <c r="DK28" s="610"/>
      <c r="DL28" s="614">
        <v>1131098</v>
      </c>
      <c r="DM28" s="609"/>
      <c r="DN28" s="609"/>
      <c r="DO28" s="609"/>
      <c r="DP28" s="609"/>
      <c r="DQ28" s="609"/>
      <c r="DR28" s="609"/>
      <c r="DS28" s="609"/>
      <c r="DT28" s="609"/>
      <c r="DU28" s="609"/>
      <c r="DV28" s="610"/>
      <c r="DW28" s="611">
        <v>1.4</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494148</v>
      </c>
      <c r="S29" s="609"/>
      <c r="T29" s="609"/>
      <c r="U29" s="609"/>
      <c r="V29" s="609"/>
      <c r="W29" s="609"/>
      <c r="X29" s="609"/>
      <c r="Y29" s="610"/>
      <c r="Z29" s="646">
        <v>0.4</v>
      </c>
      <c r="AA29" s="646"/>
      <c r="AB29" s="646"/>
      <c r="AC29" s="646"/>
      <c r="AD29" s="647">
        <v>565</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1131098</v>
      </c>
      <c r="CS29" s="621"/>
      <c r="CT29" s="621"/>
      <c r="CU29" s="621"/>
      <c r="CV29" s="621"/>
      <c r="CW29" s="621"/>
      <c r="CX29" s="621"/>
      <c r="CY29" s="622"/>
      <c r="CZ29" s="611">
        <v>0.9</v>
      </c>
      <c r="DA29" s="623"/>
      <c r="DB29" s="623"/>
      <c r="DC29" s="624"/>
      <c r="DD29" s="614">
        <v>1131098</v>
      </c>
      <c r="DE29" s="621"/>
      <c r="DF29" s="621"/>
      <c r="DG29" s="621"/>
      <c r="DH29" s="621"/>
      <c r="DI29" s="621"/>
      <c r="DJ29" s="621"/>
      <c r="DK29" s="622"/>
      <c r="DL29" s="614">
        <v>1131098</v>
      </c>
      <c r="DM29" s="621"/>
      <c r="DN29" s="621"/>
      <c r="DO29" s="621"/>
      <c r="DP29" s="621"/>
      <c r="DQ29" s="621"/>
      <c r="DR29" s="621"/>
      <c r="DS29" s="621"/>
      <c r="DT29" s="621"/>
      <c r="DU29" s="621"/>
      <c r="DV29" s="622"/>
      <c r="DW29" s="611">
        <v>1.4</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18217514</v>
      </c>
      <c r="S30" s="609"/>
      <c r="T30" s="609"/>
      <c r="U30" s="609"/>
      <c r="V30" s="609"/>
      <c r="W30" s="609"/>
      <c r="X30" s="609"/>
      <c r="Y30" s="610"/>
      <c r="Z30" s="646">
        <v>13.9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1075185</v>
      </c>
      <c r="CS30" s="609"/>
      <c r="CT30" s="609"/>
      <c r="CU30" s="609"/>
      <c r="CV30" s="609"/>
      <c r="CW30" s="609"/>
      <c r="CX30" s="609"/>
      <c r="CY30" s="610"/>
      <c r="CZ30" s="611">
        <v>0.9</v>
      </c>
      <c r="DA30" s="623"/>
      <c r="DB30" s="623"/>
      <c r="DC30" s="624"/>
      <c r="DD30" s="614">
        <v>1075185</v>
      </c>
      <c r="DE30" s="609"/>
      <c r="DF30" s="609"/>
      <c r="DG30" s="609"/>
      <c r="DH30" s="609"/>
      <c r="DI30" s="609"/>
      <c r="DJ30" s="609"/>
      <c r="DK30" s="610"/>
      <c r="DL30" s="614">
        <v>1075185</v>
      </c>
      <c r="DM30" s="609"/>
      <c r="DN30" s="609"/>
      <c r="DO30" s="609"/>
      <c r="DP30" s="609"/>
      <c r="DQ30" s="609"/>
      <c r="DR30" s="609"/>
      <c r="DS30" s="609"/>
      <c r="DT30" s="609"/>
      <c r="DU30" s="609"/>
      <c r="DV30" s="610"/>
      <c r="DW30" s="611">
        <v>1.3</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v>21207217</v>
      </c>
      <c r="S31" s="609"/>
      <c r="T31" s="609"/>
      <c r="U31" s="609"/>
      <c r="V31" s="609"/>
      <c r="W31" s="609"/>
      <c r="X31" s="609"/>
      <c r="Y31" s="610"/>
      <c r="Z31" s="646">
        <v>16.2</v>
      </c>
      <c r="AA31" s="646"/>
      <c r="AB31" s="646"/>
      <c r="AC31" s="646"/>
      <c r="AD31" s="647">
        <v>19002700</v>
      </c>
      <c r="AE31" s="647"/>
      <c r="AF31" s="647"/>
      <c r="AG31" s="647"/>
      <c r="AH31" s="647"/>
      <c r="AI31" s="647"/>
      <c r="AJ31" s="647"/>
      <c r="AK31" s="647"/>
      <c r="AL31" s="611">
        <v>23.2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99.4</v>
      </c>
      <c r="BH31" s="671"/>
      <c r="BI31" s="671"/>
      <c r="BJ31" s="671"/>
      <c r="BK31" s="671"/>
      <c r="BL31" s="671"/>
      <c r="BM31" s="672">
        <v>98.7</v>
      </c>
      <c r="BN31" s="671"/>
      <c r="BO31" s="671"/>
      <c r="BP31" s="671"/>
      <c r="BQ31" s="673"/>
      <c r="BR31" s="670">
        <v>99.3</v>
      </c>
      <c r="BS31" s="671"/>
      <c r="BT31" s="671"/>
      <c r="BU31" s="671"/>
      <c r="BV31" s="671"/>
      <c r="BW31" s="671"/>
      <c r="BX31" s="672">
        <v>98.5</v>
      </c>
      <c r="BY31" s="671"/>
      <c r="BZ31" s="671"/>
      <c r="CA31" s="671"/>
      <c r="CB31" s="673"/>
      <c r="CD31" s="629"/>
      <c r="CE31" s="630"/>
      <c r="CF31" s="605" t="s">
        <v>300</v>
      </c>
      <c r="CG31" s="606"/>
      <c r="CH31" s="606"/>
      <c r="CI31" s="606"/>
      <c r="CJ31" s="606"/>
      <c r="CK31" s="606"/>
      <c r="CL31" s="606"/>
      <c r="CM31" s="606"/>
      <c r="CN31" s="606"/>
      <c r="CO31" s="606"/>
      <c r="CP31" s="606"/>
      <c r="CQ31" s="607"/>
      <c r="CR31" s="608">
        <v>55913</v>
      </c>
      <c r="CS31" s="621"/>
      <c r="CT31" s="621"/>
      <c r="CU31" s="621"/>
      <c r="CV31" s="621"/>
      <c r="CW31" s="621"/>
      <c r="CX31" s="621"/>
      <c r="CY31" s="622"/>
      <c r="CZ31" s="611">
        <v>0</v>
      </c>
      <c r="DA31" s="623"/>
      <c r="DB31" s="623"/>
      <c r="DC31" s="624"/>
      <c r="DD31" s="614">
        <v>55913</v>
      </c>
      <c r="DE31" s="621"/>
      <c r="DF31" s="621"/>
      <c r="DG31" s="621"/>
      <c r="DH31" s="621"/>
      <c r="DI31" s="621"/>
      <c r="DJ31" s="621"/>
      <c r="DK31" s="622"/>
      <c r="DL31" s="614">
        <v>55913</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15731451</v>
      </c>
      <c r="S32" s="609"/>
      <c r="T32" s="609"/>
      <c r="U32" s="609"/>
      <c r="V32" s="609"/>
      <c r="W32" s="609"/>
      <c r="X32" s="609"/>
      <c r="Y32" s="610"/>
      <c r="Z32" s="646">
        <v>12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99.3</v>
      </c>
      <c r="BH32" s="621"/>
      <c r="BI32" s="621"/>
      <c r="BJ32" s="621"/>
      <c r="BK32" s="621"/>
      <c r="BL32" s="621"/>
      <c r="BM32" s="612">
        <v>98.7</v>
      </c>
      <c r="BN32" s="621"/>
      <c r="BO32" s="621"/>
      <c r="BP32" s="621"/>
      <c r="BQ32" s="644"/>
      <c r="BR32" s="674">
        <v>99.2</v>
      </c>
      <c r="BS32" s="621"/>
      <c r="BT32" s="621"/>
      <c r="BU32" s="621"/>
      <c r="BV32" s="621"/>
      <c r="BW32" s="621"/>
      <c r="BX32" s="612">
        <v>98.4</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216633</v>
      </c>
      <c r="S33" s="609"/>
      <c r="T33" s="609"/>
      <c r="U33" s="609"/>
      <c r="V33" s="609"/>
      <c r="W33" s="609"/>
      <c r="X33" s="609"/>
      <c r="Y33" s="610"/>
      <c r="Z33" s="646">
        <v>0.2</v>
      </c>
      <c r="AA33" s="646"/>
      <c r="AB33" s="646"/>
      <c r="AC33" s="646"/>
      <c r="AD33" s="647">
        <v>74220</v>
      </c>
      <c r="AE33" s="647"/>
      <c r="AF33" s="647"/>
      <c r="AG33" s="647"/>
      <c r="AH33" s="647"/>
      <c r="AI33" s="647"/>
      <c r="AJ33" s="647"/>
      <c r="AK33" s="647"/>
      <c r="AL33" s="611">
        <v>0.1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t="s">
        <v>122</v>
      </c>
      <c r="BH33" s="593"/>
      <c r="BI33" s="593"/>
      <c r="BJ33" s="593"/>
      <c r="BK33" s="593"/>
      <c r="BL33" s="593"/>
      <c r="BM33" s="639" t="s">
        <v>122</v>
      </c>
      <c r="BN33" s="593"/>
      <c r="BO33" s="593"/>
      <c r="BP33" s="593"/>
      <c r="BQ33" s="656"/>
      <c r="BR33" s="669" t="s">
        <v>122</v>
      </c>
      <c r="BS33" s="593"/>
      <c r="BT33" s="593"/>
      <c r="BU33" s="593"/>
      <c r="BV33" s="593"/>
      <c r="BW33" s="593"/>
      <c r="BX33" s="639" t="s">
        <v>122</v>
      </c>
      <c r="BY33" s="593"/>
      <c r="BZ33" s="593"/>
      <c r="CA33" s="593"/>
      <c r="CB33" s="656"/>
      <c r="CD33" s="605" t="s">
        <v>307</v>
      </c>
      <c r="CE33" s="606"/>
      <c r="CF33" s="606"/>
      <c r="CG33" s="606"/>
      <c r="CH33" s="606"/>
      <c r="CI33" s="606"/>
      <c r="CJ33" s="606"/>
      <c r="CK33" s="606"/>
      <c r="CL33" s="606"/>
      <c r="CM33" s="606"/>
      <c r="CN33" s="606"/>
      <c r="CO33" s="606"/>
      <c r="CP33" s="606"/>
      <c r="CQ33" s="607"/>
      <c r="CR33" s="608">
        <v>60304204</v>
      </c>
      <c r="CS33" s="621"/>
      <c r="CT33" s="621"/>
      <c r="CU33" s="621"/>
      <c r="CV33" s="621"/>
      <c r="CW33" s="621"/>
      <c r="CX33" s="621"/>
      <c r="CY33" s="622"/>
      <c r="CZ33" s="611">
        <v>48.7</v>
      </c>
      <c r="DA33" s="623"/>
      <c r="DB33" s="623"/>
      <c r="DC33" s="624"/>
      <c r="DD33" s="614">
        <v>51081449</v>
      </c>
      <c r="DE33" s="621"/>
      <c r="DF33" s="621"/>
      <c r="DG33" s="621"/>
      <c r="DH33" s="621"/>
      <c r="DI33" s="621"/>
      <c r="DJ33" s="621"/>
      <c r="DK33" s="622"/>
      <c r="DL33" s="614">
        <v>29315792</v>
      </c>
      <c r="DM33" s="621"/>
      <c r="DN33" s="621"/>
      <c r="DO33" s="621"/>
      <c r="DP33" s="621"/>
      <c r="DQ33" s="621"/>
      <c r="DR33" s="621"/>
      <c r="DS33" s="621"/>
      <c r="DT33" s="621"/>
      <c r="DU33" s="621"/>
      <c r="DV33" s="622"/>
      <c r="DW33" s="611">
        <v>35.700000000000003</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315293</v>
      </c>
      <c r="S34" s="609"/>
      <c r="T34" s="609"/>
      <c r="U34" s="609"/>
      <c r="V34" s="609"/>
      <c r="W34" s="609"/>
      <c r="X34" s="609"/>
      <c r="Y34" s="610"/>
      <c r="Z34" s="646">
        <v>0.2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23207466</v>
      </c>
      <c r="CS34" s="609"/>
      <c r="CT34" s="609"/>
      <c r="CU34" s="609"/>
      <c r="CV34" s="609"/>
      <c r="CW34" s="609"/>
      <c r="CX34" s="609"/>
      <c r="CY34" s="610"/>
      <c r="CZ34" s="611">
        <v>18.7</v>
      </c>
      <c r="DA34" s="623"/>
      <c r="DB34" s="623"/>
      <c r="DC34" s="624"/>
      <c r="DD34" s="614">
        <v>19823009</v>
      </c>
      <c r="DE34" s="609"/>
      <c r="DF34" s="609"/>
      <c r="DG34" s="609"/>
      <c r="DH34" s="609"/>
      <c r="DI34" s="609"/>
      <c r="DJ34" s="609"/>
      <c r="DK34" s="610"/>
      <c r="DL34" s="614">
        <v>17402604</v>
      </c>
      <c r="DM34" s="609"/>
      <c r="DN34" s="609"/>
      <c r="DO34" s="609"/>
      <c r="DP34" s="609"/>
      <c r="DQ34" s="609"/>
      <c r="DR34" s="609"/>
      <c r="DS34" s="609"/>
      <c r="DT34" s="609"/>
      <c r="DU34" s="609"/>
      <c r="DV34" s="610"/>
      <c r="DW34" s="611">
        <v>21.2</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617780</v>
      </c>
      <c r="S35" s="609"/>
      <c r="T35" s="609"/>
      <c r="U35" s="609"/>
      <c r="V35" s="609"/>
      <c r="W35" s="609"/>
      <c r="X35" s="609"/>
      <c r="Y35" s="610"/>
      <c r="Z35" s="646">
        <v>0.5</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1552365</v>
      </c>
      <c r="CS35" s="621"/>
      <c r="CT35" s="621"/>
      <c r="CU35" s="621"/>
      <c r="CV35" s="621"/>
      <c r="CW35" s="621"/>
      <c r="CX35" s="621"/>
      <c r="CY35" s="622"/>
      <c r="CZ35" s="611">
        <v>1.3</v>
      </c>
      <c r="DA35" s="623"/>
      <c r="DB35" s="623"/>
      <c r="DC35" s="624"/>
      <c r="DD35" s="614">
        <v>1433062</v>
      </c>
      <c r="DE35" s="621"/>
      <c r="DF35" s="621"/>
      <c r="DG35" s="621"/>
      <c r="DH35" s="621"/>
      <c r="DI35" s="621"/>
      <c r="DJ35" s="621"/>
      <c r="DK35" s="622"/>
      <c r="DL35" s="614">
        <v>1433062</v>
      </c>
      <c r="DM35" s="621"/>
      <c r="DN35" s="621"/>
      <c r="DO35" s="621"/>
      <c r="DP35" s="621"/>
      <c r="DQ35" s="621"/>
      <c r="DR35" s="621"/>
      <c r="DS35" s="621"/>
      <c r="DT35" s="621"/>
      <c r="DU35" s="621"/>
      <c r="DV35" s="622"/>
      <c r="DW35" s="611">
        <v>1.7</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8138337</v>
      </c>
      <c r="S36" s="609"/>
      <c r="T36" s="609"/>
      <c r="U36" s="609"/>
      <c r="V36" s="609"/>
      <c r="W36" s="609"/>
      <c r="X36" s="609"/>
      <c r="Y36" s="610"/>
      <c r="Z36" s="646">
        <v>6.2</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9059723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300000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14118613</v>
      </c>
      <c r="CS36" s="609"/>
      <c r="CT36" s="609"/>
      <c r="CU36" s="609"/>
      <c r="CV36" s="609"/>
      <c r="CW36" s="609"/>
      <c r="CX36" s="609"/>
      <c r="CY36" s="610"/>
      <c r="CZ36" s="611">
        <v>11.4</v>
      </c>
      <c r="DA36" s="623"/>
      <c r="DB36" s="623"/>
      <c r="DC36" s="624"/>
      <c r="DD36" s="614">
        <v>10357358</v>
      </c>
      <c r="DE36" s="609"/>
      <c r="DF36" s="609"/>
      <c r="DG36" s="609"/>
      <c r="DH36" s="609"/>
      <c r="DI36" s="609"/>
      <c r="DJ36" s="609"/>
      <c r="DK36" s="610"/>
      <c r="DL36" s="614">
        <v>4232962</v>
      </c>
      <c r="DM36" s="609"/>
      <c r="DN36" s="609"/>
      <c r="DO36" s="609"/>
      <c r="DP36" s="609"/>
      <c r="DQ36" s="609"/>
      <c r="DR36" s="609"/>
      <c r="DS36" s="609"/>
      <c r="DT36" s="609"/>
      <c r="DU36" s="609"/>
      <c r="DV36" s="610"/>
      <c r="DW36" s="611">
        <v>5.2</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1318287</v>
      </c>
      <c r="S37" s="609"/>
      <c r="T37" s="609"/>
      <c r="U37" s="609"/>
      <c r="V37" s="609"/>
      <c r="W37" s="609"/>
      <c r="X37" s="609"/>
      <c r="Y37" s="610"/>
      <c r="Z37" s="646">
        <v>1</v>
      </c>
      <c r="AA37" s="646"/>
      <c r="AB37" s="646"/>
      <c r="AC37" s="646"/>
      <c r="AD37" s="647">
        <v>18309</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335825</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-194750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1584226</v>
      </c>
      <c r="CS37" s="621"/>
      <c r="CT37" s="621"/>
      <c r="CU37" s="621"/>
      <c r="CV37" s="621"/>
      <c r="CW37" s="621"/>
      <c r="CX37" s="621"/>
      <c r="CY37" s="622"/>
      <c r="CZ37" s="611">
        <v>1.3</v>
      </c>
      <c r="DA37" s="623"/>
      <c r="DB37" s="623"/>
      <c r="DC37" s="624"/>
      <c r="DD37" s="614">
        <v>1584226</v>
      </c>
      <c r="DE37" s="621"/>
      <c r="DF37" s="621"/>
      <c r="DG37" s="621"/>
      <c r="DH37" s="621"/>
      <c r="DI37" s="621"/>
      <c r="DJ37" s="621"/>
      <c r="DK37" s="622"/>
      <c r="DL37" s="614">
        <v>1224238</v>
      </c>
      <c r="DM37" s="621"/>
      <c r="DN37" s="621"/>
      <c r="DO37" s="621"/>
      <c r="DP37" s="621"/>
      <c r="DQ37" s="621"/>
      <c r="DR37" s="621"/>
      <c r="DS37" s="621"/>
      <c r="DT37" s="621"/>
      <c r="DU37" s="621"/>
      <c r="DV37" s="622"/>
      <c r="DW37" s="611">
        <v>1.5</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t="s">
        <v>122</v>
      </c>
      <c r="S38" s="609"/>
      <c r="T38" s="609"/>
      <c r="U38" s="609"/>
      <c r="V38" s="609"/>
      <c r="W38" s="609"/>
      <c r="X38" s="609"/>
      <c r="Y38" s="610"/>
      <c r="Z38" s="646" t="s">
        <v>122</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38625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9059723</v>
      </c>
      <c r="CS38" s="609"/>
      <c r="CT38" s="609"/>
      <c r="CU38" s="609"/>
      <c r="CV38" s="609"/>
      <c r="CW38" s="609"/>
      <c r="CX38" s="609"/>
      <c r="CY38" s="610"/>
      <c r="CZ38" s="611">
        <v>7.3</v>
      </c>
      <c r="DA38" s="623"/>
      <c r="DB38" s="623"/>
      <c r="DC38" s="624"/>
      <c r="DD38" s="614">
        <v>7526914</v>
      </c>
      <c r="DE38" s="609"/>
      <c r="DF38" s="609"/>
      <c r="DG38" s="609"/>
      <c r="DH38" s="609"/>
      <c r="DI38" s="609"/>
      <c r="DJ38" s="609"/>
      <c r="DK38" s="610"/>
      <c r="DL38" s="614">
        <v>6247164</v>
      </c>
      <c r="DM38" s="609"/>
      <c r="DN38" s="609"/>
      <c r="DO38" s="609"/>
      <c r="DP38" s="609"/>
      <c r="DQ38" s="609"/>
      <c r="DR38" s="609"/>
      <c r="DS38" s="609"/>
      <c r="DT38" s="609"/>
      <c r="DU38" s="609"/>
      <c r="DV38" s="610"/>
      <c r="DW38" s="611">
        <v>7.6</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49826</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12360227</v>
      </c>
      <c r="CS39" s="621"/>
      <c r="CT39" s="621"/>
      <c r="CU39" s="621"/>
      <c r="CV39" s="621"/>
      <c r="CW39" s="621"/>
      <c r="CX39" s="621"/>
      <c r="CY39" s="622"/>
      <c r="CZ39" s="611">
        <v>10</v>
      </c>
      <c r="DA39" s="623"/>
      <c r="DB39" s="623"/>
      <c r="DC39" s="624"/>
      <c r="DD39" s="614">
        <v>11941106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163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5810</v>
      </c>
      <c r="CS40" s="609"/>
      <c r="CT40" s="609"/>
      <c r="CU40" s="609"/>
      <c r="CV40" s="609"/>
      <c r="CW40" s="609"/>
      <c r="CX40" s="609"/>
      <c r="CY40" s="610"/>
      <c r="CZ40" s="611">
        <v>0</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131219485</v>
      </c>
      <c r="S41" s="633"/>
      <c r="T41" s="633"/>
      <c r="U41" s="633"/>
      <c r="V41" s="633"/>
      <c r="W41" s="633"/>
      <c r="X41" s="633"/>
      <c r="Y41" s="636"/>
      <c r="Z41" s="637">
        <v>100</v>
      </c>
      <c r="AA41" s="637"/>
      <c r="AB41" s="637"/>
      <c r="AC41" s="637"/>
      <c r="AD41" s="638">
        <v>82084961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2384853</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6339045</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309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7684000</v>
      </c>
      <c r="CS42" s="621"/>
      <c r="CT42" s="621"/>
      <c r="CU42" s="621"/>
      <c r="CV42" s="621"/>
      <c r="CW42" s="621"/>
      <c r="CX42" s="621"/>
      <c r="CY42" s="622"/>
      <c r="CZ42" s="611">
        <v>6.2</v>
      </c>
      <c r="DA42" s="623"/>
      <c r="DB42" s="623"/>
      <c r="DC42" s="624"/>
      <c r="DD42" s="614">
        <v>4643402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517796</v>
      </c>
      <c r="CS43" s="621"/>
      <c r="CT43" s="621"/>
      <c r="CU43" s="621"/>
      <c r="CV43" s="621"/>
      <c r="CW43" s="621"/>
      <c r="CX43" s="621"/>
      <c r="CY43" s="622"/>
      <c r="CZ43" s="611">
        <v>0.4</v>
      </c>
      <c r="DA43" s="623"/>
      <c r="DB43" s="623"/>
      <c r="DC43" s="624"/>
      <c r="DD43" s="614">
        <v>469459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7684000</v>
      </c>
      <c r="CS44" s="609"/>
      <c r="CT44" s="609"/>
      <c r="CU44" s="609"/>
      <c r="CV44" s="609"/>
      <c r="CW44" s="609"/>
      <c r="CX44" s="609"/>
      <c r="CY44" s="610"/>
      <c r="CZ44" s="611">
        <v>6.2</v>
      </c>
      <c r="DA44" s="612"/>
      <c r="DB44" s="612"/>
      <c r="DC44" s="613"/>
      <c r="DD44" s="614">
        <v>4643402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2793867</v>
      </c>
      <c r="CS45" s="621"/>
      <c r="CT45" s="621"/>
      <c r="CU45" s="621"/>
      <c r="CV45" s="621"/>
      <c r="CW45" s="621"/>
      <c r="CX45" s="621"/>
      <c r="CY45" s="622"/>
      <c r="CZ45" s="611">
        <v>2.2999999999999998</v>
      </c>
      <c r="DA45" s="623"/>
      <c r="DB45" s="623"/>
      <c r="DC45" s="624"/>
      <c r="DD45" s="614">
        <v>743391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4890133</v>
      </c>
      <c r="CS46" s="609"/>
      <c r="CT46" s="609"/>
      <c r="CU46" s="609"/>
      <c r="CV46" s="609"/>
      <c r="CW46" s="609"/>
      <c r="CX46" s="609"/>
      <c r="CY46" s="610"/>
      <c r="CZ46" s="611">
        <v>4</v>
      </c>
      <c r="DA46" s="612"/>
      <c r="DB46" s="612"/>
      <c r="DC46" s="613"/>
      <c r="DD46" s="614">
        <v>3900011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123773948</v>
      </c>
      <c r="CS49" s="593"/>
      <c r="CT49" s="593"/>
      <c r="CU49" s="593"/>
      <c r="CV49" s="593"/>
      <c r="CW49" s="593"/>
      <c r="CX49" s="593"/>
      <c r="CY49" s="594"/>
      <c r="CZ49" s="595">
        <v>100</v>
      </c>
      <c r="DA49" s="596"/>
      <c r="DB49" s="596"/>
      <c r="DC49" s="597"/>
      <c r="DD49" s="598">
        <v>92343643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4IZ6mVxe2w50qCf8cysKGF2HHYF3pHtas0Tms5tt96BN29/eSeVeRBTWVZWJ3g8vjrbb6DbdFtfyUjpRqJ8ZiQ==" saltValue="aAeTBPgYSn7K44mNq7D4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133330</v>
      </c>
      <c r="R7" s="1090"/>
      <c r="S7" s="1090"/>
      <c r="T7" s="1090"/>
      <c r="U7" s="1090"/>
      <c r="V7" s="1090">
        <v>125885</v>
      </c>
      <c r="W7" s="1090"/>
      <c r="X7" s="1090"/>
      <c r="Y7" s="1090"/>
      <c r="Z7" s="1090"/>
      <c r="AA7" s="1090">
        <v>7446</v>
      </c>
      <c r="AB7" s="1090"/>
      <c r="AC7" s="1090"/>
      <c r="AD7" s="1090"/>
      <c r="AE7" s="1091"/>
      <c r="AF7" s="1092">
        <v>7317</v>
      </c>
      <c r="AG7" s="1093"/>
      <c r="AH7" s="1093"/>
      <c r="AI7" s="1093"/>
      <c r="AJ7" s="1094"/>
      <c r="AK7" s="1095">
        <v>1571</v>
      </c>
      <c r="AL7" s="1096"/>
      <c r="AM7" s="1096"/>
      <c r="AN7" s="1096"/>
      <c r="AO7" s="1096"/>
      <c r="AP7" s="1096">
        <v>9785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543</v>
      </c>
      <c r="BT7" s="1087"/>
      <c r="BU7" s="1087"/>
      <c r="BV7" s="1087"/>
      <c r="BW7" s="1087"/>
      <c r="BX7" s="1087"/>
      <c r="BY7" s="1087"/>
      <c r="BZ7" s="1087"/>
      <c r="CA7" s="1087"/>
      <c r="CB7" s="1087"/>
      <c r="CC7" s="1087"/>
      <c r="CD7" s="1087"/>
      <c r="CE7" s="1087"/>
      <c r="CF7" s="1087"/>
      <c r="CG7" s="1099"/>
      <c r="CH7" s="1083">
        <v>-6</v>
      </c>
      <c r="CI7" s="1084"/>
      <c r="CJ7" s="1084"/>
      <c r="CK7" s="1084"/>
      <c r="CL7" s="1085"/>
      <c r="CM7" s="1083">
        <v>331</v>
      </c>
      <c r="CN7" s="1084"/>
      <c r="CO7" s="1084"/>
      <c r="CP7" s="1084"/>
      <c r="CQ7" s="1085"/>
      <c r="CR7" s="1083">
        <v>200</v>
      </c>
      <c r="CS7" s="1084"/>
      <c r="CT7" s="1084"/>
      <c r="CU7" s="1084"/>
      <c r="CV7" s="1085"/>
      <c r="CW7" s="1083">
        <v>190</v>
      </c>
      <c r="CX7" s="1084"/>
      <c r="CY7" s="1084"/>
      <c r="CZ7" s="1084"/>
      <c r="DA7" s="1085"/>
      <c r="DB7" s="1083" t="s">
        <v>482</v>
      </c>
      <c r="DC7" s="1084"/>
      <c r="DD7" s="1084"/>
      <c r="DE7" s="1084"/>
      <c r="DF7" s="1085"/>
      <c r="DG7" s="1083" t="s">
        <v>482</v>
      </c>
      <c r="DH7" s="1084"/>
      <c r="DI7" s="1084"/>
      <c r="DJ7" s="1084"/>
      <c r="DK7" s="1085"/>
      <c r="DL7" s="1083" t="s">
        <v>482</v>
      </c>
      <c r="DM7" s="1084"/>
      <c r="DN7" s="1084"/>
      <c r="DO7" s="1084"/>
      <c r="DP7" s="1085"/>
      <c r="DQ7" s="1083" t="s">
        <v>482</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544</v>
      </c>
      <c r="BT8" s="980"/>
      <c r="BU8" s="980"/>
      <c r="BV8" s="980"/>
      <c r="BW8" s="980"/>
      <c r="BX8" s="980"/>
      <c r="BY8" s="980"/>
      <c r="BZ8" s="980"/>
      <c r="CA8" s="980"/>
      <c r="CB8" s="980"/>
      <c r="CC8" s="980"/>
      <c r="CD8" s="980"/>
      <c r="CE8" s="980"/>
      <c r="CF8" s="980"/>
      <c r="CG8" s="1001"/>
      <c r="CH8" s="976">
        <v>0</v>
      </c>
      <c r="CI8" s="977"/>
      <c r="CJ8" s="977"/>
      <c r="CK8" s="977"/>
      <c r="CL8" s="978"/>
      <c r="CM8" s="976">
        <v>306</v>
      </c>
      <c r="CN8" s="977"/>
      <c r="CO8" s="977"/>
      <c r="CP8" s="977"/>
      <c r="CQ8" s="978"/>
      <c r="CR8" s="976">
        <v>182</v>
      </c>
      <c r="CS8" s="977"/>
      <c r="CT8" s="977"/>
      <c r="CU8" s="977"/>
      <c r="CV8" s="978"/>
      <c r="CW8" s="976">
        <v>43</v>
      </c>
      <c r="CX8" s="977"/>
      <c r="CY8" s="977"/>
      <c r="CZ8" s="977"/>
      <c r="DA8" s="978"/>
      <c r="DB8" s="976" t="s">
        <v>482</v>
      </c>
      <c r="DC8" s="977"/>
      <c r="DD8" s="977"/>
      <c r="DE8" s="977"/>
      <c r="DF8" s="978"/>
      <c r="DG8" s="976" t="s">
        <v>482</v>
      </c>
      <c r="DH8" s="977"/>
      <c r="DI8" s="977"/>
      <c r="DJ8" s="977"/>
      <c r="DK8" s="978"/>
      <c r="DL8" s="976" t="s">
        <v>482</v>
      </c>
      <c r="DM8" s="977"/>
      <c r="DN8" s="977"/>
      <c r="DO8" s="977"/>
      <c r="DP8" s="978"/>
      <c r="DQ8" s="976" t="s">
        <v>482</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545</v>
      </c>
      <c r="BT9" s="980"/>
      <c r="BU9" s="980"/>
      <c r="BV9" s="980"/>
      <c r="BW9" s="980"/>
      <c r="BX9" s="980"/>
      <c r="BY9" s="980"/>
      <c r="BZ9" s="980"/>
      <c r="CA9" s="980"/>
      <c r="CB9" s="980"/>
      <c r="CC9" s="980"/>
      <c r="CD9" s="980"/>
      <c r="CE9" s="980"/>
      <c r="CF9" s="980"/>
      <c r="CG9" s="1001"/>
      <c r="CH9" s="976">
        <v>-2</v>
      </c>
      <c r="CI9" s="977"/>
      <c r="CJ9" s="977"/>
      <c r="CK9" s="977"/>
      <c r="CL9" s="978"/>
      <c r="CM9" s="976">
        <v>317</v>
      </c>
      <c r="CN9" s="977"/>
      <c r="CO9" s="977"/>
      <c r="CP9" s="977"/>
      <c r="CQ9" s="978"/>
      <c r="CR9" s="976">
        <v>300</v>
      </c>
      <c r="CS9" s="977"/>
      <c r="CT9" s="977"/>
      <c r="CU9" s="977"/>
      <c r="CV9" s="978"/>
      <c r="CW9" s="976">
        <v>46</v>
      </c>
      <c r="CX9" s="977"/>
      <c r="CY9" s="977"/>
      <c r="CZ9" s="977"/>
      <c r="DA9" s="978"/>
      <c r="DB9" s="976" t="s">
        <v>482</v>
      </c>
      <c r="DC9" s="977"/>
      <c r="DD9" s="977"/>
      <c r="DE9" s="977"/>
      <c r="DF9" s="978"/>
      <c r="DG9" s="976" t="s">
        <v>482</v>
      </c>
      <c r="DH9" s="977"/>
      <c r="DI9" s="977"/>
      <c r="DJ9" s="977"/>
      <c r="DK9" s="978"/>
      <c r="DL9" s="976" t="s">
        <v>482</v>
      </c>
      <c r="DM9" s="977"/>
      <c r="DN9" s="977"/>
      <c r="DO9" s="977"/>
      <c r="DP9" s="978"/>
      <c r="DQ9" s="976" t="s">
        <v>482</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t="s">
        <v>547</v>
      </c>
      <c r="BS10" s="979" t="s">
        <v>546</v>
      </c>
      <c r="BT10" s="980"/>
      <c r="BU10" s="980"/>
      <c r="BV10" s="980"/>
      <c r="BW10" s="980"/>
      <c r="BX10" s="980"/>
      <c r="BY10" s="980"/>
      <c r="BZ10" s="980"/>
      <c r="CA10" s="980"/>
      <c r="CB10" s="980"/>
      <c r="CC10" s="980"/>
      <c r="CD10" s="980"/>
      <c r="CE10" s="980"/>
      <c r="CF10" s="980"/>
      <c r="CG10" s="1001"/>
      <c r="CH10" s="976">
        <v>0</v>
      </c>
      <c r="CI10" s="977"/>
      <c r="CJ10" s="977"/>
      <c r="CK10" s="977"/>
      <c r="CL10" s="978"/>
      <c r="CM10" s="976">
        <v>5</v>
      </c>
      <c r="CN10" s="977"/>
      <c r="CO10" s="977"/>
      <c r="CP10" s="977"/>
      <c r="CQ10" s="978"/>
      <c r="CR10" s="976">
        <v>5</v>
      </c>
      <c r="CS10" s="977"/>
      <c r="CT10" s="977"/>
      <c r="CU10" s="977"/>
      <c r="CV10" s="978"/>
      <c r="CW10" s="976">
        <v>0</v>
      </c>
      <c r="CX10" s="977"/>
      <c r="CY10" s="977"/>
      <c r="CZ10" s="977"/>
      <c r="DA10" s="978"/>
      <c r="DB10" s="976" t="s">
        <v>482</v>
      </c>
      <c r="DC10" s="977"/>
      <c r="DD10" s="977"/>
      <c r="DE10" s="977"/>
      <c r="DF10" s="978"/>
      <c r="DG10" s="976" t="s">
        <v>482</v>
      </c>
      <c r="DH10" s="977"/>
      <c r="DI10" s="977"/>
      <c r="DJ10" s="977"/>
      <c r="DK10" s="978"/>
      <c r="DL10" s="976" t="s">
        <v>482</v>
      </c>
      <c r="DM10" s="977"/>
      <c r="DN10" s="977"/>
      <c r="DO10" s="977"/>
      <c r="DP10" s="978"/>
      <c r="DQ10" s="976" t="s">
        <v>482</v>
      </c>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v>133330</v>
      </c>
      <c r="R23" s="1048"/>
      <c r="S23" s="1048"/>
      <c r="T23" s="1048"/>
      <c r="U23" s="1048"/>
      <c r="V23" s="1048">
        <v>125885</v>
      </c>
      <c r="W23" s="1048"/>
      <c r="X23" s="1048"/>
      <c r="Y23" s="1048"/>
      <c r="Z23" s="1048"/>
      <c r="AA23" s="1048">
        <v>7446</v>
      </c>
      <c r="AB23" s="1048"/>
      <c r="AC23" s="1048"/>
      <c r="AD23" s="1048"/>
      <c r="AE23" s="1055"/>
      <c r="AF23" s="1056">
        <v>7317</v>
      </c>
      <c r="AG23" s="1048"/>
      <c r="AH23" s="1048"/>
      <c r="AI23" s="1048"/>
      <c r="AJ23" s="1057"/>
      <c r="AK23" s="1058"/>
      <c r="AL23" s="1059"/>
      <c r="AM23" s="1059"/>
      <c r="AN23" s="1059"/>
      <c r="AO23" s="1059"/>
      <c r="AP23" s="1048">
        <v>9785</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26722</v>
      </c>
      <c r="R28" s="1038"/>
      <c r="S28" s="1038"/>
      <c r="T28" s="1038"/>
      <c r="U28" s="1038"/>
      <c r="V28" s="1038">
        <v>26422</v>
      </c>
      <c r="W28" s="1038"/>
      <c r="X28" s="1038"/>
      <c r="Y28" s="1038"/>
      <c r="Z28" s="1038"/>
      <c r="AA28" s="1038">
        <v>300</v>
      </c>
      <c r="AB28" s="1038"/>
      <c r="AC28" s="1038"/>
      <c r="AD28" s="1038"/>
      <c r="AE28" s="1039"/>
      <c r="AF28" s="1040">
        <v>300</v>
      </c>
      <c r="AG28" s="1038"/>
      <c r="AH28" s="1038"/>
      <c r="AI28" s="1038"/>
      <c r="AJ28" s="1041"/>
      <c r="AK28" s="1029" t="s">
        <v>548</v>
      </c>
      <c r="AL28" s="1030"/>
      <c r="AM28" s="1030"/>
      <c r="AN28" s="1030"/>
      <c r="AO28" s="1030"/>
      <c r="AP28" s="1030" t="s">
        <v>548</v>
      </c>
      <c r="AQ28" s="1030"/>
      <c r="AR28" s="1030"/>
      <c r="AS28" s="1030"/>
      <c r="AT28" s="1030"/>
      <c r="AU28" s="1030" t="s">
        <v>548</v>
      </c>
      <c r="AV28" s="1030"/>
      <c r="AW28" s="1030"/>
      <c r="AX28" s="1030"/>
      <c r="AY28" s="1030"/>
      <c r="AZ28" s="1031" t="s">
        <v>548</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7641</v>
      </c>
      <c r="R29" s="1026"/>
      <c r="S29" s="1026"/>
      <c r="T29" s="1026"/>
      <c r="U29" s="1026"/>
      <c r="V29" s="1026">
        <v>7560</v>
      </c>
      <c r="W29" s="1026"/>
      <c r="X29" s="1026"/>
      <c r="Y29" s="1026"/>
      <c r="Z29" s="1026"/>
      <c r="AA29" s="1026">
        <v>81</v>
      </c>
      <c r="AB29" s="1026"/>
      <c r="AC29" s="1026"/>
      <c r="AD29" s="1026"/>
      <c r="AE29" s="1027"/>
      <c r="AF29" s="1022">
        <v>81</v>
      </c>
      <c r="AG29" s="1023"/>
      <c r="AH29" s="1023"/>
      <c r="AI29" s="1023"/>
      <c r="AJ29" s="1024"/>
      <c r="AK29" s="967" t="s">
        <v>548</v>
      </c>
      <c r="AL29" s="958"/>
      <c r="AM29" s="958"/>
      <c r="AN29" s="958"/>
      <c r="AO29" s="958"/>
      <c r="AP29" s="958" t="s">
        <v>548</v>
      </c>
      <c r="AQ29" s="958"/>
      <c r="AR29" s="958"/>
      <c r="AS29" s="958"/>
      <c r="AT29" s="958"/>
      <c r="AU29" s="958" t="s">
        <v>548</v>
      </c>
      <c r="AV29" s="958"/>
      <c r="AW29" s="958"/>
      <c r="AX29" s="958"/>
      <c r="AY29" s="958"/>
      <c r="AZ29" s="1028" t="s">
        <v>548</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22182</v>
      </c>
      <c r="R30" s="1026"/>
      <c r="S30" s="1026"/>
      <c r="T30" s="1026"/>
      <c r="U30" s="1026"/>
      <c r="V30" s="1026">
        <v>21708</v>
      </c>
      <c r="W30" s="1026"/>
      <c r="X30" s="1026"/>
      <c r="Y30" s="1026"/>
      <c r="Z30" s="1026"/>
      <c r="AA30" s="1026">
        <v>474</v>
      </c>
      <c r="AB30" s="1026"/>
      <c r="AC30" s="1026"/>
      <c r="AD30" s="1026"/>
      <c r="AE30" s="1027"/>
      <c r="AF30" s="1022">
        <v>474</v>
      </c>
      <c r="AG30" s="1023"/>
      <c r="AH30" s="1023"/>
      <c r="AI30" s="1023"/>
      <c r="AJ30" s="1024"/>
      <c r="AK30" s="967" t="s">
        <v>548</v>
      </c>
      <c r="AL30" s="958"/>
      <c r="AM30" s="958"/>
      <c r="AN30" s="958"/>
      <c r="AO30" s="958"/>
      <c r="AP30" s="958" t="s">
        <v>548</v>
      </c>
      <c r="AQ30" s="958"/>
      <c r="AR30" s="958"/>
      <c r="AS30" s="958"/>
      <c r="AT30" s="958"/>
      <c r="AU30" s="958" t="s">
        <v>548</v>
      </c>
      <c r="AV30" s="958"/>
      <c r="AW30" s="958"/>
      <c r="AX30" s="958"/>
      <c r="AY30" s="958"/>
      <c r="AZ30" s="1028" t="s">
        <v>548</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391</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855</v>
      </c>
      <c r="AG63" s="946"/>
      <c r="AH63" s="946"/>
      <c r="AI63" s="946"/>
      <c r="AJ63" s="1009"/>
      <c r="AK63" s="1010"/>
      <c r="AL63" s="950"/>
      <c r="AM63" s="950"/>
      <c r="AN63" s="950"/>
      <c r="AO63" s="950"/>
      <c r="AP63" s="946" t="s">
        <v>548</v>
      </c>
      <c r="AQ63" s="946"/>
      <c r="AR63" s="946"/>
      <c r="AS63" s="946"/>
      <c r="AT63" s="946"/>
      <c r="AU63" s="946" t="s">
        <v>548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394</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395</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537</v>
      </c>
      <c r="C68" s="973"/>
      <c r="D68" s="973"/>
      <c r="E68" s="973"/>
      <c r="F68" s="973"/>
      <c r="G68" s="973"/>
      <c r="H68" s="973"/>
      <c r="I68" s="973"/>
      <c r="J68" s="973"/>
      <c r="K68" s="973"/>
      <c r="L68" s="973"/>
      <c r="M68" s="973"/>
      <c r="N68" s="973"/>
      <c r="O68" s="973"/>
      <c r="P68" s="974"/>
      <c r="Q68" s="975">
        <v>8467</v>
      </c>
      <c r="R68" s="969">
        <v>7961</v>
      </c>
      <c r="S68" s="969">
        <v>7961</v>
      </c>
      <c r="T68" s="969">
        <v>7961</v>
      </c>
      <c r="U68" s="969">
        <v>7961</v>
      </c>
      <c r="V68" s="969">
        <v>7990</v>
      </c>
      <c r="W68" s="969">
        <v>7475</v>
      </c>
      <c r="X68" s="969">
        <v>7475</v>
      </c>
      <c r="Y68" s="969">
        <v>7475</v>
      </c>
      <c r="Z68" s="969">
        <v>7475</v>
      </c>
      <c r="AA68" s="969">
        <v>477</v>
      </c>
      <c r="AB68" s="969">
        <v>486</v>
      </c>
      <c r="AC68" s="969">
        <v>486</v>
      </c>
      <c r="AD68" s="969">
        <v>486</v>
      </c>
      <c r="AE68" s="969">
        <v>486</v>
      </c>
      <c r="AF68" s="969">
        <v>477</v>
      </c>
      <c r="AG68" s="969">
        <v>486</v>
      </c>
      <c r="AH68" s="969">
        <v>486</v>
      </c>
      <c r="AI68" s="969">
        <v>486</v>
      </c>
      <c r="AJ68" s="969">
        <v>486</v>
      </c>
      <c r="AK68" s="969">
        <v>380</v>
      </c>
      <c r="AL68" s="969"/>
      <c r="AM68" s="969"/>
      <c r="AN68" s="969"/>
      <c r="AO68" s="969"/>
      <c r="AP68" s="969">
        <v>3142</v>
      </c>
      <c r="AQ68" s="969">
        <v>4476</v>
      </c>
      <c r="AR68" s="969">
        <v>4476</v>
      </c>
      <c r="AS68" s="969">
        <v>4476</v>
      </c>
      <c r="AT68" s="969">
        <v>4476</v>
      </c>
      <c r="AU68" s="969">
        <v>135</v>
      </c>
      <c r="AV68" s="969">
        <v>192</v>
      </c>
      <c r="AW68" s="969">
        <v>192</v>
      </c>
      <c r="AX68" s="969">
        <v>192</v>
      </c>
      <c r="AY68" s="969">
        <v>192</v>
      </c>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538</v>
      </c>
      <c r="C69" s="962"/>
      <c r="D69" s="962"/>
      <c r="E69" s="962"/>
      <c r="F69" s="962"/>
      <c r="G69" s="962"/>
      <c r="H69" s="962"/>
      <c r="I69" s="962"/>
      <c r="J69" s="962"/>
      <c r="K69" s="962"/>
      <c r="L69" s="962"/>
      <c r="M69" s="962"/>
      <c r="N69" s="962"/>
      <c r="O69" s="962"/>
      <c r="P69" s="963"/>
      <c r="Q69" s="964">
        <v>221481</v>
      </c>
      <c r="R69" s="958">
        <v>144168</v>
      </c>
      <c r="S69" s="958">
        <v>144168</v>
      </c>
      <c r="T69" s="958">
        <v>144168</v>
      </c>
      <c r="U69" s="958">
        <v>144168</v>
      </c>
      <c r="V69" s="958">
        <v>203386</v>
      </c>
      <c r="W69" s="958">
        <v>138019</v>
      </c>
      <c r="X69" s="958">
        <v>138019</v>
      </c>
      <c r="Y69" s="958">
        <v>138019</v>
      </c>
      <c r="Z69" s="958">
        <v>138019</v>
      </c>
      <c r="AA69" s="958">
        <v>18095</v>
      </c>
      <c r="AB69" s="958">
        <v>6149</v>
      </c>
      <c r="AC69" s="958">
        <v>6149</v>
      </c>
      <c r="AD69" s="958">
        <v>6149</v>
      </c>
      <c r="AE69" s="958">
        <v>6149</v>
      </c>
      <c r="AF69" s="958">
        <v>40934</v>
      </c>
      <c r="AG69" s="958">
        <v>32354</v>
      </c>
      <c r="AH69" s="958">
        <v>32354</v>
      </c>
      <c r="AI69" s="958">
        <v>32354</v>
      </c>
      <c r="AJ69" s="958">
        <v>32354</v>
      </c>
      <c r="AK69" s="958" t="s">
        <v>482</v>
      </c>
      <c r="AL69" s="958"/>
      <c r="AM69" s="958"/>
      <c r="AN69" s="958"/>
      <c r="AO69" s="958"/>
      <c r="AP69" s="958" t="s">
        <v>482</v>
      </c>
      <c r="AQ69" s="958"/>
      <c r="AR69" s="958"/>
      <c r="AS69" s="958"/>
      <c r="AT69" s="958"/>
      <c r="AU69" s="958" t="s">
        <v>482</v>
      </c>
      <c r="AV69" s="958"/>
      <c r="AW69" s="958"/>
      <c r="AX69" s="958"/>
      <c r="AY69" s="958"/>
      <c r="AZ69" s="959" t="s">
        <v>549</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539</v>
      </c>
      <c r="C70" s="962"/>
      <c r="D70" s="962"/>
      <c r="E70" s="962"/>
      <c r="F70" s="962"/>
      <c r="G70" s="962"/>
      <c r="H70" s="962"/>
      <c r="I70" s="962"/>
      <c r="J70" s="962"/>
      <c r="K70" s="962"/>
      <c r="L70" s="962"/>
      <c r="M70" s="962"/>
      <c r="N70" s="962"/>
      <c r="O70" s="962"/>
      <c r="P70" s="963"/>
      <c r="Q70" s="964">
        <v>806</v>
      </c>
      <c r="R70" s="958">
        <v>893</v>
      </c>
      <c r="S70" s="958">
        <v>893</v>
      </c>
      <c r="T70" s="958">
        <v>893</v>
      </c>
      <c r="U70" s="958">
        <v>893</v>
      </c>
      <c r="V70" s="958">
        <v>679</v>
      </c>
      <c r="W70" s="958">
        <v>820</v>
      </c>
      <c r="X70" s="958">
        <v>820</v>
      </c>
      <c r="Y70" s="958">
        <v>820</v>
      </c>
      <c r="Z70" s="958">
        <v>820</v>
      </c>
      <c r="AA70" s="958">
        <v>126</v>
      </c>
      <c r="AB70" s="958">
        <v>73</v>
      </c>
      <c r="AC70" s="958">
        <v>73</v>
      </c>
      <c r="AD70" s="958">
        <v>73</v>
      </c>
      <c r="AE70" s="958">
        <v>73</v>
      </c>
      <c r="AF70" s="958">
        <v>126</v>
      </c>
      <c r="AG70" s="958">
        <v>73</v>
      </c>
      <c r="AH70" s="958">
        <v>73</v>
      </c>
      <c r="AI70" s="958">
        <v>73</v>
      </c>
      <c r="AJ70" s="958">
        <v>73</v>
      </c>
      <c r="AK70" s="958">
        <v>20</v>
      </c>
      <c r="AL70" s="958"/>
      <c r="AM70" s="958"/>
      <c r="AN70" s="958"/>
      <c r="AO70" s="958"/>
      <c r="AP70" s="958" t="s">
        <v>482</v>
      </c>
      <c r="AQ70" s="958"/>
      <c r="AR70" s="958"/>
      <c r="AS70" s="958"/>
      <c r="AT70" s="958"/>
      <c r="AU70" s="958" t="s">
        <v>482</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540</v>
      </c>
      <c r="C71" s="962"/>
      <c r="D71" s="962"/>
      <c r="E71" s="962"/>
      <c r="F71" s="962"/>
      <c r="G71" s="962"/>
      <c r="H71" s="962"/>
      <c r="I71" s="962"/>
      <c r="J71" s="962"/>
      <c r="K71" s="962"/>
      <c r="L71" s="962"/>
      <c r="M71" s="962"/>
      <c r="N71" s="962"/>
      <c r="O71" s="962"/>
      <c r="P71" s="963"/>
      <c r="Q71" s="964">
        <v>90180</v>
      </c>
      <c r="R71" s="958">
        <v>76940</v>
      </c>
      <c r="S71" s="958">
        <v>76940</v>
      </c>
      <c r="T71" s="958">
        <v>76940</v>
      </c>
      <c r="U71" s="958">
        <v>76940</v>
      </c>
      <c r="V71" s="958">
        <v>85061</v>
      </c>
      <c r="W71" s="958">
        <v>73165</v>
      </c>
      <c r="X71" s="958">
        <v>73165</v>
      </c>
      <c r="Y71" s="958">
        <v>73165</v>
      </c>
      <c r="Z71" s="958">
        <v>73165</v>
      </c>
      <c r="AA71" s="958">
        <v>5120</v>
      </c>
      <c r="AB71" s="958">
        <v>3775</v>
      </c>
      <c r="AC71" s="958">
        <v>3775</v>
      </c>
      <c r="AD71" s="958">
        <v>3775</v>
      </c>
      <c r="AE71" s="958">
        <v>3775</v>
      </c>
      <c r="AF71" s="958">
        <v>4894</v>
      </c>
      <c r="AG71" s="958">
        <v>3775</v>
      </c>
      <c r="AH71" s="958">
        <v>3775</v>
      </c>
      <c r="AI71" s="958">
        <v>3775</v>
      </c>
      <c r="AJ71" s="958">
        <v>3775</v>
      </c>
      <c r="AK71" s="958">
        <v>5163</v>
      </c>
      <c r="AL71" s="958">
        <v>7300</v>
      </c>
      <c r="AM71" s="958">
        <v>7300</v>
      </c>
      <c r="AN71" s="958">
        <v>7300</v>
      </c>
      <c r="AO71" s="958">
        <v>7300</v>
      </c>
      <c r="AP71" s="958">
        <v>78689</v>
      </c>
      <c r="AQ71" s="958">
        <v>42318</v>
      </c>
      <c r="AR71" s="958">
        <v>42318</v>
      </c>
      <c r="AS71" s="958">
        <v>42318</v>
      </c>
      <c r="AT71" s="958">
        <v>42318</v>
      </c>
      <c r="AU71" s="958">
        <v>1574</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541</v>
      </c>
      <c r="C72" s="962"/>
      <c r="D72" s="962"/>
      <c r="E72" s="962"/>
      <c r="F72" s="962"/>
      <c r="G72" s="962"/>
      <c r="H72" s="962"/>
      <c r="I72" s="962"/>
      <c r="J72" s="962"/>
      <c r="K72" s="962"/>
      <c r="L72" s="962"/>
      <c r="M72" s="962"/>
      <c r="N72" s="962"/>
      <c r="O72" s="962"/>
      <c r="P72" s="963"/>
      <c r="Q72" s="964">
        <v>9878</v>
      </c>
      <c r="R72" s="958">
        <v>6933</v>
      </c>
      <c r="S72" s="958">
        <v>6933</v>
      </c>
      <c r="T72" s="958">
        <v>6933</v>
      </c>
      <c r="U72" s="958">
        <v>6933</v>
      </c>
      <c r="V72" s="958">
        <v>9787</v>
      </c>
      <c r="W72" s="958">
        <v>6850</v>
      </c>
      <c r="X72" s="958">
        <v>6850</v>
      </c>
      <c r="Y72" s="958">
        <v>6850</v>
      </c>
      <c r="Z72" s="958">
        <v>6850</v>
      </c>
      <c r="AA72" s="958">
        <v>92</v>
      </c>
      <c r="AB72" s="958">
        <v>82</v>
      </c>
      <c r="AC72" s="958">
        <v>82</v>
      </c>
      <c r="AD72" s="958">
        <v>82</v>
      </c>
      <c r="AE72" s="958">
        <v>82</v>
      </c>
      <c r="AF72" s="958">
        <v>92</v>
      </c>
      <c r="AG72" s="958">
        <v>82</v>
      </c>
      <c r="AH72" s="958">
        <v>82</v>
      </c>
      <c r="AI72" s="958">
        <v>82</v>
      </c>
      <c r="AJ72" s="958">
        <v>82</v>
      </c>
      <c r="AK72" s="958">
        <v>5083</v>
      </c>
      <c r="AL72" s="958">
        <v>2485</v>
      </c>
      <c r="AM72" s="958">
        <v>2485</v>
      </c>
      <c r="AN72" s="958">
        <v>2485</v>
      </c>
      <c r="AO72" s="958">
        <v>2485</v>
      </c>
      <c r="AP72" s="958" t="s">
        <v>482</v>
      </c>
      <c r="AQ72" s="958"/>
      <c r="AR72" s="958"/>
      <c r="AS72" s="958"/>
      <c r="AT72" s="958"/>
      <c r="AU72" s="958" t="s">
        <v>482</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542</v>
      </c>
      <c r="C73" s="962"/>
      <c r="D73" s="962"/>
      <c r="E73" s="962"/>
      <c r="F73" s="962"/>
      <c r="G73" s="962"/>
      <c r="H73" s="962"/>
      <c r="I73" s="962"/>
      <c r="J73" s="962"/>
      <c r="K73" s="962"/>
      <c r="L73" s="962"/>
      <c r="M73" s="962"/>
      <c r="N73" s="962"/>
      <c r="O73" s="962"/>
      <c r="P73" s="963"/>
      <c r="Q73" s="964">
        <v>1600855</v>
      </c>
      <c r="R73" s="958">
        <v>1385861</v>
      </c>
      <c r="S73" s="958">
        <v>1385861</v>
      </c>
      <c r="T73" s="958">
        <v>1385861</v>
      </c>
      <c r="U73" s="958">
        <v>1385861</v>
      </c>
      <c r="V73" s="958">
        <v>1567252</v>
      </c>
      <c r="W73" s="958">
        <v>1346246</v>
      </c>
      <c r="X73" s="958">
        <v>1346246</v>
      </c>
      <c r="Y73" s="958">
        <v>1346246</v>
      </c>
      <c r="Z73" s="958">
        <v>1346246</v>
      </c>
      <c r="AA73" s="958">
        <v>33603</v>
      </c>
      <c r="AB73" s="958">
        <v>39615</v>
      </c>
      <c r="AC73" s="958">
        <v>39615</v>
      </c>
      <c r="AD73" s="958">
        <v>39615</v>
      </c>
      <c r="AE73" s="958">
        <v>39615</v>
      </c>
      <c r="AF73" s="958">
        <v>33603</v>
      </c>
      <c r="AG73" s="958">
        <v>39615</v>
      </c>
      <c r="AH73" s="958">
        <v>39615</v>
      </c>
      <c r="AI73" s="958">
        <v>39615</v>
      </c>
      <c r="AJ73" s="958">
        <v>39615</v>
      </c>
      <c r="AK73" s="958">
        <v>22693</v>
      </c>
      <c r="AL73" s="958">
        <v>13582</v>
      </c>
      <c r="AM73" s="958">
        <v>13582</v>
      </c>
      <c r="AN73" s="958">
        <v>13582</v>
      </c>
      <c r="AO73" s="958">
        <v>13582</v>
      </c>
      <c r="AP73" s="958" t="s">
        <v>482</v>
      </c>
      <c r="AQ73" s="958"/>
      <c r="AR73" s="958"/>
      <c r="AS73" s="958"/>
      <c r="AT73" s="958"/>
      <c r="AU73" s="958" t="s">
        <v>482</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396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80126</v>
      </c>
      <c r="AG88" s="946"/>
      <c r="AH88" s="946"/>
      <c r="AI88" s="946"/>
      <c r="AJ88" s="946"/>
      <c r="AK88" s="950"/>
      <c r="AL88" s="950"/>
      <c r="AM88" s="950"/>
      <c r="AN88" s="950"/>
      <c r="AO88" s="950"/>
      <c r="AP88" s="946">
        <v>81831</v>
      </c>
      <c r="AQ88" s="946"/>
      <c r="AR88" s="946"/>
      <c r="AS88" s="946"/>
      <c r="AT88" s="946"/>
      <c r="AU88" s="946">
        <v>1709</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687</v>
      </c>
      <c r="CS102" s="940"/>
      <c r="CT102" s="940"/>
      <c r="CU102" s="940"/>
      <c r="CV102" s="941"/>
      <c r="CW102" s="939">
        <v>279</v>
      </c>
      <c r="CX102" s="940"/>
      <c r="CY102" s="940"/>
      <c r="CZ102" s="940"/>
      <c r="DA102" s="941"/>
      <c r="DB102" s="939" t="s">
        <v>548</v>
      </c>
      <c r="DC102" s="940"/>
      <c r="DD102" s="940"/>
      <c r="DE102" s="940"/>
      <c r="DF102" s="941"/>
      <c r="DG102" s="939" t="s">
        <v>548</v>
      </c>
      <c r="DH102" s="940"/>
      <c r="DI102" s="940"/>
      <c r="DJ102" s="940"/>
      <c r="DK102" s="941"/>
      <c r="DL102" s="939" t="s">
        <v>548</v>
      </c>
      <c r="DM102" s="940"/>
      <c r="DN102" s="940"/>
      <c r="DO102" s="940"/>
      <c r="DP102" s="941"/>
      <c r="DQ102" s="939" t="s">
        <v>548</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398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399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405</v>
      </c>
      <c r="AB109" s="883"/>
      <c r="AC109" s="883"/>
      <c r="AD109" s="883"/>
      <c r="AE109" s="884"/>
      <c r="AF109" s="885" t="s">
        <v>406</v>
      </c>
      <c r="AG109" s="883"/>
      <c r="AH109" s="883"/>
      <c r="AI109" s="883"/>
      <c r="AJ109" s="884"/>
      <c r="AK109" s="885" t="s">
        <v>294</v>
      </c>
      <c r="AL109" s="883"/>
      <c r="AM109" s="883"/>
      <c r="AN109" s="883"/>
      <c r="AO109" s="884"/>
      <c r="AP109" s="885" t="s">
        <v>407</v>
      </c>
      <c r="AQ109" s="883"/>
      <c r="AR109" s="883"/>
      <c r="AS109" s="883"/>
      <c r="AT109" s="916"/>
      <c r="AU109" s="882"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405</v>
      </c>
      <c r="BR109" s="883"/>
      <c r="BS109" s="883"/>
      <c r="BT109" s="883"/>
      <c r="BU109" s="884"/>
      <c r="BV109" s="885" t="s">
        <v>406</v>
      </c>
      <c r="BW109" s="883"/>
      <c r="BX109" s="883"/>
      <c r="BY109" s="883"/>
      <c r="BZ109" s="884"/>
      <c r="CA109" s="885" t="s">
        <v>294</v>
      </c>
      <c r="CB109" s="883"/>
      <c r="CC109" s="883"/>
      <c r="CD109" s="883"/>
      <c r="CE109" s="884"/>
      <c r="CF109" s="923" t="s">
        <v>407</v>
      </c>
      <c r="CG109" s="923"/>
      <c r="CH109" s="923"/>
      <c r="CI109" s="923"/>
      <c r="CJ109" s="923"/>
      <c r="CK109" s="885"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405</v>
      </c>
      <c r="DH109" s="883"/>
      <c r="DI109" s="883"/>
      <c r="DJ109" s="883"/>
      <c r="DK109" s="884"/>
      <c r="DL109" s="885" t="s">
        <v>406</v>
      </c>
      <c r="DM109" s="883"/>
      <c r="DN109" s="883"/>
      <c r="DO109" s="883"/>
      <c r="DP109" s="884"/>
      <c r="DQ109" s="885" t="s">
        <v>294</v>
      </c>
      <c r="DR109" s="883"/>
      <c r="DS109" s="883"/>
      <c r="DT109" s="883"/>
      <c r="DU109" s="884"/>
      <c r="DV109" s="885" t="s">
        <v>407</v>
      </c>
      <c r="DW109" s="883"/>
      <c r="DX109" s="883"/>
      <c r="DY109" s="883"/>
      <c r="DZ109" s="916"/>
    </row>
    <row r="110" spans="1:131" s="224" customFormat="1" ht="26.25" customHeight="1" x14ac:dyDescent="0.2">
      <c r="A110" s="794" t="s">
        <v>409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1564436</v>
      </c>
      <c r="AB110" s="876"/>
      <c r="AC110" s="876"/>
      <c r="AD110" s="876"/>
      <c r="AE110" s="877"/>
      <c r="AF110" s="878">
        <v>1027302</v>
      </c>
      <c r="AG110" s="876"/>
      <c r="AH110" s="876"/>
      <c r="AI110" s="876"/>
      <c r="AJ110" s="877"/>
      <c r="AK110" s="878">
        <v>830964</v>
      </c>
      <c r="AL110" s="876"/>
      <c r="AM110" s="876"/>
      <c r="AN110" s="876"/>
      <c r="AO110" s="877"/>
      <c r="AP110" s="879">
        <v>1.1000000000000001</v>
      </c>
      <c r="AQ110" s="880"/>
      <c r="AR110" s="880"/>
      <c r="AS110" s="880"/>
      <c r="AT110" s="881"/>
      <c r="AU110" s="917" t="s">
        <v>69</v>
      </c>
      <c r="AV110" s="918"/>
      <c r="AW110" s="918"/>
      <c r="AX110" s="918"/>
      <c r="AY110" s="918"/>
      <c r="AZ110" s="847" t="s">
        <v>410</v>
      </c>
      <c r="BA110" s="795"/>
      <c r="BB110" s="795"/>
      <c r="BC110" s="795"/>
      <c r="BD110" s="795"/>
      <c r="BE110" s="795"/>
      <c r="BF110" s="795"/>
      <c r="BG110" s="795"/>
      <c r="BH110" s="795"/>
      <c r="BI110" s="795"/>
      <c r="BJ110" s="795"/>
      <c r="BK110" s="795"/>
      <c r="BL110" s="795"/>
      <c r="BM110" s="795"/>
      <c r="BN110" s="795"/>
      <c r="BO110" s="795"/>
      <c r="BP110" s="796"/>
      <c r="BQ110" s="848">
        <v>13750131</v>
      </c>
      <c r="BR110" s="829"/>
      <c r="BS110" s="829"/>
      <c r="BT110" s="829"/>
      <c r="BU110" s="829"/>
      <c r="BV110" s="829">
        <v>11513542</v>
      </c>
      <c r="BW110" s="829"/>
      <c r="BX110" s="829"/>
      <c r="BY110" s="829"/>
      <c r="BZ110" s="829"/>
      <c r="CA110" s="829">
        <v>9785166</v>
      </c>
      <c r="CB110" s="829"/>
      <c r="CC110" s="829"/>
      <c r="CD110" s="829"/>
      <c r="CE110" s="829"/>
      <c r="CF110" s="853">
        <v>13.2</v>
      </c>
      <c r="CG110" s="854"/>
      <c r="CH110" s="854"/>
      <c r="CI110" s="854"/>
      <c r="CJ110" s="854"/>
      <c r="CK110" s="913" t="s">
        <v>411</v>
      </c>
      <c r="CL110" s="806"/>
      <c r="CM110" s="847" t="s">
        <v>412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414</v>
      </c>
      <c r="BA111" s="739"/>
      <c r="BB111" s="739"/>
      <c r="BC111" s="739"/>
      <c r="BD111" s="739"/>
      <c r="BE111" s="739"/>
      <c r="BF111" s="739"/>
      <c r="BG111" s="739"/>
      <c r="BH111" s="739"/>
      <c r="BI111" s="739"/>
      <c r="BJ111" s="739"/>
      <c r="BK111" s="739"/>
      <c r="BL111" s="739"/>
      <c r="BM111" s="739"/>
      <c r="BN111" s="739"/>
      <c r="BO111" s="739"/>
      <c r="BP111" s="740"/>
      <c r="BQ111" s="803">
        <v>42569</v>
      </c>
      <c r="BR111" s="804"/>
      <c r="BS111" s="804"/>
      <c r="BT111" s="804"/>
      <c r="BU111" s="804"/>
      <c r="BV111" s="804">
        <v>17403</v>
      </c>
      <c r="BW111" s="804"/>
      <c r="BX111" s="804"/>
      <c r="BY111" s="804"/>
      <c r="BZ111" s="804"/>
      <c r="CA111" s="804">
        <v>7356</v>
      </c>
      <c r="CB111" s="804"/>
      <c r="CC111" s="804"/>
      <c r="CD111" s="804"/>
      <c r="CE111" s="804"/>
      <c r="CF111" s="862">
        <v>0</v>
      </c>
      <c r="CG111" s="863"/>
      <c r="CH111" s="863"/>
      <c r="CI111" s="863"/>
      <c r="CJ111" s="863"/>
      <c r="CK111" s="914"/>
      <c r="CL111" s="808"/>
      <c r="CM111" s="802" t="s">
        <v>415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17253</v>
      </c>
      <c r="DH111" s="804"/>
      <c r="DI111" s="804"/>
      <c r="DJ111" s="804"/>
      <c r="DK111" s="804"/>
      <c r="DL111" s="804">
        <v>9403</v>
      </c>
      <c r="DM111" s="804"/>
      <c r="DN111" s="804"/>
      <c r="DO111" s="804"/>
      <c r="DP111" s="804"/>
      <c r="DQ111" s="804">
        <v>1356</v>
      </c>
      <c r="DR111" s="804"/>
      <c r="DS111" s="804"/>
      <c r="DT111" s="804"/>
      <c r="DU111" s="804"/>
      <c r="DV111" s="781">
        <v>0</v>
      </c>
      <c r="DW111" s="781"/>
      <c r="DX111" s="781"/>
      <c r="DY111" s="781"/>
      <c r="DZ111" s="782"/>
    </row>
    <row r="112" spans="1:131" s="224" customFormat="1" ht="26.25" customHeight="1" x14ac:dyDescent="0.2">
      <c r="A112" s="899" t="s">
        <v>416</v>
      </c>
      <c r="B112" s="900"/>
      <c r="C112" s="739" t="s">
        <v>417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303305</v>
      </c>
      <c r="AB112" s="767"/>
      <c r="AC112" s="767"/>
      <c r="AD112" s="767"/>
      <c r="AE112" s="768"/>
      <c r="AF112" s="769">
        <v>302970</v>
      </c>
      <c r="AG112" s="767"/>
      <c r="AH112" s="767"/>
      <c r="AI112" s="767"/>
      <c r="AJ112" s="768"/>
      <c r="AK112" s="769">
        <v>194377</v>
      </c>
      <c r="AL112" s="767"/>
      <c r="AM112" s="767"/>
      <c r="AN112" s="767"/>
      <c r="AO112" s="768"/>
      <c r="AP112" s="811">
        <v>0.3</v>
      </c>
      <c r="AQ112" s="812"/>
      <c r="AR112" s="812"/>
      <c r="AS112" s="812"/>
      <c r="AT112" s="813"/>
      <c r="AU112" s="919"/>
      <c r="AV112" s="920"/>
      <c r="AW112" s="920"/>
      <c r="AX112" s="920"/>
      <c r="AY112" s="920"/>
      <c r="AZ112" s="802" t="s">
        <v>418</v>
      </c>
      <c r="BA112" s="739"/>
      <c r="BB112" s="739"/>
      <c r="BC112" s="739"/>
      <c r="BD112" s="739"/>
      <c r="BE112" s="739"/>
      <c r="BF112" s="739"/>
      <c r="BG112" s="739"/>
      <c r="BH112" s="739"/>
      <c r="BI112" s="739"/>
      <c r="BJ112" s="739"/>
      <c r="BK112" s="739"/>
      <c r="BL112" s="739"/>
      <c r="BM112" s="739"/>
      <c r="BN112" s="739"/>
      <c r="BO112" s="739"/>
      <c r="BP112" s="740"/>
      <c r="BQ112" s="803" t="s">
        <v>122</v>
      </c>
      <c r="BR112" s="804"/>
      <c r="BS112" s="804"/>
      <c r="BT112" s="804"/>
      <c r="BU112" s="804"/>
      <c r="BV112" s="804" t="s">
        <v>122</v>
      </c>
      <c r="BW112" s="804"/>
      <c r="BX112" s="804"/>
      <c r="BY112" s="804"/>
      <c r="BZ112" s="804"/>
      <c r="CA112" s="804" t="s">
        <v>122</v>
      </c>
      <c r="CB112" s="804"/>
      <c r="CC112" s="804"/>
      <c r="CD112" s="804"/>
      <c r="CE112" s="804"/>
      <c r="CF112" s="862" t="s">
        <v>122</v>
      </c>
      <c r="CG112" s="863"/>
      <c r="CH112" s="863"/>
      <c r="CI112" s="863"/>
      <c r="CJ112" s="863"/>
      <c r="CK112" s="914"/>
      <c r="CL112" s="808"/>
      <c r="CM112" s="802" t="s">
        <v>419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t="s">
        <v>122</v>
      </c>
      <c r="AB113" s="906"/>
      <c r="AC113" s="906"/>
      <c r="AD113" s="906"/>
      <c r="AE113" s="907"/>
      <c r="AF113" s="908" t="s">
        <v>122</v>
      </c>
      <c r="AG113" s="906"/>
      <c r="AH113" s="906"/>
      <c r="AI113" s="906"/>
      <c r="AJ113" s="907"/>
      <c r="AK113" s="908" t="s">
        <v>122</v>
      </c>
      <c r="AL113" s="906"/>
      <c r="AM113" s="906"/>
      <c r="AN113" s="906"/>
      <c r="AO113" s="907"/>
      <c r="AP113" s="909" t="s">
        <v>122</v>
      </c>
      <c r="AQ113" s="910"/>
      <c r="AR113" s="910"/>
      <c r="AS113" s="910"/>
      <c r="AT113" s="911"/>
      <c r="AU113" s="919"/>
      <c r="AV113" s="920"/>
      <c r="AW113" s="920"/>
      <c r="AX113" s="920"/>
      <c r="AY113" s="920"/>
      <c r="AZ113" s="802" t="s">
        <v>421</v>
      </c>
      <c r="BA113" s="739"/>
      <c r="BB113" s="739"/>
      <c r="BC113" s="739"/>
      <c r="BD113" s="739"/>
      <c r="BE113" s="739"/>
      <c r="BF113" s="739"/>
      <c r="BG113" s="739"/>
      <c r="BH113" s="739"/>
      <c r="BI113" s="739"/>
      <c r="BJ113" s="739"/>
      <c r="BK113" s="739"/>
      <c r="BL113" s="739"/>
      <c r="BM113" s="739"/>
      <c r="BN113" s="739"/>
      <c r="BO113" s="739"/>
      <c r="BP113" s="740"/>
      <c r="BQ113" s="803">
        <v>1376598</v>
      </c>
      <c r="BR113" s="804"/>
      <c r="BS113" s="804"/>
      <c r="BT113" s="804"/>
      <c r="BU113" s="804"/>
      <c r="BV113" s="804">
        <v>1700585</v>
      </c>
      <c r="BW113" s="804"/>
      <c r="BX113" s="804"/>
      <c r="BY113" s="804"/>
      <c r="BZ113" s="804"/>
      <c r="CA113" s="804">
        <v>1708891</v>
      </c>
      <c r="CB113" s="804"/>
      <c r="CC113" s="804"/>
      <c r="CD113" s="804"/>
      <c r="CE113" s="804"/>
      <c r="CF113" s="862">
        <v>2.2999999999999998</v>
      </c>
      <c r="CG113" s="863"/>
      <c r="CH113" s="863"/>
      <c r="CI113" s="863"/>
      <c r="CJ113" s="863"/>
      <c r="CK113" s="914"/>
      <c r="CL113" s="808"/>
      <c r="CM113" s="802" t="s">
        <v>422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92360</v>
      </c>
      <c r="AB114" s="767"/>
      <c r="AC114" s="767"/>
      <c r="AD114" s="767"/>
      <c r="AE114" s="768"/>
      <c r="AF114" s="769">
        <v>94114</v>
      </c>
      <c r="AG114" s="767"/>
      <c r="AH114" s="767"/>
      <c r="AI114" s="767"/>
      <c r="AJ114" s="768"/>
      <c r="AK114" s="769">
        <v>112226</v>
      </c>
      <c r="AL114" s="767"/>
      <c r="AM114" s="767"/>
      <c r="AN114" s="767"/>
      <c r="AO114" s="768"/>
      <c r="AP114" s="811">
        <v>0.2</v>
      </c>
      <c r="AQ114" s="812"/>
      <c r="AR114" s="812"/>
      <c r="AS114" s="812"/>
      <c r="AT114" s="813"/>
      <c r="AU114" s="919"/>
      <c r="AV114" s="920"/>
      <c r="AW114" s="920"/>
      <c r="AX114" s="920"/>
      <c r="AY114" s="920"/>
      <c r="AZ114" s="802" t="s">
        <v>424</v>
      </c>
      <c r="BA114" s="739"/>
      <c r="BB114" s="739"/>
      <c r="BC114" s="739"/>
      <c r="BD114" s="739"/>
      <c r="BE114" s="739"/>
      <c r="BF114" s="739"/>
      <c r="BG114" s="739"/>
      <c r="BH114" s="739"/>
      <c r="BI114" s="739"/>
      <c r="BJ114" s="739"/>
      <c r="BK114" s="739"/>
      <c r="BL114" s="739"/>
      <c r="BM114" s="739"/>
      <c r="BN114" s="739"/>
      <c r="BO114" s="739"/>
      <c r="BP114" s="740"/>
      <c r="BQ114" s="803">
        <v>11599454</v>
      </c>
      <c r="BR114" s="804"/>
      <c r="BS114" s="804"/>
      <c r="BT114" s="804"/>
      <c r="BU114" s="804"/>
      <c r="BV114" s="804">
        <v>12458623</v>
      </c>
      <c r="BW114" s="804"/>
      <c r="BX114" s="804"/>
      <c r="BY114" s="804"/>
      <c r="BZ114" s="804"/>
      <c r="CA114" s="804">
        <v>13305073</v>
      </c>
      <c r="CB114" s="804"/>
      <c r="CC114" s="804"/>
      <c r="CD114" s="804"/>
      <c r="CE114" s="804"/>
      <c r="CF114" s="862">
        <v>17.899999999999999</v>
      </c>
      <c r="CG114" s="863"/>
      <c r="CH114" s="863"/>
      <c r="CI114" s="863"/>
      <c r="CJ114" s="863"/>
      <c r="CK114" s="914"/>
      <c r="CL114" s="808"/>
      <c r="CM114" s="802" t="s">
        <v>425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12115</v>
      </c>
      <c r="AB115" s="906"/>
      <c r="AC115" s="906"/>
      <c r="AD115" s="906"/>
      <c r="AE115" s="907"/>
      <c r="AF115" s="908">
        <v>12125</v>
      </c>
      <c r="AG115" s="906"/>
      <c r="AH115" s="906"/>
      <c r="AI115" s="906"/>
      <c r="AJ115" s="907"/>
      <c r="AK115" s="908">
        <v>10635</v>
      </c>
      <c r="AL115" s="906"/>
      <c r="AM115" s="906"/>
      <c r="AN115" s="906"/>
      <c r="AO115" s="907"/>
      <c r="AP115" s="909">
        <v>0</v>
      </c>
      <c r="AQ115" s="910"/>
      <c r="AR115" s="910"/>
      <c r="AS115" s="910"/>
      <c r="AT115" s="911"/>
      <c r="AU115" s="919"/>
      <c r="AV115" s="920"/>
      <c r="AW115" s="920"/>
      <c r="AX115" s="920"/>
      <c r="AY115" s="920"/>
      <c r="AZ115" s="802" t="s">
        <v>427</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428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429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430</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11500</v>
      </c>
      <c r="DH116" s="767"/>
      <c r="DI116" s="767"/>
      <c r="DJ116" s="767"/>
      <c r="DK116" s="768"/>
      <c r="DL116" s="769">
        <v>8000</v>
      </c>
      <c r="DM116" s="767"/>
      <c r="DN116" s="767"/>
      <c r="DO116" s="767"/>
      <c r="DP116" s="768"/>
      <c r="DQ116" s="769">
        <v>6000</v>
      </c>
      <c r="DR116" s="767"/>
      <c r="DS116" s="767"/>
      <c r="DT116" s="767"/>
      <c r="DU116" s="768"/>
      <c r="DV116" s="811">
        <v>0</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432</v>
      </c>
      <c r="Z117" s="884"/>
      <c r="AA117" s="889">
        <v>1972216</v>
      </c>
      <c r="AB117" s="890"/>
      <c r="AC117" s="890"/>
      <c r="AD117" s="890"/>
      <c r="AE117" s="891"/>
      <c r="AF117" s="892">
        <v>1436511</v>
      </c>
      <c r="AG117" s="890"/>
      <c r="AH117" s="890"/>
      <c r="AI117" s="890"/>
      <c r="AJ117" s="891"/>
      <c r="AK117" s="892">
        <v>1148202</v>
      </c>
      <c r="AL117" s="890"/>
      <c r="AM117" s="890"/>
      <c r="AN117" s="890"/>
      <c r="AO117" s="891"/>
      <c r="AP117" s="893"/>
      <c r="AQ117" s="894"/>
      <c r="AR117" s="894"/>
      <c r="AS117" s="894"/>
      <c r="AT117" s="895"/>
      <c r="AU117" s="919"/>
      <c r="AV117" s="920"/>
      <c r="AW117" s="920"/>
      <c r="AX117" s="920"/>
      <c r="AY117" s="920"/>
      <c r="AZ117" s="850" t="s">
        <v>433</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405</v>
      </c>
      <c r="AB118" s="883"/>
      <c r="AC118" s="883"/>
      <c r="AD118" s="883"/>
      <c r="AE118" s="884"/>
      <c r="AF118" s="885" t="s">
        <v>406</v>
      </c>
      <c r="AG118" s="883"/>
      <c r="AH118" s="883"/>
      <c r="AI118" s="883"/>
      <c r="AJ118" s="884"/>
      <c r="AK118" s="885" t="s">
        <v>294</v>
      </c>
      <c r="AL118" s="883"/>
      <c r="AM118" s="883"/>
      <c r="AN118" s="883"/>
      <c r="AO118" s="884"/>
      <c r="AP118" s="886" t="s">
        <v>407</v>
      </c>
      <c r="AQ118" s="887"/>
      <c r="AR118" s="887"/>
      <c r="AS118" s="887"/>
      <c r="AT118" s="888"/>
      <c r="AU118" s="919"/>
      <c r="AV118" s="920"/>
      <c r="AW118" s="920"/>
      <c r="AX118" s="920"/>
      <c r="AY118" s="920"/>
      <c r="AZ118" s="825" t="s">
        <v>435</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411</v>
      </c>
      <c r="B119" s="806"/>
      <c r="C119" s="847" t="s">
        <v>412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437</v>
      </c>
      <c r="BP119" s="865"/>
      <c r="BQ119" s="866">
        <v>26768752</v>
      </c>
      <c r="BR119" s="832"/>
      <c r="BS119" s="832"/>
      <c r="BT119" s="832"/>
      <c r="BU119" s="832"/>
      <c r="BV119" s="832">
        <v>25690153</v>
      </c>
      <c r="BW119" s="832"/>
      <c r="BX119" s="832"/>
      <c r="BY119" s="832"/>
      <c r="BZ119" s="832"/>
      <c r="CA119" s="832">
        <v>24806486</v>
      </c>
      <c r="CB119" s="832"/>
      <c r="CC119" s="832"/>
      <c r="CD119" s="832"/>
      <c r="CE119" s="832"/>
      <c r="CF119" s="735"/>
      <c r="CG119" s="736"/>
      <c r="CH119" s="736"/>
      <c r="CI119" s="736"/>
      <c r="CJ119" s="821"/>
      <c r="CK119" s="915"/>
      <c r="CL119" s="810"/>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13816</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8615</v>
      </c>
      <c r="AB120" s="767"/>
      <c r="AC120" s="767"/>
      <c r="AD120" s="767"/>
      <c r="AE120" s="768"/>
      <c r="AF120" s="769">
        <v>8625</v>
      </c>
      <c r="AG120" s="767"/>
      <c r="AH120" s="767"/>
      <c r="AI120" s="767"/>
      <c r="AJ120" s="768"/>
      <c r="AK120" s="769">
        <v>8635</v>
      </c>
      <c r="AL120" s="767"/>
      <c r="AM120" s="767"/>
      <c r="AN120" s="767"/>
      <c r="AO120" s="768"/>
      <c r="AP120" s="811">
        <v>0</v>
      </c>
      <c r="AQ120" s="812"/>
      <c r="AR120" s="812"/>
      <c r="AS120" s="812"/>
      <c r="AT120" s="813"/>
      <c r="AU120" s="867" t="s">
        <v>439</v>
      </c>
      <c r="AV120" s="868"/>
      <c r="AW120" s="868"/>
      <c r="AX120" s="868"/>
      <c r="AY120" s="869"/>
      <c r="AZ120" s="847" t="s">
        <v>440</v>
      </c>
      <c r="BA120" s="795"/>
      <c r="BB120" s="795"/>
      <c r="BC120" s="795"/>
      <c r="BD120" s="795"/>
      <c r="BE120" s="795"/>
      <c r="BF120" s="795"/>
      <c r="BG120" s="795"/>
      <c r="BH120" s="795"/>
      <c r="BI120" s="795"/>
      <c r="BJ120" s="795"/>
      <c r="BK120" s="795"/>
      <c r="BL120" s="795"/>
      <c r="BM120" s="795"/>
      <c r="BN120" s="795"/>
      <c r="BO120" s="795"/>
      <c r="BP120" s="796"/>
      <c r="BQ120" s="848">
        <v>68641873</v>
      </c>
      <c r="BR120" s="829"/>
      <c r="BS120" s="829"/>
      <c r="BT120" s="829"/>
      <c r="BU120" s="829"/>
      <c r="BV120" s="829">
        <v>80598993</v>
      </c>
      <c r="BW120" s="829"/>
      <c r="BX120" s="829"/>
      <c r="BY120" s="829"/>
      <c r="BZ120" s="829"/>
      <c r="CA120" s="829">
        <v>88451741</v>
      </c>
      <c r="CB120" s="829"/>
      <c r="CC120" s="829"/>
      <c r="CD120" s="829"/>
      <c r="CE120" s="829"/>
      <c r="CF120" s="853">
        <v>119</v>
      </c>
      <c r="CG120" s="854"/>
      <c r="CH120" s="854"/>
      <c r="CI120" s="854"/>
      <c r="CJ120" s="854"/>
      <c r="CK120" s="855" t="s">
        <v>441</v>
      </c>
      <c r="CL120" s="839"/>
      <c r="CM120" s="839"/>
      <c r="CN120" s="839"/>
      <c r="CO120" s="840"/>
      <c r="CP120" s="859" t="s">
        <v>390</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t="s">
        <v>122</v>
      </c>
      <c r="DR120" s="829"/>
      <c r="DS120" s="829"/>
      <c r="DT120" s="829"/>
      <c r="DU120" s="829"/>
      <c r="DV120" s="830" t="s">
        <v>122</v>
      </c>
      <c r="DW120" s="830"/>
      <c r="DX120" s="830"/>
      <c r="DY120" s="830"/>
      <c r="DZ120" s="831"/>
    </row>
    <row r="121" spans="1:130" s="224" customFormat="1" ht="26.25" customHeight="1" x14ac:dyDescent="0.2">
      <c r="A121" s="807"/>
      <c r="B121" s="808"/>
      <c r="C121" s="850" t="s">
        <v>442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443</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444</v>
      </c>
      <c r="BA122" s="826"/>
      <c r="BB122" s="826"/>
      <c r="BC122" s="826"/>
      <c r="BD122" s="826"/>
      <c r="BE122" s="826"/>
      <c r="BF122" s="826"/>
      <c r="BG122" s="826"/>
      <c r="BH122" s="826"/>
      <c r="BI122" s="826"/>
      <c r="BJ122" s="826"/>
      <c r="BK122" s="826"/>
      <c r="BL122" s="826"/>
      <c r="BM122" s="826"/>
      <c r="BN122" s="826"/>
      <c r="BO122" s="826"/>
      <c r="BP122" s="827"/>
      <c r="BQ122" s="866">
        <v>36461972</v>
      </c>
      <c r="BR122" s="832"/>
      <c r="BS122" s="832"/>
      <c r="BT122" s="832"/>
      <c r="BU122" s="832"/>
      <c r="BV122" s="832">
        <v>32495957</v>
      </c>
      <c r="BW122" s="832"/>
      <c r="BX122" s="832"/>
      <c r="BY122" s="832"/>
      <c r="BZ122" s="832"/>
      <c r="CA122" s="832">
        <v>27921639</v>
      </c>
      <c r="CB122" s="832"/>
      <c r="CC122" s="832"/>
      <c r="CD122" s="832"/>
      <c r="CE122" s="832"/>
      <c r="CF122" s="833">
        <v>37.6</v>
      </c>
      <c r="CG122" s="834"/>
      <c r="CH122" s="834"/>
      <c r="CI122" s="834"/>
      <c r="CJ122" s="834"/>
      <c r="CK122" s="856"/>
      <c r="CL122" s="842"/>
      <c r="CM122" s="842"/>
      <c r="CN122" s="842"/>
      <c r="CO122" s="843"/>
      <c r="CP122" s="822" t="s">
        <v>388</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3500</v>
      </c>
      <c r="AB123" s="767"/>
      <c r="AC123" s="767"/>
      <c r="AD123" s="767"/>
      <c r="AE123" s="768"/>
      <c r="AF123" s="769">
        <v>3500</v>
      </c>
      <c r="AG123" s="767"/>
      <c r="AH123" s="767"/>
      <c r="AI123" s="767"/>
      <c r="AJ123" s="768"/>
      <c r="AK123" s="769">
        <v>2000</v>
      </c>
      <c r="AL123" s="767"/>
      <c r="AM123" s="767"/>
      <c r="AN123" s="767"/>
      <c r="AO123" s="768"/>
      <c r="AP123" s="811">
        <v>0</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445</v>
      </c>
      <c r="BP123" s="865"/>
      <c r="BQ123" s="819">
        <v>105103845</v>
      </c>
      <c r="BR123" s="820"/>
      <c r="BS123" s="820"/>
      <c r="BT123" s="820"/>
      <c r="BU123" s="820"/>
      <c r="BV123" s="820">
        <v>113094950</v>
      </c>
      <c r="BW123" s="820"/>
      <c r="BX123" s="820"/>
      <c r="BY123" s="820"/>
      <c r="BZ123" s="820"/>
      <c r="CA123" s="820">
        <v>116373380</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434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447</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448</v>
      </c>
      <c r="CL125" s="839"/>
      <c r="CM125" s="839"/>
      <c r="CN125" s="839"/>
      <c r="CO125" s="840"/>
      <c r="CP125" s="847" t="s">
        <v>449</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438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450</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452</v>
      </c>
      <c r="AY127" s="799"/>
      <c r="AZ127" s="799"/>
      <c r="BA127" s="799"/>
      <c r="BB127" s="799"/>
      <c r="BC127" s="799"/>
      <c r="BD127" s="799"/>
      <c r="BE127" s="800"/>
      <c r="BF127" s="798" t="s">
        <v>453</v>
      </c>
      <c r="BG127" s="799"/>
      <c r="BH127" s="799"/>
      <c r="BI127" s="799"/>
      <c r="BJ127" s="799"/>
      <c r="BK127" s="799"/>
      <c r="BL127" s="800"/>
      <c r="BM127" s="798" t="s">
        <v>454</v>
      </c>
      <c r="BN127" s="799"/>
      <c r="BO127" s="799"/>
      <c r="BP127" s="799"/>
      <c r="BQ127" s="799"/>
      <c r="BR127" s="799"/>
      <c r="BS127" s="800"/>
      <c r="BT127" s="798" t="s">
        <v>455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456</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457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458</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459</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460</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461</v>
      </c>
      <c r="X129" s="764"/>
      <c r="Y129" s="764"/>
      <c r="Z129" s="765"/>
      <c r="AA129" s="766">
        <v>71658684</v>
      </c>
      <c r="AB129" s="767"/>
      <c r="AC129" s="767"/>
      <c r="AD129" s="767"/>
      <c r="AE129" s="768"/>
      <c r="AF129" s="769">
        <v>73008066</v>
      </c>
      <c r="AG129" s="767"/>
      <c r="AH129" s="767"/>
      <c r="AI129" s="767"/>
      <c r="AJ129" s="768"/>
      <c r="AK129" s="769">
        <v>78098672</v>
      </c>
      <c r="AL129" s="767"/>
      <c r="AM129" s="767"/>
      <c r="AN129" s="767"/>
      <c r="AO129" s="768"/>
      <c r="AP129" s="770"/>
      <c r="AQ129" s="771"/>
      <c r="AR129" s="771"/>
      <c r="AS129" s="771"/>
      <c r="AT129" s="772"/>
      <c r="AU129" s="227"/>
      <c r="AV129" s="227"/>
      <c r="AW129" s="227"/>
      <c r="AX129" s="738" t="s">
        <v>462</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464</v>
      </c>
      <c r="X130" s="764"/>
      <c r="Y130" s="764"/>
      <c r="Z130" s="765"/>
      <c r="AA130" s="766">
        <v>4653800</v>
      </c>
      <c r="AB130" s="767"/>
      <c r="AC130" s="767"/>
      <c r="AD130" s="767"/>
      <c r="AE130" s="768"/>
      <c r="AF130" s="769">
        <v>4194921</v>
      </c>
      <c r="AG130" s="767"/>
      <c r="AH130" s="767"/>
      <c r="AI130" s="767"/>
      <c r="AJ130" s="768"/>
      <c r="AK130" s="769">
        <v>3769041</v>
      </c>
      <c r="AL130" s="767"/>
      <c r="AM130" s="767"/>
      <c r="AN130" s="767"/>
      <c r="AO130" s="768"/>
      <c r="AP130" s="770"/>
      <c r="AQ130" s="771"/>
      <c r="AR130" s="771"/>
      <c r="AS130" s="771"/>
      <c r="AT130" s="772"/>
      <c r="AU130" s="227"/>
      <c r="AV130" s="227"/>
      <c r="AW130" s="227"/>
      <c r="AX130" s="738" t="s">
        <v>465</v>
      </c>
      <c r="AY130" s="739"/>
      <c r="AZ130" s="739"/>
      <c r="BA130" s="739"/>
      <c r="BB130" s="739"/>
      <c r="BC130" s="739"/>
      <c r="BD130" s="739"/>
      <c r="BE130" s="740"/>
      <c r="BF130" s="741">
        <v>-3.8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466</v>
      </c>
      <c r="X131" s="748"/>
      <c r="Y131" s="748"/>
      <c r="Z131" s="749"/>
      <c r="AA131" s="750">
        <v>67004884</v>
      </c>
      <c r="AB131" s="751"/>
      <c r="AC131" s="751"/>
      <c r="AD131" s="751"/>
      <c r="AE131" s="752"/>
      <c r="AF131" s="753">
        <v>68813145</v>
      </c>
      <c r="AG131" s="751"/>
      <c r="AH131" s="751"/>
      <c r="AI131" s="751"/>
      <c r="AJ131" s="752"/>
      <c r="AK131" s="753">
        <v>74329631</v>
      </c>
      <c r="AL131" s="751"/>
      <c r="AM131" s="751"/>
      <c r="AN131" s="751"/>
      <c r="AO131" s="752"/>
      <c r="AP131" s="754"/>
      <c r="AQ131" s="755"/>
      <c r="AR131" s="755"/>
      <c r="AS131" s="755"/>
      <c r="AT131" s="756"/>
      <c r="AU131" s="227"/>
      <c r="AV131" s="227"/>
      <c r="AW131" s="227"/>
      <c r="AX131" s="716" t="s">
        <v>467</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468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469</v>
      </c>
      <c r="W132" s="729"/>
      <c r="X132" s="729"/>
      <c r="Y132" s="729"/>
      <c r="Z132" s="730"/>
      <c r="AA132" s="731">
        <v>-4.00207245</v>
      </c>
      <c r="AB132" s="732"/>
      <c r="AC132" s="732"/>
      <c r="AD132" s="732"/>
      <c r="AE132" s="733"/>
      <c r="AF132" s="734">
        <v>-4.0085509799999999</v>
      </c>
      <c r="AG132" s="732"/>
      <c r="AH132" s="732"/>
      <c r="AI132" s="732"/>
      <c r="AJ132" s="733"/>
      <c r="AK132" s="734">
        <v>-3.5259680000000002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470</v>
      </c>
      <c r="W133" s="708"/>
      <c r="X133" s="708"/>
      <c r="Y133" s="708"/>
      <c r="Z133" s="709"/>
      <c r="AA133" s="710">
        <v>-4</v>
      </c>
      <c r="AB133" s="711"/>
      <c r="AC133" s="711"/>
      <c r="AD133" s="711"/>
      <c r="AE133" s="712"/>
      <c r="AF133" s="710">
        <v>-4</v>
      </c>
      <c r="AG133" s="711"/>
      <c r="AH133" s="711"/>
      <c r="AI133" s="711"/>
      <c r="AJ133" s="712"/>
      <c r="AK133" s="710">
        <v>-3.8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dYoj+LGylWe4lC0lCDP/n3ULyv2l1Y35gJm64QpMBh3L9LaYad0TpDdMOqO57xqCa8/Gc1wMugUuufErOTlZw==" saltValue="ROlPes/MlC8InYxNWArm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Q/iyoUErfy05MkxwCsawnahWT3fhgXdtmzXcDTRm57/pLFv5iD8dYYdc33xDVHilItXRqpNVMJdAqpxOuxZGg==" saltValue="5DTmtFdDLEGRv2WwrHe0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VzXW14hb8b+QBy0iTWW53SbJm/aco07IFhBtWBxBynNKyKtbeUN23NcuprRGi2pX7dENxwry2DtuzAikY7Q2A==" saltValue="sNFrefrFjkBOsMaiQChs2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473</v>
      </c>
      <c r="AL6" s="260"/>
      <c r="AM6" s="260"/>
      <c r="AN6" s="260"/>
    </row>
    <row r="7" spans="1:46" ht="13.5" customHeight="1" x14ac:dyDescent="0.2">
      <c r="A7" s="259"/>
      <c r="AK7" s="262"/>
      <c r="AL7" s="263"/>
      <c r="AM7" s="263"/>
      <c r="AN7" s="264"/>
      <c r="AO7" s="1105" t="s">
        <v>474</v>
      </c>
      <c r="AP7" s="265"/>
      <c r="AQ7" s="266" t="s">
        <v>475</v>
      </c>
      <c r="AR7" s="267"/>
    </row>
    <row r="8" spans="1:46" ht="13" x14ac:dyDescent="0.2">
      <c r="A8" s="259"/>
      <c r="AK8" s="268"/>
      <c r="AL8" s="269"/>
      <c r="AM8" s="269"/>
      <c r="AN8" s="270"/>
      <c r="AO8" s="1106"/>
      <c r="AP8" s="271" t="s">
        <v>476</v>
      </c>
      <c r="AQ8" s="272" t="s">
        <v>477</v>
      </c>
      <c r="AR8" s="273" t="s">
        <v>478</v>
      </c>
    </row>
    <row r="9" spans="1:46" ht="13" x14ac:dyDescent="0.2">
      <c r="A9" s="259"/>
      <c r="AK9" s="1117" t="s">
        <v>479</v>
      </c>
      <c r="AL9" s="1118"/>
      <c r="AM9" s="1118"/>
      <c r="AN9" s="1119"/>
      <c r="AO9" s="274">
        <v>20202414</v>
      </c>
      <c r="AP9" s="274">
        <v>72275</v>
      </c>
      <c r="AQ9" s="275">
        <v>62747</v>
      </c>
      <c r="AR9" s="276">
        <v>15.2</v>
      </c>
    </row>
    <row r="10" spans="1:46" ht="13.5" customHeight="1" x14ac:dyDescent="0.2">
      <c r="A10" s="259"/>
      <c r="AK10" s="1117" t="s">
        <v>480</v>
      </c>
      <c r="AL10" s="1118"/>
      <c r="AM10" s="1118"/>
      <c r="AN10" s="1119"/>
      <c r="AO10" s="277">
        <v>289148</v>
      </c>
      <c r="AP10" s="277">
        <v>1034</v>
      </c>
      <c r="AQ10" s="278">
        <v>903</v>
      </c>
      <c r="AR10" s="279">
        <v>14.5</v>
      </c>
    </row>
    <row r="11" spans="1:46" ht="13.5" customHeight="1" x14ac:dyDescent="0.2">
      <c r="A11" s="259"/>
      <c r="AK11" s="1117" t="s">
        <v>481</v>
      </c>
      <c r="AL11" s="1118"/>
      <c r="AM11" s="1118"/>
      <c r="AN11" s="1119"/>
      <c r="AO11" s="277" t="s">
        <v>482</v>
      </c>
      <c r="AP11" s="277" t="s">
        <v>482</v>
      </c>
      <c r="AQ11" s="278" t="s">
        <v>482</v>
      </c>
      <c r="AR11" s="279" t="s">
        <v>482</v>
      </c>
    </row>
    <row r="12" spans="1:46" ht="13.5" customHeight="1" x14ac:dyDescent="0.2">
      <c r="A12" s="259"/>
      <c r="AK12" s="1117" t="s">
        <v>483</v>
      </c>
      <c r="AL12" s="1118"/>
      <c r="AM12" s="1118"/>
      <c r="AN12" s="1119"/>
      <c r="AO12" s="277" t="s">
        <v>482</v>
      </c>
      <c r="AP12" s="277" t="s">
        <v>482</v>
      </c>
      <c r="AQ12" s="278" t="s">
        <v>482</v>
      </c>
      <c r="AR12" s="279" t="s">
        <v>482</v>
      </c>
    </row>
    <row r="13" spans="1:46" ht="13.5" customHeight="1" x14ac:dyDescent="0.2">
      <c r="A13" s="259"/>
      <c r="AK13" s="1117" t="s">
        <v>484</v>
      </c>
      <c r="AL13" s="1118"/>
      <c r="AM13" s="1118"/>
      <c r="AN13" s="1119"/>
      <c r="AO13" s="277">
        <v>860037</v>
      </c>
      <c r="AP13" s="277">
        <v>3077</v>
      </c>
      <c r="AQ13" s="278">
        <v>2239</v>
      </c>
      <c r="AR13" s="279">
        <v>37.4</v>
      </c>
    </row>
    <row r="14" spans="1:46" ht="13.5" customHeight="1" x14ac:dyDescent="0.2">
      <c r="A14" s="259"/>
      <c r="AK14" s="1117" t="s">
        <v>485</v>
      </c>
      <c r="AL14" s="1118"/>
      <c r="AM14" s="1118"/>
      <c r="AN14" s="1119"/>
      <c r="AO14" s="277">
        <v>517796</v>
      </c>
      <c r="AP14" s="277">
        <v>1852</v>
      </c>
      <c r="AQ14" s="278">
        <v>1577</v>
      </c>
      <c r="AR14" s="279">
        <v>17.399999999999999</v>
      </c>
    </row>
    <row r="15" spans="1:46" ht="13.5" customHeight="1" x14ac:dyDescent="0.2">
      <c r="A15" s="259"/>
      <c r="AK15" s="1120" t="s">
        <v>486</v>
      </c>
      <c r="AL15" s="1121"/>
      <c r="AM15" s="1121"/>
      <c r="AN15" s="1122"/>
      <c r="AO15" s="277">
        <v>-619710</v>
      </c>
      <c r="AP15" s="277">
        <v>-2217</v>
      </c>
      <c r="AQ15" s="278">
        <v>-1898</v>
      </c>
      <c r="AR15" s="279">
        <v>16.8</v>
      </c>
    </row>
    <row r="16" spans="1:46" ht="13" x14ac:dyDescent="0.2">
      <c r="A16" s="259"/>
      <c r="AK16" s="1120" t="s">
        <v>177</v>
      </c>
      <c r="AL16" s="1121"/>
      <c r="AM16" s="1121"/>
      <c r="AN16" s="1122"/>
      <c r="AO16" s="277">
        <v>21249685</v>
      </c>
      <c r="AP16" s="277">
        <v>76022</v>
      </c>
      <c r="AQ16" s="278">
        <v>65568</v>
      </c>
      <c r="AR16" s="279">
        <v>15.9</v>
      </c>
    </row>
    <row r="17" spans="1:46" ht="13" x14ac:dyDescent="0.2">
      <c r="A17" s="259"/>
    </row>
    <row r="18" spans="1:46" ht="13" x14ac:dyDescent="0.2">
      <c r="A18" s="259"/>
      <c r="AQ18" s="280"/>
      <c r="AR18" s="280"/>
    </row>
    <row r="19" spans="1:46" ht="13" x14ac:dyDescent="0.2">
      <c r="A19" s="259"/>
      <c r="AK19" s="255" t="s">
        <v>487</v>
      </c>
    </row>
    <row r="20" spans="1:46" ht="13" x14ac:dyDescent="0.2">
      <c r="A20" s="259"/>
      <c r="AK20" s="281"/>
      <c r="AL20" s="282"/>
      <c r="AM20" s="282"/>
      <c r="AN20" s="283"/>
      <c r="AO20" s="284" t="s">
        <v>488</v>
      </c>
      <c r="AP20" s="285" t="s">
        <v>489</v>
      </c>
      <c r="AQ20" s="286" t="s">
        <v>490</v>
      </c>
      <c r="AR20" s="287"/>
    </row>
    <row r="21" spans="1:46" s="260" customFormat="1" ht="13" x14ac:dyDescent="0.2">
      <c r="A21" s="288"/>
      <c r="AK21" s="1123" t="s">
        <v>491</v>
      </c>
      <c r="AL21" s="1124"/>
      <c r="AM21" s="1124"/>
      <c r="AN21" s="1125"/>
      <c r="AO21" s="289">
        <v>7</v>
      </c>
      <c r="AP21" s="290">
        <v>6.35</v>
      </c>
      <c r="AQ21" s="291">
        <v>0.65</v>
      </c>
      <c r="AS21" s="292"/>
      <c r="AT21" s="288"/>
    </row>
    <row r="22" spans="1:46" s="260" customFormat="1" ht="13" x14ac:dyDescent="0.2">
      <c r="A22" s="288"/>
      <c r="AK22" s="1123" t="s">
        <v>492</v>
      </c>
      <c r="AL22" s="1124"/>
      <c r="AM22" s="1124"/>
      <c r="AN22" s="1125"/>
      <c r="AO22" s="293">
        <v>99.6</v>
      </c>
      <c r="AP22" s="294">
        <v>98.6</v>
      </c>
      <c r="AQ22" s="295">
        <v>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495</v>
      </c>
      <c r="AL29" s="260"/>
      <c r="AM29" s="260"/>
      <c r="AN29" s="260"/>
      <c r="AS29" s="302"/>
    </row>
    <row r="30" spans="1:46" ht="13.5" customHeight="1" x14ac:dyDescent="0.2">
      <c r="A30" s="259"/>
      <c r="AK30" s="262"/>
      <c r="AL30" s="263"/>
      <c r="AM30" s="263"/>
      <c r="AN30" s="264"/>
      <c r="AO30" s="1105" t="s">
        <v>474</v>
      </c>
      <c r="AP30" s="265"/>
      <c r="AQ30" s="266" t="s">
        <v>475</v>
      </c>
      <c r="AR30" s="267"/>
    </row>
    <row r="31" spans="1:46" ht="13" x14ac:dyDescent="0.2">
      <c r="A31" s="259"/>
      <c r="AK31" s="268"/>
      <c r="AL31" s="269"/>
      <c r="AM31" s="269"/>
      <c r="AN31" s="270"/>
      <c r="AO31" s="1106"/>
      <c r="AP31" s="271" t="s">
        <v>476</v>
      </c>
      <c r="AQ31" s="272" t="s">
        <v>477</v>
      </c>
      <c r="AR31" s="273" t="s">
        <v>478</v>
      </c>
    </row>
    <row r="32" spans="1:46" ht="27" customHeight="1" x14ac:dyDescent="0.2">
      <c r="A32" s="259"/>
      <c r="AK32" s="1107" t="s">
        <v>496</v>
      </c>
      <c r="AL32" s="1108"/>
      <c r="AM32" s="1108"/>
      <c r="AN32" s="1109"/>
      <c r="AO32" s="303">
        <v>830964</v>
      </c>
      <c r="AP32" s="303">
        <v>2973</v>
      </c>
      <c r="AQ32" s="304">
        <v>3862</v>
      </c>
      <c r="AR32" s="305">
        <v>-23</v>
      </c>
    </row>
    <row r="33" spans="1:46" ht="13.5" customHeight="1" x14ac:dyDescent="0.2">
      <c r="A33" s="259"/>
      <c r="AK33" s="1107" t="s">
        <v>497</v>
      </c>
      <c r="AL33" s="1108"/>
      <c r="AM33" s="1108"/>
      <c r="AN33" s="1109"/>
      <c r="AO33" s="303" t="s">
        <v>482</v>
      </c>
      <c r="AP33" s="303" t="s">
        <v>482</v>
      </c>
      <c r="AQ33" s="304" t="s">
        <v>482</v>
      </c>
      <c r="AR33" s="305" t="s">
        <v>482</v>
      </c>
    </row>
    <row r="34" spans="1:46" ht="27" customHeight="1" x14ac:dyDescent="0.2">
      <c r="A34" s="259"/>
      <c r="AK34" s="1107" t="s">
        <v>498</v>
      </c>
      <c r="AL34" s="1108"/>
      <c r="AM34" s="1108"/>
      <c r="AN34" s="1109"/>
      <c r="AO34" s="303">
        <v>194377</v>
      </c>
      <c r="AP34" s="303">
        <v>695</v>
      </c>
      <c r="AQ34" s="304">
        <v>339</v>
      </c>
      <c r="AR34" s="305">
        <v>105</v>
      </c>
    </row>
    <row r="35" spans="1:46" ht="27" customHeight="1" x14ac:dyDescent="0.2">
      <c r="A35" s="259"/>
      <c r="AK35" s="1107" t="s">
        <v>499</v>
      </c>
      <c r="AL35" s="1108"/>
      <c r="AM35" s="1108"/>
      <c r="AN35" s="1109"/>
      <c r="AO35" s="303" t="s">
        <v>482</v>
      </c>
      <c r="AP35" s="303" t="s">
        <v>482</v>
      </c>
      <c r="AQ35" s="304">
        <v>19</v>
      </c>
      <c r="AR35" s="305" t="s">
        <v>482</v>
      </c>
    </row>
    <row r="36" spans="1:46" ht="27" customHeight="1" x14ac:dyDescent="0.2">
      <c r="A36" s="259"/>
      <c r="AK36" s="1107" t="s">
        <v>500</v>
      </c>
      <c r="AL36" s="1108"/>
      <c r="AM36" s="1108"/>
      <c r="AN36" s="1109"/>
      <c r="AO36" s="303">
        <v>112226</v>
      </c>
      <c r="AP36" s="303">
        <v>401</v>
      </c>
      <c r="AQ36" s="304">
        <v>364</v>
      </c>
      <c r="AR36" s="305">
        <v>10.199999999999999</v>
      </c>
    </row>
    <row r="37" spans="1:46" ht="13.5" customHeight="1" x14ac:dyDescent="0.2">
      <c r="A37" s="259"/>
      <c r="AK37" s="1107" t="s">
        <v>501</v>
      </c>
      <c r="AL37" s="1108"/>
      <c r="AM37" s="1108"/>
      <c r="AN37" s="1109"/>
      <c r="AO37" s="303">
        <v>10635</v>
      </c>
      <c r="AP37" s="303">
        <v>38</v>
      </c>
      <c r="AQ37" s="304">
        <v>2345</v>
      </c>
      <c r="AR37" s="305">
        <v>-98.4</v>
      </c>
    </row>
    <row r="38" spans="1:46" ht="27" customHeight="1" x14ac:dyDescent="0.2">
      <c r="A38" s="259"/>
      <c r="AK38" s="1110" t="s">
        <v>502</v>
      </c>
      <c r="AL38" s="1111"/>
      <c r="AM38" s="1111"/>
      <c r="AN38" s="1112"/>
      <c r="AO38" s="306" t="s">
        <v>482</v>
      </c>
      <c r="AP38" s="306" t="s">
        <v>482</v>
      </c>
      <c r="AQ38" s="307" t="s">
        <v>482</v>
      </c>
      <c r="AR38" s="295" t="s">
        <v>482</v>
      </c>
      <c r="AS38" s="302"/>
    </row>
    <row r="39" spans="1:46" ht="13" x14ac:dyDescent="0.2">
      <c r="A39" s="259"/>
      <c r="AK39" s="1110" t="s">
        <v>503</v>
      </c>
      <c r="AL39" s="1111"/>
      <c r="AM39" s="1111"/>
      <c r="AN39" s="1112"/>
      <c r="AO39" s="303" t="s">
        <v>482</v>
      </c>
      <c r="AP39" s="303" t="s">
        <v>482</v>
      </c>
      <c r="AQ39" s="304">
        <v>-12</v>
      </c>
      <c r="AR39" s="305" t="s">
        <v>482</v>
      </c>
      <c r="AS39" s="302"/>
    </row>
    <row r="40" spans="1:46" ht="27" customHeight="1" x14ac:dyDescent="0.2">
      <c r="A40" s="259"/>
      <c r="AK40" s="1107" t="s">
        <v>504</v>
      </c>
      <c r="AL40" s="1108"/>
      <c r="AM40" s="1108"/>
      <c r="AN40" s="1109"/>
      <c r="AO40" s="303">
        <v>-3769041</v>
      </c>
      <c r="AP40" s="303">
        <v>-13484</v>
      </c>
      <c r="AQ40" s="304">
        <v>-12184</v>
      </c>
      <c r="AR40" s="305">
        <v>10.7</v>
      </c>
      <c r="AS40" s="302"/>
    </row>
    <row r="41" spans="1:46" ht="13" x14ac:dyDescent="0.2">
      <c r="A41" s="259"/>
      <c r="AK41" s="1113" t="s">
        <v>287</v>
      </c>
      <c r="AL41" s="1114"/>
      <c r="AM41" s="1114"/>
      <c r="AN41" s="1115"/>
      <c r="AO41" s="303">
        <v>-2620839</v>
      </c>
      <c r="AP41" s="303">
        <v>-9376</v>
      </c>
      <c r="AQ41" s="304">
        <v>-5268</v>
      </c>
      <c r="AR41" s="305">
        <v>78</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505</v>
      </c>
    </row>
    <row r="48" spans="1:46" ht="13" x14ac:dyDescent="0.2">
      <c r="A48" s="259"/>
      <c r="AK48" s="313" t="s">
        <v>506</v>
      </c>
      <c r="AL48" s="313"/>
      <c r="AM48" s="313"/>
      <c r="AN48" s="313"/>
      <c r="AO48" s="313"/>
      <c r="AP48" s="313"/>
      <c r="AQ48" s="314"/>
      <c r="AR48" s="313"/>
    </row>
    <row r="49" spans="1:44" ht="13.5" customHeight="1" x14ac:dyDescent="0.2">
      <c r="A49" s="259"/>
      <c r="AK49" s="315"/>
      <c r="AL49" s="316"/>
      <c r="AM49" s="1100" t="s">
        <v>474</v>
      </c>
      <c r="AN49" s="1102" t="s">
        <v>507</v>
      </c>
      <c r="AO49" s="1103"/>
      <c r="AP49" s="1103"/>
      <c r="AQ49" s="1103"/>
      <c r="AR49" s="1104"/>
    </row>
    <row r="50" spans="1:44" ht="13" x14ac:dyDescent="0.2">
      <c r="A50" s="259"/>
      <c r="AK50" s="317"/>
      <c r="AL50" s="318"/>
      <c r="AM50" s="1101"/>
      <c r="AN50" s="319" t="s">
        <v>508</v>
      </c>
      <c r="AO50" s="320" t="s">
        <v>509</v>
      </c>
      <c r="AP50" s="321" t="s">
        <v>510</v>
      </c>
      <c r="AQ50" s="322" t="s">
        <v>511</v>
      </c>
      <c r="AR50" s="323" t="s">
        <v>512</v>
      </c>
    </row>
    <row r="51" spans="1:44" ht="13" x14ac:dyDescent="0.2">
      <c r="A51" s="259"/>
      <c r="AK51" s="315" t="s">
        <v>513</v>
      </c>
      <c r="AL51" s="316"/>
      <c r="AM51" s="324">
        <v>10923498</v>
      </c>
      <c r="AN51" s="325">
        <v>38808</v>
      </c>
      <c r="AO51" s="326">
        <v>27</v>
      </c>
      <c r="AP51" s="327">
        <v>51681</v>
      </c>
      <c r="AQ51" s="328">
        <v>3.8</v>
      </c>
      <c r="AR51" s="329">
        <v>23.2</v>
      </c>
    </row>
    <row r="52" spans="1:44" ht="13" x14ac:dyDescent="0.2">
      <c r="A52" s="259"/>
      <c r="AK52" s="330"/>
      <c r="AL52" s="331" t="s">
        <v>514</v>
      </c>
      <c r="AM52" s="332">
        <v>8640353</v>
      </c>
      <c r="AN52" s="333">
        <v>30697</v>
      </c>
      <c r="AO52" s="334">
        <v>27.4</v>
      </c>
      <c r="AP52" s="335">
        <v>37226</v>
      </c>
      <c r="AQ52" s="336">
        <v>-0.1</v>
      </c>
      <c r="AR52" s="337">
        <v>27.5</v>
      </c>
    </row>
    <row r="53" spans="1:44" ht="13" x14ac:dyDescent="0.2">
      <c r="A53" s="259"/>
      <c r="AK53" s="315" t="s">
        <v>515</v>
      </c>
      <c r="AL53" s="316"/>
      <c r="AM53" s="324">
        <v>8516950</v>
      </c>
      <c r="AN53" s="325">
        <v>30275</v>
      </c>
      <c r="AO53" s="326">
        <v>-22</v>
      </c>
      <c r="AP53" s="327">
        <v>50465</v>
      </c>
      <c r="AQ53" s="328">
        <v>-2.4</v>
      </c>
      <c r="AR53" s="329">
        <v>-19.600000000000001</v>
      </c>
    </row>
    <row r="54" spans="1:44" ht="13" x14ac:dyDescent="0.2">
      <c r="A54" s="259"/>
      <c r="AK54" s="330"/>
      <c r="AL54" s="331" t="s">
        <v>514</v>
      </c>
      <c r="AM54" s="332">
        <v>6218400</v>
      </c>
      <c r="AN54" s="333">
        <v>22105</v>
      </c>
      <c r="AO54" s="334">
        <v>-28</v>
      </c>
      <c r="AP54" s="335">
        <v>34193</v>
      </c>
      <c r="AQ54" s="336">
        <v>-8.1</v>
      </c>
      <c r="AR54" s="337">
        <v>-19.899999999999999</v>
      </c>
    </row>
    <row r="55" spans="1:44" ht="13" x14ac:dyDescent="0.2">
      <c r="A55" s="259"/>
      <c r="AK55" s="315" t="s">
        <v>516</v>
      </c>
      <c r="AL55" s="316"/>
      <c r="AM55" s="324">
        <v>4434824</v>
      </c>
      <c r="AN55" s="325">
        <v>15937</v>
      </c>
      <c r="AO55" s="326">
        <v>-47.4</v>
      </c>
      <c r="AP55" s="327">
        <v>51679</v>
      </c>
      <c r="AQ55" s="328">
        <v>2.4</v>
      </c>
      <c r="AR55" s="329">
        <v>-49.8</v>
      </c>
    </row>
    <row r="56" spans="1:44" ht="13" x14ac:dyDescent="0.2">
      <c r="A56" s="259"/>
      <c r="AK56" s="330"/>
      <c r="AL56" s="331" t="s">
        <v>514</v>
      </c>
      <c r="AM56" s="332">
        <v>2807060</v>
      </c>
      <c r="AN56" s="333">
        <v>10087</v>
      </c>
      <c r="AO56" s="334">
        <v>-54.4</v>
      </c>
      <c r="AP56" s="335">
        <v>35132</v>
      </c>
      <c r="AQ56" s="336">
        <v>2.7</v>
      </c>
      <c r="AR56" s="337">
        <v>-57.1</v>
      </c>
    </row>
    <row r="57" spans="1:44" ht="13" x14ac:dyDescent="0.2">
      <c r="A57" s="259"/>
      <c r="AK57" s="315" t="s">
        <v>517</v>
      </c>
      <c r="AL57" s="316"/>
      <c r="AM57" s="324">
        <v>7641356</v>
      </c>
      <c r="AN57" s="325">
        <v>27424</v>
      </c>
      <c r="AO57" s="326">
        <v>72.099999999999994</v>
      </c>
      <c r="AP57" s="327">
        <v>49665</v>
      </c>
      <c r="AQ57" s="328">
        <v>-3.9</v>
      </c>
      <c r="AR57" s="329">
        <v>76</v>
      </c>
    </row>
    <row r="58" spans="1:44" ht="13" x14ac:dyDescent="0.2">
      <c r="A58" s="259"/>
      <c r="AK58" s="330"/>
      <c r="AL58" s="331" t="s">
        <v>514</v>
      </c>
      <c r="AM58" s="332">
        <v>3933778</v>
      </c>
      <c r="AN58" s="333">
        <v>14118</v>
      </c>
      <c r="AO58" s="334">
        <v>40</v>
      </c>
      <c r="AP58" s="335">
        <v>34678</v>
      </c>
      <c r="AQ58" s="336">
        <v>-1.3</v>
      </c>
      <c r="AR58" s="337">
        <v>41.3</v>
      </c>
    </row>
    <row r="59" spans="1:44" ht="13" x14ac:dyDescent="0.2">
      <c r="A59" s="259"/>
      <c r="AK59" s="315" t="s">
        <v>518</v>
      </c>
      <c r="AL59" s="316"/>
      <c r="AM59" s="324">
        <v>7684000</v>
      </c>
      <c r="AN59" s="325">
        <v>27490</v>
      </c>
      <c r="AO59" s="326">
        <v>0.2</v>
      </c>
      <c r="AP59" s="327">
        <v>63439</v>
      </c>
      <c r="AQ59" s="328">
        <v>27.7</v>
      </c>
      <c r="AR59" s="329">
        <v>-27.5</v>
      </c>
    </row>
    <row r="60" spans="1:44" ht="13" x14ac:dyDescent="0.2">
      <c r="A60" s="259"/>
      <c r="AK60" s="330"/>
      <c r="AL60" s="331" t="s">
        <v>514</v>
      </c>
      <c r="AM60" s="332">
        <v>4890133</v>
      </c>
      <c r="AN60" s="333">
        <v>17495</v>
      </c>
      <c r="AO60" s="334">
        <v>23.9</v>
      </c>
      <c r="AP60" s="335">
        <v>46463</v>
      </c>
      <c r="AQ60" s="336">
        <v>34</v>
      </c>
      <c r="AR60" s="337">
        <v>-10.1</v>
      </c>
    </row>
    <row r="61" spans="1:44" ht="13" x14ac:dyDescent="0.2">
      <c r="A61" s="259"/>
      <c r="AK61" s="315" t="s">
        <v>519</v>
      </c>
      <c r="AL61" s="338"/>
      <c r="AM61" s="324">
        <v>7840126</v>
      </c>
      <c r="AN61" s="325">
        <v>27987</v>
      </c>
      <c r="AO61" s="326">
        <v>6</v>
      </c>
      <c r="AP61" s="327">
        <v>53386</v>
      </c>
      <c r="AQ61" s="339">
        <v>5.5</v>
      </c>
      <c r="AR61" s="329">
        <v>0.5</v>
      </c>
    </row>
    <row r="62" spans="1:44" ht="13" x14ac:dyDescent="0.2">
      <c r="A62" s="259"/>
      <c r="AK62" s="330"/>
      <c r="AL62" s="331" t="s">
        <v>514</v>
      </c>
      <c r="AM62" s="332">
        <v>5297945</v>
      </c>
      <c r="AN62" s="333">
        <v>18900</v>
      </c>
      <c r="AO62" s="334">
        <v>1.8</v>
      </c>
      <c r="AP62" s="335">
        <v>37538</v>
      </c>
      <c r="AQ62" s="336">
        <v>5.4</v>
      </c>
      <c r="AR62" s="337">
        <v>-3.6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kXb1gyzN5ZAs3/jSkY7OjgNRJ3JFgsL6aSqTCcuir9D6HFeqk7iGt6DYSFUx3N2dmzIEpiXjB8hCib5KUQsu5w==" saltValue="PrX/l8IpGbVIQHlse2t0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471</v>
      </c>
    </row>
    <row r="121" spans="125:125" ht="13.5" hidden="1" customHeight="1" x14ac:dyDescent="0.2">
      <c r="DU121" s="253"/>
    </row>
  </sheetData>
  <sheetProtection algorithmName="SHA-512" hashValue="fDc1AS03/xhDs+Re+bkteRmilS/8tin0yZZRqCaDbLNn9KPSYH2YN39apFqtwQaWtQCKJ2z83xMNtt7q2FEb/w==" saltValue="bEL2zMtqN1ySsKlq0h7o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471</v>
      </c>
    </row>
  </sheetData>
  <sheetProtection algorithmName="SHA-512" hashValue="w/ScX11+Ndq5fPoqjLmOcWXxnwW+0fx23vJ47tSzI3AhlZ+qA3GAveqWRqBpgQdDLq/imS0tZRF0sLV8PaojbA==" saltValue="B2ffnQDYk4NIV59qxuvS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521</v>
      </c>
      <c r="G46" s="8" t="s">
        <v>522</v>
      </c>
      <c r="H46" s="8" t="s">
        <v>523</v>
      </c>
      <c r="I46" s="8" t="s">
        <v>524</v>
      </c>
      <c r="J46" s="9" t="s">
        <v>525</v>
      </c>
    </row>
    <row r="47" spans="2:10" ht="57.75" customHeight="1" x14ac:dyDescent="0.2">
      <c r="B47" s="10"/>
      <c r="C47" s="1126" t="s">
        <v>3</v>
      </c>
      <c r="D47" s="1126"/>
      <c r="E47" s="1127"/>
      <c r="F47" s="11">
        <v>32.17</v>
      </c>
      <c r="G47" s="12">
        <v>37.46</v>
      </c>
      <c r="H47" s="12">
        <v>42.51</v>
      </c>
      <c r="I47" s="12">
        <v>47.79</v>
      </c>
      <c r="J47" s="13">
        <v>50.63</v>
      </c>
    </row>
    <row r="48" spans="2:10" ht="57.75" customHeight="1" x14ac:dyDescent="0.2">
      <c r="B48" s="14"/>
      <c r="C48" s="1128" t="s">
        <v>4</v>
      </c>
      <c r="D48" s="1128"/>
      <c r="E48" s="1129"/>
      <c r="F48" s="15">
        <v>8.1199999999999992</v>
      </c>
      <c r="G48" s="16">
        <v>12.72</v>
      </c>
      <c r="H48" s="16">
        <v>12.15</v>
      </c>
      <c r="I48" s="16">
        <v>11.12</v>
      </c>
      <c r="J48" s="17">
        <v>9.3699999999999992</v>
      </c>
    </row>
    <row r="49" spans="2:10" ht="57.75" customHeight="1" thickBot="1" x14ac:dyDescent="0.25">
      <c r="B49" s="18"/>
      <c r="C49" s="1130" t="s">
        <v>5</v>
      </c>
      <c r="D49" s="1130"/>
      <c r="E49" s="1131"/>
      <c r="F49" s="19">
        <v>5.29</v>
      </c>
      <c r="G49" s="20">
        <v>9.24</v>
      </c>
      <c r="H49" s="20">
        <v>6.04</v>
      </c>
      <c r="I49" s="20">
        <v>5.27</v>
      </c>
      <c r="J49" s="21">
        <v>4.92</v>
      </c>
    </row>
    <row r="50" spans="2:10" ht="13" x14ac:dyDescent="0.2"/>
  </sheetData>
  <sheetProtection algorithmName="SHA-512" hashValue="satkXy2YOuE47eLI4MrcvJAA8nIRNwHyHmTJeMwCSS7vSKtw8GlIR+B3gY46ONmx4Y4a9OlkJpGmPikpmYAa7g==" saltValue="ZK9/5sVEd2sR7M1TUmgc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2">
      <c r="A34" s="22"/>
      <c r="B34" s="31"/>
      <c r="C34" s="1136" t="s">
        <v>526</v>
      </c>
      <c r="D34" s="1136"/>
      <c r="E34" s="1137"/>
      <c r="F34" s="32">
        <v>8.1199999999999992</v>
      </c>
      <c r="G34" s="33">
        <v>12.71</v>
      </c>
      <c r="H34" s="33">
        <v>12.15</v>
      </c>
      <c r="I34" s="33">
        <v>11.12</v>
      </c>
      <c r="J34" s="34">
        <v>9.36</v>
      </c>
      <c r="K34" s="22"/>
      <c r="L34" s="22"/>
      <c r="M34" s="22"/>
      <c r="N34" s="22"/>
      <c r="O34" s="22"/>
      <c r="P34" s="22"/>
    </row>
    <row r="35" spans="1:16" ht="39" customHeight="1" x14ac:dyDescent="0.2">
      <c r="A35" s="22"/>
      <c r="B35" s="35"/>
      <c r="C35" s="1132" t="s">
        <v>527</v>
      </c>
      <c r="D35" s="1132"/>
      <c r="E35" s="1133"/>
      <c r="F35" s="36">
        <v>0.38</v>
      </c>
      <c r="G35" s="37">
        <v>0.84</v>
      </c>
      <c r="H35" s="37">
        <v>0.42</v>
      </c>
      <c r="I35" s="37">
        <v>0.43</v>
      </c>
      <c r="J35" s="38">
        <v>0.6</v>
      </c>
      <c r="K35" s="22"/>
      <c r="L35" s="22"/>
      <c r="M35" s="22"/>
      <c r="N35" s="22"/>
      <c r="O35" s="22"/>
      <c r="P35" s="22"/>
    </row>
    <row r="36" spans="1:16" ht="39" customHeight="1" x14ac:dyDescent="0.2">
      <c r="A36" s="22"/>
      <c r="B36" s="35"/>
      <c r="C36" s="1132" t="s">
        <v>528</v>
      </c>
      <c r="D36" s="1132"/>
      <c r="E36" s="1133"/>
      <c r="F36" s="36">
        <v>0.42</v>
      </c>
      <c r="G36" s="37">
        <v>0.94</v>
      </c>
      <c r="H36" s="37">
        <v>1.02</v>
      </c>
      <c r="I36" s="37">
        <v>0.64</v>
      </c>
      <c r="J36" s="38">
        <v>0.38</v>
      </c>
      <c r="K36" s="22"/>
      <c r="L36" s="22"/>
      <c r="M36" s="22"/>
      <c r="N36" s="22"/>
      <c r="O36" s="22"/>
      <c r="P36" s="22"/>
    </row>
    <row r="37" spans="1:16" ht="39" customHeight="1" x14ac:dyDescent="0.2">
      <c r="A37" s="22"/>
      <c r="B37" s="35"/>
      <c r="C37" s="1132" t="s">
        <v>529</v>
      </c>
      <c r="D37" s="1132"/>
      <c r="E37" s="1133"/>
      <c r="F37" s="36">
        <v>0.08</v>
      </c>
      <c r="G37" s="37">
        <v>0</v>
      </c>
      <c r="H37" s="37">
        <v>7.0000000000000007E-2</v>
      </c>
      <c r="I37" s="37">
        <v>0.11</v>
      </c>
      <c r="J37" s="38">
        <v>0.1</v>
      </c>
      <c r="K37" s="22"/>
      <c r="L37" s="22"/>
      <c r="M37" s="22"/>
      <c r="N37" s="22"/>
      <c r="O37" s="22"/>
      <c r="P37" s="22"/>
    </row>
    <row r="38" spans="1:16" ht="39" customHeight="1" x14ac:dyDescent="0.2">
      <c r="A38" s="22"/>
      <c r="B38" s="35"/>
      <c r="C38" s="1132"/>
      <c r="D38" s="1132"/>
      <c r="E38" s="1133"/>
      <c r="F38" s="36"/>
      <c r="G38" s="37"/>
      <c r="H38" s="37"/>
      <c r="I38" s="37"/>
      <c r="J38" s="38"/>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530</v>
      </c>
      <c r="D42" s="1132"/>
      <c r="E42" s="1133"/>
      <c r="F42" s="36" t="s">
        <v>482</v>
      </c>
      <c r="G42" s="37" t="s">
        <v>482</v>
      </c>
      <c r="H42" s="37" t="s">
        <v>482</v>
      </c>
      <c r="I42" s="37" t="s">
        <v>482</v>
      </c>
      <c r="J42" s="38" t="s">
        <v>482</v>
      </c>
      <c r="K42" s="22"/>
      <c r="L42" s="22"/>
      <c r="M42" s="22"/>
      <c r="N42" s="22"/>
      <c r="O42" s="22"/>
      <c r="P42" s="22"/>
    </row>
    <row r="43" spans="1:16" ht="39" customHeight="1" thickBot="1" x14ac:dyDescent="0.25">
      <c r="A43" s="22"/>
      <c r="B43" s="40"/>
      <c r="C43" s="1134" t="s">
        <v>531</v>
      </c>
      <c r="D43" s="1134"/>
      <c r="E43" s="1135"/>
      <c r="F43" s="41" t="s">
        <v>482</v>
      </c>
      <c r="G43" s="42" t="s">
        <v>482</v>
      </c>
      <c r="H43" s="42" t="s">
        <v>482</v>
      </c>
      <c r="I43" s="42" t="s">
        <v>482</v>
      </c>
      <c r="J43" s="43" t="s">
        <v>482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58NYsQt0Yis8LTcpFJY20uNDs69n2JzhXGR6Nl+BtkRXLuBzPyYKLd1rYmq1F1TQ5BE6vdm3cwJgckOOktNmIQ==" saltValue="wY+HwDV55MWR6sX9DiTG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521</v>
      </c>
      <c r="L44" s="54" t="s">
        <v>522</v>
      </c>
      <c r="M44" s="54" t="s">
        <v>523</v>
      </c>
      <c r="N44" s="54" t="s">
        <v>524</v>
      </c>
      <c r="O44" s="55" t="s">
        <v>525</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2013</v>
      </c>
      <c r="L45" s="58">
        <v>1687</v>
      </c>
      <c r="M45" s="58">
        <v>1564</v>
      </c>
      <c r="N45" s="58">
        <v>1027</v>
      </c>
      <c r="O45" s="59">
        <v>831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482</v>
      </c>
      <c r="L46" s="62" t="s">
        <v>482</v>
      </c>
      <c r="M46" s="62" t="s">
        <v>482</v>
      </c>
      <c r="N46" s="62" t="s">
        <v>482</v>
      </c>
      <c r="O46" s="63" t="s">
        <v>482</v>
      </c>
      <c r="P46" s="46"/>
      <c r="Q46" s="46"/>
      <c r="R46" s="46"/>
      <c r="S46" s="46"/>
      <c r="T46" s="46"/>
      <c r="U46" s="46"/>
    </row>
    <row r="47" spans="1:21" ht="30.75" customHeight="1" x14ac:dyDescent="0.2">
      <c r="A47" s="46"/>
      <c r="B47" s="1163"/>
      <c r="C47" s="1164"/>
      <c r="D47" s="60"/>
      <c r="E47" s="1140" t="s">
        <v>12</v>
      </c>
      <c r="F47" s="1140"/>
      <c r="G47" s="1140"/>
      <c r="H47" s="1140"/>
      <c r="I47" s="1140"/>
      <c r="J47" s="1141"/>
      <c r="K47" s="61">
        <v>278</v>
      </c>
      <c r="L47" s="62">
        <v>304</v>
      </c>
      <c r="M47" s="62">
        <v>303</v>
      </c>
      <c r="N47" s="62">
        <v>303</v>
      </c>
      <c r="O47" s="63">
        <v>194</v>
      </c>
      <c r="P47" s="46"/>
      <c r="Q47" s="46"/>
      <c r="R47" s="46"/>
      <c r="S47" s="46"/>
      <c r="T47" s="46"/>
      <c r="U47" s="46"/>
    </row>
    <row r="48" spans="1:21" ht="30.75" customHeight="1" x14ac:dyDescent="0.2">
      <c r="A48" s="46"/>
      <c r="B48" s="1163"/>
      <c r="C48" s="1164"/>
      <c r="D48" s="60"/>
      <c r="E48" s="1140" t="s">
        <v>13</v>
      </c>
      <c r="F48" s="1140"/>
      <c r="G48" s="1140"/>
      <c r="H48" s="1140"/>
      <c r="I48" s="1140"/>
      <c r="J48" s="1141"/>
      <c r="K48" s="61" t="s">
        <v>482</v>
      </c>
      <c r="L48" s="62" t="s">
        <v>482</v>
      </c>
      <c r="M48" s="62" t="s">
        <v>482</v>
      </c>
      <c r="N48" s="62" t="s">
        <v>482</v>
      </c>
      <c r="O48" s="63" t="s">
        <v>482</v>
      </c>
      <c r="P48" s="46"/>
      <c r="Q48" s="46"/>
      <c r="R48" s="46"/>
      <c r="S48" s="46"/>
      <c r="T48" s="46"/>
      <c r="U48" s="46"/>
    </row>
    <row r="49" spans="1:21" ht="30.75" customHeight="1" x14ac:dyDescent="0.2">
      <c r="A49" s="46"/>
      <c r="B49" s="1163"/>
      <c r="C49" s="1164"/>
      <c r="D49" s="60"/>
      <c r="E49" s="1140" t="s">
        <v>14</v>
      </c>
      <c r="F49" s="1140"/>
      <c r="G49" s="1140"/>
      <c r="H49" s="1140"/>
      <c r="I49" s="1140"/>
      <c r="J49" s="1141"/>
      <c r="K49" s="61">
        <v>87</v>
      </c>
      <c r="L49" s="62">
        <v>96</v>
      </c>
      <c r="M49" s="62">
        <v>92</v>
      </c>
      <c r="N49" s="62">
        <v>94</v>
      </c>
      <c r="O49" s="63">
        <v>112</v>
      </c>
      <c r="P49" s="46"/>
      <c r="Q49" s="46"/>
      <c r="R49" s="46"/>
      <c r="S49" s="46"/>
      <c r="T49" s="46"/>
      <c r="U49" s="46"/>
    </row>
    <row r="50" spans="1:21" ht="30.75" customHeight="1" x14ac:dyDescent="0.2">
      <c r="A50" s="46"/>
      <c r="B50" s="1163"/>
      <c r="C50" s="1164"/>
      <c r="D50" s="60"/>
      <c r="E50" s="1140" t="s">
        <v>15</v>
      </c>
      <c r="F50" s="1140"/>
      <c r="G50" s="1140"/>
      <c r="H50" s="1140"/>
      <c r="I50" s="1140"/>
      <c r="J50" s="1141"/>
      <c r="K50" s="61">
        <v>22</v>
      </c>
      <c r="L50" s="62">
        <v>18</v>
      </c>
      <c r="M50" s="62">
        <v>12</v>
      </c>
      <c r="N50" s="62">
        <v>12</v>
      </c>
      <c r="O50" s="63">
        <v>11</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482</v>
      </c>
      <c r="L51" s="62" t="s">
        <v>482</v>
      </c>
      <c r="M51" s="62" t="s">
        <v>482</v>
      </c>
      <c r="N51" s="62" t="s">
        <v>482</v>
      </c>
      <c r="O51" s="63" t="s">
        <v>482</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4991</v>
      </c>
      <c r="L52" s="62">
        <v>4865</v>
      </c>
      <c r="M52" s="62">
        <v>4654</v>
      </c>
      <c r="N52" s="62">
        <v>4195</v>
      </c>
      <c r="O52" s="63">
        <v>3769</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-2591</v>
      </c>
      <c r="L53" s="67">
        <v>-2760</v>
      </c>
      <c r="M53" s="67">
        <v>-2683</v>
      </c>
      <c r="N53" s="67">
        <v>-2759</v>
      </c>
      <c r="O53" s="68">
        <v>-2621</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532</v>
      </c>
      <c r="L57" s="79" t="s">
        <v>533</v>
      </c>
      <c r="M57" s="79" t="s">
        <v>534</v>
      </c>
      <c r="N57" s="79" t="s">
        <v>535</v>
      </c>
      <c r="O57" s="80" t="s">
        <v>536</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548</v>
      </c>
      <c r="L58" s="82" t="s">
        <v>548</v>
      </c>
      <c r="M58" s="82" t="s">
        <v>548</v>
      </c>
      <c r="N58" s="82">
        <v>1082</v>
      </c>
      <c r="O58" s="83">
        <v>218</v>
      </c>
    </row>
    <row r="59" spans="1:21" ht="31.5" customHeight="1" x14ac:dyDescent="0.2">
      <c r="B59" s="1148"/>
      <c r="C59" s="1149"/>
      <c r="D59" s="1155" t="s">
        <v>26</v>
      </c>
      <c r="E59" s="1156"/>
      <c r="F59" s="1156"/>
      <c r="G59" s="1156"/>
      <c r="H59" s="1156"/>
      <c r="I59" s="1156"/>
      <c r="J59" s="1157"/>
      <c r="K59" s="84">
        <v>2030</v>
      </c>
      <c r="L59" s="85">
        <v>2480</v>
      </c>
      <c r="M59" s="85">
        <v>2846</v>
      </c>
      <c r="N59" s="85">
        <v>3306</v>
      </c>
      <c r="O59" s="86">
        <v>1500</v>
      </c>
    </row>
    <row r="60" spans="1:21" ht="31.5" customHeight="1" thickBot="1" x14ac:dyDescent="0.25">
      <c r="B60" s="1150"/>
      <c r="C60" s="1151"/>
      <c r="D60" s="1158" t="s">
        <v>27</v>
      </c>
      <c r="E60" s="1159"/>
      <c r="F60" s="1159"/>
      <c r="G60" s="1159"/>
      <c r="H60" s="1159"/>
      <c r="I60" s="1159"/>
      <c r="J60" s="1160"/>
      <c r="K60" s="87">
        <v>1306</v>
      </c>
      <c r="L60" s="88">
        <v>1582</v>
      </c>
      <c r="M60" s="88">
        <v>1790</v>
      </c>
      <c r="N60" s="88">
        <v>2049</v>
      </c>
      <c r="O60" s="89">
        <v>1131</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iu/J5b0EdMtAYsYV20pm9q0FYl9DJ8eZ/Y1LIw9S2+6L9Cw/xGp6prPo/RuFG7vnjRFCLMQMropKKmmmxKf2Q==" saltValue="XrQMo4pjZX2Uvji7ZayM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521</v>
      </c>
      <c r="J40" s="101" t="s">
        <v>522</v>
      </c>
      <c r="K40" s="101" t="s">
        <v>523</v>
      </c>
      <c r="L40" s="101" t="s">
        <v>524</v>
      </c>
      <c r="M40" s="102" t="s">
        <v>525</v>
      </c>
    </row>
    <row r="41" spans="2:13" ht="27.75" customHeight="1" x14ac:dyDescent="0.2">
      <c r="B41" s="1181" t="s">
        <v>30</v>
      </c>
      <c r="C41" s="1182"/>
      <c r="D41" s="103"/>
      <c r="E41" s="1183" t="s">
        <v>31</v>
      </c>
      <c r="F41" s="1183"/>
      <c r="G41" s="1183"/>
      <c r="H41" s="1184"/>
      <c r="I41" s="342">
        <v>16338</v>
      </c>
      <c r="J41" s="343">
        <v>14752</v>
      </c>
      <c r="K41" s="343">
        <v>13750</v>
      </c>
      <c r="L41" s="343">
        <v>11514</v>
      </c>
      <c r="M41" s="344">
        <v>9785</v>
      </c>
    </row>
    <row r="42" spans="2:13" ht="27.75" customHeight="1" x14ac:dyDescent="0.2">
      <c r="B42" s="1171"/>
      <c r="C42" s="1172"/>
      <c r="D42" s="104"/>
      <c r="E42" s="1175" t="s">
        <v>32</v>
      </c>
      <c r="F42" s="1175"/>
      <c r="G42" s="1175"/>
      <c r="H42" s="1176"/>
      <c r="I42" s="345">
        <v>134</v>
      </c>
      <c r="J42" s="346">
        <v>86</v>
      </c>
      <c r="K42" s="346">
        <v>43</v>
      </c>
      <c r="L42" s="346">
        <v>17</v>
      </c>
      <c r="M42" s="347">
        <v>7</v>
      </c>
    </row>
    <row r="43" spans="2:13" ht="27.75" customHeight="1" x14ac:dyDescent="0.2">
      <c r="B43" s="1171"/>
      <c r="C43" s="1172"/>
      <c r="D43" s="104"/>
      <c r="E43" s="1175" t="s">
        <v>33</v>
      </c>
      <c r="F43" s="1175"/>
      <c r="G43" s="1175"/>
      <c r="H43" s="1176"/>
      <c r="I43" s="345" t="s">
        <v>482</v>
      </c>
      <c r="J43" s="346" t="s">
        <v>482</v>
      </c>
      <c r="K43" s="346" t="s">
        <v>482</v>
      </c>
      <c r="L43" s="346" t="s">
        <v>482</v>
      </c>
      <c r="M43" s="347" t="s">
        <v>482</v>
      </c>
    </row>
    <row r="44" spans="2:13" ht="27.75" customHeight="1" x14ac:dyDescent="0.2">
      <c r="B44" s="1171"/>
      <c r="C44" s="1172"/>
      <c r="D44" s="104"/>
      <c r="E44" s="1175" t="s">
        <v>34</v>
      </c>
      <c r="F44" s="1175"/>
      <c r="G44" s="1175"/>
      <c r="H44" s="1176"/>
      <c r="I44" s="345">
        <v>1063</v>
      </c>
      <c r="J44" s="346">
        <v>1233</v>
      </c>
      <c r="K44" s="346">
        <v>1377</v>
      </c>
      <c r="L44" s="346">
        <v>1701</v>
      </c>
      <c r="M44" s="347">
        <v>1709</v>
      </c>
    </row>
    <row r="45" spans="2:13" ht="27.75" customHeight="1" x14ac:dyDescent="0.2">
      <c r="B45" s="1171"/>
      <c r="C45" s="1172"/>
      <c r="D45" s="104"/>
      <c r="E45" s="1175" t="s">
        <v>35</v>
      </c>
      <c r="F45" s="1175"/>
      <c r="G45" s="1175"/>
      <c r="H45" s="1176"/>
      <c r="I45" s="345">
        <v>11901</v>
      </c>
      <c r="J45" s="346">
        <v>11577</v>
      </c>
      <c r="K45" s="346">
        <v>11599</v>
      </c>
      <c r="L45" s="346">
        <v>12459</v>
      </c>
      <c r="M45" s="347">
        <v>13305</v>
      </c>
    </row>
    <row r="46" spans="2:13" ht="27.75" customHeight="1" x14ac:dyDescent="0.2">
      <c r="B46" s="1171"/>
      <c r="C46" s="1172"/>
      <c r="D46" s="105"/>
      <c r="E46" s="1175" t="s">
        <v>36</v>
      </c>
      <c r="F46" s="1175"/>
      <c r="G46" s="1175"/>
      <c r="H46" s="1176"/>
      <c r="I46" s="345" t="s">
        <v>482</v>
      </c>
      <c r="J46" s="346" t="s">
        <v>482</v>
      </c>
      <c r="K46" s="346" t="s">
        <v>482</v>
      </c>
      <c r="L46" s="346" t="s">
        <v>482</v>
      </c>
      <c r="M46" s="347" t="s">
        <v>482</v>
      </c>
    </row>
    <row r="47" spans="2:13" ht="27.75" customHeight="1" x14ac:dyDescent="0.2">
      <c r="B47" s="1171"/>
      <c r="C47" s="1172"/>
      <c r="D47" s="106"/>
      <c r="E47" s="1185" t="s">
        <v>37</v>
      </c>
      <c r="F47" s="1186"/>
      <c r="G47" s="1186"/>
      <c r="H47" s="1187"/>
      <c r="I47" s="345" t="s">
        <v>482</v>
      </c>
      <c r="J47" s="346" t="s">
        <v>482</v>
      </c>
      <c r="K47" s="346" t="s">
        <v>482</v>
      </c>
      <c r="L47" s="346" t="s">
        <v>482</v>
      </c>
      <c r="M47" s="347" t="s">
        <v>482</v>
      </c>
    </row>
    <row r="48" spans="2:13" ht="27.75" customHeight="1" x14ac:dyDescent="0.2">
      <c r="B48" s="1171"/>
      <c r="C48" s="1172"/>
      <c r="D48" s="104"/>
      <c r="E48" s="1175" t="s">
        <v>38</v>
      </c>
      <c r="F48" s="1175"/>
      <c r="G48" s="1175"/>
      <c r="H48" s="1176"/>
      <c r="I48" s="345" t="s">
        <v>482</v>
      </c>
      <c r="J48" s="346" t="s">
        <v>482</v>
      </c>
      <c r="K48" s="346" t="s">
        <v>482</v>
      </c>
      <c r="L48" s="346" t="s">
        <v>482</v>
      </c>
      <c r="M48" s="347" t="s">
        <v>482</v>
      </c>
    </row>
    <row r="49" spans="2:13" ht="27.75" customHeight="1" x14ac:dyDescent="0.2">
      <c r="B49" s="1173"/>
      <c r="C49" s="1174"/>
      <c r="D49" s="104"/>
      <c r="E49" s="1175" t="s">
        <v>39</v>
      </c>
      <c r="F49" s="1175"/>
      <c r="G49" s="1175"/>
      <c r="H49" s="1176"/>
      <c r="I49" s="345" t="s">
        <v>482</v>
      </c>
      <c r="J49" s="346" t="s">
        <v>482</v>
      </c>
      <c r="K49" s="346" t="s">
        <v>482</v>
      </c>
      <c r="L49" s="346" t="s">
        <v>482</v>
      </c>
      <c r="M49" s="347" t="s">
        <v>482</v>
      </c>
    </row>
    <row r="50" spans="2:13" ht="27.75" customHeight="1" x14ac:dyDescent="0.2">
      <c r="B50" s="1169" t="s">
        <v>40</v>
      </c>
      <c r="C50" s="1170"/>
      <c r="D50" s="107"/>
      <c r="E50" s="1175" t="s">
        <v>41</v>
      </c>
      <c r="F50" s="1175"/>
      <c r="G50" s="1175"/>
      <c r="H50" s="1176"/>
      <c r="I50" s="345">
        <v>51703</v>
      </c>
      <c r="J50" s="346">
        <v>55531</v>
      </c>
      <c r="K50" s="346">
        <v>68642</v>
      </c>
      <c r="L50" s="346">
        <v>80599</v>
      </c>
      <c r="M50" s="347">
        <v>88452</v>
      </c>
    </row>
    <row r="51" spans="2:13" ht="27.75" customHeight="1" x14ac:dyDescent="0.2">
      <c r="B51" s="1171"/>
      <c r="C51" s="1172"/>
      <c r="D51" s="104"/>
      <c r="E51" s="1175" t="s">
        <v>42</v>
      </c>
      <c r="F51" s="1175"/>
      <c r="G51" s="1175"/>
      <c r="H51" s="1176"/>
      <c r="I51" s="345" t="s">
        <v>482</v>
      </c>
      <c r="J51" s="346" t="s">
        <v>482</v>
      </c>
      <c r="K51" s="346" t="s">
        <v>482</v>
      </c>
      <c r="L51" s="346" t="s">
        <v>482</v>
      </c>
      <c r="M51" s="347" t="s">
        <v>482</v>
      </c>
    </row>
    <row r="52" spans="2:13" ht="27.75" customHeight="1" x14ac:dyDescent="0.2">
      <c r="B52" s="1173"/>
      <c r="C52" s="1174"/>
      <c r="D52" s="104"/>
      <c r="E52" s="1175" t="s">
        <v>43</v>
      </c>
      <c r="F52" s="1175"/>
      <c r="G52" s="1175"/>
      <c r="H52" s="1176"/>
      <c r="I52" s="345">
        <v>40218</v>
      </c>
      <c r="J52" s="346">
        <v>36718</v>
      </c>
      <c r="K52" s="346">
        <v>36462</v>
      </c>
      <c r="L52" s="346">
        <v>32496</v>
      </c>
      <c r="M52" s="347">
        <v>27922</v>
      </c>
    </row>
    <row r="53" spans="2:13" ht="27.75" customHeight="1" thickBot="1" x14ac:dyDescent="0.25">
      <c r="B53" s="1177" t="s">
        <v>19</v>
      </c>
      <c r="C53" s="1178"/>
      <c r="D53" s="108"/>
      <c r="E53" s="1179" t="s">
        <v>44</v>
      </c>
      <c r="F53" s="1179"/>
      <c r="G53" s="1179"/>
      <c r="H53" s="1180"/>
      <c r="I53" s="348">
        <v>-62484</v>
      </c>
      <c r="J53" s="349">
        <v>-64601</v>
      </c>
      <c r="K53" s="349">
        <v>-78335</v>
      </c>
      <c r="L53" s="349">
        <v>-87405</v>
      </c>
      <c r="M53" s="350">
        <v>-91567</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duUoZpDkM/hZvO3cPkDHOIScMzx8cU+34EfHW1yu2AhgpBTtltrNGizW50MrSTF65x0BllLmxdZjC6qVFtCzrw==" saltValue="eip2h1S3+a9nPqp2tffh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523</v>
      </c>
      <c r="G54" s="117" t="s">
        <v>524</v>
      </c>
      <c r="H54" s="118" t="s">
        <v>525</v>
      </c>
    </row>
    <row r="55" spans="2:8" ht="52.5" customHeight="1" x14ac:dyDescent="0.2">
      <c r="B55" s="119"/>
      <c r="C55" s="1196" t="s">
        <v>46</v>
      </c>
      <c r="D55" s="1196"/>
      <c r="E55" s="1197"/>
      <c r="F55" s="120">
        <v>30461</v>
      </c>
      <c r="G55" s="120">
        <v>34894</v>
      </c>
      <c r="H55" s="121">
        <v>39540</v>
      </c>
    </row>
    <row r="56" spans="2:8" ht="52.5" customHeight="1" x14ac:dyDescent="0.2">
      <c r="B56" s="122"/>
      <c r="C56" s="1198" t="s">
        <v>47</v>
      </c>
      <c r="D56" s="1198"/>
      <c r="E56" s="1199"/>
      <c r="F56" s="123">
        <v>775</v>
      </c>
      <c r="G56" s="123">
        <v>505</v>
      </c>
      <c r="H56" s="124">
        <v>407</v>
      </c>
    </row>
    <row r="57" spans="2:8" ht="53.25" customHeight="1" x14ac:dyDescent="0.2">
      <c r="B57" s="122"/>
      <c r="C57" s="1200" t="s">
        <v>48</v>
      </c>
      <c r="D57" s="1200"/>
      <c r="E57" s="1201"/>
      <c r="F57" s="125">
        <v>34204</v>
      </c>
      <c r="G57" s="125">
        <v>44111</v>
      </c>
      <c r="H57" s="126">
        <v>51527</v>
      </c>
    </row>
    <row r="58" spans="2:8" ht="45.75" customHeight="1" x14ac:dyDescent="0.2">
      <c r="B58" s="127"/>
      <c r="C58" s="1188" t="s">
        <v>551</v>
      </c>
      <c r="D58" s="1189"/>
      <c r="E58" s="1190"/>
      <c r="F58" s="128">
        <v>10304</v>
      </c>
      <c r="G58" s="128">
        <v>19313</v>
      </c>
      <c r="H58" s="129">
        <v>24359</v>
      </c>
    </row>
    <row r="59" spans="2:8" ht="45.75" customHeight="1" x14ac:dyDescent="0.2">
      <c r="B59" s="127"/>
      <c r="C59" s="1188" t="s">
        <v>550</v>
      </c>
      <c r="D59" s="1189"/>
      <c r="E59" s="1190"/>
      <c r="F59" s="128">
        <v>20553</v>
      </c>
      <c r="G59" s="128">
        <v>21442</v>
      </c>
      <c r="H59" s="129">
        <v>23717</v>
      </c>
    </row>
    <row r="60" spans="2:8" ht="45.75" customHeight="1" x14ac:dyDescent="0.2">
      <c r="B60" s="127"/>
      <c r="C60" s="1188" t="s">
        <v>552</v>
      </c>
      <c r="D60" s="1189"/>
      <c r="E60" s="1190"/>
      <c r="F60" s="128">
        <v>904</v>
      </c>
      <c r="G60" s="128">
        <v>845</v>
      </c>
      <c r="H60" s="129">
        <v>851</v>
      </c>
    </row>
    <row r="61" spans="2:8" ht="45.75" customHeight="1" x14ac:dyDescent="0.2">
      <c r="B61" s="127"/>
      <c r="C61" s="1188" t="s">
        <v>553</v>
      </c>
      <c r="D61" s="1189"/>
      <c r="E61" s="1190"/>
      <c r="F61" s="128">
        <v>808</v>
      </c>
      <c r="G61" s="128">
        <v>811</v>
      </c>
      <c r="H61" s="129">
        <v>821</v>
      </c>
    </row>
    <row r="62" spans="2:8" ht="45.75" customHeight="1" thickBot="1" x14ac:dyDescent="0.25">
      <c r="B62" s="130"/>
      <c r="C62" s="1191" t="s">
        <v>554</v>
      </c>
      <c r="D62" s="1192"/>
      <c r="E62" s="1193"/>
      <c r="F62" s="131">
        <v>811</v>
      </c>
      <c r="G62" s="131">
        <v>801</v>
      </c>
      <c r="H62" s="132">
        <v>758</v>
      </c>
    </row>
    <row r="63" spans="2:8" ht="52.5" customHeight="1" thickBot="1" x14ac:dyDescent="0.25">
      <c r="B63" s="133"/>
      <c r="C63" s="1194" t="s">
        <v>49</v>
      </c>
      <c r="D63" s="1194"/>
      <c r="E63" s="1195"/>
      <c r="F63" s="134">
        <v>65441</v>
      </c>
      <c r="G63" s="134">
        <v>79510</v>
      </c>
      <c r="H63" s="135">
        <v>91474</v>
      </c>
    </row>
    <row r="64" spans="2:8" ht="13" x14ac:dyDescent="0.2"/>
  </sheetData>
  <sheetProtection algorithmName="SHA-512" hashValue="HALTkiybW4VHWGhqndDTnzkmZpzd8G6/75CnlgQuavC74ZMSHFqf7cg2QTs1/75HfCd4lF4PWZUZWws4R5soow==" saltValue="cgZQD6OvmNPwDCChQwdX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520</v>
      </c>
      <c r="G2" s="149"/>
      <c r="H2" s="150"/>
    </row>
    <row r="3" spans="1:8" x14ac:dyDescent="0.2">
      <c r="A3" s="146" t="s">
        <v>513</v>
      </c>
      <c r="B3" s="151"/>
      <c r="C3" s="152"/>
      <c r="D3" s="153">
        <v>38808</v>
      </c>
      <c r="E3" s="154"/>
      <c r="F3" s="155">
        <v>51681</v>
      </c>
      <c r="G3" s="156"/>
      <c r="H3" s="157"/>
    </row>
    <row r="4" spans="1:8" x14ac:dyDescent="0.2">
      <c r="A4" s="158"/>
      <c r="B4" s="159"/>
      <c r="C4" s="160"/>
      <c r="D4" s="161">
        <v>30697</v>
      </c>
      <c r="E4" s="162"/>
      <c r="F4" s="163">
        <v>37226</v>
      </c>
      <c r="G4" s="164"/>
      <c r="H4" s="165"/>
    </row>
    <row r="5" spans="1:8" x14ac:dyDescent="0.2">
      <c r="A5" s="146" t="s">
        <v>515</v>
      </c>
      <c r="B5" s="151"/>
      <c r="C5" s="152"/>
      <c r="D5" s="153">
        <v>30275</v>
      </c>
      <c r="E5" s="154"/>
      <c r="F5" s="155">
        <v>50465</v>
      </c>
      <c r="G5" s="156"/>
      <c r="H5" s="157"/>
    </row>
    <row r="6" spans="1:8" x14ac:dyDescent="0.2">
      <c r="A6" s="158"/>
      <c r="B6" s="159"/>
      <c r="C6" s="160"/>
      <c r="D6" s="161">
        <v>22105</v>
      </c>
      <c r="E6" s="162"/>
      <c r="F6" s="163">
        <v>34193</v>
      </c>
      <c r="G6" s="164"/>
      <c r="H6" s="165"/>
    </row>
    <row r="7" spans="1:8" x14ac:dyDescent="0.2">
      <c r="A7" s="146" t="s">
        <v>516</v>
      </c>
      <c r="B7" s="151"/>
      <c r="C7" s="152"/>
      <c r="D7" s="153">
        <v>15937</v>
      </c>
      <c r="E7" s="154"/>
      <c r="F7" s="155">
        <v>51679</v>
      </c>
      <c r="G7" s="156"/>
      <c r="H7" s="157"/>
    </row>
    <row r="8" spans="1:8" x14ac:dyDescent="0.2">
      <c r="A8" s="158"/>
      <c r="B8" s="159"/>
      <c r="C8" s="160"/>
      <c r="D8" s="161">
        <v>10087</v>
      </c>
      <c r="E8" s="162"/>
      <c r="F8" s="163">
        <v>35132</v>
      </c>
      <c r="G8" s="164"/>
      <c r="H8" s="165"/>
    </row>
    <row r="9" spans="1:8" x14ac:dyDescent="0.2">
      <c r="A9" s="146" t="s">
        <v>517</v>
      </c>
      <c r="B9" s="151"/>
      <c r="C9" s="152"/>
      <c r="D9" s="153">
        <v>27424</v>
      </c>
      <c r="E9" s="154"/>
      <c r="F9" s="155">
        <v>49665</v>
      </c>
      <c r="G9" s="156"/>
      <c r="H9" s="157"/>
    </row>
    <row r="10" spans="1:8" x14ac:dyDescent="0.2">
      <c r="A10" s="158"/>
      <c r="B10" s="159"/>
      <c r="C10" s="160"/>
      <c r="D10" s="161">
        <v>14118</v>
      </c>
      <c r="E10" s="162"/>
      <c r="F10" s="163">
        <v>34678</v>
      </c>
      <c r="G10" s="164"/>
      <c r="H10" s="165"/>
    </row>
    <row r="11" spans="1:8" x14ac:dyDescent="0.2">
      <c r="A11" s="146" t="s">
        <v>518</v>
      </c>
      <c r="B11" s="151"/>
      <c r="C11" s="152"/>
      <c r="D11" s="153">
        <v>27490</v>
      </c>
      <c r="E11" s="154"/>
      <c r="F11" s="155">
        <v>63439</v>
      </c>
      <c r="G11" s="156"/>
      <c r="H11" s="157"/>
    </row>
    <row r="12" spans="1:8" x14ac:dyDescent="0.2">
      <c r="A12" s="158"/>
      <c r="B12" s="159"/>
      <c r="C12" s="166"/>
      <c r="D12" s="161">
        <v>17495</v>
      </c>
      <c r="E12" s="162"/>
      <c r="F12" s="163">
        <v>46463</v>
      </c>
      <c r="G12" s="164"/>
      <c r="H12" s="165"/>
    </row>
    <row r="13" spans="1:8" x14ac:dyDescent="0.2">
      <c r="A13" s="146"/>
      <c r="B13" s="151"/>
      <c r="C13" s="152"/>
      <c r="D13" s="153">
        <v>27987</v>
      </c>
      <c r="E13" s="154"/>
      <c r="F13" s="155">
        <v>53386</v>
      </c>
      <c r="G13" s="167"/>
      <c r="H13" s="157"/>
    </row>
    <row r="14" spans="1:8" x14ac:dyDescent="0.2">
      <c r="A14" s="158"/>
      <c r="B14" s="159"/>
      <c r="C14" s="160"/>
      <c r="D14" s="161">
        <v>18900</v>
      </c>
      <c r="E14" s="162"/>
      <c r="F14" s="163">
        <v>37538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8.1199999999999992</v>
      </c>
      <c r="C19" s="168">
        <f>ROUND(VALUE(SUBSTITUTE(実質収支比率等に係る経年分析!G$48,"▲","-")),2)</f>
        <v>12.72</v>
      </c>
      <c r="D19" s="168">
        <f>ROUND(VALUE(SUBSTITUTE(実質収支比率等に係る経年分析!H$48,"▲","-")),2)</f>
        <v>12.15</v>
      </c>
      <c r="E19" s="168">
        <f>ROUND(VALUE(SUBSTITUTE(実質収支比率等に係る経年分析!I$48,"▲","-")),2)</f>
        <v>11.12</v>
      </c>
      <c r="F19" s="168">
        <f>ROUND(VALUE(SUBSTITUTE(実質収支比率等に係る経年分析!J$48,"▲","-")),2)</f>
        <v>9.3699999999999992</v>
      </c>
    </row>
    <row r="20" spans="1:11" x14ac:dyDescent="0.2">
      <c r="A20" s="168" t="s">
        <v>53</v>
      </c>
      <c r="B20" s="168">
        <f>ROUND(VALUE(SUBSTITUTE(実質収支比率等に係る経年分析!F$47,"▲","-")),2)</f>
        <v>32.17</v>
      </c>
      <c r="C20" s="168">
        <f>ROUND(VALUE(SUBSTITUTE(実質収支比率等に係る経年分析!G$47,"▲","-")),2)</f>
        <v>37.46</v>
      </c>
      <c r="D20" s="168">
        <f>ROUND(VALUE(SUBSTITUTE(実質収支比率等に係る経年分析!H$47,"▲","-")),2)</f>
        <v>42.51</v>
      </c>
      <c r="E20" s="168">
        <f>ROUND(VALUE(SUBSTITUTE(実質収支比率等に係る経年分析!I$47,"▲","-")),2)</f>
        <v>47.79</v>
      </c>
      <c r="F20" s="168">
        <f>ROUND(VALUE(SUBSTITUTE(実質収支比率等に係る経年分析!J$47,"▲","-")),2)</f>
        <v>50.63</v>
      </c>
    </row>
    <row r="21" spans="1:11" x14ac:dyDescent="0.2">
      <c r="A21" s="168" t="s">
        <v>54</v>
      </c>
      <c r="B21" s="168">
        <f>IF(ISNUMBER(VALUE(SUBSTITUTE(実質収支比率等に係る経年分析!F$49,"▲","-"))),ROUND(VALUE(SUBSTITUTE(実質収支比率等に係る経年分析!F$49,"▲","-")),2),NA())</f>
        <v>5.29</v>
      </c>
      <c r="C21" s="168">
        <f>IF(ISNUMBER(VALUE(SUBSTITUTE(実質収支比率等に係る経年分析!G$49,"▲","-"))),ROUND(VALUE(SUBSTITUTE(実質収支比率等に係る経年分析!G$49,"▲","-")),2),NA())</f>
        <v>9.24</v>
      </c>
      <c r="D21" s="168">
        <f>IF(ISNUMBER(VALUE(SUBSTITUTE(実質収支比率等に係る経年分析!H$49,"▲","-"))),ROUND(VALUE(SUBSTITUTE(実質収支比率等に係る経年分析!H$49,"▲","-")),2),NA())</f>
        <v>6.04</v>
      </c>
      <c r="E21" s="168">
        <f>IF(ISNUMBER(VALUE(SUBSTITUTE(実質収支比率等に係る経年分析!I$49,"▲","-"))),ROUND(VALUE(SUBSTITUTE(実質収支比率等に係る経年分析!I$49,"▲","-")),2),NA())</f>
        <v>5.27</v>
      </c>
      <c r="F21" s="168">
        <f>IF(ISNUMBER(VALUE(SUBSTITUTE(実質収支比率等に係る経年分析!J$49,"▲","-"))),ROUND(VALUE(SUBSTITUTE(実質収支比率等に係る経年分析!J$49,"▲","-")),2),NA())</f>
        <v>4.92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7.0000000000000007E-2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0.38</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0.38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0.84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0.42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0.43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8.1199999999999992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12.71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12.15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11.12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9.36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4991</v>
      </c>
      <c r="E42" s="170"/>
      <c r="F42" s="170"/>
      <c r="G42" s="170">
        <f>'実質公債費比率（分子）の構造'!L$52</f>
        <v>4865</v>
      </c>
      <c r="H42" s="170"/>
      <c r="I42" s="170"/>
      <c r="J42" s="170">
        <f>'実質公債費比率（分子）の構造'!M$52</f>
        <v>4654</v>
      </c>
      <c r="K42" s="170"/>
      <c r="L42" s="170"/>
      <c r="M42" s="170">
        <f>'実質公債費比率（分子）の構造'!N$52</f>
        <v>4195</v>
      </c>
      <c r="N42" s="170"/>
      <c r="O42" s="170"/>
      <c r="P42" s="170">
        <f>'実質公債費比率（分子）の構造'!O$52</f>
        <v>3769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22</v>
      </c>
      <c r="C44" s="170"/>
      <c r="D44" s="170"/>
      <c r="E44" s="170">
        <f>'実質公債費比率（分子）の構造'!L$50</f>
        <v>18</v>
      </c>
      <c r="F44" s="170"/>
      <c r="G44" s="170"/>
      <c r="H44" s="170">
        <f>'実質公債費比率（分子）の構造'!M$50</f>
        <v>12</v>
      </c>
      <c r="I44" s="170"/>
      <c r="J44" s="170"/>
      <c r="K44" s="170">
        <f>'実質公債費比率（分子）の構造'!N$50</f>
        <v>12</v>
      </c>
      <c r="L44" s="170"/>
      <c r="M44" s="170"/>
      <c r="N44" s="170">
        <f>'実質公債費比率（分子）の構造'!O$50</f>
        <v>11</v>
      </c>
      <c r="O44" s="170"/>
      <c r="P44" s="170"/>
    </row>
    <row r="45" spans="1:16" x14ac:dyDescent="0.2">
      <c r="A45" s="170" t="s">
        <v>63</v>
      </c>
      <c r="B45" s="170">
        <f>'実質公債費比率（分子）の構造'!K$49</f>
        <v>87</v>
      </c>
      <c r="C45" s="170"/>
      <c r="D45" s="170"/>
      <c r="E45" s="170">
        <f>'実質公債費比率（分子）の構造'!L$49</f>
        <v>96</v>
      </c>
      <c r="F45" s="170"/>
      <c r="G45" s="170"/>
      <c r="H45" s="170">
        <f>'実質公債費比率（分子）の構造'!M$49</f>
        <v>92</v>
      </c>
      <c r="I45" s="170"/>
      <c r="J45" s="170"/>
      <c r="K45" s="170">
        <f>'実質公債費比率（分子）の構造'!N$49</f>
        <v>94</v>
      </c>
      <c r="L45" s="170"/>
      <c r="M45" s="170"/>
      <c r="N45" s="170">
        <f>'実質公債費比率（分子）の構造'!O$49</f>
        <v>112</v>
      </c>
      <c r="O45" s="170"/>
      <c r="P45" s="170"/>
    </row>
    <row r="46" spans="1:16" x14ac:dyDescent="0.2">
      <c r="A46" s="170" t="s">
        <v>64</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12</v>
      </c>
      <c r="B47" s="170">
        <f>'実質公債費比率（分子）の構造'!K$47</f>
        <v>278</v>
      </c>
      <c r="C47" s="170"/>
      <c r="D47" s="170"/>
      <c r="E47" s="170">
        <f>'実質公債費比率（分子）の構造'!L$47</f>
        <v>304</v>
      </c>
      <c r="F47" s="170"/>
      <c r="G47" s="170"/>
      <c r="H47" s="170">
        <f>'実質公債費比率（分子）の構造'!M$47</f>
        <v>303</v>
      </c>
      <c r="I47" s="170"/>
      <c r="J47" s="170"/>
      <c r="K47" s="170">
        <f>'実質公債費比率（分子）の構造'!N$47</f>
        <v>303</v>
      </c>
      <c r="L47" s="170"/>
      <c r="M47" s="170"/>
      <c r="N47" s="170">
        <f>'実質公債費比率（分子）の構造'!O$47</f>
        <v>194</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2013</v>
      </c>
      <c r="C49" s="170"/>
      <c r="D49" s="170"/>
      <c r="E49" s="170">
        <f>'実質公債費比率（分子）の構造'!L$45</f>
        <v>1687</v>
      </c>
      <c r="F49" s="170"/>
      <c r="G49" s="170"/>
      <c r="H49" s="170">
        <f>'実質公債費比率（分子）の構造'!M$45</f>
        <v>1564</v>
      </c>
      <c r="I49" s="170"/>
      <c r="J49" s="170"/>
      <c r="K49" s="170">
        <f>'実質公債費比率（分子）の構造'!N$45</f>
        <v>1027</v>
      </c>
      <c r="L49" s="170"/>
      <c r="M49" s="170"/>
      <c r="N49" s="170">
        <f>'実質公債費比率（分子）の構造'!O$45</f>
        <v>831</v>
      </c>
      <c r="O49" s="170"/>
      <c r="P49" s="170"/>
    </row>
    <row r="50" spans="1:16" x14ac:dyDescent="0.2">
      <c r="A50" s="170" t="s">
        <v>67</v>
      </c>
      <c r="B50" s="170" t="e">
        <f>NA()</f>
        <v>#N/A</v>
      </c>
      <c r="C50" s="170">
        <f>IF(ISNUMBER('実質公債費比率（分子）の構造'!K$53),'実質公債費比率（分子）の構造'!K$53,NA())</f>
        <v>-2591</v>
      </c>
      <c r="D50" s="170" t="e">
        <f>NA()</f>
        <v>#N/A</v>
      </c>
      <c r="E50" s="170" t="e">
        <f>NA()</f>
        <v>#N/A</v>
      </c>
      <c r="F50" s="170">
        <f>IF(ISNUMBER('実質公債費比率（分子）の構造'!L$53),'実質公債費比率（分子）の構造'!L$53,NA())</f>
        <v>-2760</v>
      </c>
      <c r="G50" s="170" t="e">
        <f>NA()</f>
        <v>#N/A</v>
      </c>
      <c r="H50" s="170" t="e">
        <f>NA()</f>
        <v>#N/A</v>
      </c>
      <c r="I50" s="170">
        <f>IF(ISNUMBER('実質公債費比率（分子）の構造'!M$53),'実質公債費比率（分子）の構造'!M$53,NA())</f>
        <v>-2683</v>
      </c>
      <c r="J50" s="170" t="e">
        <f>NA()</f>
        <v>#N/A</v>
      </c>
      <c r="K50" s="170" t="e">
        <f>NA()</f>
        <v>#N/A</v>
      </c>
      <c r="L50" s="170">
        <f>IF(ISNUMBER('実質公債費比率（分子）の構造'!N$53),'実質公債費比率（分子）の構造'!N$53,NA())</f>
        <v>-2759</v>
      </c>
      <c r="M50" s="170" t="e">
        <f>NA()</f>
        <v>#N/A</v>
      </c>
      <c r="N50" s="170" t="e">
        <f>NA()</f>
        <v>#N/A</v>
      </c>
      <c r="O50" s="170">
        <f>IF(ISNUMBER('実質公債費比率（分子）の構造'!O$53),'実質公債費比率（分子）の構造'!O$53,NA())</f>
        <v>-2621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40218</v>
      </c>
      <c r="E56" s="169"/>
      <c r="F56" s="169"/>
      <c r="G56" s="169">
        <f>'将来負担比率（分子）の構造'!J$52</f>
        <v>36718</v>
      </c>
      <c r="H56" s="169"/>
      <c r="I56" s="169"/>
      <c r="J56" s="169">
        <f>'将来負担比率（分子）の構造'!K$52</f>
        <v>36462</v>
      </c>
      <c r="K56" s="169"/>
      <c r="L56" s="169"/>
      <c r="M56" s="169">
        <f>'将来負担比率（分子）の構造'!L$52</f>
        <v>32496</v>
      </c>
      <c r="N56" s="169"/>
      <c r="O56" s="169"/>
      <c r="P56" s="169">
        <f>'将来負担比率（分子）の構造'!M$52</f>
        <v>27922</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51703</v>
      </c>
      <c r="E58" s="169"/>
      <c r="F58" s="169"/>
      <c r="G58" s="169">
        <f>'将来負担比率（分子）の構造'!J$50</f>
        <v>55531</v>
      </c>
      <c r="H58" s="169"/>
      <c r="I58" s="169"/>
      <c r="J58" s="169">
        <f>'将来負担比率（分子）の構造'!K$50</f>
        <v>68642</v>
      </c>
      <c r="K58" s="169"/>
      <c r="L58" s="169"/>
      <c r="M58" s="169">
        <f>'将来負担比率（分子）の構造'!L$50</f>
        <v>80599</v>
      </c>
      <c r="N58" s="169"/>
      <c r="O58" s="169"/>
      <c r="P58" s="169">
        <f>'将来負担比率（分子）の構造'!M$50</f>
        <v>88452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11901</v>
      </c>
      <c r="C62" s="169"/>
      <c r="D62" s="169"/>
      <c r="E62" s="169">
        <f>'将来負担比率（分子）の構造'!J$45</f>
        <v>11577</v>
      </c>
      <c r="F62" s="169"/>
      <c r="G62" s="169"/>
      <c r="H62" s="169">
        <f>'将来負担比率（分子）の構造'!K$45</f>
        <v>11599</v>
      </c>
      <c r="I62" s="169"/>
      <c r="J62" s="169"/>
      <c r="K62" s="169">
        <f>'将来負担比率（分子）の構造'!L$45</f>
        <v>12459</v>
      </c>
      <c r="L62" s="169"/>
      <c r="M62" s="169"/>
      <c r="N62" s="169">
        <f>'将来負担比率（分子）の構造'!M$45</f>
        <v>13305</v>
      </c>
      <c r="O62" s="169"/>
      <c r="P62" s="169"/>
    </row>
    <row r="63" spans="1:16" x14ac:dyDescent="0.2">
      <c r="A63" s="169" t="s">
        <v>34</v>
      </c>
      <c r="B63" s="169">
        <f>'将来負担比率（分子）の構造'!I$44</f>
        <v>1063</v>
      </c>
      <c r="C63" s="169"/>
      <c r="D63" s="169"/>
      <c r="E63" s="169">
        <f>'将来負担比率（分子）の構造'!J$44</f>
        <v>1233</v>
      </c>
      <c r="F63" s="169"/>
      <c r="G63" s="169"/>
      <c r="H63" s="169">
        <f>'将来負担比率（分子）の構造'!K$44</f>
        <v>1377</v>
      </c>
      <c r="I63" s="169"/>
      <c r="J63" s="169"/>
      <c r="K63" s="169">
        <f>'将来負担比率（分子）の構造'!L$44</f>
        <v>1701</v>
      </c>
      <c r="L63" s="169"/>
      <c r="M63" s="169"/>
      <c r="N63" s="169">
        <f>'将来負担比率（分子）の構造'!M$44</f>
        <v>1709</v>
      </c>
      <c r="O63" s="169"/>
      <c r="P63" s="169"/>
    </row>
    <row r="64" spans="1:16" x14ac:dyDescent="0.2">
      <c r="A64" s="169" t="s">
        <v>33</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32</v>
      </c>
      <c r="B65" s="169">
        <f>'将来負担比率（分子）の構造'!I$42</f>
        <v>134</v>
      </c>
      <c r="C65" s="169"/>
      <c r="D65" s="169"/>
      <c r="E65" s="169">
        <f>'将来負担比率（分子）の構造'!J$42</f>
        <v>86</v>
      </c>
      <c r="F65" s="169"/>
      <c r="G65" s="169"/>
      <c r="H65" s="169">
        <f>'将来負担比率（分子）の構造'!K$42</f>
        <v>43</v>
      </c>
      <c r="I65" s="169"/>
      <c r="J65" s="169"/>
      <c r="K65" s="169">
        <f>'将来負担比率（分子）の構造'!L$42</f>
        <v>17</v>
      </c>
      <c r="L65" s="169"/>
      <c r="M65" s="169"/>
      <c r="N65" s="169">
        <f>'将来負担比率（分子）の構造'!M$42</f>
        <v>7</v>
      </c>
      <c r="O65" s="169"/>
      <c r="P65" s="169"/>
    </row>
    <row r="66" spans="1:16" x14ac:dyDescent="0.2">
      <c r="A66" s="169" t="s">
        <v>31</v>
      </c>
      <c r="B66" s="169">
        <f>'将来負担比率（分子）の構造'!I$41</f>
        <v>16338</v>
      </c>
      <c r="C66" s="169"/>
      <c r="D66" s="169"/>
      <c r="E66" s="169">
        <f>'将来負担比率（分子）の構造'!J$41</f>
        <v>14752</v>
      </c>
      <c r="F66" s="169"/>
      <c r="G66" s="169"/>
      <c r="H66" s="169">
        <f>'将来負担比率（分子）の構造'!K$41</f>
        <v>13750</v>
      </c>
      <c r="I66" s="169"/>
      <c r="J66" s="169"/>
      <c r="K66" s="169">
        <f>'将来負担比率（分子）の構造'!L$41</f>
        <v>11514</v>
      </c>
      <c r="L66" s="169"/>
      <c r="M66" s="169"/>
      <c r="N66" s="169">
        <f>'将来負担比率（分子）の構造'!M$41</f>
        <v>9785</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30461</v>
      </c>
      <c r="C72" s="173">
        <f>基金残高に係る経年分析!G55</f>
        <v>34894</v>
      </c>
      <c r="D72" s="173">
        <f>基金残高に係る経年分析!H55</f>
        <v>39540</v>
      </c>
    </row>
    <row r="73" spans="1:16" x14ac:dyDescent="0.2">
      <c r="A73" s="172" t="s">
        <v>74</v>
      </c>
      <c r="B73" s="173">
        <f>基金残高に係る経年分析!F56</f>
        <v>775</v>
      </c>
      <c r="C73" s="173">
        <f>基金残高に係る経年分析!G56</f>
        <v>505</v>
      </c>
      <c r="D73" s="173">
        <f>基金残高に係る経年分析!H56</f>
        <v>407</v>
      </c>
    </row>
    <row r="74" spans="1:16" x14ac:dyDescent="0.2">
      <c r="A74" s="172" t="s">
        <v>75</v>
      </c>
      <c r="B74" s="173">
        <f>基金残高に係る経年分析!F57</f>
        <v>34204</v>
      </c>
      <c r="C74" s="173">
        <f>基金残高に係る経年分析!G57</f>
        <v>44111</v>
      </c>
      <c r="D74" s="173">
        <f>基金残高に係る経年分析!H57</f>
        <v>51527</v>
      </c>
    </row>
  </sheetData>
  <sheetProtection algorithmName="SHA-512" hashValue="PPdC1zE+xpcXwB2fPOePPN2NO+0VHnV1N2XE6ymauoyw7DyNHL1jDGDZ/An4jHEvcAEzkgi8cXO8Sbm1472OrQ==" saltValue="xJi1l4J7UsANeDbG3J7k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6678A484330F745A65B7C753EF6D235" ma:contentTypeVersion="15" ma:contentTypeDescription="新しいドキュメントを作成します。" ma:contentTypeScope="" ma:versionID="cf4b6c11855699e257a4384bf2f6fe37">
  <xsd:schema xmlns:xsd="http://www.w3.org/2001/XMLSchema" xmlns:xs="http://www.w3.org/2001/XMLSchema" xmlns:p="http://schemas.microsoft.com/office/2006/metadata/properties" xmlns:ns1="http://schemas.microsoft.com/sharepoint/v3" xmlns:ns2="80bdeb40-05e2-4890-b5c1-f6723a1a1270" xmlns:ns3="3a5fa2a0-fd2e-4a36-ab21-93b98a268cc5" targetNamespace="http://schemas.microsoft.com/office/2006/metadata/properties" ma:root="true" ma:fieldsID="b86de1273da80c6d66dd91363ff3aa86" ns1:_="" ns2:_="" ns3:_="">
    <xsd:import namespace="http://schemas.microsoft.com/sharepoint/v3"/>
    <xsd:import namespace="80bdeb40-05e2-4890-b5c1-f6723a1a1270"/>
    <xsd:import namespace="3a5fa2a0-fd2e-4a36-ab21-93b98a268c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deb40-05e2-4890-b5c1-f6723a1a1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839e1b8-f5b0-498a-9da1-3169d63f85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5fa2a0-fd2e-4a36-ab21-93b98a268cc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bd2508e-95f6-4ee4-b438-567f9742f9ee}" ma:internalName="TaxCatchAll" ma:showField="CatchAllData" ma:web="3a5fa2a0-fd2e-4a36-ab21-93b98a268c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0bdeb40-05e2-4890-b5c1-f6723a1a1270">
      <Terms xmlns="http://schemas.microsoft.com/office/infopath/2007/PartnerControls"/>
    </lcf76f155ced4ddcb4097134ff3c332f>
    <TaxCatchAll xmlns="3a5fa2a0-fd2e-4a36-ab21-93b98a268cc5" xsi:nil="true"/>
  </documentManagement>
</p:properties>
</file>

<file path=customXml/itemProps1.xml><?xml version="1.0" encoding="utf-8"?>
<ds:datastoreItem xmlns:ds="http://schemas.openxmlformats.org/officeDocument/2006/customXml" ds:itemID="{1E7C17F6-45B3-4232-994B-CC3C7E63C1AC}"/>
</file>

<file path=customXml/itemProps2.xml><?xml version="1.0" encoding="utf-8"?>
<ds:datastoreItem xmlns:ds="http://schemas.openxmlformats.org/officeDocument/2006/customXml" ds:itemID="{E8D23217-B99A-4C6A-916C-0EAD072EDAE9}"/>
</file>

<file path=customXml/itemProps3.xml><?xml version="1.0" encoding="utf-8"?>
<ds:datastoreItem xmlns:ds="http://schemas.openxmlformats.org/officeDocument/2006/customXml" ds:itemID="{626C8FC3-CF1E-4F23-8D0D-A13288C82C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2025-03-10T09:46:01Z</cp:lastPrinted>
  <dcterms:created xsi:type="dcterms:W3CDTF">2025-02-19T01:47:49Z</dcterms:created>
  <dcterms:modified xsi:type="dcterms:W3CDTF">2025-03-19T03:28:13Z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0x010100D6678A484330F745A65B7C753EF6D235</vt:lpwstr>
  </property>
</Properties>
</file>