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7635" yWindow="15" windowWidth="7680" windowHeight="8550" tabRatio="734"/>
  </bookViews>
  <sheets>
    <sheet name="（参考様式２）活力創出基盤整備（計画例）" sheetId="26" r:id="rId1"/>
    <sheet name="参考図（溶込)" sheetId="27" r:id="rId2"/>
  </sheets>
  <definedNames>
    <definedName name="_xlnm.Print_Area" localSheetId="0">'（参考様式２）活力創出基盤整備（計画例）'!$A$1:$AD$197</definedName>
    <definedName name="_xlnm.Print_Area" localSheetId="1">'参考図（溶込)'!$A$1:$Y$60</definedName>
  </definedNames>
  <calcPr calcId="145621"/>
</workbook>
</file>

<file path=xl/calcChain.xml><?xml version="1.0" encoding="utf-8"?>
<calcChain xmlns="http://schemas.openxmlformats.org/spreadsheetml/2006/main">
  <c r="Z49" i="26" l="1"/>
  <c r="Z39" i="26"/>
  <c r="Z40" i="26"/>
  <c r="Z41" i="26"/>
  <c r="Z42" i="26"/>
  <c r="Z43" i="26"/>
  <c r="Z44" i="26"/>
  <c r="Z45" i="26"/>
  <c r="Z46" i="26"/>
  <c r="Z47" i="26"/>
  <c r="Z48" i="26"/>
  <c r="Z50" i="26"/>
  <c r="Z51" i="26"/>
  <c r="Z52" i="26"/>
  <c r="Z53" i="26"/>
  <c r="Z54" i="26"/>
  <c r="Z55" i="26"/>
  <c r="Z56" i="26"/>
  <c r="Z57" i="26"/>
  <c r="Z58" i="26"/>
  <c r="Z59" i="26"/>
  <c r="Z60" i="26"/>
  <c r="Z61" i="26"/>
  <c r="Z62" i="26"/>
  <c r="Z63" i="26"/>
  <c r="Z64" i="26"/>
  <c r="Z65" i="26"/>
  <c r="Z66" i="26"/>
  <c r="Z67" i="26"/>
  <c r="Z68" i="26"/>
  <c r="Z69" i="26"/>
  <c r="Z70" i="26"/>
  <c r="Z71" i="26"/>
  <c r="Z72" i="26"/>
  <c r="Z73" i="26"/>
  <c r="Z74" i="26"/>
  <c r="Z75" i="26"/>
  <c r="Z76" i="26"/>
  <c r="S96" i="26" l="1"/>
  <c r="V74" i="26" l="1"/>
  <c r="V46" i="26"/>
  <c r="V59" i="26"/>
  <c r="V61" i="26"/>
  <c r="V67" i="26"/>
  <c r="V45" i="26"/>
  <c r="S45" i="26" l="1"/>
  <c r="W45" i="26" l="1"/>
  <c r="V68" i="26"/>
  <c r="V71" i="26"/>
  <c r="V43" i="26"/>
  <c r="V40" i="26"/>
  <c r="V38" i="26"/>
  <c r="V64" i="26"/>
  <c r="V47" i="26"/>
  <c r="V42" i="26"/>
  <c r="V66" i="26"/>
  <c r="V60" i="26"/>
  <c r="U136" i="26" l="1"/>
  <c r="T136" i="26"/>
  <c r="V136" i="26"/>
  <c r="W136" i="26"/>
  <c r="X136" i="26"/>
  <c r="S136" i="26"/>
  <c r="Z110" i="26"/>
  <c r="Z111" i="26"/>
  <c r="Z112" i="26"/>
  <c r="Z113" i="26"/>
  <c r="Z114" i="26"/>
  <c r="Z115" i="26"/>
  <c r="Z116" i="26"/>
  <c r="Z117" i="26"/>
  <c r="Z118" i="26"/>
  <c r="Z119" i="26"/>
  <c r="Z120" i="26"/>
  <c r="Z121" i="26"/>
  <c r="Z122" i="26"/>
  <c r="Z123" i="26"/>
  <c r="Z124" i="26"/>
  <c r="Z125" i="26"/>
  <c r="Z126" i="26"/>
  <c r="Z127" i="26"/>
  <c r="Z128" i="26"/>
  <c r="Z109" i="26"/>
  <c r="T96" i="26"/>
  <c r="U96" i="26"/>
  <c r="V96" i="26"/>
  <c r="W96" i="26"/>
  <c r="X96" i="26"/>
  <c r="Z38" i="26"/>
  <c r="Z137" i="26" l="1"/>
  <c r="O23" i="26" s="1"/>
  <c r="Z97" i="26"/>
  <c r="I23" i="26" s="1"/>
  <c r="Y137" i="26"/>
  <c r="Y102" i="26"/>
  <c r="L23" i="26"/>
  <c r="U23" i="26" s="1"/>
  <c r="Y97" i="26"/>
  <c r="F23" i="26" l="1"/>
</calcChain>
</file>

<file path=xl/comments1.xml><?xml version="1.0" encoding="utf-8"?>
<comments xmlns="http://schemas.openxmlformats.org/spreadsheetml/2006/main">
  <authors>
    <author>行政情報化推進課</author>
  </authors>
  <commentList>
    <comment ref="H168" authorId="0">
      <text>
        <r>
          <rPr>
            <b/>
            <sz val="9"/>
            <color indexed="81"/>
            <rFont val="ＭＳ Ｐゴシック"/>
            <family val="3"/>
            <charset val="128"/>
          </rPr>
          <t>中間評価の場合は「最終」を「中間」に置き換えること。</t>
        </r>
        <r>
          <rPr>
            <sz val="9"/>
            <color indexed="81"/>
            <rFont val="ＭＳ Ｐゴシック"/>
            <family val="3"/>
            <charset val="128"/>
          </rPr>
          <t xml:space="preserve">
</t>
        </r>
      </text>
    </comment>
  </commentList>
</comments>
</file>

<file path=xl/sharedStrings.xml><?xml version="1.0" encoding="utf-8"?>
<sst xmlns="http://schemas.openxmlformats.org/spreadsheetml/2006/main" count="941" uniqueCount="358">
  <si>
    <t>合計</t>
    <rPh sb="0" eb="2">
      <t>ゴウケイ</t>
    </rPh>
    <phoneticPr fontId="1"/>
  </si>
  <si>
    <t>番号</t>
    <rPh sb="0" eb="2">
      <t>バンゴウ</t>
    </rPh>
    <phoneticPr fontId="1"/>
  </si>
  <si>
    <t>道路</t>
    <rPh sb="0" eb="2">
      <t>ドウロ</t>
    </rPh>
    <phoneticPr fontId="1"/>
  </si>
  <si>
    <t>改築</t>
    <rPh sb="0" eb="2">
      <t>カイチク</t>
    </rPh>
    <phoneticPr fontId="1"/>
  </si>
  <si>
    <t>一般</t>
    <rPh sb="0" eb="2">
      <t>イッパン</t>
    </rPh>
    <phoneticPr fontId="1"/>
  </si>
  <si>
    <t>事業実施期間（年度）</t>
    <rPh sb="0" eb="2">
      <t>ジギョウ</t>
    </rPh>
    <rPh sb="2" eb="4">
      <t>ジッシ</t>
    </rPh>
    <rPh sb="4" eb="6">
      <t>キカン</t>
    </rPh>
    <rPh sb="7" eb="9">
      <t>ネンド</t>
    </rPh>
    <phoneticPr fontId="1"/>
  </si>
  <si>
    <t>当初現況値</t>
    <rPh sb="0" eb="2">
      <t>トウショ</t>
    </rPh>
    <rPh sb="2" eb="4">
      <t>ゲンキョウ</t>
    </rPh>
    <rPh sb="4" eb="5">
      <t>チ</t>
    </rPh>
    <phoneticPr fontId="1"/>
  </si>
  <si>
    <t>省略
工種</t>
    <rPh sb="0" eb="2">
      <t>ショウリャク</t>
    </rPh>
    <rPh sb="3" eb="4">
      <t>コウ</t>
    </rPh>
    <rPh sb="4" eb="5">
      <t>シュ</t>
    </rPh>
    <phoneticPr fontId="1"/>
  </si>
  <si>
    <t>計画の名称</t>
    <rPh sb="0" eb="2">
      <t>ケイカク</t>
    </rPh>
    <rPh sb="3" eb="5">
      <t>メイショウ</t>
    </rPh>
    <phoneticPr fontId="1"/>
  </si>
  <si>
    <t>計画の目標</t>
    <rPh sb="0" eb="2">
      <t>ケイカク</t>
    </rPh>
    <rPh sb="3" eb="5">
      <t>モクヒョウ</t>
    </rPh>
    <phoneticPr fontId="1"/>
  </si>
  <si>
    <t>計画の期間</t>
    <rPh sb="0" eb="2">
      <t>ケイカク</t>
    </rPh>
    <rPh sb="3" eb="5">
      <t>キカン</t>
    </rPh>
    <phoneticPr fontId="1"/>
  </si>
  <si>
    <t>地域</t>
    <rPh sb="0" eb="2">
      <t>チイキ</t>
    </rPh>
    <phoneticPr fontId="1"/>
  </si>
  <si>
    <t>事業</t>
    <rPh sb="0" eb="2">
      <t>ジギョウ</t>
    </rPh>
    <phoneticPr fontId="1"/>
  </si>
  <si>
    <t>種別</t>
    <rPh sb="0" eb="2">
      <t>シュベツ</t>
    </rPh>
    <phoneticPr fontId="1"/>
  </si>
  <si>
    <t>事業内容</t>
    <rPh sb="0" eb="2">
      <t>ジギョウ</t>
    </rPh>
    <rPh sb="2" eb="4">
      <t>ナイヨウ</t>
    </rPh>
    <phoneticPr fontId="1"/>
  </si>
  <si>
    <t>市町村名</t>
    <rPh sb="0" eb="4">
      <t>シチョウソンメイ</t>
    </rPh>
    <phoneticPr fontId="1"/>
  </si>
  <si>
    <t>交付対象事業</t>
    <rPh sb="0" eb="2">
      <t>コウフ</t>
    </rPh>
    <rPh sb="2" eb="4">
      <t>タイショウ</t>
    </rPh>
    <rPh sb="4" eb="6">
      <t>ジギョウ</t>
    </rPh>
    <phoneticPr fontId="1"/>
  </si>
  <si>
    <t>Ｃ　効果促進事業</t>
    <rPh sb="2" eb="4">
      <t>コウカ</t>
    </rPh>
    <rPh sb="4" eb="6">
      <t>ソクシン</t>
    </rPh>
    <rPh sb="6" eb="8">
      <t>ジギョウ</t>
    </rPh>
    <phoneticPr fontId="1"/>
  </si>
  <si>
    <t>中間目標値</t>
    <rPh sb="0" eb="2">
      <t>チュウカン</t>
    </rPh>
    <rPh sb="2" eb="5">
      <t>モクヒョウチ</t>
    </rPh>
    <phoneticPr fontId="1"/>
  </si>
  <si>
    <t>直接</t>
    <rPh sb="0" eb="2">
      <t>チョクセツ</t>
    </rPh>
    <phoneticPr fontId="1"/>
  </si>
  <si>
    <t>間接</t>
    <rPh sb="0" eb="2">
      <t>カンセツ</t>
    </rPh>
    <phoneticPr fontId="1"/>
  </si>
  <si>
    <t>（延長・面積等）</t>
    <rPh sb="1" eb="3">
      <t>エンチョウ</t>
    </rPh>
    <rPh sb="4" eb="6">
      <t>メンセキ</t>
    </rPh>
    <rPh sb="6" eb="7">
      <t>トウ</t>
    </rPh>
    <phoneticPr fontId="1"/>
  </si>
  <si>
    <t>Ｂ　関連社会資本整備事業</t>
    <rPh sb="2" eb="4">
      <t>カンレン</t>
    </rPh>
    <rPh sb="4" eb="6">
      <t>シャカイ</t>
    </rPh>
    <rPh sb="6" eb="8">
      <t>シホン</t>
    </rPh>
    <rPh sb="8" eb="10">
      <t>セイビ</t>
    </rPh>
    <rPh sb="10" eb="12">
      <t>ジギョウ</t>
    </rPh>
    <phoneticPr fontId="1"/>
  </si>
  <si>
    <t>社会実験</t>
    <rPh sb="0" eb="2">
      <t>シャカイ</t>
    </rPh>
    <rPh sb="2" eb="4">
      <t>ジッケン</t>
    </rPh>
    <phoneticPr fontId="1"/>
  </si>
  <si>
    <t>備考</t>
    <rPh sb="0" eb="2">
      <t>ビコウ</t>
    </rPh>
    <phoneticPr fontId="1"/>
  </si>
  <si>
    <t>修繕</t>
    <rPh sb="0" eb="2">
      <t>シュウゼン</t>
    </rPh>
    <phoneticPr fontId="1"/>
  </si>
  <si>
    <t>国道</t>
    <rPh sb="0" eb="2">
      <t>コクドウ</t>
    </rPh>
    <phoneticPr fontId="1"/>
  </si>
  <si>
    <t>市町村道</t>
    <rPh sb="0" eb="3">
      <t>シチョウソン</t>
    </rPh>
    <rPh sb="3" eb="4">
      <t>ドウ</t>
    </rPh>
    <phoneticPr fontId="1"/>
  </si>
  <si>
    <t>省略</t>
    <rPh sb="0" eb="2">
      <t>ショウリャク</t>
    </rPh>
    <phoneticPr fontId="1"/>
  </si>
  <si>
    <t>交付</t>
    <rPh sb="0" eb="2">
      <t>コウフ</t>
    </rPh>
    <phoneticPr fontId="1"/>
  </si>
  <si>
    <t>一体的に実施することにより期待される効果</t>
    <rPh sb="0" eb="2">
      <t>イッタイ</t>
    </rPh>
    <rPh sb="2" eb="3">
      <t>テキ</t>
    </rPh>
    <rPh sb="4" eb="6">
      <t>ジッシ</t>
    </rPh>
    <rPh sb="13" eb="15">
      <t>キタイ</t>
    </rPh>
    <rPh sb="18" eb="20">
      <t>コウカ</t>
    </rPh>
    <phoneticPr fontId="1"/>
  </si>
  <si>
    <t>全体事業費
（百万円）</t>
    <rPh sb="0" eb="2">
      <t>ゼンタイ</t>
    </rPh>
    <rPh sb="2" eb="5">
      <t>ジギョウヒ</t>
    </rPh>
    <rPh sb="7" eb="8">
      <t>ヒャク</t>
    </rPh>
    <rPh sb="8" eb="10">
      <t>マンエン</t>
    </rPh>
    <phoneticPr fontId="1"/>
  </si>
  <si>
    <t>合計
（Ａ＋Ｂ＋Ｃ）</t>
    <rPh sb="0" eb="2">
      <t>ゴウケイケイ</t>
    </rPh>
    <phoneticPr fontId="1"/>
  </si>
  <si>
    <t>最終目標値</t>
    <rPh sb="0" eb="2">
      <t>サイシュウ</t>
    </rPh>
    <rPh sb="2" eb="5">
      <t>モクヒョウチ</t>
    </rPh>
    <phoneticPr fontId="1"/>
  </si>
  <si>
    <t>Ａ1　道路事業</t>
    <rPh sb="3" eb="5">
      <t>ドウロ</t>
    </rPh>
    <rPh sb="5" eb="7">
      <t>ジギョウ</t>
    </rPh>
    <phoneticPr fontId="1"/>
  </si>
  <si>
    <t>目標値と実績値</t>
    <rPh sb="0" eb="3">
      <t>モクヒョウチ</t>
    </rPh>
    <rPh sb="4" eb="7">
      <t>ジッセキチ</t>
    </rPh>
    <phoneticPr fontId="1"/>
  </si>
  <si>
    <t>に差が出た要因</t>
    <rPh sb="1" eb="2">
      <t>サ</t>
    </rPh>
    <rPh sb="3" eb="4">
      <t>デ</t>
    </rPh>
    <rPh sb="5" eb="7">
      <t>ヨウイン</t>
    </rPh>
    <phoneticPr fontId="1"/>
  </si>
  <si>
    <t>１．交付対象事業の進捗状況</t>
    <rPh sb="2" eb="4">
      <t>コウフ</t>
    </rPh>
    <rPh sb="4" eb="6">
      <t>タイショウ</t>
    </rPh>
    <rPh sb="6" eb="8">
      <t>ジギョウ</t>
    </rPh>
    <rPh sb="9" eb="11">
      <t>シンチョク</t>
    </rPh>
    <rPh sb="11" eb="13">
      <t>ジョウキョウ</t>
    </rPh>
    <phoneticPr fontId="1"/>
  </si>
  <si>
    <t>３．特記事項（今後の方針等）</t>
    <rPh sb="2" eb="4">
      <t>トッキ</t>
    </rPh>
    <rPh sb="4" eb="6">
      <t>ジコウ</t>
    </rPh>
    <rPh sb="7" eb="9">
      <t>コンゴ</t>
    </rPh>
    <rPh sb="10" eb="12">
      <t>ホウシン</t>
    </rPh>
    <rPh sb="12" eb="13">
      <t>トウ</t>
    </rPh>
    <phoneticPr fontId="1"/>
  </si>
  <si>
    <t>２．事業効果の発現状況、目標値の達成状況</t>
    <rPh sb="2" eb="4">
      <t>ジギョウ</t>
    </rPh>
    <rPh sb="4" eb="6">
      <t>コウカ</t>
    </rPh>
    <rPh sb="7" eb="9">
      <t>ハツゲン</t>
    </rPh>
    <rPh sb="9" eb="11">
      <t>ジョウキョウ</t>
    </rPh>
    <rPh sb="12" eb="15">
      <t>モクヒョウチ</t>
    </rPh>
    <rPh sb="16" eb="18">
      <t>タッセイ</t>
    </rPh>
    <rPh sb="18" eb="20">
      <t>ジョウキョウ</t>
    </rPh>
    <phoneticPr fontId="1"/>
  </si>
  <si>
    <t>公表の方法</t>
    <rPh sb="0" eb="2">
      <t>コウヒョウ</t>
    </rPh>
    <rPh sb="3" eb="5">
      <t>ホウホウ</t>
    </rPh>
    <phoneticPr fontId="1"/>
  </si>
  <si>
    <t>最終実績値</t>
    <rPh sb="0" eb="2">
      <t>サイシュウ</t>
    </rPh>
    <rPh sb="2" eb="5">
      <t>ジッセキチ</t>
    </rPh>
    <phoneticPr fontId="1"/>
  </si>
  <si>
    <t>※交付対象事業については、できるだけ個別路線ごとに記載すること。</t>
    <rPh sb="1" eb="3">
      <t>コウフ</t>
    </rPh>
    <rPh sb="3" eb="5">
      <t>タイショウ</t>
    </rPh>
    <rPh sb="5" eb="7">
      <t>ジギョウ</t>
    </rPh>
    <rPh sb="18" eb="20">
      <t>コベツ</t>
    </rPh>
    <rPh sb="20" eb="22">
      <t>ロセン</t>
    </rPh>
    <rPh sb="25" eb="27">
      <t>キサイ</t>
    </rPh>
    <phoneticPr fontId="1"/>
  </si>
  <si>
    <t>（必要に応じて記述）</t>
    <rPh sb="1" eb="3">
      <t>ヒツヨウ</t>
    </rPh>
    <rPh sb="4" eb="5">
      <t>オウ</t>
    </rPh>
    <rPh sb="7" eb="9">
      <t>キジュツ</t>
    </rPh>
    <phoneticPr fontId="1"/>
  </si>
  <si>
    <t>Ａ</t>
    <phoneticPr fontId="1"/>
  </si>
  <si>
    <t>Ｂ</t>
    <phoneticPr fontId="1"/>
  </si>
  <si>
    <t>Ｃ</t>
    <phoneticPr fontId="1"/>
  </si>
  <si>
    <t>効果促進事業費の割合</t>
    <phoneticPr fontId="1"/>
  </si>
  <si>
    <t>Ｃ／（Ａ＋Ｂ＋Ｃ）</t>
    <phoneticPr fontId="1"/>
  </si>
  <si>
    <t>事　後　評　価　（中　間　評　価）</t>
    <rPh sb="0" eb="1">
      <t>コト</t>
    </rPh>
    <rPh sb="2" eb="3">
      <t>アト</t>
    </rPh>
    <rPh sb="4" eb="5">
      <t>ヒョウ</t>
    </rPh>
    <rPh sb="6" eb="7">
      <t>アタイ</t>
    </rPh>
    <rPh sb="9" eb="10">
      <t>チュウ</t>
    </rPh>
    <rPh sb="11" eb="12">
      <t>アイダ</t>
    </rPh>
    <rPh sb="13" eb="14">
      <t>ヒョウ</t>
    </rPh>
    <rPh sb="15" eb="16">
      <t>アタイ</t>
    </rPh>
    <phoneticPr fontId="1"/>
  </si>
  <si>
    <t>○事後評価（中間評価）の実施体制、実施時期</t>
    <rPh sb="1" eb="3">
      <t>ジゴ</t>
    </rPh>
    <rPh sb="3" eb="5">
      <t>ヒョウカ</t>
    </rPh>
    <rPh sb="6" eb="8">
      <t>チュウカン</t>
    </rPh>
    <rPh sb="8" eb="10">
      <t>ヒョウカ</t>
    </rPh>
    <rPh sb="12" eb="14">
      <t>ジッシ</t>
    </rPh>
    <rPh sb="14" eb="16">
      <t>タイセイ</t>
    </rPh>
    <rPh sb="17" eb="19">
      <t>ジッシ</t>
    </rPh>
    <rPh sb="19" eb="21">
      <t>ジキ</t>
    </rPh>
    <phoneticPr fontId="1"/>
  </si>
  <si>
    <t>事後評価（中間評価）の実施体制</t>
    <rPh sb="0" eb="2">
      <t>ジゴ</t>
    </rPh>
    <rPh sb="2" eb="4">
      <t>ヒョウカ</t>
    </rPh>
    <rPh sb="5" eb="7">
      <t>チュウカン</t>
    </rPh>
    <rPh sb="7" eb="9">
      <t>ヒョウカ</t>
    </rPh>
    <rPh sb="11" eb="13">
      <t>ジッシ</t>
    </rPh>
    <rPh sb="13" eb="15">
      <t>タイセイ</t>
    </rPh>
    <phoneticPr fontId="1"/>
  </si>
  <si>
    <t>事後評価（中間評価）の実施時期</t>
    <rPh sb="0" eb="2">
      <t>ジゴ</t>
    </rPh>
    <rPh sb="2" eb="4">
      <t>ヒョウカ</t>
    </rPh>
    <rPh sb="5" eb="7">
      <t>チュウカン</t>
    </rPh>
    <rPh sb="7" eb="9">
      <t>ヒョウカ</t>
    </rPh>
    <rPh sb="11" eb="13">
      <t>ジッシ</t>
    </rPh>
    <rPh sb="13" eb="15">
      <t>ジキ</t>
    </rPh>
    <phoneticPr fontId="1"/>
  </si>
  <si>
    <t>Ⅰ定量的指標に関連する</t>
    <rPh sb="1" eb="4">
      <t>テイリョウテキ</t>
    </rPh>
    <rPh sb="4" eb="6">
      <t>シヒョウ</t>
    </rPh>
    <rPh sb="7" eb="9">
      <t>カンレン</t>
    </rPh>
    <phoneticPr fontId="1"/>
  </si>
  <si>
    <t>Ⅱ定量的指標の達成状況</t>
    <rPh sb="1" eb="4">
      <t>テイリョウテキ</t>
    </rPh>
    <rPh sb="4" eb="6">
      <t>シヒョウ</t>
    </rPh>
    <rPh sb="6" eb="7">
      <t>シヒョウ</t>
    </rPh>
    <rPh sb="7" eb="9">
      <t>タッセイ</t>
    </rPh>
    <rPh sb="9" eb="11">
      <t>ジョウキョウ</t>
    </rPh>
    <phoneticPr fontId="1"/>
  </si>
  <si>
    <t>Ⅲ定量的指標以外の交付対象事業の効果の発現状況</t>
    <rPh sb="1" eb="4">
      <t>テイリョウテキ</t>
    </rPh>
    <rPh sb="4" eb="6">
      <t>シヒョウ</t>
    </rPh>
    <rPh sb="6" eb="8">
      <t>イガイ</t>
    </rPh>
    <rPh sb="9" eb="11">
      <t>コウフ</t>
    </rPh>
    <rPh sb="11" eb="13">
      <t>タイショウ</t>
    </rPh>
    <rPh sb="13" eb="15">
      <t>ジギョウ</t>
    </rPh>
    <rPh sb="16" eb="18">
      <t>コウカ</t>
    </rPh>
    <rPh sb="19" eb="21">
      <t>ハツゲン</t>
    </rPh>
    <rPh sb="21" eb="23">
      <t>ジョウキョウ</t>
    </rPh>
    <phoneticPr fontId="1"/>
  </si>
  <si>
    <t>【実施体制】　北九州市建設局道路部道路計画課が事後評価を実施</t>
    <rPh sb="1" eb="3">
      <t>ジッシ</t>
    </rPh>
    <rPh sb="3" eb="5">
      <t>タイセイ</t>
    </rPh>
    <rPh sb="7" eb="11">
      <t>キタキュウシュウシ</t>
    </rPh>
    <rPh sb="11" eb="14">
      <t>ケンセツキョク</t>
    </rPh>
    <rPh sb="14" eb="17">
      <t>ドウロブ</t>
    </rPh>
    <rPh sb="17" eb="19">
      <t>ドウロ</t>
    </rPh>
    <rPh sb="19" eb="22">
      <t>ケイカクカ</t>
    </rPh>
    <rPh sb="23" eb="25">
      <t>ジゴ</t>
    </rPh>
    <rPh sb="25" eb="27">
      <t>ヒョウカ</t>
    </rPh>
    <rPh sb="28" eb="30">
      <t>ジッシ</t>
    </rPh>
    <phoneticPr fontId="1"/>
  </si>
  <si>
    <t>【評価値の確認方法】　学識経験者に意見聴取を実施</t>
    <rPh sb="1" eb="4">
      <t>ヒョウカチ</t>
    </rPh>
    <rPh sb="5" eb="7">
      <t>カクニン</t>
    </rPh>
    <rPh sb="7" eb="9">
      <t>ホウホウ</t>
    </rPh>
    <rPh sb="11" eb="13">
      <t>ガクシキ</t>
    </rPh>
    <rPh sb="13" eb="16">
      <t>ケイケンシャ</t>
    </rPh>
    <rPh sb="17" eb="19">
      <t>イケン</t>
    </rPh>
    <rPh sb="19" eb="21">
      <t>チョウシュ</t>
    </rPh>
    <rPh sb="22" eb="24">
      <t>ジッシ</t>
    </rPh>
    <phoneticPr fontId="1"/>
  </si>
  <si>
    <t>平成２８年度</t>
    <rPh sb="0" eb="2">
      <t>ヘイセイ</t>
    </rPh>
    <rPh sb="4" eb="6">
      <t>ネンド</t>
    </rPh>
    <phoneticPr fontId="1"/>
  </si>
  <si>
    <t>北九州市ホームページに掲載</t>
    <rPh sb="0" eb="4">
      <t>キタキュウシュウシ</t>
    </rPh>
    <rPh sb="11" eb="13">
      <t>ケイサイ</t>
    </rPh>
    <phoneticPr fontId="1"/>
  </si>
  <si>
    <t>継続</t>
    <rPh sb="0" eb="2">
      <t>ケイゾク</t>
    </rPh>
    <phoneticPr fontId="1"/>
  </si>
  <si>
    <t>完了</t>
    <rPh sb="0" eb="2">
      <t>カンリョウ</t>
    </rPh>
    <phoneticPr fontId="1"/>
  </si>
  <si>
    <t>計画</t>
    <rPh sb="0" eb="2">
      <t>ケイカク</t>
    </rPh>
    <phoneticPr fontId="1"/>
  </si>
  <si>
    <t>実施</t>
    <rPh sb="0" eb="2">
      <t>ジッシ</t>
    </rPh>
    <phoneticPr fontId="1"/>
  </si>
  <si>
    <t>北九州市</t>
    <rPh sb="0" eb="4">
      <t>キタキュウシュウシ</t>
    </rPh>
    <phoneticPr fontId="1"/>
  </si>
  <si>
    <t>消すな！</t>
    <rPh sb="0" eb="1">
      <t>ケ</t>
    </rPh>
    <phoneticPr fontId="1"/>
  </si>
  <si>
    <t>進捗状況</t>
    <rPh sb="0" eb="2">
      <t>シンチョク</t>
    </rPh>
    <rPh sb="2" eb="4">
      <t>ジョウキョウ</t>
    </rPh>
    <phoneticPr fontId="1"/>
  </si>
  <si>
    <t>進捗度</t>
    <rPh sb="0" eb="2">
      <t>シンチョク</t>
    </rPh>
    <rPh sb="2" eb="3">
      <t>ド</t>
    </rPh>
    <phoneticPr fontId="1"/>
  </si>
  <si>
    <t>継続/完了</t>
    <rPh sb="0" eb="2">
      <t>ケイゾク</t>
    </rPh>
    <rPh sb="3" eb="5">
      <t>カンリョウ</t>
    </rPh>
    <phoneticPr fontId="1"/>
  </si>
  <si>
    <t>着手済/全体</t>
    <rPh sb="0" eb="2">
      <t>チャクシュ</t>
    </rPh>
    <rPh sb="2" eb="3">
      <t>ス</t>
    </rPh>
    <rPh sb="4" eb="6">
      <t>ゼンタイ</t>
    </rPh>
    <phoneticPr fontId="1"/>
  </si>
  <si>
    <t>１　産業活動を支援し、市民生活の質的向上を図る道路整備</t>
    <phoneticPr fontId="1"/>
  </si>
  <si>
    <t>平成２１年度～平成２６年度(６年間)</t>
    <rPh sb="0" eb="2">
      <t>ヘイセイ</t>
    </rPh>
    <rPh sb="4" eb="6">
      <t>ネンド</t>
    </rPh>
    <rPh sb="7" eb="9">
      <t>ヘイセイ</t>
    </rPh>
    <rPh sb="11" eb="13">
      <t>ネンド</t>
    </rPh>
    <rPh sb="15" eb="17">
      <t>ネンカン</t>
    </rPh>
    <phoneticPr fontId="1"/>
  </si>
  <si>
    <t>交付団体</t>
    <rPh sb="0" eb="2">
      <t>コウフ</t>
    </rPh>
    <rPh sb="2" eb="4">
      <t>ダンタイ</t>
    </rPh>
    <phoneticPr fontId="1"/>
  </si>
  <si>
    <t>　郊外部や近隣都市との連絡強化により、渋滞ポイントの解消や当該地域における交通混雑の緩和及び、開発拠点への企業誘致や地場産業の振興を図るとともに、安全で快適な地域内移動、近隣交流など、地域の活性化と連携を強化する道路ネットワークの形成を図る。</t>
    <phoneticPr fontId="1"/>
  </si>
  <si>
    <t>計画の成果目標（アウトカム指標）</t>
    <rPh sb="0" eb="2">
      <t>ケイカク</t>
    </rPh>
    <rPh sb="3" eb="5">
      <t>セイカ</t>
    </rPh>
    <rPh sb="5" eb="7">
      <t>モクヒョウ</t>
    </rPh>
    <rPh sb="13" eb="15">
      <t>シヒョウ</t>
    </rPh>
    <phoneticPr fontId="1"/>
  </si>
  <si>
    <t>アウトカム指標の定義及び算定式</t>
    <rPh sb="5" eb="7">
      <t>シヒョウ</t>
    </rPh>
    <phoneticPr fontId="1"/>
  </si>
  <si>
    <t>北九州市全域の幹線道路における1ｋｍあたり渋滞損失時間の削減率</t>
    <rPh sb="0" eb="4">
      <t>キタキュウシュウシ</t>
    </rPh>
    <rPh sb="4" eb="6">
      <t>ゼンイキ</t>
    </rPh>
    <rPh sb="7" eb="9">
      <t>カンセン</t>
    </rPh>
    <rPh sb="9" eb="11">
      <t>ドウロ</t>
    </rPh>
    <rPh sb="21" eb="23">
      <t>ジュウタイ</t>
    </rPh>
    <rPh sb="23" eb="25">
      <t>ソンシツ</t>
    </rPh>
    <rPh sb="25" eb="27">
      <t>ジカン</t>
    </rPh>
    <rPh sb="28" eb="30">
      <t>サクゲン</t>
    </rPh>
    <rPh sb="30" eb="31">
      <t>リツ</t>
    </rPh>
    <phoneticPr fontId="1"/>
  </si>
  <si>
    <t>渋滞損失時間の削減率。北九州市内の幹線道路における1kmあたりの渋滞損失時間を削減する。</t>
    <rPh sb="0" eb="2">
      <t>ジュウタイ</t>
    </rPh>
    <rPh sb="2" eb="4">
      <t>ソンシツ</t>
    </rPh>
    <rPh sb="4" eb="6">
      <t>ジカン</t>
    </rPh>
    <rPh sb="7" eb="9">
      <t>サクゲン</t>
    </rPh>
    <rPh sb="9" eb="10">
      <t>リツ</t>
    </rPh>
    <rPh sb="11" eb="16">
      <t>キタキュウシュウシナイ</t>
    </rPh>
    <rPh sb="17" eb="19">
      <t>カンセン</t>
    </rPh>
    <rPh sb="19" eb="21">
      <t>ドウロ</t>
    </rPh>
    <rPh sb="32" eb="34">
      <t>ジュウタイ</t>
    </rPh>
    <rPh sb="34" eb="36">
      <t>ソンシツ</t>
    </rPh>
    <rPh sb="36" eb="38">
      <t>ジカン</t>
    </rPh>
    <rPh sb="39" eb="41">
      <t>サクゲン</t>
    </rPh>
    <phoneticPr fontId="1"/>
  </si>
  <si>
    <t>(１ｋｍあたり渋滞損失時間の削減率）＝｛１－（事業後渋滞損失時間）／（事業前渋滞損失時間）｝</t>
    <rPh sb="7" eb="9">
      <t>ジュウタイ</t>
    </rPh>
    <rPh sb="9" eb="11">
      <t>ソンシツ</t>
    </rPh>
    <rPh sb="11" eb="13">
      <t>ジカン</t>
    </rPh>
    <rPh sb="14" eb="16">
      <t>サクゲン</t>
    </rPh>
    <rPh sb="16" eb="17">
      <t>リツ</t>
    </rPh>
    <rPh sb="23" eb="25">
      <t>ジギョウ</t>
    </rPh>
    <rPh sb="25" eb="26">
      <t>ゴ</t>
    </rPh>
    <rPh sb="26" eb="28">
      <t>ジュウタイ</t>
    </rPh>
    <rPh sb="28" eb="30">
      <t>ソンシツ</t>
    </rPh>
    <rPh sb="30" eb="32">
      <t>ジカン</t>
    </rPh>
    <rPh sb="35" eb="37">
      <t>ジギョウ</t>
    </rPh>
    <rPh sb="37" eb="38">
      <t>マエ</t>
    </rPh>
    <rPh sb="38" eb="40">
      <t>ジュウタイ</t>
    </rPh>
    <rPh sb="40" eb="42">
      <t>ソンシツ</t>
    </rPh>
    <rPh sb="42" eb="44">
      <t>ジカン</t>
    </rPh>
    <phoneticPr fontId="1"/>
  </si>
  <si>
    <t>アウトカム指標の現況値及び目標値</t>
    <rPh sb="5" eb="7">
      <t>シヒョウ</t>
    </rPh>
    <rPh sb="8" eb="10">
      <t>ゲンキョウ</t>
    </rPh>
    <rPh sb="10" eb="11">
      <t>アタイ</t>
    </rPh>
    <rPh sb="11" eb="12">
      <t>オヨ</t>
    </rPh>
    <rPh sb="13" eb="16">
      <t>モクヒョウチ</t>
    </rPh>
    <phoneticPr fontId="1"/>
  </si>
  <si>
    <t>(H21当初）</t>
    <rPh sb="4" eb="6">
      <t>トウショ</t>
    </rPh>
    <phoneticPr fontId="1"/>
  </si>
  <si>
    <t>（Ｈ23末）</t>
    <rPh sb="4" eb="5">
      <t>マツ</t>
    </rPh>
    <phoneticPr fontId="1"/>
  </si>
  <si>
    <t>（Ｈ26末）</t>
    <rPh sb="4" eb="5">
      <t>マツ</t>
    </rPh>
    <phoneticPr fontId="1"/>
  </si>
  <si>
    <r>
      <t>67.8</t>
    </r>
    <r>
      <rPr>
        <sz val="6"/>
        <rFont val="ＭＳ 明朝"/>
        <family val="1"/>
        <charset val="128"/>
      </rPr>
      <t>千人･時間/年･km</t>
    </r>
    <phoneticPr fontId="1"/>
  </si>
  <si>
    <r>
      <t>66.8</t>
    </r>
    <r>
      <rPr>
        <sz val="6"/>
        <rFont val="ＭＳ 明朝"/>
        <family val="1"/>
        <charset val="128"/>
      </rPr>
      <t>千人･時間/年･km</t>
    </r>
    <phoneticPr fontId="1"/>
  </si>
  <si>
    <r>
      <t>66.0</t>
    </r>
    <r>
      <rPr>
        <sz val="6"/>
        <rFont val="ＭＳ 明朝"/>
        <family val="1"/>
        <charset val="128"/>
      </rPr>
      <t>千人･時間/年･km</t>
    </r>
    <phoneticPr fontId="1"/>
  </si>
  <si>
    <t>(1.5%)</t>
    <phoneticPr fontId="1"/>
  </si>
  <si>
    <t>(2.7%)</t>
    <phoneticPr fontId="1"/>
  </si>
  <si>
    <t>都道府県道</t>
    <rPh sb="0" eb="1">
      <t>ト</t>
    </rPh>
    <rPh sb="1" eb="2">
      <t>ミチ</t>
    </rPh>
    <rPh sb="2" eb="3">
      <t>フ</t>
    </rPh>
    <rPh sb="3" eb="4">
      <t>ケン</t>
    </rPh>
    <rPh sb="4" eb="5">
      <t>ミチ</t>
    </rPh>
    <phoneticPr fontId="1"/>
  </si>
  <si>
    <t>0.55</t>
    <phoneticPr fontId="1"/>
  </si>
  <si>
    <t>(主)長行田町線（蒲生工区）</t>
    <rPh sb="1" eb="2">
      <t>シュ</t>
    </rPh>
    <rPh sb="3" eb="5">
      <t>オサユキ</t>
    </rPh>
    <rPh sb="5" eb="7">
      <t>タマチ</t>
    </rPh>
    <rPh sb="7" eb="8">
      <t>セン</t>
    </rPh>
    <rPh sb="9" eb="11">
      <t>ガモウ</t>
    </rPh>
    <rPh sb="11" eb="13">
      <t>コウク</t>
    </rPh>
    <phoneticPr fontId="1"/>
  </si>
  <si>
    <t>現道拡幅1.4km</t>
    <rPh sb="0" eb="1">
      <t>ゲン</t>
    </rPh>
    <rPh sb="1" eb="2">
      <t>ドウ</t>
    </rPh>
    <rPh sb="2" eb="4">
      <t>カクフク</t>
    </rPh>
    <phoneticPr fontId="1"/>
  </si>
  <si>
    <t>1-A2</t>
  </si>
  <si>
    <t>0.55</t>
  </si>
  <si>
    <t>(主)長行田町線（高野工区）</t>
    <rPh sb="1" eb="2">
      <t>シュ</t>
    </rPh>
    <rPh sb="3" eb="5">
      <t>オサユキ</t>
    </rPh>
    <rPh sb="5" eb="7">
      <t>タマチ</t>
    </rPh>
    <rPh sb="7" eb="8">
      <t>セン</t>
    </rPh>
    <rPh sb="9" eb="11">
      <t>タカノ</t>
    </rPh>
    <rPh sb="11" eb="13">
      <t>コウク</t>
    </rPh>
    <phoneticPr fontId="1"/>
  </si>
  <si>
    <t>現道拡幅1.8km</t>
    <rPh sb="0" eb="1">
      <t>ゲン</t>
    </rPh>
    <rPh sb="1" eb="2">
      <t>ドウ</t>
    </rPh>
    <rPh sb="2" eb="4">
      <t>カクフク</t>
    </rPh>
    <phoneticPr fontId="1"/>
  </si>
  <si>
    <t>1-A3</t>
  </si>
  <si>
    <t>(主)曽根鞘ヶ谷線（熊谷工区）</t>
    <rPh sb="1" eb="2">
      <t>シュ</t>
    </rPh>
    <rPh sb="3" eb="5">
      <t>ソネ</t>
    </rPh>
    <rPh sb="5" eb="6">
      <t>サヤ</t>
    </rPh>
    <rPh sb="7" eb="8">
      <t>タニ</t>
    </rPh>
    <rPh sb="8" eb="9">
      <t>セン</t>
    </rPh>
    <rPh sb="10" eb="11">
      <t>クマ</t>
    </rPh>
    <rPh sb="11" eb="12">
      <t>タニ</t>
    </rPh>
    <rPh sb="12" eb="14">
      <t>コウク</t>
    </rPh>
    <phoneticPr fontId="1"/>
  </si>
  <si>
    <t>現道拡幅0.69km</t>
    <rPh sb="0" eb="1">
      <t>ゲン</t>
    </rPh>
    <rPh sb="1" eb="2">
      <t>ドウ</t>
    </rPh>
    <rPh sb="2" eb="4">
      <t>カクフク</t>
    </rPh>
    <phoneticPr fontId="1"/>
  </si>
  <si>
    <t>1-A4</t>
  </si>
  <si>
    <t>(主)北九州小竹線（景勝工区）</t>
    <rPh sb="1" eb="2">
      <t>シュ</t>
    </rPh>
    <rPh sb="3" eb="6">
      <t>キタキュウシュウ</t>
    </rPh>
    <rPh sb="6" eb="8">
      <t>コタケ</t>
    </rPh>
    <rPh sb="8" eb="9">
      <t>セン</t>
    </rPh>
    <rPh sb="10" eb="12">
      <t>ケイショウ</t>
    </rPh>
    <rPh sb="12" eb="14">
      <t>コウク</t>
    </rPh>
    <phoneticPr fontId="1"/>
  </si>
  <si>
    <t>現道拡幅0.4km</t>
    <rPh sb="0" eb="1">
      <t>ゲン</t>
    </rPh>
    <rPh sb="1" eb="2">
      <t>ドウ</t>
    </rPh>
    <rPh sb="2" eb="4">
      <t>カクフク</t>
    </rPh>
    <phoneticPr fontId="1"/>
  </si>
  <si>
    <t>1-A5</t>
  </si>
  <si>
    <t>(主)直方水巻線（北九州大橋）</t>
    <rPh sb="1" eb="2">
      <t>シュ</t>
    </rPh>
    <rPh sb="3" eb="5">
      <t>ノオガタ</t>
    </rPh>
    <rPh sb="5" eb="7">
      <t>ミズマキ</t>
    </rPh>
    <rPh sb="7" eb="8">
      <t>セン</t>
    </rPh>
    <rPh sb="9" eb="12">
      <t>キタキュウシュウ</t>
    </rPh>
    <rPh sb="12" eb="14">
      <t>オオハシ</t>
    </rPh>
    <phoneticPr fontId="1"/>
  </si>
  <si>
    <t>バイパス0.8km</t>
    <phoneticPr fontId="1"/>
  </si>
  <si>
    <t>1-A6</t>
  </si>
  <si>
    <t>市町村道</t>
    <rPh sb="0" eb="3">
      <t>シチョウソン</t>
    </rPh>
    <rPh sb="3" eb="4">
      <t>ミチ</t>
    </rPh>
    <phoneticPr fontId="1"/>
  </si>
  <si>
    <t>(都）八幡鞍手線（楠橋地区）</t>
    <rPh sb="1" eb="2">
      <t>ト</t>
    </rPh>
    <rPh sb="3" eb="5">
      <t>ヤハタ</t>
    </rPh>
    <rPh sb="5" eb="7">
      <t>クラテ</t>
    </rPh>
    <rPh sb="7" eb="8">
      <t>セン</t>
    </rPh>
    <rPh sb="9" eb="10">
      <t>クスノキ</t>
    </rPh>
    <rPh sb="10" eb="11">
      <t>バシ</t>
    </rPh>
    <rPh sb="11" eb="13">
      <t>チク</t>
    </rPh>
    <phoneticPr fontId="1"/>
  </si>
  <si>
    <t>バイパス2.27km</t>
    <phoneticPr fontId="1"/>
  </si>
  <si>
    <t>1-A8</t>
  </si>
  <si>
    <t>(他)中原戸畑１号線</t>
    <rPh sb="1" eb="2">
      <t>ホカ</t>
    </rPh>
    <rPh sb="3" eb="5">
      <t>ナカハラ</t>
    </rPh>
    <rPh sb="5" eb="7">
      <t>トバタ</t>
    </rPh>
    <rPh sb="8" eb="10">
      <t>ゴウセン</t>
    </rPh>
    <phoneticPr fontId="1"/>
  </si>
  <si>
    <t>バイパス2.1km</t>
    <phoneticPr fontId="1"/>
  </si>
  <si>
    <t>1-A9</t>
  </si>
  <si>
    <t>(他)中貫長野１号線</t>
    <rPh sb="1" eb="2">
      <t>タ</t>
    </rPh>
    <rPh sb="3" eb="5">
      <t>ナカヌキ</t>
    </rPh>
    <rPh sb="5" eb="7">
      <t>ナガノ</t>
    </rPh>
    <rPh sb="8" eb="9">
      <t>ゴウ</t>
    </rPh>
    <rPh sb="9" eb="10">
      <t>セン</t>
    </rPh>
    <phoneticPr fontId="1"/>
  </si>
  <si>
    <t>バイパス2km</t>
    <phoneticPr fontId="1"/>
  </si>
  <si>
    <t>1-A10</t>
  </si>
  <si>
    <t>(他)横代南町山手１号線</t>
    <rPh sb="1" eb="2">
      <t>タ</t>
    </rPh>
    <rPh sb="3" eb="4">
      <t>ヨコ</t>
    </rPh>
    <rPh sb="4" eb="5">
      <t>シロ</t>
    </rPh>
    <rPh sb="5" eb="7">
      <t>ミナミマチ</t>
    </rPh>
    <rPh sb="7" eb="9">
      <t>ヤマテ</t>
    </rPh>
    <rPh sb="10" eb="11">
      <t>ゴウ</t>
    </rPh>
    <rPh sb="11" eb="12">
      <t>セン</t>
    </rPh>
    <phoneticPr fontId="1"/>
  </si>
  <si>
    <t>バイパス1km</t>
    <phoneticPr fontId="1"/>
  </si>
  <si>
    <t>1-A11</t>
  </si>
  <si>
    <t>(１)中貫貫弥生が丘１号線</t>
    <rPh sb="3" eb="5">
      <t>ナカヌキ</t>
    </rPh>
    <rPh sb="5" eb="6">
      <t>ヌキ</t>
    </rPh>
    <rPh sb="6" eb="8">
      <t>ヤヨイ</t>
    </rPh>
    <rPh sb="9" eb="10">
      <t>オカ</t>
    </rPh>
    <rPh sb="11" eb="12">
      <t>ゴウ</t>
    </rPh>
    <rPh sb="12" eb="13">
      <t>セン</t>
    </rPh>
    <phoneticPr fontId="1"/>
  </si>
  <si>
    <t>バイパス1.63km</t>
    <phoneticPr fontId="1"/>
  </si>
  <si>
    <t>1-A12</t>
  </si>
  <si>
    <t>0.5</t>
    <phoneticPr fontId="1"/>
  </si>
  <si>
    <t>(国)国道３号（門司）</t>
    <rPh sb="1" eb="2">
      <t>クニ</t>
    </rPh>
    <rPh sb="3" eb="5">
      <t>コクドウ</t>
    </rPh>
    <rPh sb="6" eb="7">
      <t>ゴウ</t>
    </rPh>
    <rPh sb="8" eb="10">
      <t>モジ</t>
    </rPh>
    <phoneticPr fontId="1"/>
  </si>
  <si>
    <t>低騒音舗装4.9km</t>
    <rPh sb="0" eb="3">
      <t>テイソウオン</t>
    </rPh>
    <rPh sb="3" eb="5">
      <t>ホソウ</t>
    </rPh>
    <phoneticPr fontId="1"/>
  </si>
  <si>
    <t>1-A13</t>
    <phoneticPr fontId="1"/>
  </si>
  <si>
    <t>(国)国道199号（若松～八幡西区）</t>
    <rPh sb="1" eb="2">
      <t>クニ</t>
    </rPh>
    <rPh sb="3" eb="5">
      <t>コクドウ</t>
    </rPh>
    <rPh sb="8" eb="9">
      <t>ゴウ</t>
    </rPh>
    <rPh sb="10" eb="12">
      <t>ワカマツ</t>
    </rPh>
    <rPh sb="13" eb="17">
      <t>ヤハタニシク</t>
    </rPh>
    <phoneticPr fontId="1"/>
  </si>
  <si>
    <t>低騒音舗装13.1km</t>
    <rPh sb="0" eb="3">
      <t>テイソウオン</t>
    </rPh>
    <rPh sb="3" eb="5">
      <t>ホソウ</t>
    </rPh>
    <phoneticPr fontId="1"/>
  </si>
  <si>
    <t>1-A14</t>
    <phoneticPr fontId="1"/>
  </si>
  <si>
    <t>(主)有毛引野線</t>
    <rPh sb="1" eb="2">
      <t>シュ</t>
    </rPh>
    <rPh sb="3" eb="4">
      <t>アリ</t>
    </rPh>
    <rPh sb="4" eb="5">
      <t>ゲ</t>
    </rPh>
    <rPh sb="5" eb="7">
      <t>ヒキノ</t>
    </rPh>
    <rPh sb="7" eb="8">
      <t>セン</t>
    </rPh>
    <phoneticPr fontId="1"/>
  </si>
  <si>
    <t>低騒音舗装4ha</t>
    <rPh sb="0" eb="3">
      <t>テイソウオン</t>
    </rPh>
    <rPh sb="3" eb="5">
      <t>ホソウ</t>
    </rPh>
    <phoneticPr fontId="1"/>
  </si>
  <si>
    <t>1-A15</t>
    <phoneticPr fontId="1"/>
  </si>
  <si>
    <t>(他)砂津上富野１号線</t>
    <rPh sb="1" eb="2">
      <t>タ</t>
    </rPh>
    <rPh sb="3" eb="5">
      <t>スナツ</t>
    </rPh>
    <rPh sb="5" eb="6">
      <t>カミ</t>
    </rPh>
    <rPh sb="6" eb="8">
      <t>トミノ</t>
    </rPh>
    <rPh sb="9" eb="11">
      <t>ゴウセン</t>
    </rPh>
    <phoneticPr fontId="1"/>
  </si>
  <si>
    <t>低騒音舗装1.5ha</t>
    <rPh sb="0" eb="3">
      <t>テイソウオン</t>
    </rPh>
    <rPh sb="3" eb="5">
      <t>ホソウ</t>
    </rPh>
    <phoneticPr fontId="1"/>
  </si>
  <si>
    <t>1-A16</t>
  </si>
  <si>
    <t>(他)田原4号線外</t>
    <rPh sb="1" eb="2">
      <t>タ</t>
    </rPh>
    <rPh sb="3" eb="5">
      <t>タハラ</t>
    </rPh>
    <rPh sb="6" eb="7">
      <t>ゴウ</t>
    </rPh>
    <rPh sb="7" eb="8">
      <t>セン</t>
    </rPh>
    <rPh sb="8" eb="9">
      <t>ホカ</t>
    </rPh>
    <phoneticPr fontId="1"/>
  </si>
  <si>
    <t>生活道路整備0.4km</t>
    <rPh sb="0" eb="2">
      <t>セイカツ</t>
    </rPh>
    <rPh sb="2" eb="4">
      <t>ドウロ</t>
    </rPh>
    <rPh sb="4" eb="6">
      <t>セイビ</t>
    </rPh>
    <phoneticPr fontId="1"/>
  </si>
  <si>
    <t>1-A17</t>
  </si>
  <si>
    <t>(他)長野108号線外</t>
    <rPh sb="1" eb="2">
      <t>タ</t>
    </rPh>
    <rPh sb="3" eb="5">
      <t>ナガノ</t>
    </rPh>
    <rPh sb="8" eb="9">
      <t>ゴウ</t>
    </rPh>
    <rPh sb="9" eb="10">
      <t>セン</t>
    </rPh>
    <rPh sb="10" eb="11">
      <t>ホカ</t>
    </rPh>
    <phoneticPr fontId="1"/>
  </si>
  <si>
    <t>生活道路整備0.1km</t>
    <rPh sb="0" eb="2">
      <t>セイカツ</t>
    </rPh>
    <rPh sb="2" eb="4">
      <t>ドウロ</t>
    </rPh>
    <rPh sb="4" eb="6">
      <t>セイビ</t>
    </rPh>
    <phoneticPr fontId="1"/>
  </si>
  <si>
    <t>1-A18</t>
    <phoneticPr fontId="1"/>
  </si>
  <si>
    <t>交安</t>
    <rPh sb="0" eb="1">
      <t>コウ</t>
    </rPh>
    <rPh sb="1" eb="2">
      <t>ヤス</t>
    </rPh>
    <phoneticPr fontId="1"/>
  </si>
  <si>
    <t>(国)国道322号外</t>
    <rPh sb="1" eb="2">
      <t>クニ</t>
    </rPh>
    <rPh sb="3" eb="5">
      <t>コクドウ</t>
    </rPh>
    <rPh sb="8" eb="9">
      <t>ゴウ</t>
    </rPh>
    <rPh sb="9" eb="10">
      <t>ホカ</t>
    </rPh>
    <phoneticPr fontId="1"/>
  </si>
  <si>
    <t>乗継施設整備（駐輪場、ﾀｸｼｰﾍﾞｲ、ﾊﾞｽ停）27箇所</t>
    <rPh sb="0" eb="2">
      <t>ノリツギ</t>
    </rPh>
    <rPh sb="2" eb="4">
      <t>シセツ</t>
    </rPh>
    <rPh sb="4" eb="6">
      <t>セイビ</t>
    </rPh>
    <rPh sb="7" eb="10">
      <t>チュウリンジョウ</t>
    </rPh>
    <rPh sb="22" eb="23">
      <t>テイ</t>
    </rPh>
    <rPh sb="26" eb="28">
      <t>カショ</t>
    </rPh>
    <phoneticPr fontId="1"/>
  </si>
  <si>
    <t>1-A19</t>
    <phoneticPr fontId="1"/>
  </si>
  <si>
    <t>(主)八幡戸畑線外</t>
    <rPh sb="1" eb="2">
      <t>シュ</t>
    </rPh>
    <rPh sb="3" eb="5">
      <t>ヤハタ</t>
    </rPh>
    <rPh sb="5" eb="7">
      <t>トバタ</t>
    </rPh>
    <rPh sb="7" eb="8">
      <t>セン</t>
    </rPh>
    <rPh sb="8" eb="9">
      <t>ホカ</t>
    </rPh>
    <phoneticPr fontId="1"/>
  </si>
  <si>
    <t>乗継施設整備（駐輪場、ﾀｸｼｰﾍﾞｲ、ﾊﾞｽ停）14箇所</t>
    <rPh sb="0" eb="2">
      <t>ノリツギ</t>
    </rPh>
    <rPh sb="2" eb="4">
      <t>シセツ</t>
    </rPh>
    <rPh sb="4" eb="6">
      <t>セイビ</t>
    </rPh>
    <rPh sb="7" eb="10">
      <t>チュウリンジョウ</t>
    </rPh>
    <rPh sb="22" eb="23">
      <t>テイ</t>
    </rPh>
    <rPh sb="26" eb="28">
      <t>カショ</t>
    </rPh>
    <phoneticPr fontId="1"/>
  </si>
  <si>
    <t>1-A20</t>
    <phoneticPr fontId="1"/>
  </si>
  <si>
    <t>交安</t>
    <phoneticPr fontId="1"/>
  </si>
  <si>
    <t>(他)三ヶ森16号線外</t>
    <rPh sb="1" eb="2">
      <t>ホカ</t>
    </rPh>
    <rPh sb="3" eb="6">
      <t>サンガモリ</t>
    </rPh>
    <rPh sb="8" eb="10">
      <t>ゴウセン</t>
    </rPh>
    <rPh sb="10" eb="11">
      <t>ホカ</t>
    </rPh>
    <phoneticPr fontId="1"/>
  </si>
  <si>
    <t>乗継施設整備（駐輪場、ﾀｸｼｰﾍﾞｲ、ﾊﾞｽ停）3箇所</t>
    <rPh sb="0" eb="2">
      <t>ノリツギ</t>
    </rPh>
    <rPh sb="2" eb="4">
      <t>シセツ</t>
    </rPh>
    <rPh sb="4" eb="6">
      <t>セイビ</t>
    </rPh>
    <rPh sb="7" eb="10">
      <t>チュウリンジョウ</t>
    </rPh>
    <rPh sb="22" eb="23">
      <t>テイ</t>
    </rPh>
    <rPh sb="25" eb="27">
      <t>カショ</t>
    </rPh>
    <phoneticPr fontId="1"/>
  </si>
  <si>
    <t>1-A21</t>
    <phoneticPr fontId="1"/>
  </si>
  <si>
    <t>(国)国道３号砂津拡幅</t>
    <rPh sb="1" eb="2">
      <t>クニ</t>
    </rPh>
    <rPh sb="3" eb="5">
      <t>コクドウ</t>
    </rPh>
    <rPh sb="6" eb="7">
      <t>ゴウ</t>
    </rPh>
    <rPh sb="7" eb="9">
      <t>スナツ</t>
    </rPh>
    <rPh sb="9" eb="11">
      <t>カクフク</t>
    </rPh>
    <phoneticPr fontId="1"/>
  </si>
  <si>
    <t>現道拡幅0.5km</t>
    <rPh sb="0" eb="1">
      <t>ゲン</t>
    </rPh>
    <rPh sb="1" eb="2">
      <t>ドウ</t>
    </rPh>
    <rPh sb="2" eb="4">
      <t>カクフク</t>
    </rPh>
    <phoneticPr fontId="1"/>
  </si>
  <si>
    <t>1-A22</t>
    <phoneticPr fontId="1"/>
  </si>
  <si>
    <t>(国)国道495号竹並バイパス</t>
    <rPh sb="1" eb="2">
      <t>クニ</t>
    </rPh>
    <rPh sb="3" eb="5">
      <t>コクドウ</t>
    </rPh>
    <rPh sb="8" eb="9">
      <t>ゴウ</t>
    </rPh>
    <rPh sb="9" eb="11">
      <t>タケナミ</t>
    </rPh>
    <phoneticPr fontId="1"/>
  </si>
  <si>
    <t>バイパス1.7km</t>
    <phoneticPr fontId="1"/>
  </si>
  <si>
    <t>1-A23</t>
    <phoneticPr fontId="1"/>
  </si>
  <si>
    <t>(国)国道211号第１工区</t>
    <rPh sb="1" eb="2">
      <t>クニ</t>
    </rPh>
    <rPh sb="3" eb="5">
      <t>コクドウ</t>
    </rPh>
    <rPh sb="8" eb="9">
      <t>ゴウ</t>
    </rPh>
    <rPh sb="9" eb="10">
      <t>ダイ</t>
    </rPh>
    <rPh sb="11" eb="13">
      <t>コウク</t>
    </rPh>
    <phoneticPr fontId="1"/>
  </si>
  <si>
    <t>現道拡幅1.7km</t>
    <rPh sb="0" eb="1">
      <t>ゲン</t>
    </rPh>
    <rPh sb="1" eb="2">
      <t>ドウ</t>
    </rPh>
    <rPh sb="2" eb="4">
      <t>カクフク</t>
    </rPh>
    <phoneticPr fontId="1"/>
  </si>
  <si>
    <t>1-A24</t>
    <phoneticPr fontId="1"/>
  </si>
  <si>
    <t>(国)国道199号砂津バイパス</t>
    <rPh sb="1" eb="2">
      <t>クニ</t>
    </rPh>
    <rPh sb="3" eb="5">
      <t>コクドウ</t>
    </rPh>
    <rPh sb="8" eb="9">
      <t>ゴウ</t>
    </rPh>
    <rPh sb="9" eb="11">
      <t>スナツ</t>
    </rPh>
    <phoneticPr fontId="1"/>
  </si>
  <si>
    <t>バイパス0.5km</t>
    <phoneticPr fontId="1"/>
  </si>
  <si>
    <t>1-A25</t>
  </si>
  <si>
    <t>(他)浅野34号線</t>
    <rPh sb="3" eb="5">
      <t>アサノ</t>
    </rPh>
    <rPh sb="7" eb="9">
      <t>ゴウセン</t>
    </rPh>
    <phoneticPr fontId="1"/>
  </si>
  <si>
    <t>1-A1</t>
    <phoneticPr fontId="1"/>
  </si>
  <si>
    <t>0.55</t>
    <phoneticPr fontId="1"/>
  </si>
  <si>
    <t>0.5</t>
    <phoneticPr fontId="1"/>
  </si>
  <si>
    <t>番号</t>
    <rPh sb="0" eb="2">
      <t>バンゴウ</t>
    </rPh>
    <phoneticPr fontId="3"/>
  </si>
  <si>
    <t>率</t>
    <rPh sb="0" eb="1">
      <t>リツ</t>
    </rPh>
    <phoneticPr fontId="1"/>
  </si>
  <si>
    <t>要素事業名</t>
    <rPh sb="0" eb="2">
      <t>ヨウソ</t>
    </rPh>
    <rPh sb="2" eb="4">
      <t>ジギョウ</t>
    </rPh>
    <rPh sb="4" eb="5">
      <t>メイ</t>
    </rPh>
    <phoneticPr fontId="1"/>
  </si>
  <si>
    <t>団体</t>
    <rPh sb="0" eb="2">
      <t>ダンタイ</t>
    </rPh>
    <phoneticPr fontId="1"/>
  </si>
  <si>
    <t>主体</t>
    <rPh sb="0" eb="2">
      <t>シュタイ</t>
    </rPh>
    <phoneticPr fontId="1"/>
  </si>
  <si>
    <t>(基本)</t>
    <rPh sb="1" eb="3">
      <t>キホン</t>
    </rPh>
    <phoneticPr fontId="1"/>
  </si>
  <si>
    <t>1-A26</t>
  </si>
  <si>
    <t>(他)高尾37号線外</t>
    <rPh sb="3" eb="5">
      <t>タカオ</t>
    </rPh>
    <rPh sb="7" eb="9">
      <t>ゴウセン</t>
    </rPh>
    <rPh sb="9" eb="10">
      <t>ホカ</t>
    </rPh>
    <phoneticPr fontId="1"/>
  </si>
  <si>
    <t>バイパス1.2km</t>
    <phoneticPr fontId="1"/>
  </si>
  <si>
    <t>1-A27</t>
  </si>
  <si>
    <t>(他)鴨生田57号線</t>
    <rPh sb="3" eb="4">
      <t>カモ</t>
    </rPh>
    <rPh sb="4" eb="5">
      <t>イ</t>
    </rPh>
    <rPh sb="5" eb="6">
      <t>タ</t>
    </rPh>
    <rPh sb="8" eb="10">
      <t>ゴウセン</t>
    </rPh>
    <phoneticPr fontId="1"/>
  </si>
  <si>
    <t>現道拡幅0.05km</t>
    <rPh sb="0" eb="1">
      <t>ゲン</t>
    </rPh>
    <rPh sb="1" eb="2">
      <t>ドウ</t>
    </rPh>
    <rPh sb="2" eb="4">
      <t>カクフク</t>
    </rPh>
    <phoneticPr fontId="1"/>
  </si>
  <si>
    <t>1-A28</t>
  </si>
  <si>
    <t>(国)国道199号（戸畑区）</t>
    <rPh sb="1" eb="2">
      <t>クニ</t>
    </rPh>
    <rPh sb="3" eb="5">
      <t>コクドウ</t>
    </rPh>
    <rPh sb="8" eb="9">
      <t>ゴウ</t>
    </rPh>
    <rPh sb="10" eb="13">
      <t>トバタク</t>
    </rPh>
    <phoneticPr fontId="1"/>
  </si>
  <si>
    <t>道路標識設置　20箇所</t>
    <rPh sb="0" eb="2">
      <t>ドウロ</t>
    </rPh>
    <rPh sb="2" eb="4">
      <t>ヒョウシキ</t>
    </rPh>
    <rPh sb="4" eb="6">
      <t>セッチ</t>
    </rPh>
    <phoneticPr fontId="1"/>
  </si>
  <si>
    <t>1-A29</t>
    <phoneticPr fontId="1"/>
  </si>
  <si>
    <t>(国)国道211号第2工区</t>
    <rPh sb="1" eb="2">
      <t>クニ</t>
    </rPh>
    <rPh sb="3" eb="5">
      <t>コクドウ</t>
    </rPh>
    <rPh sb="8" eb="9">
      <t>ゴウ</t>
    </rPh>
    <rPh sb="9" eb="10">
      <t>ダイ</t>
    </rPh>
    <rPh sb="11" eb="13">
      <t>コウク</t>
    </rPh>
    <phoneticPr fontId="1"/>
  </si>
  <si>
    <t>現道拡幅1.2km</t>
    <rPh sb="0" eb="1">
      <t>ゲン</t>
    </rPh>
    <rPh sb="1" eb="2">
      <t>ドウ</t>
    </rPh>
    <rPh sb="2" eb="4">
      <t>カクフク</t>
    </rPh>
    <phoneticPr fontId="1"/>
  </si>
  <si>
    <t>1-A30</t>
    <phoneticPr fontId="1"/>
  </si>
  <si>
    <t>(２)払川塩屋１号線</t>
    <rPh sb="3" eb="5">
      <t>ハライガワ</t>
    </rPh>
    <rPh sb="5" eb="7">
      <t>シオヤ</t>
    </rPh>
    <rPh sb="8" eb="10">
      <t>ゴウセン</t>
    </rPh>
    <phoneticPr fontId="1"/>
  </si>
  <si>
    <t>バイパス0.1km</t>
    <phoneticPr fontId="1"/>
  </si>
  <si>
    <t>1-A31</t>
    <phoneticPr fontId="1"/>
  </si>
  <si>
    <t>(２)山手町藤ノ木１号線</t>
    <rPh sb="3" eb="6">
      <t>ヤマテマチ</t>
    </rPh>
    <rPh sb="6" eb="7">
      <t>フジ</t>
    </rPh>
    <rPh sb="8" eb="9">
      <t>キ</t>
    </rPh>
    <rPh sb="10" eb="12">
      <t>ゴウセン</t>
    </rPh>
    <phoneticPr fontId="1"/>
  </si>
  <si>
    <t>現道拡幅1.6km</t>
    <rPh sb="0" eb="2">
      <t>ゲンドウ</t>
    </rPh>
    <rPh sb="2" eb="4">
      <t>カクフク</t>
    </rPh>
    <phoneticPr fontId="1"/>
  </si>
  <si>
    <t>1-A32</t>
    <phoneticPr fontId="1"/>
  </si>
  <si>
    <t>道路</t>
    <phoneticPr fontId="1"/>
  </si>
  <si>
    <t>(国)国道3号外（大川橋）</t>
    <rPh sb="3" eb="5">
      <t>コクドウ</t>
    </rPh>
    <rPh sb="7" eb="8">
      <t>ホカ</t>
    </rPh>
    <rPh sb="9" eb="11">
      <t>オオカワ</t>
    </rPh>
    <phoneticPr fontId="1"/>
  </si>
  <si>
    <t>現道拡幅0.2km</t>
    <rPh sb="0" eb="1">
      <t>ゲン</t>
    </rPh>
    <rPh sb="1" eb="2">
      <t>ドウ</t>
    </rPh>
    <rPh sb="2" eb="4">
      <t>カクフク</t>
    </rPh>
    <phoneticPr fontId="1"/>
  </si>
  <si>
    <t>北九州市</t>
    <phoneticPr fontId="1"/>
  </si>
  <si>
    <t>1-A33</t>
    <phoneticPr fontId="1"/>
  </si>
  <si>
    <t>(１)東城野町三郎丸１号線（金久田橋）</t>
    <rPh sb="3" eb="4">
      <t>ヒガシ</t>
    </rPh>
    <rPh sb="4" eb="6">
      <t>ジョウノ</t>
    </rPh>
    <rPh sb="6" eb="7">
      <t>マチ</t>
    </rPh>
    <rPh sb="7" eb="10">
      <t>サブロウマル</t>
    </rPh>
    <rPh sb="11" eb="13">
      <t>ゴウセン</t>
    </rPh>
    <rPh sb="14" eb="15">
      <t>カネ</t>
    </rPh>
    <rPh sb="15" eb="16">
      <t>ク</t>
    </rPh>
    <rPh sb="16" eb="17">
      <t>タ</t>
    </rPh>
    <rPh sb="17" eb="18">
      <t>ハシ</t>
    </rPh>
    <phoneticPr fontId="1"/>
  </si>
  <si>
    <t>現道拡幅0.1km</t>
    <rPh sb="0" eb="1">
      <t>ゲン</t>
    </rPh>
    <rPh sb="1" eb="2">
      <t>ドウ</t>
    </rPh>
    <rPh sb="2" eb="4">
      <t>カクフク</t>
    </rPh>
    <phoneticPr fontId="1"/>
  </si>
  <si>
    <t>1-A34</t>
  </si>
  <si>
    <t>(他)黒崎駅前北口広場連絡歩道橋</t>
    <rPh sb="1" eb="2">
      <t>タ</t>
    </rPh>
    <rPh sb="3" eb="5">
      <t>クロサキ</t>
    </rPh>
    <rPh sb="5" eb="7">
      <t>エキマエ</t>
    </rPh>
    <rPh sb="7" eb="8">
      <t>キタ</t>
    </rPh>
    <rPh sb="8" eb="9">
      <t>クチ</t>
    </rPh>
    <rPh sb="9" eb="11">
      <t>ヒロバ</t>
    </rPh>
    <rPh sb="11" eb="13">
      <t>レンラク</t>
    </rPh>
    <rPh sb="13" eb="16">
      <t>ホドウキョウ</t>
    </rPh>
    <phoneticPr fontId="1"/>
  </si>
  <si>
    <t>連絡歩道橋新設0.1km</t>
    <rPh sb="0" eb="2">
      <t>レンラク</t>
    </rPh>
    <rPh sb="2" eb="5">
      <t>ホドウキョウ</t>
    </rPh>
    <rPh sb="5" eb="7">
      <t>シンセツ</t>
    </rPh>
    <phoneticPr fontId="1"/>
  </si>
  <si>
    <t>1-A35</t>
  </si>
  <si>
    <t>(１)香月楠橋1号線</t>
    <rPh sb="3" eb="5">
      <t>カツキ</t>
    </rPh>
    <rPh sb="5" eb="7">
      <t>クスバシ</t>
    </rPh>
    <rPh sb="8" eb="10">
      <t>ゴウセン</t>
    </rPh>
    <phoneticPr fontId="1"/>
  </si>
  <si>
    <t>現道拡幅0.6km</t>
    <rPh sb="0" eb="1">
      <t>ゲン</t>
    </rPh>
    <rPh sb="1" eb="2">
      <t>ドウ</t>
    </rPh>
    <rPh sb="2" eb="4">
      <t>カクフク</t>
    </rPh>
    <phoneticPr fontId="1"/>
  </si>
  <si>
    <t>1-A36</t>
  </si>
  <si>
    <t>(２)曽根225号線外</t>
    <rPh sb="3" eb="5">
      <t>ソネ</t>
    </rPh>
    <rPh sb="8" eb="9">
      <t>ゴウ</t>
    </rPh>
    <rPh sb="9" eb="10">
      <t>セン</t>
    </rPh>
    <rPh sb="10" eb="11">
      <t>ホカ</t>
    </rPh>
    <phoneticPr fontId="1"/>
  </si>
  <si>
    <t>バイパス0.7km</t>
    <phoneticPr fontId="1"/>
  </si>
  <si>
    <t>1-A37</t>
  </si>
  <si>
    <t>(１)湯川飛行場線</t>
    <rPh sb="3" eb="5">
      <t>ユカワ</t>
    </rPh>
    <rPh sb="5" eb="8">
      <t>ヒコウジョウ</t>
    </rPh>
    <rPh sb="8" eb="9">
      <t>セン</t>
    </rPh>
    <phoneticPr fontId="1"/>
  </si>
  <si>
    <t>1-A38</t>
    <phoneticPr fontId="1"/>
  </si>
  <si>
    <t>(県)湯川石田停車場線</t>
    <rPh sb="1" eb="2">
      <t>ケン</t>
    </rPh>
    <rPh sb="3" eb="5">
      <t>ユカワ</t>
    </rPh>
    <phoneticPr fontId="1"/>
  </si>
  <si>
    <t>現道拡幅0.2km</t>
    <rPh sb="0" eb="2">
      <t>ゲンドウ</t>
    </rPh>
    <rPh sb="2" eb="4">
      <t>カクフク</t>
    </rPh>
    <phoneticPr fontId="1"/>
  </si>
  <si>
    <t>1-A39</t>
    <phoneticPr fontId="1"/>
  </si>
  <si>
    <t>(２)曽根223号線</t>
    <rPh sb="3" eb="5">
      <t>ソネ</t>
    </rPh>
    <rPh sb="8" eb="9">
      <t>ゴウ</t>
    </rPh>
    <rPh sb="9" eb="10">
      <t>セン</t>
    </rPh>
    <phoneticPr fontId="1"/>
  </si>
  <si>
    <t>バイパス0.2km</t>
    <phoneticPr fontId="1"/>
  </si>
  <si>
    <t>H21</t>
  </si>
  <si>
    <t>H22</t>
  </si>
  <si>
    <t>H23</t>
  </si>
  <si>
    <t>H24</t>
  </si>
  <si>
    <t>H25</t>
    <phoneticPr fontId="1"/>
  </si>
  <si>
    <t>H26</t>
    <phoneticPr fontId="1"/>
  </si>
  <si>
    <t>備考</t>
    <rPh sb="0" eb="2">
      <t>ビコウ</t>
    </rPh>
    <phoneticPr fontId="1"/>
  </si>
  <si>
    <t>H24･地域自主</t>
    <rPh sb="4" eb="6">
      <t>チイキ</t>
    </rPh>
    <rPh sb="6" eb="8">
      <t>ジシュ</t>
    </rPh>
    <phoneticPr fontId="1"/>
  </si>
  <si>
    <t>工種</t>
    <phoneticPr fontId="1"/>
  </si>
  <si>
    <t>1-B1</t>
    <phoneticPr fontId="1"/>
  </si>
  <si>
    <t>公園</t>
    <rPh sb="0" eb="2">
      <t>コウエン</t>
    </rPh>
    <phoneticPr fontId="1"/>
  </si>
  <si>
    <t>公共施設改築</t>
    <rPh sb="0" eb="2">
      <t>コウキョウ</t>
    </rPh>
    <rPh sb="2" eb="4">
      <t>シセツ</t>
    </rPh>
    <rPh sb="4" eb="6">
      <t>カイチク</t>
    </rPh>
    <phoneticPr fontId="1"/>
  </si>
  <si>
    <t>田原二丁目公園外６件</t>
    <rPh sb="2" eb="5">
      <t>２チョウメ</t>
    </rPh>
    <rPh sb="7" eb="8">
      <t>ホカ</t>
    </rPh>
    <phoneticPr fontId="1"/>
  </si>
  <si>
    <t>公園施設整備7箇所</t>
    <rPh sb="0" eb="2">
      <t>コウエン</t>
    </rPh>
    <rPh sb="2" eb="4">
      <t>シセツ</t>
    </rPh>
    <rPh sb="4" eb="6">
      <t>セイビ</t>
    </rPh>
    <rPh sb="7" eb="9">
      <t>カショ</t>
    </rPh>
    <phoneticPr fontId="1"/>
  </si>
  <si>
    <t>すべての道路改築事業と一体となって、地域コミュニティの拠点施設を中心に、道路・公園などの公共事業を一体的・面的に整備することで、地域コミュニティ活動への利便性を向上する。</t>
    <rPh sb="4" eb="6">
      <t>ドウロ</t>
    </rPh>
    <rPh sb="6" eb="8">
      <t>カイチク</t>
    </rPh>
    <rPh sb="8" eb="10">
      <t>ジギョウ</t>
    </rPh>
    <rPh sb="11" eb="13">
      <t>イッタイ</t>
    </rPh>
    <rPh sb="18" eb="20">
      <t>チイキ</t>
    </rPh>
    <rPh sb="27" eb="29">
      <t>キョテン</t>
    </rPh>
    <rPh sb="29" eb="31">
      <t>シセツ</t>
    </rPh>
    <rPh sb="32" eb="34">
      <t>チュウシン</t>
    </rPh>
    <rPh sb="36" eb="38">
      <t>ドウロ</t>
    </rPh>
    <rPh sb="39" eb="41">
      <t>コウエン</t>
    </rPh>
    <rPh sb="44" eb="46">
      <t>コウキョウ</t>
    </rPh>
    <rPh sb="46" eb="48">
      <t>ジギョウ</t>
    </rPh>
    <rPh sb="49" eb="52">
      <t>イッタイテキ</t>
    </rPh>
    <rPh sb="53" eb="55">
      <t>メンテキ</t>
    </rPh>
    <rPh sb="56" eb="58">
      <t>セイビ</t>
    </rPh>
    <rPh sb="64" eb="66">
      <t>チイキ</t>
    </rPh>
    <rPh sb="72" eb="74">
      <t>カツドウ</t>
    </rPh>
    <rPh sb="76" eb="79">
      <t>リベンセイ</t>
    </rPh>
    <rPh sb="80" eb="82">
      <t>コウジョウ</t>
    </rPh>
    <phoneticPr fontId="1"/>
  </si>
  <si>
    <t>1-B1</t>
  </si>
  <si>
    <t>1-C1</t>
    <phoneticPr fontId="1"/>
  </si>
  <si>
    <t>公共PR</t>
    <rPh sb="0" eb="2">
      <t>コウキョウ</t>
    </rPh>
    <phoneticPr fontId="1"/>
  </si>
  <si>
    <t>公共事業PR</t>
    <rPh sb="0" eb="2">
      <t>コウキョウ</t>
    </rPh>
    <rPh sb="2" eb="4">
      <t>ジギョウ</t>
    </rPh>
    <phoneticPr fontId="1"/>
  </si>
  <si>
    <t>事業評価</t>
    <rPh sb="0" eb="2">
      <t>ジギョウ</t>
    </rPh>
    <rPh sb="2" eb="4">
      <t>ヒョウカ</t>
    </rPh>
    <phoneticPr fontId="1"/>
  </si>
  <si>
    <t>アウトカム資料の作成
市中長期計画事前事後評価資料作成</t>
    <rPh sb="5" eb="7">
      <t>シリョウ</t>
    </rPh>
    <rPh sb="8" eb="10">
      <t>サクセイ</t>
    </rPh>
    <rPh sb="11" eb="12">
      <t>シ</t>
    </rPh>
    <rPh sb="12" eb="15">
      <t>チュウチョウキ</t>
    </rPh>
    <rPh sb="15" eb="17">
      <t>ケイカク</t>
    </rPh>
    <rPh sb="17" eb="19">
      <t>ジゼン</t>
    </rPh>
    <rPh sb="19" eb="21">
      <t>ジゴ</t>
    </rPh>
    <rPh sb="21" eb="23">
      <t>ヒョウカ</t>
    </rPh>
    <rPh sb="23" eb="25">
      <t>シリョウ</t>
    </rPh>
    <rPh sb="25" eb="27">
      <t>サクセイ</t>
    </rPh>
    <phoneticPr fontId="1"/>
  </si>
  <si>
    <t>北九州市</t>
    <phoneticPr fontId="1"/>
  </si>
  <si>
    <t>1-C2</t>
    <phoneticPr fontId="1"/>
  </si>
  <si>
    <t>公共事業ＰＲ</t>
    <rPh sb="0" eb="2">
      <t>コウキョウ</t>
    </rPh>
    <rPh sb="2" eb="4">
      <t>ジギョウ</t>
    </rPh>
    <phoneticPr fontId="1"/>
  </si>
  <si>
    <t>公表事業ＰＲ資料作成
公共事業の進め方市民説明資料作成</t>
    <rPh sb="0" eb="2">
      <t>コウヒョウ</t>
    </rPh>
    <rPh sb="2" eb="4">
      <t>ジギョウ</t>
    </rPh>
    <rPh sb="6" eb="8">
      <t>シリョウ</t>
    </rPh>
    <rPh sb="8" eb="10">
      <t>サクセイ</t>
    </rPh>
    <rPh sb="11" eb="13">
      <t>コウキョウ</t>
    </rPh>
    <rPh sb="13" eb="15">
      <t>ジギョウ</t>
    </rPh>
    <rPh sb="16" eb="17">
      <t>スス</t>
    </rPh>
    <rPh sb="18" eb="19">
      <t>カタ</t>
    </rPh>
    <rPh sb="19" eb="21">
      <t>シミン</t>
    </rPh>
    <rPh sb="21" eb="23">
      <t>セツメイ</t>
    </rPh>
    <rPh sb="23" eb="25">
      <t>シリョウ</t>
    </rPh>
    <rPh sb="25" eb="27">
      <t>サクセイ</t>
    </rPh>
    <phoneticPr fontId="1"/>
  </si>
  <si>
    <t>1-C3</t>
    <phoneticPr fontId="1"/>
  </si>
  <si>
    <t>景観整備</t>
    <rPh sb="0" eb="2">
      <t>ケイカン</t>
    </rPh>
    <rPh sb="2" eb="4">
      <t>セイビ</t>
    </rPh>
    <phoneticPr fontId="1"/>
  </si>
  <si>
    <t>都市景観</t>
    <rPh sb="0" eb="2">
      <t>トシ</t>
    </rPh>
    <rPh sb="2" eb="4">
      <t>ケイカン</t>
    </rPh>
    <phoneticPr fontId="1"/>
  </si>
  <si>
    <t>おもてなし道路景観検討</t>
    <rPh sb="9" eb="11">
      <t>ケントウ</t>
    </rPh>
    <phoneticPr fontId="1"/>
  </si>
  <si>
    <t>門司行橋線外50km
植栽帯見直し検討
特色ある道路付属物検討</t>
    <rPh sb="0" eb="2">
      <t>モジ</t>
    </rPh>
    <rPh sb="2" eb="3">
      <t>イ</t>
    </rPh>
    <rPh sb="3" eb="4">
      <t>ハシ</t>
    </rPh>
    <rPh sb="4" eb="5">
      <t>セン</t>
    </rPh>
    <rPh sb="5" eb="6">
      <t>ホカ</t>
    </rPh>
    <rPh sb="11" eb="13">
      <t>ショクサイ</t>
    </rPh>
    <rPh sb="13" eb="14">
      <t>オビ</t>
    </rPh>
    <rPh sb="14" eb="16">
      <t>ミナオ</t>
    </rPh>
    <rPh sb="17" eb="19">
      <t>ケントウ</t>
    </rPh>
    <rPh sb="20" eb="22">
      <t>トクショク</t>
    </rPh>
    <rPh sb="24" eb="26">
      <t>ドウロ</t>
    </rPh>
    <rPh sb="26" eb="28">
      <t>フゾク</t>
    </rPh>
    <rPh sb="28" eb="29">
      <t>ブツ</t>
    </rPh>
    <rPh sb="29" eb="31">
      <t>ケントウ</t>
    </rPh>
    <phoneticPr fontId="1"/>
  </si>
  <si>
    <t>1-C4</t>
  </si>
  <si>
    <t>案内板・サイン整備検討業務</t>
    <rPh sb="0" eb="2">
      <t>アンナイ</t>
    </rPh>
    <rPh sb="2" eb="3">
      <t>バン</t>
    </rPh>
    <rPh sb="7" eb="9">
      <t>セイビ</t>
    </rPh>
    <rPh sb="9" eb="11">
      <t>ケントウ</t>
    </rPh>
    <rPh sb="11" eb="13">
      <t>ギョウム</t>
    </rPh>
    <phoneticPr fontId="1"/>
  </si>
  <si>
    <t>黒崎地区・若松地区
サイン調査・検討</t>
    <rPh sb="0" eb="2">
      <t>クロサキ</t>
    </rPh>
    <rPh sb="2" eb="4">
      <t>チク</t>
    </rPh>
    <rPh sb="5" eb="7">
      <t>ワカマツ</t>
    </rPh>
    <rPh sb="7" eb="9">
      <t>チク</t>
    </rPh>
    <rPh sb="13" eb="15">
      <t>チョウサ</t>
    </rPh>
    <rPh sb="16" eb="18">
      <t>ケントウ</t>
    </rPh>
    <phoneticPr fontId="1"/>
  </si>
  <si>
    <t>1-C5</t>
  </si>
  <si>
    <t>公共交通</t>
    <rPh sb="0" eb="2">
      <t>コウキョウ</t>
    </rPh>
    <rPh sb="2" eb="4">
      <t>コウツウ</t>
    </rPh>
    <phoneticPr fontId="1"/>
  </si>
  <si>
    <t>公共交通関連</t>
    <rPh sb="0" eb="2">
      <t>コウキョウ</t>
    </rPh>
    <rPh sb="2" eb="4">
      <t>コウツウ</t>
    </rPh>
    <rPh sb="4" eb="6">
      <t>カンレン</t>
    </rPh>
    <phoneticPr fontId="1"/>
  </si>
  <si>
    <t>公共交通ＩＣカード導入検討</t>
    <rPh sb="0" eb="2">
      <t>コウキョウ</t>
    </rPh>
    <rPh sb="2" eb="4">
      <t>コウツウ</t>
    </rPh>
    <phoneticPr fontId="1"/>
  </si>
  <si>
    <r>
      <t xml:space="preserve">ＩＣカード導入検討
</t>
    </r>
    <r>
      <rPr>
        <sz val="6"/>
        <rFont val="ＭＳ 明朝"/>
        <family val="1"/>
        <charset val="128"/>
      </rPr>
      <t>（筑豊電気鉄道・モノレール）</t>
    </r>
    <rPh sb="5" eb="7">
      <t>ドウニュウ</t>
    </rPh>
    <rPh sb="7" eb="9">
      <t>ケントウ</t>
    </rPh>
    <rPh sb="11" eb="13">
      <t>チクホウ</t>
    </rPh>
    <rPh sb="13" eb="15">
      <t>デンキ</t>
    </rPh>
    <rPh sb="15" eb="17">
      <t>テツドウ</t>
    </rPh>
    <phoneticPr fontId="1"/>
  </si>
  <si>
    <t>1-C6</t>
  </si>
  <si>
    <t>市内全域</t>
    <rPh sb="0" eb="2">
      <t>シナイ</t>
    </rPh>
    <rPh sb="2" eb="4">
      <t>ゼンイキ</t>
    </rPh>
    <phoneticPr fontId="1"/>
  </si>
  <si>
    <t>1-C7</t>
  </si>
  <si>
    <t>コミュニティーバス購入（増車）</t>
    <rPh sb="12" eb="14">
      <t>ゾウシャ</t>
    </rPh>
    <phoneticPr fontId="1"/>
  </si>
  <si>
    <t>小倉北区２台</t>
    <rPh sb="0" eb="2">
      <t>コクラ</t>
    </rPh>
    <rPh sb="2" eb="4">
      <t>キタク</t>
    </rPh>
    <phoneticPr fontId="1"/>
  </si>
  <si>
    <t>1-C8</t>
  </si>
  <si>
    <t>計画・調査</t>
    <rPh sb="0" eb="2">
      <t>ケイカク</t>
    </rPh>
    <rPh sb="3" eb="5">
      <t>チョウサ</t>
    </rPh>
    <phoneticPr fontId="1"/>
  </si>
  <si>
    <t>自転車通行関連調査検討</t>
    <rPh sb="5" eb="7">
      <t>カンレン</t>
    </rPh>
    <phoneticPr fontId="1"/>
  </si>
  <si>
    <t>1-C9</t>
  </si>
  <si>
    <t>タクシー関連調査検討</t>
    <rPh sb="4" eb="6">
      <t>カンレン</t>
    </rPh>
    <rPh sb="6" eb="8">
      <t>チョウサ</t>
    </rPh>
    <phoneticPr fontId="1"/>
  </si>
  <si>
    <t>1-C10</t>
  </si>
  <si>
    <t>小倉都心部～企救丘</t>
    <rPh sb="0" eb="2">
      <t>コクラ</t>
    </rPh>
    <rPh sb="2" eb="5">
      <t>トシンブ</t>
    </rPh>
    <rPh sb="6" eb="9">
      <t>キクガオカ</t>
    </rPh>
    <phoneticPr fontId="1"/>
  </si>
  <si>
    <t>1-C11</t>
  </si>
  <si>
    <t>社会実験（バスロケーションシステム）</t>
    <rPh sb="0" eb="2">
      <t>シャカイ</t>
    </rPh>
    <rPh sb="2" eb="4">
      <t>ジッケン</t>
    </rPh>
    <phoneticPr fontId="1"/>
  </si>
  <si>
    <t>黒崎地区</t>
    <rPh sb="0" eb="2">
      <t>クロサキ</t>
    </rPh>
    <rPh sb="2" eb="4">
      <t>チク</t>
    </rPh>
    <phoneticPr fontId="1"/>
  </si>
  <si>
    <t>1-C12</t>
  </si>
  <si>
    <t>社会実験（乗り合い送迎バス）</t>
    <rPh sb="0" eb="2">
      <t>シャカイ</t>
    </rPh>
    <rPh sb="2" eb="4">
      <t>ジッケン</t>
    </rPh>
    <rPh sb="5" eb="6">
      <t>ノ</t>
    </rPh>
    <rPh sb="7" eb="8">
      <t>ア</t>
    </rPh>
    <rPh sb="9" eb="11">
      <t>ソウゲイ</t>
    </rPh>
    <phoneticPr fontId="1"/>
  </si>
  <si>
    <t>響灘地区</t>
    <rPh sb="0" eb="2">
      <t>ヒビキナダ</t>
    </rPh>
    <rPh sb="2" eb="4">
      <t>チク</t>
    </rPh>
    <phoneticPr fontId="1"/>
  </si>
  <si>
    <t>1-C13</t>
    <phoneticPr fontId="1"/>
  </si>
  <si>
    <t>若戸渡船購入</t>
    <rPh sb="0" eb="1">
      <t>ワカ</t>
    </rPh>
    <rPh sb="1" eb="2">
      <t>ト</t>
    </rPh>
    <rPh sb="2" eb="4">
      <t>トセン</t>
    </rPh>
    <rPh sb="4" eb="6">
      <t>コウニュウ</t>
    </rPh>
    <phoneticPr fontId="1"/>
  </si>
  <si>
    <t>渡船1隻</t>
    <rPh sb="0" eb="2">
      <t>トセン</t>
    </rPh>
    <rPh sb="3" eb="4">
      <t>セキ</t>
    </rPh>
    <phoneticPr fontId="1"/>
  </si>
  <si>
    <t>1-C14</t>
    <phoneticPr fontId="1"/>
  </si>
  <si>
    <t>市営バス購入</t>
    <rPh sb="0" eb="2">
      <t>シエイ</t>
    </rPh>
    <rPh sb="4" eb="6">
      <t>コウニュウ</t>
    </rPh>
    <phoneticPr fontId="1"/>
  </si>
  <si>
    <t>1-C15</t>
  </si>
  <si>
    <t>平成22年度交通量調査</t>
    <rPh sb="0" eb="2">
      <t>ヘイセイ</t>
    </rPh>
    <rPh sb="4" eb="6">
      <t>ネンド</t>
    </rPh>
    <rPh sb="6" eb="7">
      <t>コウ</t>
    </rPh>
    <rPh sb="7" eb="8">
      <t>ツウ</t>
    </rPh>
    <rPh sb="8" eb="9">
      <t>リョウ</t>
    </rPh>
    <rPh sb="9" eb="11">
      <t>チョウサ</t>
    </rPh>
    <phoneticPr fontId="1"/>
  </si>
  <si>
    <t>1-C16</t>
    <phoneticPr fontId="1"/>
  </si>
  <si>
    <t>社会実験（都市高速物流等活性化）</t>
    <rPh sb="0" eb="2">
      <t>シャカイ</t>
    </rPh>
    <rPh sb="2" eb="4">
      <t>ジッケン</t>
    </rPh>
    <rPh sb="5" eb="7">
      <t>トシ</t>
    </rPh>
    <rPh sb="7" eb="9">
      <t>コウソク</t>
    </rPh>
    <rPh sb="9" eb="12">
      <t>ブツリュウナド</t>
    </rPh>
    <rPh sb="12" eb="15">
      <t>カッセイカ</t>
    </rPh>
    <phoneticPr fontId="1"/>
  </si>
  <si>
    <t>1-C17</t>
    <phoneticPr fontId="1"/>
  </si>
  <si>
    <t>ﾊﾞｽ事業者</t>
    <rPh sb="3" eb="6">
      <t>ジギョウシャ</t>
    </rPh>
    <phoneticPr fontId="1"/>
  </si>
  <si>
    <t>バス停整備（助成金）</t>
    <rPh sb="2" eb="3">
      <t>テイ</t>
    </rPh>
    <rPh sb="3" eb="5">
      <t>セイビ</t>
    </rPh>
    <rPh sb="6" eb="9">
      <t>ジョセイキン</t>
    </rPh>
    <phoneticPr fontId="1"/>
  </si>
  <si>
    <t>1-C18</t>
  </si>
  <si>
    <t>自転車共同利用支援事業</t>
    <rPh sb="0" eb="3">
      <t>ジテンシャ</t>
    </rPh>
    <rPh sb="3" eb="5">
      <t>キョウドウ</t>
    </rPh>
    <rPh sb="5" eb="7">
      <t>リヨウ</t>
    </rPh>
    <rPh sb="7" eb="9">
      <t>シエン</t>
    </rPh>
    <rPh sb="9" eb="11">
      <t>ジギョウ</t>
    </rPh>
    <phoneticPr fontId="1"/>
  </si>
  <si>
    <t>小倉都心部</t>
    <rPh sb="0" eb="2">
      <t>コクラ</t>
    </rPh>
    <rPh sb="2" eb="5">
      <t>トシンブ</t>
    </rPh>
    <phoneticPr fontId="1"/>
  </si>
  <si>
    <t>北九州市</t>
    <rPh sb="0" eb="3">
      <t>キタキュウシュウ</t>
    </rPh>
    <rPh sb="3" eb="4">
      <t>シ</t>
    </rPh>
    <phoneticPr fontId="1"/>
  </si>
  <si>
    <t>1-C19</t>
  </si>
  <si>
    <t>ＢＲＴ導入</t>
    <rPh sb="3" eb="5">
      <t>ドウニュウ</t>
    </rPh>
    <phoneticPr fontId="1"/>
  </si>
  <si>
    <t>小倉都心部～黒崎副都心部</t>
    <rPh sb="0" eb="2">
      <t>コクラ</t>
    </rPh>
    <rPh sb="2" eb="5">
      <t>トシンブ</t>
    </rPh>
    <rPh sb="6" eb="8">
      <t>クロサキ</t>
    </rPh>
    <rPh sb="8" eb="12">
      <t>フクトシンブ</t>
    </rPh>
    <phoneticPr fontId="1"/>
  </si>
  <si>
    <t>1-C20</t>
  </si>
  <si>
    <t>筑鉄穴生駅ＥＶ設置</t>
    <rPh sb="0" eb="2">
      <t>チクテツ</t>
    </rPh>
    <rPh sb="2" eb="3">
      <t>アナ</t>
    </rPh>
    <rPh sb="3" eb="4">
      <t>セイ</t>
    </rPh>
    <rPh sb="4" eb="5">
      <t>エキ</t>
    </rPh>
    <rPh sb="7" eb="9">
      <t>セッチ</t>
    </rPh>
    <phoneticPr fontId="1"/>
  </si>
  <si>
    <t>EV2基</t>
    <rPh sb="3" eb="4">
      <t>キ</t>
    </rPh>
    <phoneticPr fontId="1"/>
  </si>
  <si>
    <t>0.55</t>
    <phoneticPr fontId="1"/>
  </si>
  <si>
    <t>モビリティーマネジメント・総合公共交通マップ作成</t>
    <phoneticPr fontId="1"/>
  </si>
  <si>
    <t>北九州市</t>
    <phoneticPr fontId="1"/>
  </si>
  <si>
    <t>モノレール長寿命化計画策定調査</t>
    <phoneticPr fontId="1"/>
  </si>
  <si>
    <t>1-C13</t>
    <phoneticPr fontId="1"/>
  </si>
  <si>
    <t>1-C14</t>
    <phoneticPr fontId="1"/>
  </si>
  <si>
    <t>公共交通</t>
    <phoneticPr fontId="1"/>
  </si>
  <si>
    <t>1-C16</t>
    <phoneticPr fontId="1"/>
  </si>
  <si>
    <t>1-C17</t>
    <phoneticPr fontId="1"/>
  </si>
  <si>
    <t>　本交付金を含む道路事業について、事業評価を行うことで、市民への公共事業に対する理解の増進を図り、すべての道路改築事業（1-A1～1-A11）の促進に、市民の協力を得られるよう進めていく。</t>
    <rPh sb="6" eb="7">
      <t>フク</t>
    </rPh>
    <rPh sb="8" eb="10">
      <t>ドウロ</t>
    </rPh>
    <rPh sb="10" eb="12">
      <t>ジギョウ</t>
    </rPh>
    <rPh sb="17" eb="19">
      <t>ジギョウ</t>
    </rPh>
    <rPh sb="19" eb="21">
      <t>ヒョウカ</t>
    </rPh>
    <rPh sb="22" eb="23">
      <t>オコナ</t>
    </rPh>
    <rPh sb="72" eb="74">
      <t>ソクシン</t>
    </rPh>
    <rPh sb="76" eb="78">
      <t>シミン</t>
    </rPh>
    <rPh sb="79" eb="81">
      <t>キョウリョク</t>
    </rPh>
    <rPh sb="82" eb="83">
      <t>エ</t>
    </rPh>
    <rPh sb="88" eb="89">
      <t>スス</t>
    </rPh>
    <phoneticPr fontId="1"/>
  </si>
  <si>
    <t>1-C2</t>
  </si>
  <si>
    <t>　近年の公共事業に対する社会情勢を考慮し、本計画期間で重点的に公共事業のＰＲを行うことにより、市民への公共事業に対する理解の増進を図り、すべての道路改築事業（1-A1～1-A11）の促進に、市民の協力を得られるよう進めていく。</t>
    <rPh sb="1" eb="3">
      <t>キンネン</t>
    </rPh>
    <rPh sb="4" eb="6">
      <t>コウキョウ</t>
    </rPh>
    <rPh sb="6" eb="8">
      <t>ジギョウ</t>
    </rPh>
    <rPh sb="9" eb="10">
      <t>タイ</t>
    </rPh>
    <rPh sb="12" eb="14">
      <t>シャカイ</t>
    </rPh>
    <rPh sb="14" eb="16">
      <t>ジョウセイ</t>
    </rPh>
    <rPh sb="17" eb="19">
      <t>コウリョ</t>
    </rPh>
    <rPh sb="29" eb="30">
      <t>テキ</t>
    </rPh>
    <rPh sb="31" eb="33">
      <t>コウキョウ</t>
    </rPh>
    <rPh sb="33" eb="35">
      <t>ジギョウ</t>
    </rPh>
    <rPh sb="39" eb="40">
      <t>オコナ</t>
    </rPh>
    <phoneticPr fontId="1"/>
  </si>
  <si>
    <t>1-C3</t>
  </si>
  <si>
    <t>すべての道路改築事業（1-A1～1-A11）と一体となって、都市景観を改善することで、「都市イメージの向上や街の賑わいづくり」とともに、「来訪者へのおもてなし」や「市民の街への愛着や誇りの醸成」などを図り、快適な道づくりを進めていく。</t>
    <rPh sb="30" eb="32">
      <t>トシ</t>
    </rPh>
    <rPh sb="32" eb="34">
      <t>ケイカン</t>
    </rPh>
    <rPh sb="35" eb="37">
      <t>カイゼン</t>
    </rPh>
    <rPh sb="44" eb="46">
      <t>トシ</t>
    </rPh>
    <rPh sb="51" eb="53">
      <t>コウジョウ</t>
    </rPh>
    <rPh sb="54" eb="55">
      <t>マチ</t>
    </rPh>
    <rPh sb="56" eb="57">
      <t>ニギ</t>
    </rPh>
    <rPh sb="69" eb="72">
      <t>ライホウシャ</t>
    </rPh>
    <rPh sb="82" eb="84">
      <t>シミン</t>
    </rPh>
    <rPh sb="85" eb="86">
      <t>マチ</t>
    </rPh>
    <rPh sb="88" eb="90">
      <t>アイチャク</t>
    </rPh>
    <rPh sb="91" eb="92">
      <t>ホコ</t>
    </rPh>
    <rPh sb="94" eb="96">
      <t>ジョウセイ</t>
    </rPh>
    <rPh sb="100" eb="101">
      <t>ハカ</t>
    </rPh>
    <rPh sb="103" eb="105">
      <t>カイテキ</t>
    </rPh>
    <rPh sb="106" eb="107">
      <t>ミチ</t>
    </rPh>
    <rPh sb="111" eb="112">
      <t>スス</t>
    </rPh>
    <phoneticPr fontId="1"/>
  </si>
  <si>
    <t>すべての道路改築事業（1-A1～1-A11）と一体となって、交通拠点地区のサイン整備を計画し、目的地へのスムーズな誘導を行うことで、自動車や歩行者の快適性を確保し、無駄な混雑を解消する。</t>
    <rPh sb="30" eb="32">
      <t>コウツウ</t>
    </rPh>
    <rPh sb="32" eb="34">
      <t>キョテン</t>
    </rPh>
    <rPh sb="34" eb="36">
      <t>チク</t>
    </rPh>
    <rPh sb="40" eb="42">
      <t>セイビ</t>
    </rPh>
    <rPh sb="43" eb="45">
      <t>ケイカク</t>
    </rPh>
    <rPh sb="47" eb="50">
      <t>モクテキチ</t>
    </rPh>
    <rPh sb="57" eb="59">
      <t>ユウドウ</t>
    </rPh>
    <rPh sb="60" eb="61">
      <t>オコナ</t>
    </rPh>
    <rPh sb="66" eb="69">
      <t>ジドウシャ</t>
    </rPh>
    <rPh sb="70" eb="73">
      <t>ホコウシャ</t>
    </rPh>
    <rPh sb="74" eb="77">
      <t>カイテキセイ</t>
    </rPh>
    <rPh sb="78" eb="80">
      <t>カクホ</t>
    </rPh>
    <rPh sb="82" eb="84">
      <t>ムダ</t>
    </rPh>
    <rPh sb="85" eb="87">
      <t>コンザツ</t>
    </rPh>
    <rPh sb="88" eb="90">
      <t>カイショウ</t>
    </rPh>
    <phoneticPr fontId="1"/>
  </si>
  <si>
    <t>公共交通の乗り継ぎ利便性の向上を図るため、ＩＣカード乗車券の導入検討を行い、すべての道路改築事業（1-A1～1-A11）と一体となって、地球環境にやさしい公共交通機関や自転車などへの利用転換を図り、多様な移動手段が安全・安心に利用できる「環境首都としてふさわしい交通体系」の実現を図る。</t>
    <rPh sb="0" eb="2">
      <t>コウキョウ</t>
    </rPh>
    <rPh sb="2" eb="4">
      <t>コウツウ</t>
    </rPh>
    <rPh sb="5" eb="6">
      <t>ノ</t>
    </rPh>
    <rPh sb="7" eb="8">
      <t>ツ</t>
    </rPh>
    <rPh sb="9" eb="12">
      <t>リベンセイ</t>
    </rPh>
    <rPh sb="13" eb="15">
      <t>コウジョウ</t>
    </rPh>
    <rPh sb="16" eb="17">
      <t>ハカ</t>
    </rPh>
    <rPh sb="26" eb="28">
      <t>ジョウシャ</t>
    </rPh>
    <rPh sb="28" eb="29">
      <t>ケン</t>
    </rPh>
    <rPh sb="30" eb="32">
      <t>ドウニュウ</t>
    </rPh>
    <rPh sb="32" eb="34">
      <t>ケントウ</t>
    </rPh>
    <rPh sb="35" eb="36">
      <t>オコナ</t>
    </rPh>
    <phoneticPr fontId="1"/>
  </si>
  <si>
    <t>過度なマイカー利用かた公共交通利用へと利用転換を促すモビリティマネジメントを実施する際に、総合公共交通マップを作成し公共交通乗り場のわかりやすい情報を提供することで、すべての道路改築事業（1-A1～1-A11）と一体となって、地球環境にやさしい公共交通機関や自転車などへの利用転換を図り、多様な移動手段が安全・安心に利用できる「環境首都としてふさわしい交通体系」の実現を図る。</t>
    <rPh sb="42" eb="43">
      <t>サイ</t>
    </rPh>
    <rPh sb="45" eb="47">
      <t>ソウゴウ</t>
    </rPh>
    <rPh sb="47" eb="49">
      <t>コウキョウ</t>
    </rPh>
    <rPh sb="49" eb="51">
      <t>コウツウ</t>
    </rPh>
    <rPh sb="55" eb="57">
      <t>サクセイ</t>
    </rPh>
    <rPh sb="58" eb="60">
      <t>コウキョウ</t>
    </rPh>
    <rPh sb="60" eb="62">
      <t>コウツウ</t>
    </rPh>
    <rPh sb="62" eb="63">
      <t>ノ</t>
    </rPh>
    <rPh sb="64" eb="65">
      <t>バ</t>
    </rPh>
    <rPh sb="72" eb="74">
      <t>ジョウホウ</t>
    </rPh>
    <rPh sb="75" eb="77">
      <t>テイキョウ</t>
    </rPh>
    <rPh sb="113" eb="115">
      <t>チキュウ</t>
    </rPh>
    <rPh sb="115" eb="117">
      <t>カンキョウ</t>
    </rPh>
    <rPh sb="122" eb="124">
      <t>コウキョウ</t>
    </rPh>
    <rPh sb="124" eb="126">
      <t>コウツウ</t>
    </rPh>
    <rPh sb="126" eb="128">
      <t>キカン</t>
    </rPh>
    <rPh sb="129" eb="132">
      <t>ジテンシャ</t>
    </rPh>
    <rPh sb="136" eb="138">
      <t>リヨウ</t>
    </rPh>
    <rPh sb="138" eb="140">
      <t>テンカン</t>
    </rPh>
    <rPh sb="141" eb="142">
      <t>ハカ</t>
    </rPh>
    <rPh sb="144" eb="146">
      <t>タヨウ</t>
    </rPh>
    <rPh sb="147" eb="149">
      <t>イドウ</t>
    </rPh>
    <rPh sb="149" eb="151">
      <t>シュダン</t>
    </rPh>
    <rPh sb="152" eb="154">
      <t>アンゼン</t>
    </rPh>
    <rPh sb="155" eb="157">
      <t>アンシン</t>
    </rPh>
    <rPh sb="158" eb="160">
      <t>リヨウ</t>
    </rPh>
    <rPh sb="164" eb="166">
      <t>カンキョウ</t>
    </rPh>
    <rPh sb="166" eb="168">
      <t>シュト</t>
    </rPh>
    <rPh sb="176" eb="178">
      <t>コウツウ</t>
    </rPh>
    <rPh sb="178" eb="180">
      <t>タイケイ</t>
    </rPh>
    <rPh sb="182" eb="184">
      <t>ジツゲン</t>
    </rPh>
    <rPh sb="185" eb="186">
      <t>ハカ</t>
    </rPh>
    <phoneticPr fontId="1"/>
  </si>
  <si>
    <t>すべての道路改築事業（1-A1～1-A11）と一体となって、公共交通空白地域等の地域の交通手段の確保を図ることで地球環境にやさしい公共交通機関への利用転換を図り、多様な移動手段が安全・安心に利用できる「環境首都としてふさわしい交通体系」の実現を図る。</t>
    <rPh sb="30" eb="32">
      <t>コウキョウ</t>
    </rPh>
    <rPh sb="32" eb="34">
      <t>コウツウ</t>
    </rPh>
    <rPh sb="34" eb="36">
      <t>クウハク</t>
    </rPh>
    <rPh sb="36" eb="39">
      <t>チイキトウ</t>
    </rPh>
    <rPh sb="40" eb="42">
      <t>チイキ</t>
    </rPh>
    <rPh sb="43" eb="45">
      <t>コウツウ</t>
    </rPh>
    <rPh sb="45" eb="47">
      <t>シュダン</t>
    </rPh>
    <rPh sb="48" eb="50">
      <t>カクホ</t>
    </rPh>
    <rPh sb="51" eb="52">
      <t>ハカ</t>
    </rPh>
    <rPh sb="56" eb="58">
      <t>チキュウ</t>
    </rPh>
    <rPh sb="58" eb="60">
      <t>カンキョウ</t>
    </rPh>
    <rPh sb="65" eb="67">
      <t>コウキョウ</t>
    </rPh>
    <rPh sb="67" eb="69">
      <t>コウツウ</t>
    </rPh>
    <rPh sb="69" eb="71">
      <t>キカン</t>
    </rPh>
    <rPh sb="73" eb="75">
      <t>リヨウ</t>
    </rPh>
    <rPh sb="75" eb="77">
      <t>テンカン</t>
    </rPh>
    <rPh sb="78" eb="79">
      <t>ハカ</t>
    </rPh>
    <rPh sb="81" eb="83">
      <t>タヨウ</t>
    </rPh>
    <rPh sb="84" eb="86">
      <t>イドウ</t>
    </rPh>
    <rPh sb="86" eb="88">
      <t>シュダン</t>
    </rPh>
    <rPh sb="89" eb="91">
      <t>アンゼン</t>
    </rPh>
    <rPh sb="92" eb="94">
      <t>アンシン</t>
    </rPh>
    <rPh sb="95" eb="97">
      <t>リヨウ</t>
    </rPh>
    <rPh sb="101" eb="103">
      <t>カンキョウ</t>
    </rPh>
    <rPh sb="103" eb="105">
      <t>シュト</t>
    </rPh>
    <rPh sb="113" eb="115">
      <t>コウツウ</t>
    </rPh>
    <rPh sb="115" eb="117">
      <t>タイケイ</t>
    </rPh>
    <rPh sb="119" eb="121">
      <t>ジツゲン</t>
    </rPh>
    <rPh sb="122" eb="123">
      <t>ハカ</t>
    </rPh>
    <phoneticPr fontId="1"/>
  </si>
  <si>
    <t>自転車ネットワーク計画や自転車駐輪場計画の見直しを行い、快適な自転車走行環境の改善を図り、すべての道路改築事業（1-A1～1-A11）と一体となって、地球環境にやさしい公共交通機関や自転車などへの利用転換を図り、多様な移動手段が安全・安心に利用できる「環境首都としてふさわしい交通体系」の実現を図る。</t>
    <rPh sb="0" eb="3">
      <t>ジテンシャ</t>
    </rPh>
    <rPh sb="9" eb="11">
      <t>ケイカク</t>
    </rPh>
    <rPh sb="12" eb="15">
      <t>ジテンシャ</t>
    </rPh>
    <rPh sb="15" eb="18">
      <t>チュウリンジョウ</t>
    </rPh>
    <rPh sb="18" eb="20">
      <t>ケイカク</t>
    </rPh>
    <rPh sb="21" eb="23">
      <t>ミナオ</t>
    </rPh>
    <rPh sb="25" eb="26">
      <t>オコナ</t>
    </rPh>
    <rPh sb="28" eb="30">
      <t>カイテキ</t>
    </rPh>
    <rPh sb="31" eb="34">
      <t>ジテンシャ</t>
    </rPh>
    <rPh sb="34" eb="36">
      <t>ソウコウ</t>
    </rPh>
    <rPh sb="36" eb="38">
      <t>カンキョウ</t>
    </rPh>
    <rPh sb="39" eb="41">
      <t>カイゼン</t>
    </rPh>
    <rPh sb="42" eb="43">
      <t>ハカ</t>
    </rPh>
    <rPh sb="75" eb="77">
      <t>チキュウ</t>
    </rPh>
    <rPh sb="77" eb="79">
      <t>カンキョウ</t>
    </rPh>
    <rPh sb="84" eb="86">
      <t>コウキョウ</t>
    </rPh>
    <rPh sb="86" eb="88">
      <t>コウツウ</t>
    </rPh>
    <rPh sb="88" eb="90">
      <t>キカン</t>
    </rPh>
    <rPh sb="91" eb="94">
      <t>ジテンシャ</t>
    </rPh>
    <rPh sb="98" eb="100">
      <t>リヨウ</t>
    </rPh>
    <rPh sb="100" eb="102">
      <t>テンカン</t>
    </rPh>
    <rPh sb="103" eb="104">
      <t>ハカ</t>
    </rPh>
    <rPh sb="106" eb="108">
      <t>タヨウ</t>
    </rPh>
    <rPh sb="109" eb="111">
      <t>イドウ</t>
    </rPh>
    <rPh sb="111" eb="113">
      <t>シュダン</t>
    </rPh>
    <rPh sb="114" eb="116">
      <t>アンゼン</t>
    </rPh>
    <rPh sb="117" eb="119">
      <t>アンシン</t>
    </rPh>
    <rPh sb="120" eb="122">
      <t>リヨウ</t>
    </rPh>
    <rPh sb="126" eb="128">
      <t>カンキョウ</t>
    </rPh>
    <rPh sb="128" eb="130">
      <t>シュト</t>
    </rPh>
    <rPh sb="138" eb="140">
      <t>コウツウ</t>
    </rPh>
    <rPh sb="140" eb="142">
      <t>タイケイ</t>
    </rPh>
    <rPh sb="144" eb="146">
      <t>ジツゲン</t>
    </rPh>
    <rPh sb="147" eb="148">
      <t>ハカ</t>
    </rPh>
    <phoneticPr fontId="1"/>
  </si>
  <si>
    <t>都心部･副都心部におけるタクシーの違法駐停車の現況調査を行い、タクシー乗り場整備予定箇所を決定し、今後整備していくことで、タクシーによる渋滞を解消し、すべての道路改築事業（1-A1～1-A11）と一体となって、地球環境にやさしい公共交通機関や自転車などへの利用転換を図り、多様な移動手段が安全・安心に利用できる「環境首都としてふさわしい交通体系」の実現を図る。</t>
    <rPh sb="0" eb="3">
      <t>トシンブ</t>
    </rPh>
    <rPh sb="4" eb="8">
      <t>フクトシンブ</t>
    </rPh>
    <rPh sb="17" eb="19">
      <t>イホウ</t>
    </rPh>
    <rPh sb="19" eb="22">
      <t>チュウテイシャ</t>
    </rPh>
    <rPh sb="23" eb="25">
      <t>ゲンキョウ</t>
    </rPh>
    <rPh sb="25" eb="27">
      <t>チョウサ</t>
    </rPh>
    <rPh sb="28" eb="29">
      <t>オコナ</t>
    </rPh>
    <rPh sb="35" eb="36">
      <t>ノ</t>
    </rPh>
    <rPh sb="37" eb="38">
      <t>バ</t>
    </rPh>
    <rPh sb="38" eb="40">
      <t>セイビ</t>
    </rPh>
    <rPh sb="40" eb="42">
      <t>ヨテイ</t>
    </rPh>
    <rPh sb="42" eb="44">
      <t>カショ</t>
    </rPh>
    <rPh sb="45" eb="47">
      <t>ケッテイ</t>
    </rPh>
    <rPh sb="49" eb="51">
      <t>コンゴ</t>
    </rPh>
    <rPh sb="51" eb="53">
      <t>セイビ</t>
    </rPh>
    <rPh sb="68" eb="70">
      <t>ジュウタイ</t>
    </rPh>
    <rPh sb="71" eb="73">
      <t>カイショウ</t>
    </rPh>
    <rPh sb="105" eb="107">
      <t>チキュウ</t>
    </rPh>
    <rPh sb="107" eb="109">
      <t>カンキョウ</t>
    </rPh>
    <rPh sb="114" eb="116">
      <t>コウキョウ</t>
    </rPh>
    <rPh sb="116" eb="118">
      <t>コウツウ</t>
    </rPh>
    <rPh sb="118" eb="120">
      <t>キカン</t>
    </rPh>
    <rPh sb="121" eb="124">
      <t>ジテンシャ</t>
    </rPh>
    <rPh sb="128" eb="130">
      <t>リヨウ</t>
    </rPh>
    <rPh sb="130" eb="132">
      <t>テンカン</t>
    </rPh>
    <rPh sb="133" eb="134">
      <t>ハカ</t>
    </rPh>
    <rPh sb="136" eb="138">
      <t>タヨウ</t>
    </rPh>
    <rPh sb="139" eb="141">
      <t>イドウ</t>
    </rPh>
    <rPh sb="141" eb="143">
      <t>シュダン</t>
    </rPh>
    <rPh sb="144" eb="146">
      <t>アンゼン</t>
    </rPh>
    <rPh sb="147" eb="149">
      <t>アンシン</t>
    </rPh>
    <rPh sb="150" eb="152">
      <t>リヨウ</t>
    </rPh>
    <rPh sb="156" eb="158">
      <t>カンキョウ</t>
    </rPh>
    <rPh sb="158" eb="160">
      <t>シュト</t>
    </rPh>
    <rPh sb="168" eb="170">
      <t>コウツウ</t>
    </rPh>
    <rPh sb="170" eb="172">
      <t>タイケイ</t>
    </rPh>
    <rPh sb="174" eb="176">
      <t>ジツゲン</t>
    </rPh>
    <rPh sb="177" eb="178">
      <t>ハカ</t>
    </rPh>
    <phoneticPr fontId="1"/>
  </si>
  <si>
    <t>北九州モノレールの長寿命化計画を策定し、地球環境にやさしい公共交通機関を良好な状態で維持し、道路改築事業（1-A1～1-A11）と一体となって、将来に亘り、安全で快適な移動手段を確保する。</t>
    <rPh sb="0" eb="3">
      <t>キタキュウシュウ</t>
    </rPh>
    <rPh sb="9" eb="10">
      <t>チョウ</t>
    </rPh>
    <rPh sb="10" eb="13">
      <t>ジュミョウカ</t>
    </rPh>
    <rPh sb="13" eb="15">
      <t>ケイカク</t>
    </rPh>
    <rPh sb="16" eb="18">
      <t>サクテイ</t>
    </rPh>
    <rPh sb="20" eb="22">
      <t>チキュウ</t>
    </rPh>
    <rPh sb="22" eb="24">
      <t>カンキョウ</t>
    </rPh>
    <rPh sb="29" eb="31">
      <t>コウキョウ</t>
    </rPh>
    <rPh sb="31" eb="33">
      <t>コウツウ</t>
    </rPh>
    <rPh sb="33" eb="35">
      <t>キカン</t>
    </rPh>
    <rPh sb="36" eb="38">
      <t>リョウコウ</t>
    </rPh>
    <rPh sb="39" eb="41">
      <t>ジョウタイ</t>
    </rPh>
    <rPh sb="42" eb="44">
      <t>イジ</t>
    </rPh>
    <rPh sb="72" eb="74">
      <t>ショウライ</t>
    </rPh>
    <rPh sb="75" eb="76">
      <t>ワタ</t>
    </rPh>
    <rPh sb="78" eb="80">
      <t>アンゼン</t>
    </rPh>
    <rPh sb="81" eb="83">
      <t>カイテキ</t>
    </rPh>
    <rPh sb="84" eb="86">
      <t>イドウ</t>
    </rPh>
    <rPh sb="86" eb="88">
      <t>シュダン</t>
    </rPh>
    <rPh sb="89" eb="91">
      <t>カクホ</t>
    </rPh>
    <phoneticPr fontId="1"/>
  </si>
  <si>
    <t>すべての道路改築事業（1-A1～1-A11）と一体となって、交通施設の利便性を高めることで地球環境にやさしい公共交通機関への利用転換を図り、多様な移動手段が安全・安心に利用できる「環境首都としてふさわしい交通体系」の実現を図る。</t>
    <rPh sb="30" eb="32">
      <t>コウツウ</t>
    </rPh>
    <rPh sb="32" eb="34">
      <t>シセツ</t>
    </rPh>
    <rPh sb="35" eb="38">
      <t>リベンセイ</t>
    </rPh>
    <rPh sb="39" eb="40">
      <t>タカ</t>
    </rPh>
    <rPh sb="45" eb="47">
      <t>チキュウ</t>
    </rPh>
    <rPh sb="47" eb="49">
      <t>カンキョウ</t>
    </rPh>
    <rPh sb="54" eb="56">
      <t>コウキョウ</t>
    </rPh>
    <rPh sb="56" eb="58">
      <t>コウツウ</t>
    </rPh>
    <rPh sb="58" eb="60">
      <t>キカン</t>
    </rPh>
    <rPh sb="62" eb="64">
      <t>リヨウ</t>
    </rPh>
    <rPh sb="64" eb="66">
      <t>テンカン</t>
    </rPh>
    <rPh sb="67" eb="68">
      <t>ハカ</t>
    </rPh>
    <rPh sb="70" eb="72">
      <t>タヨウ</t>
    </rPh>
    <rPh sb="73" eb="75">
      <t>イドウ</t>
    </rPh>
    <rPh sb="75" eb="77">
      <t>シュダン</t>
    </rPh>
    <rPh sb="78" eb="80">
      <t>アンゼン</t>
    </rPh>
    <rPh sb="81" eb="83">
      <t>アンシン</t>
    </rPh>
    <rPh sb="84" eb="86">
      <t>リヨウ</t>
    </rPh>
    <rPh sb="90" eb="92">
      <t>カンキョウ</t>
    </rPh>
    <rPh sb="92" eb="94">
      <t>シュト</t>
    </rPh>
    <rPh sb="102" eb="104">
      <t>コウツウ</t>
    </rPh>
    <rPh sb="104" eb="106">
      <t>タイケイ</t>
    </rPh>
    <rPh sb="108" eb="110">
      <t>ジツゲン</t>
    </rPh>
    <rPh sb="111" eb="112">
      <t>ハカ</t>
    </rPh>
    <phoneticPr fontId="1"/>
  </si>
  <si>
    <t>臨海部の工場地帯における過度なマイカー通勤を最寄の駅から乗り合い送迎バスの社会実験を行い、公共交通通勤への利用転換を促すことで、すべての道路改築事業（1-A1～1-A11）と一体となって、地球環境にやさしい公共交通機関や自転車などへの利用転換を図り、多様な移動手段が安全・安心に利用できる「環境首都としてふさわしい交通体系」の実現を図る。</t>
    <rPh sb="0" eb="2">
      <t>リンカイ</t>
    </rPh>
    <rPh sb="2" eb="3">
      <t>ブ</t>
    </rPh>
    <rPh sb="4" eb="6">
      <t>コウジョウ</t>
    </rPh>
    <rPh sb="6" eb="8">
      <t>チタイ</t>
    </rPh>
    <rPh sb="12" eb="14">
      <t>カド</t>
    </rPh>
    <rPh sb="19" eb="21">
      <t>ツウキン</t>
    </rPh>
    <rPh sb="22" eb="24">
      <t>モヨリ</t>
    </rPh>
    <rPh sb="25" eb="26">
      <t>エキ</t>
    </rPh>
    <rPh sb="28" eb="29">
      <t>ノ</t>
    </rPh>
    <rPh sb="30" eb="31">
      <t>ア</t>
    </rPh>
    <rPh sb="32" eb="34">
      <t>ソウゲイ</t>
    </rPh>
    <rPh sb="37" eb="39">
      <t>シャカイ</t>
    </rPh>
    <rPh sb="39" eb="41">
      <t>ジッケン</t>
    </rPh>
    <rPh sb="42" eb="43">
      <t>オコナ</t>
    </rPh>
    <rPh sb="45" eb="47">
      <t>コウキョウ</t>
    </rPh>
    <rPh sb="47" eb="49">
      <t>コウツウ</t>
    </rPh>
    <rPh sb="49" eb="51">
      <t>ツウキン</t>
    </rPh>
    <rPh sb="53" eb="55">
      <t>リヨウ</t>
    </rPh>
    <rPh sb="55" eb="57">
      <t>テンカン</t>
    </rPh>
    <rPh sb="58" eb="59">
      <t>ウナガ</t>
    </rPh>
    <rPh sb="94" eb="96">
      <t>チキュウ</t>
    </rPh>
    <rPh sb="96" eb="98">
      <t>カンキョウ</t>
    </rPh>
    <rPh sb="103" eb="105">
      <t>コウキョウ</t>
    </rPh>
    <rPh sb="105" eb="107">
      <t>コウツウ</t>
    </rPh>
    <rPh sb="107" eb="109">
      <t>キカン</t>
    </rPh>
    <rPh sb="110" eb="113">
      <t>ジテンシャ</t>
    </rPh>
    <rPh sb="117" eb="119">
      <t>リヨウ</t>
    </rPh>
    <rPh sb="119" eb="121">
      <t>テンカン</t>
    </rPh>
    <rPh sb="122" eb="123">
      <t>ハカ</t>
    </rPh>
    <rPh sb="125" eb="127">
      <t>タヨウ</t>
    </rPh>
    <rPh sb="128" eb="130">
      <t>イドウ</t>
    </rPh>
    <rPh sb="130" eb="132">
      <t>シュダン</t>
    </rPh>
    <rPh sb="133" eb="135">
      <t>アンゼン</t>
    </rPh>
    <rPh sb="136" eb="138">
      <t>アンシン</t>
    </rPh>
    <rPh sb="139" eb="141">
      <t>リヨウ</t>
    </rPh>
    <rPh sb="145" eb="147">
      <t>カンキョウ</t>
    </rPh>
    <rPh sb="147" eb="149">
      <t>シュト</t>
    </rPh>
    <rPh sb="157" eb="159">
      <t>コウツウ</t>
    </rPh>
    <rPh sb="159" eb="161">
      <t>タイケイ</t>
    </rPh>
    <rPh sb="163" eb="165">
      <t>ジツゲン</t>
    </rPh>
    <rPh sb="166" eb="167">
      <t>ハカ</t>
    </rPh>
    <phoneticPr fontId="1"/>
  </si>
  <si>
    <t>北九州市の若松区と戸畑区は、現在若戸大橋で結ばれており、今後新若戸道路の整備により、より物流等の強化が図られるようになる。しかし、両路線とも自動車専用道路であり、歩行者については、若戸渡船を利用する必要がある。バリアフリー化した渡船を購入し、物流等の強化にあわせ歩行者の利便性の向上を図る。</t>
    <rPh sb="0" eb="4">
      <t>キタキュウシュウシ</t>
    </rPh>
    <rPh sb="5" eb="8">
      <t>ワカマツク</t>
    </rPh>
    <rPh sb="9" eb="12">
      <t>トバタク</t>
    </rPh>
    <rPh sb="14" eb="16">
      <t>ゲンザイ</t>
    </rPh>
    <rPh sb="16" eb="17">
      <t>ワカ</t>
    </rPh>
    <rPh sb="17" eb="18">
      <t>ト</t>
    </rPh>
    <rPh sb="18" eb="20">
      <t>オオハシ</t>
    </rPh>
    <rPh sb="21" eb="22">
      <t>ムス</t>
    </rPh>
    <rPh sb="28" eb="30">
      <t>コンゴ</t>
    </rPh>
    <rPh sb="30" eb="31">
      <t>シン</t>
    </rPh>
    <rPh sb="31" eb="32">
      <t>ワカ</t>
    </rPh>
    <rPh sb="32" eb="33">
      <t>ト</t>
    </rPh>
    <rPh sb="33" eb="35">
      <t>ドウロ</t>
    </rPh>
    <rPh sb="36" eb="38">
      <t>セイビ</t>
    </rPh>
    <rPh sb="44" eb="47">
      <t>ブツリュウナド</t>
    </rPh>
    <rPh sb="48" eb="50">
      <t>キョウカ</t>
    </rPh>
    <rPh sb="51" eb="52">
      <t>ハカ</t>
    </rPh>
    <rPh sb="65" eb="66">
      <t>リョウ</t>
    </rPh>
    <rPh sb="66" eb="68">
      <t>ロセン</t>
    </rPh>
    <rPh sb="70" eb="73">
      <t>ジドウシャ</t>
    </rPh>
    <rPh sb="73" eb="75">
      <t>センヨウ</t>
    </rPh>
    <rPh sb="75" eb="77">
      <t>ドウロ</t>
    </rPh>
    <rPh sb="81" eb="84">
      <t>ホコウシャ</t>
    </rPh>
    <rPh sb="90" eb="91">
      <t>ワカ</t>
    </rPh>
    <rPh sb="91" eb="92">
      <t>ト</t>
    </rPh>
    <rPh sb="92" eb="94">
      <t>トセン</t>
    </rPh>
    <rPh sb="95" eb="97">
      <t>リヨウ</t>
    </rPh>
    <rPh sb="99" eb="101">
      <t>ヒツヨウ</t>
    </rPh>
    <rPh sb="114" eb="116">
      <t>トセン</t>
    </rPh>
    <rPh sb="117" eb="119">
      <t>コウニュウ</t>
    </rPh>
    <rPh sb="142" eb="143">
      <t>ハカ</t>
    </rPh>
    <phoneticPr fontId="1"/>
  </si>
  <si>
    <t>バリアフリー化されたバスを購入し、市営バスの支弁性の向上を図ることで、公共利用を促進し、渋滞緩和につなげていくもの。</t>
    <rPh sb="6" eb="7">
      <t>カ</t>
    </rPh>
    <rPh sb="13" eb="15">
      <t>コウニュウ</t>
    </rPh>
    <rPh sb="17" eb="19">
      <t>シエイ</t>
    </rPh>
    <rPh sb="22" eb="24">
      <t>シベン</t>
    </rPh>
    <rPh sb="24" eb="25">
      <t>セイ</t>
    </rPh>
    <rPh sb="26" eb="28">
      <t>コウジョウ</t>
    </rPh>
    <rPh sb="29" eb="30">
      <t>ハカ</t>
    </rPh>
    <rPh sb="35" eb="37">
      <t>コウキョウ</t>
    </rPh>
    <rPh sb="37" eb="39">
      <t>リヨウ</t>
    </rPh>
    <rPh sb="40" eb="42">
      <t>ソクシン</t>
    </rPh>
    <rPh sb="44" eb="46">
      <t>ジュウタイ</t>
    </rPh>
    <rPh sb="46" eb="48">
      <t>カンワ</t>
    </rPh>
    <phoneticPr fontId="1"/>
  </si>
  <si>
    <t>北九州市内の交通量調査を実施し、交付金で実施している道路事業や今後整備していく道路事業などの必要性などの検証に活用していくもの。</t>
    <rPh sb="0" eb="5">
      <t>キタキュウシュウシナイ</t>
    </rPh>
    <rPh sb="6" eb="8">
      <t>コウツウ</t>
    </rPh>
    <rPh sb="8" eb="9">
      <t>リョウ</t>
    </rPh>
    <rPh sb="9" eb="11">
      <t>チョウサ</t>
    </rPh>
    <rPh sb="12" eb="14">
      <t>ジッシ</t>
    </rPh>
    <rPh sb="16" eb="19">
      <t>コウフキン</t>
    </rPh>
    <rPh sb="20" eb="22">
      <t>ジッシ</t>
    </rPh>
    <rPh sb="26" eb="28">
      <t>ドウロ</t>
    </rPh>
    <rPh sb="28" eb="30">
      <t>ジギョウ</t>
    </rPh>
    <rPh sb="31" eb="33">
      <t>コンゴ</t>
    </rPh>
    <rPh sb="33" eb="35">
      <t>セイビ</t>
    </rPh>
    <rPh sb="39" eb="41">
      <t>ドウロ</t>
    </rPh>
    <rPh sb="41" eb="43">
      <t>ジギョウ</t>
    </rPh>
    <rPh sb="46" eb="49">
      <t>ヒツヨウセイ</t>
    </rPh>
    <rPh sb="52" eb="54">
      <t>ケンショウ</t>
    </rPh>
    <rPh sb="55" eb="57">
      <t>カツヨウ</t>
    </rPh>
    <phoneticPr fontId="1"/>
  </si>
  <si>
    <t>都市高速道路利用を促進し、道路改築事業と一体となって一般道の渋滞緩和につなげていくもの。</t>
    <rPh sb="0" eb="2">
      <t>トシ</t>
    </rPh>
    <rPh sb="2" eb="4">
      <t>コウソク</t>
    </rPh>
    <rPh sb="4" eb="6">
      <t>ドウロ</t>
    </rPh>
    <rPh sb="6" eb="8">
      <t>リヨウ</t>
    </rPh>
    <rPh sb="9" eb="11">
      <t>ソクシン</t>
    </rPh>
    <rPh sb="13" eb="15">
      <t>ドウロ</t>
    </rPh>
    <rPh sb="15" eb="17">
      <t>カイチク</t>
    </rPh>
    <rPh sb="17" eb="19">
      <t>ジギョウ</t>
    </rPh>
    <rPh sb="20" eb="22">
      <t>イッタイ</t>
    </rPh>
    <rPh sb="26" eb="29">
      <t>イッパンドウ</t>
    </rPh>
    <rPh sb="30" eb="32">
      <t>ジュウタイ</t>
    </rPh>
    <rPh sb="32" eb="34">
      <t>カンワ</t>
    </rPh>
    <phoneticPr fontId="1"/>
  </si>
  <si>
    <t>すべての道路改築事業（1-A1～1-A35）と一体となって、交通施設の利便性を高めることで地球環境にやさしい公共交通機関への利用転換を図り、多様な移動手段が安全・安心に利用できる「環境首都としてふさわしい交通体系」の実現を図る。</t>
    <phoneticPr fontId="1"/>
  </si>
  <si>
    <t>自転車を共同利用する環境を充実させることで地球環境にやさしい自転車や公共交通機関への利用転換を図り、すべての道路改築事業（1-A1～1-A35）と一体となって、多様な移動手段が安全・安心に利用できる「環境首都としてふさわしい交通体系」の実現を図る。</t>
    <rPh sb="0" eb="3">
      <t>ジテンシャ</t>
    </rPh>
    <rPh sb="4" eb="6">
      <t>キョウドウ</t>
    </rPh>
    <rPh sb="6" eb="8">
      <t>リヨウ</t>
    </rPh>
    <rPh sb="10" eb="12">
      <t>カンキョウ</t>
    </rPh>
    <rPh sb="13" eb="15">
      <t>ジュウジツ</t>
    </rPh>
    <rPh sb="21" eb="23">
      <t>チキュウ</t>
    </rPh>
    <rPh sb="23" eb="25">
      <t>カンキョウ</t>
    </rPh>
    <rPh sb="30" eb="33">
      <t>ジテンシャ</t>
    </rPh>
    <rPh sb="34" eb="36">
      <t>コウキョウ</t>
    </rPh>
    <rPh sb="36" eb="38">
      <t>コウツウ</t>
    </rPh>
    <rPh sb="38" eb="40">
      <t>キカン</t>
    </rPh>
    <rPh sb="42" eb="44">
      <t>リヨウ</t>
    </rPh>
    <rPh sb="44" eb="46">
      <t>テンカン</t>
    </rPh>
    <rPh sb="47" eb="48">
      <t>ハカ</t>
    </rPh>
    <phoneticPr fontId="1"/>
  </si>
  <si>
    <t>幹線バス路線の強化を行うため、市内主要幹線である八幡西区黒崎～小倉北区砂津間の路線を検討の対象とし、「バス路線再編」を視野に、民間事業者と協働で、多様な移動手段が安全・安心に利用できる「環境首都としてふさわしい交通体系」の実現を図る。</t>
    <rPh sb="7" eb="9">
      <t>キョウカ</t>
    </rPh>
    <rPh sb="10" eb="11">
      <t>オコナ</t>
    </rPh>
    <phoneticPr fontId="1"/>
  </si>
  <si>
    <t>交通施設の利便性を高めることで地球環境にやさしい公共交通機関への利用転換を図り、すべての道路改築事業（1-A1～1-A35）と一体となって、多様な移動手段が安全・安心に利用できる「環境首都としてふさわしい交通体系」の実現を図る。</t>
    <phoneticPr fontId="1"/>
  </si>
  <si>
    <t>事業内容（延長・面積等）</t>
    <rPh sb="0" eb="2">
      <t>ジギョウ</t>
    </rPh>
    <rPh sb="2" eb="4">
      <t>ナイヨウ</t>
    </rPh>
    <phoneticPr fontId="1"/>
  </si>
  <si>
    <t>計画</t>
    <rPh sb="0" eb="2">
      <t>ケイカク</t>
    </rPh>
    <phoneticPr fontId="1"/>
  </si>
  <si>
    <t>交付額について、照会中</t>
    <rPh sb="0" eb="3">
      <t>コウフガク</t>
    </rPh>
    <rPh sb="8" eb="11">
      <t>ショウカイチュウ</t>
    </rPh>
    <phoneticPr fontId="1"/>
  </si>
  <si>
    <t>1-A7</t>
  </si>
  <si>
    <t>(都)６号線</t>
    <rPh sb="1" eb="2">
      <t>ト</t>
    </rPh>
    <rPh sb="4" eb="6">
      <t>ゴウセン</t>
    </rPh>
    <phoneticPr fontId="1"/>
  </si>
  <si>
    <t>バイパス7.5km</t>
  </si>
  <si>
    <t>H25よりP2</t>
  </si>
  <si>
    <t>H25よりP2</t>
    <phoneticPr fontId="1"/>
  </si>
  <si>
    <t>66.0千人･時間/年･km</t>
  </si>
  <si>
    <t>(2.7%削減)</t>
    <rPh sb="5" eb="7">
      <t>サクゲン</t>
    </rPh>
    <rPh sb="6" eb="7">
      <t>ゲン</t>
    </rPh>
    <phoneticPr fontId="1"/>
  </si>
  <si>
    <t>指標①（渋滞損失時間の削減率）</t>
    <rPh sb="0" eb="2">
      <t>シヒョウ</t>
    </rPh>
    <phoneticPr fontId="1"/>
  </si>
  <si>
    <t>64.2千人･時間/年･km</t>
    <phoneticPr fontId="1"/>
  </si>
  <si>
    <t>(5.7%削減)</t>
    <rPh sb="5" eb="7">
      <t>サクゲン</t>
    </rPh>
    <rPh sb="6" eb="7">
      <t>ゲン</t>
    </rPh>
    <phoneticPr fontId="1"/>
  </si>
  <si>
    <t>（主）長行田町線（蒲生工区）や（国）3号砂津拡幅等の渋滞損失時間削減が見込まれる路線の事業進捗により、目標値以上の効果が発現した。</t>
    <rPh sb="1" eb="2">
      <t>シュ</t>
    </rPh>
    <rPh sb="3" eb="5">
      <t>オサユキ</t>
    </rPh>
    <rPh sb="5" eb="7">
      <t>タマチ</t>
    </rPh>
    <rPh sb="7" eb="8">
      <t>セン</t>
    </rPh>
    <rPh sb="9" eb="11">
      <t>ガモウ</t>
    </rPh>
    <rPh sb="11" eb="13">
      <t>コウク</t>
    </rPh>
    <rPh sb="16" eb="17">
      <t>クニ</t>
    </rPh>
    <rPh sb="19" eb="20">
      <t>ゴウ</t>
    </rPh>
    <rPh sb="20" eb="22">
      <t>スナツ</t>
    </rPh>
    <rPh sb="22" eb="24">
      <t>カクフク</t>
    </rPh>
    <rPh sb="24" eb="25">
      <t>トウ</t>
    </rPh>
    <rPh sb="26" eb="28">
      <t>ジュウタイ</t>
    </rPh>
    <rPh sb="28" eb="30">
      <t>ソンシツ</t>
    </rPh>
    <rPh sb="30" eb="32">
      <t>ジカン</t>
    </rPh>
    <rPh sb="32" eb="34">
      <t>サクゲン</t>
    </rPh>
    <rPh sb="35" eb="37">
      <t>ミコ</t>
    </rPh>
    <rPh sb="40" eb="42">
      <t>ロセン</t>
    </rPh>
    <rPh sb="43" eb="45">
      <t>ジギョウ</t>
    </rPh>
    <rPh sb="45" eb="47">
      <t>シンチョク</t>
    </rPh>
    <rPh sb="51" eb="54">
      <t>モクヒョウチ</t>
    </rPh>
    <rPh sb="54" eb="56">
      <t>イジョウ</t>
    </rPh>
    <rPh sb="57" eb="59">
      <t>コウカ</t>
    </rPh>
    <rPh sb="60" eb="62">
      <t>ハツゲン</t>
    </rPh>
    <phoneticPr fontId="1"/>
  </si>
  <si>
    <t>（九州共立大学経済学部成富教授、九州工業大学工学部寺町准教授）</t>
    <rPh sb="1" eb="3">
      <t>キュウシュウ</t>
    </rPh>
    <rPh sb="3" eb="5">
      <t>キョウリツ</t>
    </rPh>
    <rPh sb="5" eb="7">
      <t>ダイガク</t>
    </rPh>
    <rPh sb="7" eb="9">
      <t>ケイザイ</t>
    </rPh>
    <rPh sb="9" eb="11">
      <t>ガクブ</t>
    </rPh>
    <rPh sb="11" eb="13">
      <t>ナリトミ</t>
    </rPh>
    <rPh sb="13" eb="15">
      <t>キョウジュ</t>
    </rPh>
    <rPh sb="16" eb="18">
      <t>キュウシュウ</t>
    </rPh>
    <rPh sb="18" eb="20">
      <t>コウギョウ</t>
    </rPh>
    <rPh sb="20" eb="22">
      <t>ダイガク</t>
    </rPh>
    <rPh sb="22" eb="23">
      <t>コウ</t>
    </rPh>
    <rPh sb="23" eb="25">
      <t>ガクブ</t>
    </rPh>
    <rPh sb="25" eb="27">
      <t>テラマチ</t>
    </rPh>
    <rPh sb="27" eb="30">
      <t>ジュンキョウジュ</t>
    </rPh>
    <phoneticPr fontId="1"/>
  </si>
  <si>
    <t xml:space="preserve"> (主)長行田町線や(都)６号線など要素事業の整備で体系的な道路ネットワークが形成されることにより、主要渋滞ポイントである蒲生交差点及び下曽根駅前交差点の渋滞解消など混雑が緩和され、産業が活発な展開をし、市民生活が向上することが期待される。</t>
    <phoneticPr fontId="1"/>
  </si>
  <si>
    <t>－</t>
    <phoneticPr fontId="1"/>
  </si>
  <si>
    <t>　　　交付対象事業の効果の発現状況</t>
    <phoneticPr fontId="1"/>
  </si>
  <si>
    <t>全体事業費（実施）</t>
    <rPh sb="0" eb="2">
      <t>ゼンタイ</t>
    </rPh>
    <rPh sb="2" eb="5">
      <t>ジギョウヒ</t>
    </rPh>
    <rPh sb="6" eb="8">
      <t>ジッシ</t>
    </rPh>
    <phoneticPr fontId="1"/>
  </si>
  <si>
    <t>社会資本総合整備計画　参考図面</t>
    <rPh sb="0" eb="2">
      <t>シャカイ</t>
    </rPh>
    <rPh sb="2" eb="4">
      <t>シホン</t>
    </rPh>
    <rPh sb="4" eb="6">
      <t>ソウゴウ</t>
    </rPh>
    <rPh sb="6" eb="8">
      <t>セイビ</t>
    </rPh>
    <rPh sb="8" eb="10">
      <t>ケイカク</t>
    </rPh>
    <rPh sb="11" eb="13">
      <t>サンコウ</t>
    </rPh>
    <rPh sb="13" eb="15">
      <t>ズメン</t>
    </rPh>
    <phoneticPr fontId="1"/>
  </si>
  <si>
    <t>１　産業活動を支援し、市民生活の質的向上を図る道路整備</t>
    <phoneticPr fontId="1"/>
  </si>
  <si>
    <t>平成２１年度～平成２６年度（６年間）</t>
    <phoneticPr fontId="1"/>
  </si>
  <si>
    <t>交付団体</t>
    <phoneticPr fontId="1"/>
  </si>
  <si>
    <t>北九州市</t>
    <phoneticPr fontId="1"/>
  </si>
  <si>
    <t>H26</t>
    <phoneticPr fontId="1"/>
  </si>
  <si>
    <t xml:space="preserve">「長行田町線（蒲生工区）」の現道拡幅整備により、当該路線及び周辺路線の走行性が向上し、渋滞損失時間が削減されるとともに、並行路線に存在する主要渋滞箇所（蒲生交差点）の渋滞が解消され主要渋滞箇所から除外されている。
 また、新若戸道路アクセス路の機能を担う「中原戸畑１号線」バイパス整備は、物流施設が集積する日明地域関連の交通を多く担う国道199号の渋滞損失時間を削減、北九州学術・研究都市北部土地区画整理事業と一体となった「払川塩屋１号線」のバイパス整備は、学研都市周辺道路の渋滞損失時間を削減するなどこれらの道路整備により、産業の活発な展開や市民生活の向上が図られている。
</t>
    <rPh sb="144" eb="146">
      <t>ブツリュウ</t>
    </rPh>
    <rPh sb="146" eb="148">
      <t>シセツ</t>
    </rPh>
    <rPh sb="149" eb="151">
      <t>シュウセキ</t>
    </rPh>
    <rPh sb="160" eb="162">
      <t>コウツウ</t>
    </rPh>
    <phoneticPr fontId="1"/>
  </si>
  <si>
    <t xml:space="preserve"> 本市の道路を取り巻く状況としては、①道路整備による渋滞箇所の解消が見られるが、依然として多くの渋滞箇所が存在している、②産業競争力の強化や新たな企業誘致を促進するため、物流ネットワークの形成を図る必要があるなどの課題がある。
 今後も、これらの課題解決に取り組むため、次期整備計画において、事業継続中の（国）国道199号砂津バイパス、（都）6号線（恒見朽網線）等の道路整備を推進し、郊外部や近隣都市との連絡機能強化、渋滞箇所の解消や交通混雑緩和及び企業誘致や地場産業の振興に寄与する道路ネットワークの形成を図っていきたい。
</t>
    <rPh sb="45" eb="46">
      <t>オオ</t>
    </rPh>
    <rPh sb="204" eb="206">
      <t>キノウ</t>
    </rPh>
    <rPh sb="238" eb="240">
      <t>キヨ</t>
    </rPh>
    <rPh sb="254" eb="255">
      <t>ハカ</t>
    </rPh>
    <phoneticPr fontId="1"/>
  </si>
  <si>
    <t xml:space="preserve">
　「一般国道３号（砂津拡幅）道路改築事業」に隣接する区間には、多くのバスが発着する「砂津バスセンター」（市内路線バスや市外高速バス等、多くのバス系統の起終点）が存在し、多くのバスが走行している。当該事業で、道路の拡幅と共に、「バスカット設置」を行ったことにより、一般国道３号におけるバスの走行性向上や利便性向上が図られている。
　また、当該事業の近隣には「中学校等の文教施設や民間商業施設」が立地しており、歩行者利用が多い箇所である。当該事業で「4.0ｍの有効幅員を確保した歩道を両側に設置」したことにより、歩道利用者の安全性確保が図られている。
</t>
    <phoneticPr fontId="1"/>
  </si>
  <si>
    <t>社会資本総合整備計画（活力創出基盤整備）　事後評価書</t>
    <rPh sb="0" eb="2">
      <t>シャカイ</t>
    </rPh>
    <rPh sb="2" eb="4">
      <t>シホン</t>
    </rPh>
    <rPh sb="4" eb="6">
      <t>ソウゴウ</t>
    </rPh>
    <rPh sb="6" eb="8">
      <t>セイビ</t>
    </rPh>
    <rPh sb="8" eb="10">
      <t>ケイカク</t>
    </rPh>
    <rPh sb="11" eb="13">
      <t>カツリョク</t>
    </rPh>
    <rPh sb="13" eb="15">
      <t>ソウシュツ</t>
    </rPh>
    <rPh sb="15" eb="17">
      <t>キバン</t>
    </rPh>
    <rPh sb="17" eb="19">
      <t>セイビ</t>
    </rPh>
    <rPh sb="21" eb="23">
      <t>ジゴ</t>
    </rPh>
    <rPh sb="23" eb="26">
      <t>ヒョウカショ</t>
    </rPh>
    <phoneticPr fontId="1"/>
  </si>
  <si>
    <t>平成 29年 4月 20 日</t>
    <rPh sb="0" eb="2">
      <t>ヘイセイ</t>
    </rPh>
    <rPh sb="5" eb="6">
      <t>ネン</t>
    </rPh>
    <rPh sb="8" eb="9">
      <t>ツキ</t>
    </rPh>
    <rPh sb="13" eb="14">
      <t>ニチ</t>
    </rPh>
    <phoneticPr fontId="1"/>
  </si>
  <si>
    <t xml:space="preserve">
33/39</t>
    <phoneticPr fontId="1"/>
  </si>
  <si>
    <t xml:space="preserve">
85%</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</si>
</sst>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Red]\(#,##0\)"/>
    <numFmt numFmtId="177" formatCode="0.0%"/>
    <numFmt numFmtId="178" formatCode="#,##0.00_ "/>
    <numFmt numFmtId="179" formatCode="#&quot;百万円&quot;"/>
    <numFmt numFmtId="180" formatCode="#,###&quot;百万円&quot;"/>
  </numFmts>
  <fonts count="43" x14ac:knownFonts="1">
    <font>
      <sz val="11"/>
      <name val="ＭＳ Ｐゴシック"/>
      <family val="3"/>
      <charset val="128"/>
    </font>
    <font>
      <sz val="6"/>
      <name val="ＭＳ Ｐゴシック"/>
      <family val="3"/>
      <charset val="128"/>
    </font>
    <font>
      <sz val="9"/>
      <name val="ＭＳ 明朝"/>
      <family val="1"/>
      <charset val="128"/>
    </font>
    <font>
      <sz val="18"/>
      <name val="ＭＳ 明朝"/>
      <family val="1"/>
      <charset val="128"/>
    </font>
    <font>
      <sz val="9"/>
      <name val="ＭＳ ゴシック"/>
      <family val="3"/>
      <charset val="128"/>
    </font>
    <font>
      <u/>
      <sz val="9"/>
      <name val="ＭＳ 明朝"/>
      <family val="1"/>
      <charset val="128"/>
    </font>
    <font>
      <b/>
      <sz val="9"/>
      <name val="ＭＳ 明朝"/>
      <family val="1"/>
      <charset val="128"/>
    </font>
    <font>
      <sz val="9"/>
      <name val="ＭＳ Ｐ明朝"/>
      <family val="1"/>
      <charset val="128"/>
    </font>
    <font>
      <sz val="14"/>
      <name val="ＭＳ 明朝"/>
      <family val="1"/>
      <charset val="128"/>
    </font>
    <font>
      <sz val="8"/>
      <name val="ＭＳ 明朝"/>
      <family val="1"/>
      <charset val="128"/>
    </font>
    <font>
      <sz val="7"/>
      <name val="ＭＳ 明朝"/>
      <family val="1"/>
      <charset val="128"/>
    </font>
    <font>
      <sz val="9"/>
      <color theme="0"/>
      <name val="ＭＳ 明朝"/>
      <family val="1"/>
      <charset val="128"/>
    </font>
    <font>
      <sz val="9"/>
      <color theme="0"/>
      <name val="ＭＳ ゴシック"/>
      <family val="3"/>
      <charset val="128"/>
    </font>
    <font>
      <sz val="9"/>
      <color indexed="81"/>
      <name val="ＭＳ Ｐゴシック"/>
      <family val="3"/>
      <charset val="128"/>
    </font>
    <font>
      <b/>
      <sz val="9"/>
      <color indexed="81"/>
      <name val="ＭＳ Ｐゴシック"/>
      <family val="3"/>
      <charset val="128"/>
    </font>
    <font>
      <sz val="11"/>
      <color theme="0"/>
      <name val="ＭＳ Ｐゴシック"/>
      <family val="3"/>
      <charset val="128"/>
    </font>
    <font>
      <sz val="9"/>
      <color rgb="FFFF0000"/>
      <name val="ＭＳ 明朝"/>
      <family val="1"/>
      <charset val="128"/>
    </font>
    <font>
      <sz val="11"/>
      <name val="ＭＳ Ｐゴシック"/>
      <family val="3"/>
      <charset val="128"/>
    </font>
    <font>
      <sz val="9"/>
      <color theme="1"/>
      <name val="ＭＳ 明朝"/>
      <family val="1"/>
      <charset val="128"/>
    </font>
    <font>
      <sz val="8"/>
      <color rgb="FFFF0000"/>
      <name val="ＭＳ 明朝"/>
      <family val="1"/>
      <charset val="128"/>
    </font>
    <font>
      <sz val="10"/>
      <name val="ＭＳ 明朝"/>
      <family val="1"/>
      <charset val="128"/>
    </font>
    <font>
      <sz val="6"/>
      <name val="ＭＳ 明朝"/>
      <family val="1"/>
      <charset val="128"/>
    </font>
    <font>
      <sz val="9"/>
      <color indexed="8"/>
      <name val="ＭＳ 明朝"/>
      <family val="1"/>
      <charset val="128"/>
    </font>
    <font>
      <sz val="11"/>
      <color indexed="8"/>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明朝"/>
      <family val="1"/>
      <charset val="128"/>
    </font>
    <font>
      <sz val="7"/>
      <color theme="1"/>
      <name val="ＭＳ 明朝"/>
      <family val="1"/>
      <charset val="128"/>
    </font>
    <font>
      <sz val="9"/>
      <name val="ＭＳ Ｐゴシック"/>
      <family val="3"/>
      <charset val="128"/>
    </font>
  </fonts>
  <fills count="32">
    <fill>
      <patternFill patternType="none"/>
    </fill>
    <fill>
      <patternFill patternType="gray125"/>
    </fill>
    <fill>
      <patternFill patternType="solid">
        <fgColor indexed="55"/>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theme="3" tint="0.39997558519241921"/>
        <bgColor indexed="64"/>
      </patternFill>
    </fill>
    <fill>
      <patternFill patternType="solid">
        <fgColor theme="3"/>
        <bgColor indexed="64"/>
      </patternFill>
    </fill>
    <fill>
      <patternFill patternType="solid">
        <fgColor theme="3" tint="0.39994506668294322"/>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0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theme="3"/>
      </top>
      <bottom style="thin">
        <color theme="3"/>
      </bottom>
      <diagonal/>
    </border>
    <border>
      <left/>
      <right/>
      <top/>
      <bottom style="medium">
        <color theme="0"/>
      </bottom>
      <diagonal/>
    </border>
    <border>
      <left/>
      <right/>
      <top style="medium">
        <color indexed="64"/>
      </top>
      <bottom style="thin">
        <color theme="3"/>
      </bottom>
      <diagonal/>
    </border>
    <border>
      <left/>
      <right/>
      <top style="medium">
        <color theme="3"/>
      </top>
      <bottom style="thin">
        <color theme="3"/>
      </bottom>
      <diagonal/>
    </border>
    <border>
      <left style="medium">
        <color theme="3"/>
      </left>
      <right/>
      <top/>
      <bottom/>
      <diagonal/>
    </border>
    <border>
      <left/>
      <right style="medium">
        <color theme="3"/>
      </right>
      <top/>
      <bottom/>
      <diagonal/>
    </border>
    <border>
      <left/>
      <right/>
      <top/>
      <bottom style="medium">
        <color theme="3"/>
      </bottom>
      <diagonal/>
    </border>
    <border>
      <left style="medium">
        <color indexed="64"/>
      </left>
      <right style="thin">
        <color indexed="64"/>
      </right>
      <top style="thin">
        <color indexed="64"/>
      </top>
      <bottom style="medium">
        <color indexed="64"/>
      </bottom>
      <diagonal/>
    </border>
    <border>
      <left/>
      <right/>
      <top/>
      <bottom style="thin">
        <color theme="3"/>
      </bottom>
      <diagonal/>
    </border>
    <border>
      <left/>
      <right/>
      <top style="medium">
        <color theme="3"/>
      </top>
      <bottom/>
      <diagonal/>
    </border>
    <border>
      <left style="medium">
        <color theme="3"/>
      </left>
      <right/>
      <top style="thin">
        <color indexed="64"/>
      </top>
      <bottom style="thin">
        <color indexed="64"/>
      </bottom>
      <diagonal/>
    </border>
    <border>
      <left style="medium">
        <color theme="3"/>
      </left>
      <right/>
      <top/>
      <bottom style="thin">
        <color indexed="64"/>
      </bottom>
      <diagonal/>
    </border>
    <border>
      <left/>
      <right style="medium">
        <color theme="3"/>
      </right>
      <top/>
      <bottom style="thin">
        <color indexed="64"/>
      </bottom>
      <diagonal/>
    </border>
    <border>
      <left style="medium">
        <color indexed="64"/>
      </left>
      <right/>
      <top style="medium">
        <color theme="3"/>
      </top>
      <bottom/>
      <diagonal/>
    </border>
    <border>
      <left style="medium">
        <color indexed="64"/>
      </left>
      <right/>
      <top style="thin">
        <color theme="3"/>
      </top>
      <bottom style="thin">
        <color theme="3"/>
      </bottom>
      <diagonal/>
    </border>
    <border>
      <left style="medium">
        <color indexed="64"/>
      </left>
      <right/>
      <top/>
      <bottom style="medium">
        <color theme="3"/>
      </bottom>
      <diagonal/>
    </border>
    <border>
      <left style="medium">
        <color indexed="64"/>
      </left>
      <right/>
      <top/>
      <bottom style="thin">
        <color theme="3"/>
      </bottom>
      <diagonal/>
    </border>
    <border>
      <left style="thin">
        <color indexed="64"/>
      </left>
      <right style="medium">
        <color indexed="64"/>
      </right>
      <top style="thin">
        <color indexed="64"/>
      </top>
      <bottom style="medium">
        <color indexed="64"/>
      </bottom>
      <diagonal/>
    </border>
    <border>
      <left style="medium">
        <color indexed="64"/>
      </left>
      <right/>
      <top style="medium">
        <color theme="3"/>
      </top>
      <bottom style="thin">
        <color theme="3"/>
      </bottom>
      <diagonal/>
    </border>
    <border>
      <left style="medium">
        <color indexed="64"/>
      </left>
      <right/>
      <top style="medium">
        <color indexed="64"/>
      </top>
      <bottom style="thin">
        <color theme="3"/>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theme="3"/>
      </top>
      <bottom style="thin">
        <color indexed="64"/>
      </bottom>
      <diagonal/>
    </border>
    <border>
      <left/>
      <right style="medium">
        <color indexed="64"/>
      </right>
      <top style="medium">
        <color theme="3" tint="-0.24994659260841701"/>
      </top>
      <bottom style="thin">
        <color theme="3" tint="-0.24994659260841701"/>
      </bottom>
      <diagonal/>
    </border>
    <border>
      <left/>
      <right/>
      <top style="medium">
        <color theme="3" tint="-0.24994659260841701"/>
      </top>
      <bottom style="thin">
        <color theme="3" tint="-0.24994659260841701"/>
      </bottom>
      <diagonal/>
    </border>
    <border>
      <left/>
      <right style="medium">
        <color indexed="64"/>
      </right>
      <top style="medium">
        <color theme="4" tint="-0.24994659260841701"/>
      </top>
      <bottom style="thin">
        <color theme="4" tint="-0.24994659260841701"/>
      </bottom>
      <diagonal/>
    </border>
    <border>
      <left/>
      <right/>
      <top style="medium">
        <color theme="4" tint="-0.24994659260841701"/>
      </top>
      <bottom style="thin">
        <color theme="4" tint="-0.24994659260841701"/>
      </bottom>
      <diagonal/>
    </border>
    <border>
      <left/>
      <right/>
      <top style="medium">
        <color theme="3" tint="-0.24994659260841701"/>
      </top>
      <bottom/>
      <diagonal/>
    </border>
    <border>
      <left/>
      <right style="medium">
        <color indexed="64"/>
      </right>
      <top style="medium">
        <color theme="3" tint="-0.24994659260841701"/>
      </top>
      <bottom/>
      <diagonal/>
    </border>
  </borders>
  <cellStyleXfs count="43">
    <xf numFmtId="0" fontId="0" fillId="0" borderId="0"/>
    <xf numFmtId="38" fontId="17" fillId="0" borderId="0" applyFont="0" applyFill="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3" borderId="0" applyNumberFormat="0" applyBorder="0" applyAlignment="0" applyProtection="0">
      <alignment vertical="center"/>
    </xf>
    <xf numFmtId="0" fontId="23" fillId="16" borderId="0" applyNumberFormat="0" applyBorder="0" applyAlignment="0" applyProtection="0">
      <alignment vertical="center"/>
    </xf>
    <xf numFmtId="0" fontId="23" fillId="19" borderId="0" applyNumberFormat="0" applyBorder="0" applyAlignment="0" applyProtection="0">
      <alignment vertical="center"/>
    </xf>
    <xf numFmtId="0" fontId="25" fillId="20"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7" borderId="0" applyNumberFormat="0" applyBorder="0" applyAlignment="0" applyProtection="0">
      <alignment vertical="center"/>
    </xf>
    <xf numFmtId="0" fontId="26" fillId="0" borderId="0" applyNumberFormat="0" applyFill="0" applyBorder="0" applyAlignment="0" applyProtection="0">
      <alignment vertical="center"/>
    </xf>
    <xf numFmtId="0" fontId="27" fillId="28" borderId="85" applyNumberFormat="0" applyAlignment="0" applyProtection="0">
      <alignment vertical="center"/>
    </xf>
    <xf numFmtId="0" fontId="28" fillId="29" borderId="0" applyNumberFormat="0" applyBorder="0" applyAlignment="0" applyProtection="0">
      <alignment vertical="center"/>
    </xf>
    <xf numFmtId="0" fontId="17" fillId="30" borderId="86" applyNumberFormat="0" applyFont="0" applyAlignment="0" applyProtection="0">
      <alignment vertical="center"/>
    </xf>
    <xf numFmtId="0" fontId="29" fillId="0" borderId="87" applyNumberFormat="0" applyFill="0" applyAlignment="0" applyProtection="0">
      <alignment vertical="center"/>
    </xf>
    <xf numFmtId="0" fontId="30" fillId="11" borderId="0" applyNumberFormat="0" applyBorder="0" applyAlignment="0" applyProtection="0">
      <alignment vertical="center"/>
    </xf>
    <xf numFmtId="0" fontId="31" fillId="31" borderId="88" applyNumberFormat="0" applyAlignment="0" applyProtection="0">
      <alignment vertical="center"/>
    </xf>
    <xf numFmtId="0" fontId="24" fillId="0" borderId="0" applyNumberFormat="0" applyFill="0" applyBorder="0" applyAlignment="0" applyProtection="0">
      <alignment vertical="center"/>
    </xf>
    <xf numFmtId="0" fontId="32" fillId="0" borderId="89" applyNumberFormat="0" applyFill="0" applyAlignment="0" applyProtection="0">
      <alignment vertical="center"/>
    </xf>
    <xf numFmtId="0" fontId="33" fillId="0" borderId="90" applyNumberFormat="0" applyFill="0" applyAlignment="0" applyProtection="0">
      <alignment vertical="center"/>
    </xf>
    <xf numFmtId="0" fontId="34" fillId="0" borderId="91" applyNumberFormat="0" applyFill="0" applyAlignment="0" applyProtection="0">
      <alignment vertical="center"/>
    </xf>
    <xf numFmtId="0" fontId="34" fillId="0" borderId="0" applyNumberFormat="0" applyFill="0" applyBorder="0" applyAlignment="0" applyProtection="0">
      <alignment vertical="center"/>
    </xf>
    <xf numFmtId="0" fontId="35" fillId="0" borderId="92" applyNumberFormat="0" applyFill="0" applyAlignment="0" applyProtection="0">
      <alignment vertical="center"/>
    </xf>
    <xf numFmtId="0" fontId="36" fillId="31" borderId="93" applyNumberFormat="0" applyAlignment="0" applyProtection="0">
      <alignment vertical="center"/>
    </xf>
    <xf numFmtId="0" fontId="37" fillId="0" borderId="0" applyNumberFormat="0" applyFill="0" applyBorder="0" applyAlignment="0" applyProtection="0">
      <alignment vertical="center"/>
    </xf>
    <xf numFmtId="0" fontId="38" fillId="15" borderId="88" applyNumberFormat="0" applyAlignment="0" applyProtection="0">
      <alignment vertical="center"/>
    </xf>
    <xf numFmtId="0" fontId="39" fillId="12" borderId="0" applyNumberFormat="0" applyBorder="0" applyAlignment="0" applyProtection="0">
      <alignment vertical="center"/>
    </xf>
  </cellStyleXfs>
  <cellXfs count="529">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xf numFmtId="0" fontId="2" fillId="0" borderId="1" xfId="0" applyFont="1" applyBorder="1" applyAlignment="1">
      <alignment vertical="center"/>
    </xf>
    <xf numFmtId="0" fontId="2" fillId="0" borderId="0" xfId="0" applyFont="1" applyBorder="1" applyAlignment="1">
      <alignment vertical="center"/>
    </xf>
    <xf numFmtId="0" fontId="3" fillId="0" borderId="0" xfId="0" applyFont="1" applyAlignment="1">
      <alignment horizontal="centerContinuous" vertical="center"/>
    </xf>
    <xf numFmtId="0" fontId="3" fillId="0" borderId="0" xfId="0" applyFont="1" applyAlignment="1">
      <alignment vertical="center"/>
    </xf>
    <xf numFmtId="0" fontId="5" fillId="0" borderId="0" xfId="0" applyFont="1" applyAlignment="1">
      <alignment vertical="center"/>
    </xf>
    <xf numFmtId="0" fontId="2" fillId="0" borderId="0" xfId="0" applyFont="1" applyBorder="1" applyAlignment="1">
      <alignment horizontal="left" vertical="center"/>
    </xf>
    <xf numFmtId="0" fontId="2" fillId="0" borderId="0" xfId="0" applyFont="1" applyAlignment="1">
      <alignment horizontal="right"/>
    </xf>
    <xf numFmtId="0" fontId="6" fillId="0" borderId="0" xfId="0" applyFont="1" applyAlignment="1">
      <alignment vertical="center"/>
    </xf>
    <xf numFmtId="0" fontId="6" fillId="0" borderId="0" xfId="0" applyFont="1"/>
    <xf numFmtId="0" fontId="2" fillId="0" borderId="0" xfId="0" applyFont="1" applyFill="1" applyAlignment="1">
      <alignment vertical="center"/>
    </xf>
    <xf numFmtId="0" fontId="2" fillId="3" borderId="13" xfId="0" applyFont="1" applyFill="1" applyBorder="1" applyAlignment="1">
      <alignment vertical="center"/>
    </xf>
    <xf numFmtId="0" fontId="2" fillId="3" borderId="14" xfId="0" applyFont="1" applyFill="1" applyBorder="1" applyAlignment="1">
      <alignment vertical="center"/>
    </xf>
    <xf numFmtId="0" fontId="2" fillId="3" borderId="15" xfId="0" applyFont="1" applyFill="1" applyBorder="1" applyAlignment="1">
      <alignment vertical="center"/>
    </xf>
    <xf numFmtId="0" fontId="2" fillId="3" borderId="16" xfId="0" applyFont="1" applyFill="1" applyBorder="1" applyAlignment="1">
      <alignment vertical="center"/>
    </xf>
    <xf numFmtId="0" fontId="2" fillId="3" borderId="17" xfId="0" applyFont="1" applyFill="1" applyBorder="1" applyAlignment="1">
      <alignment vertical="center"/>
    </xf>
    <xf numFmtId="0" fontId="2" fillId="3" borderId="4" xfId="0" applyFont="1" applyFill="1" applyBorder="1" applyAlignment="1">
      <alignment vertical="center"/>
    </xf>
    <xf numFmtId="0" fontId="2" fillId="3" borderId="5" xfId="0" applyFont="1" applyFill="1" applyBorder="1" applyAlignment="1">
      <alignment vertical="center"/>
    </xf>
    <xf numFmtId="0" fontId="2" fillId="3" borderId="0" xfId="0" applyFont="1" applyFill="1" applyBorder="1" applyAlignment="1">
      <alignment vertical="center"/>
    </xf>
    <xf numFmtId="0" fontId="2" fillId="3" borderId="20" xfId="0" applyFont="1" applyFill="1" applyBorder="1" applyAlignment="1">
      <alignment vertical="center"/>
    </xf>
    <xf numFmtId="0" fontId="2" fillId="3" borderId="21" xfId="0" applyFont="1" applyFill="1" applyBorder="1" applyAlignment="1">
      <alignment vertical="center"/>
    </xf>
    <xf numFmtId="0" fontId="2" fillId="3" borderId="22" xfId="0" applyFont="1" applyFill="1" applyBorder="1" applyAlignment="1">
      <alignment vertical="center"/>
    </xf>
    <xf numFmtId="0" fontId="2" fillId="3" borderId="9" xfId="0" applyFont="1" applyFill="1" applyBorder="1" applyAlignment="1">
      <alignment vertical="center"/>
    </xf>
    <xf numFmtId="0" fontId="2" fillId="3" borderId="7" xfId="0" applyFont="1" applyFill="1" applyBorder="1" applyAlignment="1">
      <alignment vertical="center"/>
    </xf>
    <xf numFmtId="0" fontId="2" fillId="3" borderId="3" xfId="0" applyFont="1" applyFill="1" applyBorder="1" applyAlignment="1">
      <alignment vertical="center"/>
    </xf>
    <xf numFmtId="0" fontId="2" fillId="3" borderId="0" xfId="0" applyFont="1" applyFill="1" applyBorder="1" applyAlignment="1">
      <alignment horizontal="center" vertical="center"/>
    </xf>
    <xf numFmtId="0" fontId="2" fillId="3" borderId="28" xfId="0" applyFont="1" applyFill="1" applyBorder="1" applyAlignment="1">
      <alignment vertical="center"/>
    </xf>
    <xf numFmtId="0" fontId="2" fillId="3" borderId="0" xfId="0" applyFont="1" applyFill="1" applyBorder="1" applyAlignment="1">
      <alignment horizontal="centerContinuous" vertical="center"/>
    </xf>
    <xf numFmtId="0" fontId="2" fillId="3" borderId="7" xfId="0" applyFont="1" applyFill="1" applyBorder="1" applyAlignment="1">
      <alignment horizontal="centerContinuous" vertical="center"/>
    </xf>
    <xf numFmtId="0" fontId="2" fillId="3" borderId="29" xfId="0" applyFont="1" applyFill="1" applyBorder="1" applyAlignment="1">
      <alignment vertical="center"/>
    </xf>
    <xf numFmtId="0" fontId="2" fillId="3" borderId="30" xfId="0" applyFont="1" applyFill="1" applyBorder="1" applyAlignment="1">
      <alignment vertical="center"/>
    </xf>
    <xf numFmtId="0" fontId="2" fillId="3" borderId="30" xfId="0" applyFont="1" applyFill="1" applyBorder="1" applyAlignment="1">
      <alignment horizontal="centerContinuous" vertical="center"/>
    </xf>
    <xf numFmtId="0" fontId="2" fillId="3" borderId="31" xfId="0" applyFont="1" applyFill="1" applyBorder="1" applyAlignment="1">
      <alignment vertical="center"/>
    </xf>
    <xf numFmtId="0" fontId="2" fillId="3" borderId="3" xfId="0" applyFont="1" applyFill="1" applyBorder="1" applyAlignment="1">
      <alignment horizontal="centerContinuous" vertical="center"/>
    </xf>
    <xf numFmtId="0" fontId="2" fillId="3" borderId="32" xfId="0" applyFont="1" applyFill="1" applyBorder="1" applyAlignment="1">
      <alignment vertical="center"/>
    </xf>
    <xf numFmtId="0" fontId="2" fillId="3" borderId="37"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11" xfId="0" applyFont="1" applyFill="1" applyBorder="1" applyAlignment="1">
      <alignment horizontal="center" vertical="center" shrinkToFit="1"/>
    </xf>
    <xf numFmtId="0" fontId="2" fillId="3" borderId="1" xfId="0" applyFont="1" applyFill="1" applyBorder="1"/>
    <xf numFmtId="0" fontId="2" fillId="3" borderId="12" xfId="0" applyFont="1" applyFill="1" applyBorder="1" applyAlignment="1">
      <alignment vertical="center"/>
    </xf>
    <xf numFmtId="0" fontId="2" fillId="3" borderId="1" xfId="0" applyFont="1" applyFill="1" applyBorder="1" applyAlignment="1">
      <alignment vertical="center"/>
    </xf>
    <xf numFmtId="0" fontId="2" fillId="3" borderId="11" xfId="0" applyFont="1" applyFill="1" applyBorder="1" applyAlignment="1">
      <alignment vertical="center"/>
    </xf>
    <xf numFmtId="0" fontId="2" fillId="3" borderId="40" xfId="0" applyFont="1" applyFill="1" applyBorder="1" applyAlignment="1">
      <alignment vertical="center"/>
    </xf>
    <xf numFmtId="0" fontId="2" fillId="3" borderId="43" xfId="0" applyFont="1" applyFill="1" applyBorder="1" applyAlignment="1">
      <alignment horizontal="center" vertical="center"/>
    </xf>
    <xf numFmtId="0" fontId="2" fillId="3" borderId="44" xfId="0" applyFont="1" applyFill="1" applyBorder="1" applyAlignment="1">
      <alignment vertical="center"/>
    </xf>
    <xf numFmtId="0" fontId="2" fillId="3" borderId="44" xfId="0" applyFont="1" applyFill="1" applyBorder="1"/>
    <xf numFmtId="0" fontId="2" fillId="3" borderId="44" xfId="0" applyFont="1" applyFill="1" applyBorder="1" applyAlignment="1">
      <alignment horizontal="center" vertical="center"/>
    </xf>
    <xf numFmtId="0" fontId="2" fillId="3" borderId="47" xfId="0" applyFont="1" applyFill="1" applyBorder="1" applyAlignment="1">
      <alignment vertical="center"/>
    </xf>
    <xf numFmtId="0" fontId="2" fillId="3" borderId="2" xfId="0" applyFont="1" applyFill="1" applyBorder="1" applyAlignment="1">
      <alignment vertical="center"/>
    </xf>
    <xf numFmtId="0" fontId="2" fillId="3" borderId="0" xfId="0" applyFont="1" applyFill="1" applyBorder="1"/>
    <xf numFmtId="0" fontId="2" fillId="3" borderId="9" xfId="0" applyFont="1" applyFill="1" applyBorder="1" applyAlignment="1">
      <alignment horizontal="left" vertical="center"/>
    </xf>
    <xf numFmtId="0" fontId="2" fillId="3" borderId="8" xfId="0" applyFont="1" applyFill="1" applyBorder="1" applyAlignment="1">
      <alignment horizontal="left" vertical="center"/>
    </xf>
    <xf numFmtId="0" fontId="10" fillId="3" borderId="1" xfId="0" applyFont="1" applyFill="1" applyBorder="1" applyAlignment="1">
      <alignment vertical="center"/>
    </xf>
    <xf numFmtId="0" fontId="2" fillId="3" borderId="1" xfId="0" applyNumberFormat="1" applyFont="1" applyFill="1" applyBorder="1" applyAlignment="1">
      <alignment vertical="center"/>
    </xf>
    <xf numFmtId="0" fontId="2" fillId="3" borderId="2" xfId="0" applyNumberFormat="1" applyFont="1" applyFill="1" applyBorder="1" applyAlignment="1">
      <alignment vertical="center"/>
    </xf>
    <xf numFmtId="0" fontId="10" fillId="3" borderId="1" xfId="0" applyFont="1" applyFill="1" applyBorder="1" applyAlignment="1">
      <alignment horizontal="left" vertical="center"/>
    </xf>
    <xf numFmtId="178" fontId="2" fillId="3" borderId="1" xfId="0" applyNumberFormat="1" applyFont="1" applyFill="1" applyBorder="1" applyAlignment="1">
      <alignment horizontal="left" vertical="center"/>
    </xf>
    <xf numFmtId="178" fontId="2" fillId="3" borderId="2" xfId="0" applyNumberFormat="1" applyFont="1" applyFill="1" applyBorder="1" applyAlignment="1">
      <alignment horizontal="left" vertical="center"/>
    </xf>
    <xf numFmtId="0" fontId="2" fillId="3" borderId="46" xfId="0" applyFont="1" applyFill="1" applyBorder="1" applyAlignment="1">
      <alignment vertical="center"/>
    </xf>
    <xf numFmtId="0" fontId="2" fillId="3" borderId="49" xfId="0" applyFont="1" applyFill="1" applyBorder="1" applyAlignment="1">
      <alignment vertical="center"/>
    </xf>
    <xf numFmtId="0" fontId="11" fillId="5" borderId="0" xfId="0" applyFont="1" applyFill="1" applyBorder="1" applyAlignment="1">
      <alignment vertical="center"/>
    </xf>
    <xf numFmtId="0" fontId="2" fillId="6" borderId="60" xfId="0" applyFont="1" applyFill="1" applyBorder="1" applyAlignment="1">
      <alignment vertical="center"/>
    </xf>
    <xf numFmtId="0" fontId="11" fillId="7" borderId="0" xfId="0" applyFont="1" applyFill="1" applyBorder="1" applyAlignment="1">
      <alignment vertical="center"/>
    </xf>
    <xf numFmtId="0" fontId="11" fillId="7" borderId="48" xfId="0" applyFont="1" applyFill="1" applyBorder="1" applyAlignment="1">
      <alignment vertical="center"/>
    </xf>
    <xf numFmtId="0" fontId="2" fillId="0" borderId="48" xfId="0" applyFont="1" applyBorder="1" applyAlignment="1">
      <alignment vertical="center"/>
    </xf>
    <xf numFmtId="0" fontId="2" fillId="0" borderId="13" xfId="0" applyFont="1" applyBorder="1" applyAlignment="1">
      <alignment vertical="center"/>
    </xf>
    <xf numFmtId="0" fontId="2" fillId="3" borderId="21" xfId="0" applyFont="1" applyFill="1" applyBorder="1" applyAlignment="1">
      <alignment horizontal="right" vertical="center"/>
    </xf>
    <xf numFmtId="0" fontId="11" fillId="7" borderId="20" xfId="0" applyFont="1" applyFill="1" applyBorder="1" applyAlignment="1">
      <alignment vertical="center"/>
    </xf>
    <xf numFmtId="0" fontId="11" fillId="5" borderId="61" xfId="0" applyFont="1" applyFill="1" applyBorder="1" applyAlignment="1">
      <alignment vertical="center"/>
    </xf>
    <xf numFmtId="0" fontId="2" fillId="6" borderId="62" xfId="0" applyFont="1" applyFill="1" applyBorder="1" applyAlignment="1">
      <alignment vertical="center"/>
    </xf>
    <xf numFmtId="0" fontId="2" fillId="6" borderId="63" xfId="0" applyFont="1" applyFill="1" applyBorder="1" applyAlignment="1">
      <alignment vertical="center"/>
    </xf>
    <xf numFmtId="0" fontId="2" fillId="0" borderId="0" xfId="0" applyFont="1" applyFill="1" applyBorder="1" applyAlignment="1">
      <alignment horizontal="centerContinuous" vertical="center"/>
    </xf>
    <xf numFmtId="0" fontId="2" fillId="0" borderId="0" xfId="0" applyFont="1" applyFill="1" applyBorder="1" applyAlignment="1">
      <alignment vertical="center"/>
    </xf>
    <xf numFmtId="0" fontId="2" fillId="0" borderId="9" xfId="0" applyFont="1" applyFill="1" applyBorder="1" applyAlignment="1">
      <alignment horizontal="centerContinuous" vertical="center"/>
    </xf>
    <xf numFmtId="0" fontId="2" fillId="6" borderId="68" xfId="0" applyFont="1" applyFill="1" applyBorder="1" applyAlignment="1">
      <alignment vertical="center"/>
    </xf>
    <xf numFmtId="0" fontId="2" fillId="3" borderId="66" xfId="0" applyFont="1" applyFill="1" applyBorder="1" applyAlignment="1">
      <alignment vertical="center"/>
    </xf>
    <xf numFmtId="0" fontId="2" fillId="0" borderId="68" xfId="0" applyFont="1" applyFill="1" applyBorder="1" applyAlignment="1">
      <alignment horizontal="centerContinuous" vertical="center"/>
    </xf>
    <xf numFmtId="0" fontId="11" fillId="5" borderId="69" xfId="0" applyFont="1" applyFill="1" applyBorder="1" applyAlignment="1">
      <alignment horizontal="centerContinuous" vertical="center"/>
    </xf>
    <xf numFmtId="0" fontId="11" fillId="0" borderId="0" xfId="0" applyFont="1" applyBorder="1" applyAlignment="1">
      <alignment vertical="center"/>
    </xf>
    <xf numFmtId="176" fontId="16" fillId="3" borderId="12" xfId="0" applyNumberFormat="1" applyFont="1" applyFill="1" applyBorder="1" applyAlignment="1">
      <alignment horizontal="right" vertical="center"/>
    </xf>
    <xf numFmtId="0" fontId="2" fillId="3" borderId="45" xfId="0" applyFont="1" applyFill="1" applyBorder="1" applyAlignment="1">
      <alignment vertical="center"/>
    </xf>
    <xf numFmtId="0" fontId="2" fillId="3" borderId="12" xfId="0" applyFont="1" applyFill="1" applyBorder="1" applyAlignment="1">
      <alignment horizontal="right" vertical="center"/>
    </xf>
    <xf numFmtId="0" fontId="2" fillId="3" borderId="1" xfId="0" applyFont="1" applyFill="1" applyBorder="1" applyAlignment="1">
      <alignment horizontal="right" vertical="center"/>
    </xf>
    <xf numFmtId="0" fontId="11" fillId="5" borderId="73" xfId="0" applyFont="1" applyFill="1" applyBorder="1" applyAlignment="1">
      <alignment horizontal="centerContinuous" vertical="center"/>
    </xf>
    <xf numFmtId="0" fontId="2" fillId="6" borderId="74" xfId="0" applyFont="1" applyFill="1" applyBorder="1" applyAlignment="1">
      <alignment vertical="center"/>
    </xf>
    <xf numFmtId="0" fontId="2" fillId="3" borderId="75" xfId="0" applyFont="1" applyFill="1" applyBorder="1" applyAlignment="1">
      <alignment vertical="center"/>
    </xf>
    <xf numFmtId="0" fontId="2" fillId="6" borderId="76" xfId="0" applyFont="1" applyFill="1" applyBorder="1" applyAlignment="1">
      <alignment vertical="center"/>
    </xf>
    <xf numFmtId="0" fontId="2" fillId="0" borderId="21" xfId="0" applyFont="1" applyBorder="1" applyAlignment="1">
      <alignment vertical="center"/>
    </xf>
    <xf numFmtId="0" fontId="2" fillId="0" borderId="20" xfId="0" applyFont="1" applyBorder="1" applyAlignment="1">
      <alignment vertical="center"/>
    </xf>
    <xf numFmtId="0" fontId="2" fillId="6" borderId="78" xfId="0" applyFont="1" applyFill="1" applyBorder="1" applyAlignment="1">
      <alignment vertical="center"/>
    </xf>
    <xf numFmtId="0" fontId="11" fillId="7" borderId="21" xfId="0" applyFont="1" applyFill="1" applyBorder="1" applyAlignment="1">
      <alignment vertical="center"/>
    </xf>
    <xf numFmtId="0" fontId="12" fillId="7" borderId="21" xfId="0" applyFont="1" applyFill="1" applyBorder="1" applyAlignment="1">
      <alignment vertical="center"/>
    </xf>
    <xf numFmtId="0" fontId="11" fillId="7" borderId="52" xfId="0" applyFont="1" applyFill="1" applyBorder="1" applyAlignment="1">
      <alignment horizontal="right" vertical="center"/>
    </xf>
    <xf numFmtId="0" fontId="2" fillId="0" borderId="53" xfId="0" applyFont="1" applyBorder="1" applyAlignment="1">
      <alignment vertical="center"/>
    </xf>
    <xf numFmtId="0" fontId="11" fillId="7" borderId="21" xfId="0" applyFont="1" applyFill="1" applyBorder="1" applyAlignment="1">
      <alignment horizontal="right" vertical="center"/>
    </xf>
    <xf numFmtId="0" fontId="2" fillId="6" borderId="79" xfId="0" applyFont="1" applyFill="1" applyBorder="1" applyAlignment="1">
      <alignment vertical="center"/>
    </xf>
    <xf numFmtId="0" fontId="2" fillId="3" borderId="9"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37" xfId="0" applyFont="1" applyFill="1" applyBorder="1" applyAlignment="1">
      <alignment horizontal="center" vertical="center" wrapText="1"/>
    </xf>
    <xf numFmtId="0" fontId="2" fillId="3" borderId="10"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 xfId="0" applyFont="1" applyFill="1" applyBorder="1" applyAlignment="1">
      <alignment horizontal="left" vertical="center" shrinkToFit="1"/>
    </xf>
    <xf numFmtId="0" fontId="2" fillId="3" borderId="2" xfId="0" applyFont="1" applyFill="1" applyBorder="1" applyAlignment="1">
      <alignment horizontal="left" vertical="center" shrinkToFit="1"/>
    </xf>
    <xf numFmtId="0" fontId="2" fillId="3" borderId="11" xfId="0" applyFont="1" applyFill="1" applyBorder="1" applyAlignment="1">
      <alignment horizontal="center" vertical="center"/>
    </xf>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2" fillId="3" borderId="1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0"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7" xfId="0" applyFont="1" applyFill="1" applyBorder="1" applyAlignment="1">
      <alignment horizontal="center" vertical="center" wrapText="1"/>
    </xf>
    <xf numFmtId="0" fontId="2" fillId="4" borderId="12" xfId="0" applyFont="1" applyFill="1" applyBorder="1" applyAlignment="1">
      <alignment horizontal="center" vertical="center"/>
    </xf>
    <xf numFmtId="0" fontId="2" fillId="3" borderId="0" xfId="0" applyFont="1" applyFill="1" applyBorder="1" applyAlignment="1">
      <alignment horizontal="right" vertical="center"/>
    </xf>
    <xf numFmtId="176" fontId="16" fillId="3" borderId="12" xfId="0" applyNumberFormat="1" applyFont="1" applyFill="1" applyBorder="1" applyAlignment="1">
      <alignment horizontal="center" vertical="center"/>
    </xf>
    <xf numFmtId="0" fontId="2" fillId="3" borderId="15" xfId="0" applyFont="1" applyFill="1" applyBorder="1" applyAlignment="1">
      <alignment horizontal="right" vertical="center"/>
    </xf>
    <xf numFmtId="0" fontId="2" fillId="0" borderId="9" xfId="0" applyFont="1" applyBorder="1" applyAlignment="1">
      <alignment vertical="center"/>
    </xf>
    <xf numFmtId="0" fontId="2" fillId="0" borderId="15" xfId="0" applyFont="1" applyBorder="1" applyAlignment="1">
      <alignment vertical="center"/>
    </xf>
    <xf numFmtId="0" fontId="2" fillId="0" borderId="5" xfId="0" applyFont="1" applyBorder="1" applyAlignment="1">
      <alignment vertical="center"/>
    </xf>
    <xf numFmtId="0" fontId="11" fillId="5" borderId="13" xfId="0" applyFont="1" applyFill="1" applyBorder="1" applyAlignment="1">
      <alignment horizontal="centerContinuous" vertical="center"/>
    </xf>
    <xf numFmtId="0" fontId="2" fillId="0" borderId="9" xfId="0" applyFont="1" applyFill="1" applyBorder="1" applyAlignment="1">
      <alignment vertical="center"/>
    </xf>
    <xf numFmtId="0" fontId="2" fillId="0" borderId="5" xfId="0" applyFont="1" applyFill="1" applyBorder="1" applyAlignment="1">
      <alignment vertical="center"/>
    </xf>
    <xf numFmtId="176" fontId="16" fillId="3" borderId="58" xfId="0" applyNumberFormat="1" applyFont="1" applyFill="1" applyBorder="1" applyAlignment="1">
      <alignment horizontal="center" vertical="center"/>
    </xf>
    <xf numFmtId="0" fontId="2" fillId="3" borderId="1" xfId="0" applyFont="1" applyFill="1" applyBorder="1" applyAlignment="1">
      <alignment vertical="center" shrinkToFit="1"/>
    </xf>
    <xf numFmtId="0" fontId="2" fillId="3" borderId="58" xfId="0" applyFont="1" applyFill="1" applyBorder="1" applyAlignment="1">
      <alignment vertical="center"/>
    </xf>
    <xf numFmtId="0" fontId="2" fillId="3" borderId="2" xfId="0" applyFont="1" applyFill="1" applyBorder="1" applyAlignment="1">
      <alignment vertical="center" shrinkToFit="1"/>
    </xf>
    <xf numFmtId="0" fontId="2" fillId="3" borderId="48" xfId="0" applyFont="1" applyFill="1" applyBorder="1" applyAlignment="1">
      <alignment vertical="center"/>
    </xf>
    <xf numFmtId="0" fontId="18" fillId="0" borderId="2" xfId="0" applyFont="1" applyBorder="1" applyAlignment="1" applyProtection="1">
      <alignment vertical="center"/>
    </xf>
    <xf numFmtId="0" fontId="2" fillId="0" borderId="18" xfId="0" applyFont="1" applyBorder="1" applyAlignment="1">
      <alignment vertical="center"/>
    </xf>
    <xf numFmtId="0" fontId="2" fillId="0" borderId="23" xfId="0" applyFont="1" applyBorder="1" applyAlignment="1">
      <alignment vertical="center"/>
    </xf>
    <xf numFmtId="0" fontId="2" fillId="0" borderId="20" xfId="0" applyFont="1" applyFill="1" applyBorder="1" applyAlignment="1">
      <alignment vertical="center"/>
    </xf>
    <xf numFmtId="0" fontId="2" fillId="0" borderId="23" xfId="0" applyFont="1" applyFill="1" applyBorder="1" applyAlignment="1">
      <alignment vertical="center"/>
    </xf>
    <xf numFmtId="0" fontId="2" fillId="0" borderId="18" xfId="0" applyFont="1" applyFill="1" applyBorder="1" applyAlignment="1">
      <alignment vertical="center"/>
    </xf>
    <xf numFmtId="9" fontId="2" fillId="3" borderId="38" xfId="0" applyNumberFormat="1" applyFont="1" applyFill="1" applyBorder="1" applyAlignment="1">
      <alignment horizontal="center" vertical="center"/>
    </xf>
    <xf numFmtId="0" fontId="2" fillId="3" borderId="77" xfId="0" applyFont="1" applyFill="1" applyBorder="1" applyAlignment="1">
      <alignment vertical="center"/>
    </xf>
    <xf numFmtId="0" fontId="2" fillId="3" borderId="20" xfId="0" applyFont="1" applyFill="1" applyBorder="1" applyAlignment="1">
      <alignment horizontal="right" vertical="center"/>
    </xf>
    <xf numFmtId="0" fontId="2" fillId="3" borderId="53" xfId="0" applyFont="1" applyFill="1" applyBorder="1" applyAlignment="1">
      <alignment vertical="center"/>
    </xf>
    <xf numFmtId="0" fontId="2" fillId="0" borderId="4" xfId="0" applyFont="1" applyBorder="1" applyAlignment="1">
      <alignment vertical="center"/>
    </xf>
    <xf numFmtId="0" fontId="2" fillId="0" borderId="19" xfId="0" applyFont="1" applyBorder="1" applyAlignment="1">
      <alignment vertical="center"/>
    </xf>
    <xf numFmtId="0" fontId="2" fillId="0" borderId="22" xfId="0" applyFont="1" applyBorder="1" applyAlignment="1">
      <alignment vertical="center"/>
    </xf>
    <xf numFmtId="0" fontId="2" fillId="0" borderId="19" xfId="0" applyFont="1" applyFill="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1" xfId="0" applyFont="1" applyFill="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28" xfId="0" applyFont="1" applyBorder="1" applyAlignment="1">
      <alignment vertical="center"/>
    </xf>
    <xf numFmtId="0" fontId="2" fillId="0" borderId="4" xfId="0" applyFont="1" applyFill="1" applyBorder="1" applyAlignment="1">
      <alignment horizontal="centerContinuous" vertical="center"/>
    </xf>
    <xf numFmtId="0" fontId="2" fillId="0" borderId="5" xfId="0" applyFont="1" applyFill="1" applyBorder="1" applyAlignment="1">
      <alignment horizontal="centerContinuous" vertical="center"/>
    </xf>
    <xf numFmtId="0" fontId="2" fillId="0" borderId="6" xfId="0" applyFont="1" applyFill="1" applyBorder="1" applyAlignment="1">
      <alignment horizontal="centerContinuous" vertical="center"/>
    </xf>
    <xf numFmtId="177" fontId="2" fillId="0" borderId="27" xfId="0" applyNumberFormat="1" applyFont="1" applyBorder="1" applyAlignment="1">
      <alignment vertical="center"/>
    </xf>
    <xf numFmtId="177" fontId="2" fillId="0" borderId="25" xfId="0" applyNumberFormat="1" applyFont="1" applyBorder="1" applyAlignment="1">
      <alignment vertical="center"/>
    </xf>
    <xf numFmtId="177" fontId="2" fillId="0" borderId="26" xfId="0" applyNumberFormat="1" applyFont="1" applyBorder="1" applyAlignment="1">
      <alignment vertical="center"/>
    </xf>
    <xf numFmtId="9" fontId="2" fillId="0" borderId="3" xfId="0" applyNumberFormat="1" applyFont="1" applyBorder="1" applyAlignment="1">
      <alignment horizontal="centerContinuous" vertical="center"/>
    </xf>
    <xf numFmtId="0" fontId="2" fillId="0" borderId="0" xfId="0" applyFont="1" applyBorder="1" applyAlignment="1">
      <alignment horizontal="centerContinuous" vertical="center"/>
    </xf>
    <xf numFmtId="9" fontId="2" fillId="0" borderId="3" xfId="0" quotePrefix="1" applyNumberFormat="1" applyFont="1" applyBorder="1" applyAlignment="1">
      <alignment horizontal="centerContinuous" vertical="center" wrapText="1"/>
    </xf>
    <xf numFmtId="0" fontId="2" fillId="0" borderId="7" xfId="0" applyFont="1" applyBorder="1" applyAlignment="1">
      <alignment horizontal="centerContinuous" vertical="center"/>
    </xf>
    <xf numFmtId="9" fontId="2" fillId="0" borderId="0" xfId="0" quotePrefix="1" applyNumberFormat="1" applyFont="1" applyBorder="1" applyAlignment="1">
      <alignment horizontal="centerContinuous" vertical="center"/>
    </xf>
    <xf numFmtId="0" fontId="2" fillId="0" borderId="39"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1" xfId="0" applyFont="1" applyFill="1" applyBorder="1" applyAlignment="1">
      <alignment horizontal="center" vertical="center" shrinkToFit="1"/>
    </xf>
    <xf numFmtId="49" fontId="2" fillId="0" borderId="11" xfId="0" applyNumberFormat="1" applyFont="1" applyFill="1" applyBorder="1" applyAlignment="1">
      <alignment horizontal="center" vertical="center"/>
    </xf>
    <xf numFmtId="0" fontId="2" fillId="0" borderId="12" xfId="0" applyFont="1" applyFill="1" applyBorder="1" applyAlignment="1">
      <alignment vertical="center"/>
    </xf>
    <xf numFmtId="0" fontId="2" fillId="0" borderId="1" xfId="0" applyFont="1" applyFill="1" applyBorder="1"/>
    <xf numFmtId="0" fontId="2" fillId="0" borderId="2" xfId="0" applyFont="1" applyFill="1" applyBorder="1"/>
    <xf numFmtId="0" fontId="2" fillId="0" borderId="1" xfId="0" applyFont="1" applyFill="1" applyBorder="1" applyAlignment="1">
      <alignment vertical="center"/>
    </xf>
    <xf numFmtId="0" fontId="2" fillId="0" borderId="2" xfId="0" applyFont="1" applyFill="1" applyBorder="1" applyAlignment="1">
      <alignment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34" xfId="0" applyFont="1" applyFill="1" applyBorder="1" applyAlignment="1">
      <alignment horizontal="center" vertical="center" shrinkToFit="1"/>
    </xf>
    <xf numFmtId="49" fontId="2" fillId="0" borderId="34" xfId="0" applyNumberFormat="1" applyFont="1" applyFill="1" applyBorder="1" applyAlignment="1">
      <alignment horizontal="center" vertical="center"/>
    </xf>
    <xf numFmtId="0" fontId="2" fillId="0" borderId="37" xfId="0" applyFont="1" applyFill="1" applyBorder="1" applyAlignment="1">
      <alignment horizontal="center" vertical="center"/>
    </xf>
    <xf numFmtId="0" fontId="2" fillId="0" borderId="37" xfId="0" applyFont="1" applyFill="1" applyBorder="1" applyAlignment="1">
      <alignment horizontal="center" vertical="center" shrinkToFit="1"/>
    </xf>
    <xf numFmtId="49" fontId="2" fillId="0" borderId="37" xfId="0" applyNumberFormat="1" applyFont="1" applyFill="1" applyBorder="1" applyAlignment="1">
      <alignment horizontal="center" vertical="center"/>
    </xf>
    <xf numFmtId="0" fontId="2" fillId="0" borderId="9" xfId="0" applyFont="1" applyFill="1" applyBorder="1"/>
    <xf numFmtId="0" fontId="2" fillId="0" borderId="10" xfId="0" applyFont="1" applyFill="1" applyBorder="1"/>
    <xf numFmtId="0" fontId="2" fillId="0" borderId="1" xfId="0" applyFont="1" applyFill="1" applyBorder="1" applyAlignment="1">
      <alignment horizontal="center" vertical="center" shrinkToFit="1"/>
    </xf>
    <xf numFmtId="0" fontId="2" fillId="0" borderId="12" xfId="0" applyFont="1" applyFill="1" applyBorder="1" applyAlignment="1">
      <alignment vertical="center" wrapText="1"/>
    </xf>
    <xf numFmtId="0" fontId="2" fillId="9" borderId="33" xfId="0" applyFont="1" applyFill="1" applyBorder="1" applyAlignment="1">
      <alignment horizontal="center" vertical="center"/>
    </xf>
    <xf numFmtId="0" fontId="2" fillId="9" borderId="34" xfId="0" applyFont="1" applyFill="1" applyBorder="1" applyAlignment="1">
      <alignment horizontal="center" vertical="center"/>
    </xf>
    <xf numFmtId="0" fontId="2" fillId="9" borderId="34" xfId="0" applyFont="1" applyFill="1" applyBorder="1" applyAlignment="1">
      <alignment horizontal="center" vertical="center" wrapText="1"/>
    </xf>
    <xf numFmtId="0" fontId="2" fillId="9" borderId="36" xfId="0" applyFont="1" applyFill="1" applyBorder="1" applyAlignment="1">
      <alignment horizontal="center" vertical="center"/>
    </xf>
    <xf numFmtId="0" fontId="2" fillId="9" borderId="37" xfId="0" applyFont="1" applyFill="1" applyBorder="1" applyAlignment="1">
      <alignment horizontal="center" vertical="center"/>
    </xf>
    <xf numFmtId="0" fontId="2" fillId="9" borderId="37" xfId="0" applyFont="1" applyFill="1" applyBorder="1" applyAlignment="1">
      <alignment horizontal="center" vertical="center" wrapText="1"/>
    </xf>
    <xf numFmtId="0" fontId="19" fillId="4" borderId="11" xfId="0" applyFont="1" applyFill="1" applyBorder="1" applyAlignment="1">
      <alignment horizontal="center" vertical="center" wrapText="1" shrinkToFit="1"/>
    </xf>
    <xf numFmtId="0" fontId="21" fillId="4" borderId="34" xfId="0" applyFont="1" applyFill="1" applyBorder="1" applyAlignment="1">
      <alignment horizontal="center" vertical="center"/>
    </xf>
    <xf numFmtId="0" fontId="2" fillId="0" borderId="5" xfId="0" applyFont="1" applyFill="1" applyBorder="1" applyAlignment="1">
      <alignment horizontal="center" vertical="center" shrinkToFit="1"/>
    </xf>
    <xf numFmtId="0" fontId="2" fillId="0" borderId="5" xfId="0" applyFont="1" applyFill="1" applyBorder="1"/>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9" borderId="11" xfId="0" applyFont="1" applyFill="1" applyBorder="1" applyAlignment="1">
      <alignment horizontal="center" vertical="center"/>
    </xf>
    <xf numFmtId="0" fontId="2" fillId="0" borderId="40" xfId="0" applyFont="1" applyFill="1" applyBorder="1" applyAlignment="1">
      <alignment vertical="center" shrinkToFit="1"/>
    </xf>
    <xf numFmtId="176" fontId="2" fillId="0" borderId="40" xfId="0" applyNumberFormat="1" applyFont="1" applyFill="1" applyBorder="1" applyAlignment="1">
      <alignment vertical="center" shrinkToFit="1"/>
    </xf>
    <xf numFmtId="176" fontId="2" fillId="0" borderId="35" xfId="0" applyNumberFormat="1" applyFont="1" applyFill="1" applyBorder="1" applyAlignment="1">
      <alignment vertical="center"/>
    </xf>
    <xf numFmtId="176" fontId="2" fillId="0" borderId="40" xfId="0" applyNumberFormat="1" applyFont="1" applyFill="1" applyBorder="1" applyAlignment="1">
      <alignment vertical="center"/>
    </xf>
    <xf numFmtId="176" fontId="10" fillId="0" borderId="35" xfId="0" applyNumberFormat="1" applyFont="1" applyFill="1" applyBorder="1" applyAlignment="1">
      <alignment vertical="center"/>
    </xf>
    <xf numFmtId="176" fontId="2" fillId="0" borderId="40" xfId="0" applyNumberFormat="1" applyFont="1" applyFill="1" applyBorder="1" applyAlignment="1">
      <alignment horizontal="center" vertical="center" shrinkToFit="1"/>
    </xf>
    <xf numFmtId="176" fontId="2" fillId="0" borderId="35" xfId="0" applyNumberFormat="1" applyFont="1" applyFill="1" applyBorder="1" applyAlignment="1">
      <alignment horizontal="center" vertical="center" shrinkToFit="1"/>
    </xf>
    <xf numFmtId="176" fontId="21" fillId="0" borderId="40" xfId="0" applyNumberFormat="1" applyFont="1" applyFill="1" applyBorder="1" applyAlignment="1">
      <alignment horizontal="center" vertical="center" wrapText="1" shrinkToFit="1"/>
    </xf>
    <xf numFmtId="0" fontId="2" fillId="3" borderId="11" xfId="0" applyFont="1" applyFill="1" applyBorder="1" applyAlignment="1">
      <alignment horizontal="left" vertical="center"/>
    </xf>
    <xf numFmtId="38" fontId="2" fillId="3" borderId="45" xfId="1" applyFont="1" applyFill="1" applyBorder="1" applyAlignment="1">
      <alignment vertical="center"/>
    </xf>
    <xf numFmtId="0" fontId="2" fillId="0" borderId="39" xfId="0" applyFont="1" applyBorder="1" applyAlignment="1">
      <alignment horizontal="center" vertical="center"/>
    </xf>
    <xf numFmtId="0" fontId="2" fillId="0" borderId="11" xfId="0" applyFont="1" applyBorder="1" applyAlignment="1">
      <alignment horizontal="center" vertical="center" shrinkToFit="1"/>
    </xf>
    <xf numFmtId="0" fontId="2" fillId="0" borderId="11" xfId="0" applyFont="1" applyBorder="1" applyAlignment="1">
      <alignment horizontal="center" vertical="center"/>
    </xf>
    <xf numFmtId="0" fontId="2" fillId="0" borderId="12" xfId="0" applyFont="1" applyBorder="1" applyAlignment="1">
      <alignment vertical="center"/>
    </xf>
    <xf numFmtId="0" fontId="9" fillId="4" borderId="8" xfId="0" applyFont="1" applyFill="1" applyBorder="1" applyAlignment="1">
      <alignment horizontal="center" vertical="center" wrapText="1" shrinkToFit="1"/>
    </xf>
    <xf numFmtId="0" fontId="9" fillId="4" borderId="11" xfId="0" applyFont="1" applyFill="1" applyBorder="1" applyAlignment="1">
      <alignment horizontal="center" vertical="center" wrapText="1" shrinkToFit="1"/>
    </xf>
    <xf numFmtId="0" fontId="2" fillId="9" borderId="47" xfId="0" applyFont="1" applyFill="1" applyBorder="1" applyAlignment="1">
      <alignment vertical="center"/>
    </xf>
    <xf numFmtId="0" fontId="2" fillId="9" borderId="15" xfId="0" applyFont="1" applyFill="1" applyBorder="1" applyAlignment="1">
      <alignment vertical="center"/>
    </xf>
    <xf numFmtId="0" fontId="2" fillId="9" borderId="16" xfId="0" applyFont="1" applyFill="1" applyBorder="1" applyAlignment="1">
      <alignment vertical="center"/>
    </xf>
    <xf numFmtId="0" fontId="2" fillId="3" borderId="81" xfId="0" applyFont="1" applyFill="1" applyBorder="1" applyAlignment="1">
      <alignment vertical="center"/>
    </xf>
    <xf numFmtId="49" fontId="2" fillId="0" borderId="11" xfId="0" applyNumberFormat="1"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shrinkToFit="1"/>
    </xf>
    <xf numFmtId="0" fontId="2" fillId="0" borderId="34" xfId="0" applyFont="1" applyBorder="1" applyAlignment="1">
      <alignment horizontal="center" vertical="center"/>
    </xf>
    <xf numFmtId="49" fontId="2" fillId="0" borderId="34" xfId="0" applyNumberFormat="1" applyFont="1" applyBorder="1" applyAlignment="1">
      <alignment horizontal="center" vertical="center"/>
    </xf>
    <xf numFmtId="0" fontId="2" fillId="0" borderId="12" xfId="0" applyFont="1" applyFill="1" applyBorder="1" applyAlignment="1">
      <alignment horizontal="center" vertical="center"/>
    </xf>
    <xf numFmtId="0" fontId="2" fillId="0" borderId="5" xfId="0" applyFont="1" applyBorder="1" applyAlignment="1">
      <alignment horizontal="center" vertical="center" shrinkToFit="1"/>
    </xf>
    <xf numFmtId="176" fontId="2" fillId="0" borderId="12" xfId="0" applyNumberFormat="1" applyFont="1" applyBorder="1" applyAlignment="1">
      <alignment vertical="center"/>
    </xf>
    <xf numFmtId="176" fontId="2" fillId="0" borderId="4" xfId="0" applyNumberFormat="1" applyFont="1" applyFill="1" applyBorder="1" applyAlignment="1">
      <alignment vertical="center"/>
    </xf>
    <xf numFmtId="176" fontId="2" fillId="0" borderId="11" xfId="0" applyNumberFormat="1" applyFont="1" applyFill="1" applyBorder="1" applyAlignment="1">
      <alignment vertical="center"/>
    </xf>
    <xf numFmtId="176" fontId="2" fillId="0" borderId="11" xfId="0" applyNumberFormat="1" applyFont="1" applyBorder="1" applyAlignment="1">
      <alignment vertical="center"/>
    </xf>
    <xf numFmtId="176" fontId="2" fillId="0" borderId="12" xfId="0" applyNumberFormat="1" applyFont="1" applyFill="1" applyBorder="1" applyAlignment="1">
      <alignment vertical="center"/>
    </xf>
    <xf numFmtId="0" fontId="2" fillId="9" borderId="82" xfId="0" applyFont="1" applyFill="1" applyBorder="1" applyAlignment="1">
      <alignment horizontal="center" vertical="center"/>
    </xf>
    <xf numFmtId="0" fontId="2" fillId="4" borderId="83" xfId="0" applyFont="1" applyFill="1" applyBorder="1" applyAlignment="1">
      <alignment horizontal="center" vertical="center"/>
    </xf>
    <xf numFmtId="0" fontId="2" fillId="0" borderId="84" xfId="0" applyFont="1" applyFill="1" applyBorder="1" applyAlignment="1">
      <alignment horizontal="center" vertical="center"/>
    </xf>
    <xf numFmtId="0" fontId="2" fillId="0" borderId="67" xfId="0" applyFont="1" applyFill="1" applyBorder="1" applyAlignment="1">
      <alignment horizontal="center" vertical="center"/>
    </xf>
    <xf numFmtId="178" fontId="2" fillId="3" borderId="1" xfId="0" applyNumberFormat="1" applyFont="1" applyFill="1" applyBorder="1" applyAlignment="1">
      <alignment vertical="center" shrinkToFit="1"/>
    </xf>
    <xf numFmtId="178" fontId="2" fillId="3" borderId="2" xfId="0" applyNumberFormat="1" applyFont="1" applyFill="1" applyBorder="1" applyAlignment="1">
      <alignment vertical="center" shrinkToFit="1"/>
    </xf>
    <xf numFmtId="178" fontId="2" fillId="3" borderId="11" xfId="0" applyNumberFormat="1" applyFont="1" applyFill="1" applyBorder="1" applyAlignment="1">
      <alignment vertical="center" shrinkToFit="1"/>
    </xf>
    <xf numFmtId="0" fontId="2" fillId="3" borderId="11" xfId="0" applyFont="1" applyFill="1" applyBorder="1" applyAlignment="1">
      <alignment vertical="center" shrinkToFit="1"/>
    </xf>
    <xf numFmtId="0" fontId="2" fillId="3" borderId="11" xfId="0" applyNumberFormat="1" applyFont="1" applyFill="1" applyBorder="1" applyAlignment="1">
      <alignment vertical="center"/>
    </xf>
    <xf numFmtId="178" fontId="2" fillId="3" borderId="11" xfId="0" applyNumberFormat="1" applyFont="1" applyFill="1" applyBorder="1" applyAlignment="1">
      <alignment horizontal="left" vertical="center"/>
    </xf>
    <xf numFmtId="38" fontId="2" fillId="3" borderId="1" xfId="1" applyFont="1" applyFill="1" applyBorder="1" applyAlignment="1">
      <alignment horizontal="right" vertical="center"/>
    </xf>
    <xf numFmtId="0" fontId="2" fillId="0" borderId="11" xfId="0" applyFont="1" applyFill="1" applyBorder="1" applyAlignment="1">
      <alignment horizontal="center" vertical="center"/>
    </xf>
    <xf numFmtId="0" fontId="2" fillId="0" borderId="11" xfId="0" applyFont="1" applyFill="1" applyBorder="1" applyAlignment="1">
      <alignment horizontal="center" vertical="center" shrinkToFit="1"/>
    </xf>
    <xf numFmtId="0" fontId="22" fillId="0" borderId="11" xfId="0" applyFont="1" applyFill="1" applyBorder="1" applyAlignment="1">
      <alignment horizontal="center" vertical="center" shrinkToFit="1"/>
    </xf>
    <xf numFmtId="49" fontId="22" fillId="0" borderId="11" xfId="0" applyNumberFormat="1" applyFont="1" applyFill="1" applyBorder="1" applyAlignment="1">
      <alignment horizontal="center" vertical="center"/>
    </xf>
    <xf numFmtId="0" fontId="18" fillId="0" borderId="0" xfId="0" applyFont="1" applyFill="1" applyBorder="1" applyAlignment="1">
      <alignment horizontal="centerContinuous" vertical="center"/>
    </xf>
    <xf numFmtId="0" fontId="18" fillId="3" borderId="21" xfId="0" applyFont="1" applyFill="1" applyBorder="1" applyAlignment="1">
      <alignment vertical="center"/>
    </xf>
    <xf numFmtId="0" fontId="18" fillId="3" borderId="0" xfId="0" applyFont="1" applyFill="1" applyBorder="1" applyAlignment="1">
      <alignment vertical="center"/>
    </xf>
    <xf numFmtId="0" fontId="18" fillId="0" borderId="65" xfId="0" applyFont="1" applyFill="1" applyBorder="1" applyAlignment="1">
      <alignment horizontal="centerContinuous" vertical="center"/>
    </xf>
    <xf numFmtId="0" fontId="18" fillId="0" borderId="22" xfId="0" applyFont="1" applyFill="1" applyBorder="1" applyAlignment="1">
      <alignment horizontal="centerContinuous" vertical="center"/>
    </xf>
    <xf numFmtId="0" fontId="18" fillId="0" borderId="9" xfId="0" applyFont="1" applyFill="1" applyBorder="1" applyAlignment="1">
      <alignment horizontal="centerContinuous" vertical="center"/>
    </xf>
    <xf numFmtId="0" fontId="18" fillId="0" borderId="64" xfId="0" applyFont="1" applyFill="1" applyBorder="1" applyAlignment="1">
      <alignment horizontal="left" vertical="center"/>
    </xf>
    <xf numFmtId="0" fontId="18" fillId="0" borderId="71" xfId="0" applyFont="1" applyFill="1" applyBorder="1" applyAlignment="1">
      <alignment horizontal="left" vertical="center"/>
    </xf>
    <xf numFmtId="0" fontId="2" fillId="0" borderId="10" xfId="0" applyFont="1" applyBorder="1" applyAlignment="1">
      <alignment vertical="center"/>
    </xf>
    <xf numFmtId="0" fontId="40" fillId="4" borderId="8" xfId="0" applyFont="1" applyFill="1" applyBorder="1" applyAlignment="1">
      <alignment horizontal="center" vertical="center" wrapText="1" shrinkToFit="1"/>
    </xf>
    <xf numFmtId="0" fontId="11" fillId="3" borderId="11" xfId="0" applyFont="1" applyFill="1" applyBorder="1" applyAlignment="1"/>
    <xf numFmtId="0" fontId="11" fillId="3" borderId="12" xfId="0" applyFont="1" applyFill="1" applyBorder="1" applyAlignment="1"/>
    <xf numFmtId="0" fontId="11" fillId="0" borderId="11" xfId="0" applyFont="1" applyFill="1" applyBorder="1" applyAlignment="1">
      <alignment vertical="center"/>
    </xf>
    <xf numFmtId="0" fontId="11" fillId="3" borderId="11" xfId="0" applyFont="1" applyFill="1" applyBorder="1" applyAlignment="1">
      <alignment horizontal="center"/>
    </xf>
    <xf numFmtId="0" fontId="11" fillId="3" borderId="11" xfId="0" applyFont="1" applyFill="1" applyBorder="1" applyAlignment="1">
      <alignment vertical="center"/>
    </xf>
    <xf numFmtId="0" fontId="2" fillId="0" borderId="38" xfId="0" applyFont="1" applyFill="1" applyBorder="1" applyAlignment="1">
      <alignment vertical="center" shrinkToFit="1"/>
    </xf>
    <xf numFmtId="0" fontId="11" fillId="3" borderId="12" xfId="0" applyFont="1" applyFill="1" applyBorder="1" applyAlignment="1">
      <alignment horizontal="center"/>
    </xf>
    <xf numFmtId="0" fontId="18" fillId="3" borderId="12" xfId="0" applyFont="1" applyFill="1" applyBorder="1" applyAlignment="1">
      <alignment horizontal="center" vertical="center" shrinkToFit="1"/>
    </xf>
    <xf numFmtId="0" fontId="18" fillId="3" borderId="12" xfId="0" applyFont="1" applyFill="1" applyBorder="1" applyAlignment="1">
      <alignment horizontal="center" vertical="center"/>
    </xf>
    <xf numFmtId="176" fontId="18" fillId="3" borderId="12" xfId="0" applyNumberFormat="1" applyFont="1" applyFill="1" applyBorder="1" applyAlignment="1">
      <alignment horizontal="center" vertical="center"/>
    </xf>
    <xf numFmtId="0" fontId="2" fillId="0" borderId="2" xfId="0" applyFont="1" applyBorder="1" applyAlignment="1">
      <alignment vertical="center"/>
    </xf>
    <xf numFmtId="0" fontId="2" fillId="2" borderId="12" xfId="0" applyFont="1" applyFill="1" applyBorder="1" applyAlignment="1">
      <alignment horizontal="centerContinuous" vertical="center"/>
    </xf>
    <xf numFmtId="0" fontId="2" fillId="2" borderId="2" xfId="0" applyFont="1" applyFill="1" applyBorder="1" applyAlignment="1">
      <alignment horizontal="centerContinuous" vertical="center"/>
    </xf>
    <xf numFmtId="0" fontId="2" fillId="0" borderId="3" xfId="0" applyFont="1" applyBorder="1" applyAlignment="1">
      <alignment vertical="center"/>
    </xf>
    <xf numFmtId="0" fontId="2" fillId="2" borderId="11" xfId="0" applyFont="1" applyFill="1" applyBorder="1" applyAlignment="1">
      <alignment horizontal="centerContinuous" vertical="center"/>
    </xf>
    <xf numFmtId="0" fontId="42" fillId="0" borderId="4" xfId="0" applyFont="1" applyBorder="1"/>
    <xf numFmtId="0" fontId="42" fillId="0" borderId="5" xfId="0" applyFont="1" applyBorder="1"/>
    <xf numFmtId="0" fontId="42" fillId="0" borderId="6" xfId="0" applyFont="1" applyBorder="1"/>
    <xf numFmtId="0" fontId="42" fillId="0" borderId="0" xfId="0" applyFont="1"/>
    <xf numFmtId="0" fontId="42" fillId="0" borderId="3" xfId="0" applyFont="1" applyBorder="1"/>
    <xf numFmtId="0" fontId="42" fillId="0" borderId="0" xfId="0" applyFont="1" applyBorder="1"/>
    <xf numFmtId="0" fontId="42" fillId="0" borderId="7" xfId="0" applyFont="1" applyBorder="1"/>
    <xf numFmtId="0" fontId="42" fillId="0" borderId="0" xfId="0" applyFont="1" applyBorder="1" applyAlignment="1"/>
    <xf numFmtId="0" fontId="42" fillId="0" borderId="7" xfId="0" applyFont="1" applyBorder="1" applyAlignment="1"/>
    <xf numFmtId="0" fontId="42" fillId="0" borderId="8" xfId="0" applyFont="1" applyBorder="1"/>
    <xf numFmtId="0" fontId="42" fillId="0" borderId="9" xfId="0" applyFont="1" applyBorder="1"/>
    <xf numFmtId="0" fontId="42" fillId="0" borderId="10" xfId="0" applyFont="1" applyBorder="1"/>
    <xf numFmtId="0" fontId="42" fillId="0" borderId="49" xfId="0" applyFont="1" applyBorder="1"/>
    <xf numFmtId="0" fontId="42" fillId="0" borderId="13" xfId="0" applyFont="1" applyBorder="1"/>
    <xf numFmtId="0" fontId="42" fillId="0" borderId="14" xfId="0" applyFont="1" applyBorder="1"/>
    <xf numFmtId="0" fontId="42" fillId="0" borderId="21" xfId="0" applyFont="1" applyBorder="1"/>
    <xf numFmtId="0" fontId="42" fillId="0" borderId="20" xfId="0" applyFont="1" applyBorder="1"/>
    <xf numFmtId="0" fontId="42" fillId="0" borderId="21" xfId="0" applyFont="1" applyFill="1" applyBorder="1"/>
    <xf numFmtId="0" fontId="42" fillId="0" borderId="0" xfId="0" applyFont="1" applyFill="1" applyBorder="1"/>
    <xf numFmtId="0" fontId="42" fillId="0" borderId="20" xfId="0" applyFont="1" applyFill="1" applyBorder="1"/>
    <xf numFmtId="0" fontId="42" fillId="0" borderId="52" xfId="0" applyFont="1" applyBorder="1"/>
    <xf numFmtId="0" fontId="42" fillId="0" borderId="48" xfId="0" applyFont="1" applyBorder="1"/>
    <xf numFmtId="0" fontId="42" fillId="0" borderId="53" xfId="0" applyFont="1" applyBorder="1"/>
    <xf numFmtId="0" fontId="2" fillId="0" borderId="36" xfId="0" applyFont="1" applyFill="1" applyBorder="1" applyAlignment="1">
      <alignment horizontal="center" vertical="center"/>
    </xf>
    <xf numFmtId="0" fontId="2" fillId="6" borderId="94" xfId="0" applyFont="1" applyFill="1" applyBorder="1" applyAlignment="1">
      <alignment vertical="center"/>
    </xf>
    <xf numFmtId="176" fontId="16" fillId="3" borderId="45" xfId="0" applyNumberFormat="1" applyFont="1" applyFill="1" applyBorder="1" applyAlignment="1">
      <alignment horizontal="right" vertical="center"/>
    </xf>
    <xf numFmtId="0" fontId="16" fillId="3" borderId="11" xfId="0" applyFont="1" applyFill="1" applyBorder="1" applyAlignment="1">
      <alignment horizontal="left" vertical="center"/>
    </xf>
    <xf numFmtId="0" fontId="2" fillId="0" borderId="11" xfId="0" applyFont="1" applyFill="1" applyBorder="1" applyAlignment="1">
      <alignment horizontal="left" vertical="center" shrinkToFit="1"/>
    </xf>
    <xf numFmtId="0" fontId="2" fillId="0" borderId="12" xfId="0" applyFont="1" applyFill="1" applyBorder="1" applyAlignment="1">
      <alignment horizontal="left" vertical="center" shrinkToFit="1"/>
    </xf>
    <xf numFmtId="0" fontId="2" fillId="0" borderId="1"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12"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2"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12" xfId="0" applyFont="1" applyFill="1" applyBorder="1" applyAlignment="1">
      <alignment vertical="center" shrinkToFit="1"/>
    </xf>
    <xf numFmtId="0" fontId="2" fillId="0" borderId="1" xfId="0" applyFont="1" applyFill="1" applyBorder="1" applyAlignment="1">
      <alignment vertical="center" shrinkToFit="1"/>
    </xf>
    <xf numFmtId="0" fontId="2" fillId="0" borderId="2" xfId="0" applyFont="1" applyFill="1" applyBorder="1" applyAlignment="1">
      <alignment vertical="center" shrinkToFit="1"/>
    </xf>
    <xf numFmtId="0" fontId="2" fillId="0" borderId="1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2"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2" xfId="0" applyFont="1" applyBorder="1" applyAlignment="1">
      <alignment vertical="center" shrinkToFit="1"/>
    </xf>
    <xf numFmtId="0" fontId="2" fillId="0" borderId="1" xfId="0" applyFont="1" applyBorder="1" applyAlignment="1">
      <alignment vertical="center" shrinkToFit="1"/>
    </xf>
    <xf numFmtId="0" fontId="2" fillId="0" borderId="2" xfId="0" applyFont="1" applyBorder="1" applyAlignment="1">
      <alignment vertical="center" shrinkToFit="1"/>
    </xf>
    <xf numFmtId="0" fontId="2" fillId="0" borderId="12" xfId="0" applyFont="1" applyFill="1" applyBorder="1" applyAlignment="1">
      <alignment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4" xfId="0" applyFont="1" applyBorder="1" applyAlignment="1">
      <alignment vertical="center"/>
    </xf>
    <xf numFmtId="0" fontId="2" fillId="0" borderId="6" xfId="0" applyFont="1" applyBorder="1" applyAlignment="1">
      <alignment vertical="center"/>
    </xf>
    <xf numFmtId="0" fontId="2" fillId="9" borderId="51" xfId="0" applyFont="1" applyFill="1" applyBorder="1" applyAlignment="1">
      <alignment horizontal="center" vertical="center"/>
    </xf>
    <xf numFmtId="0" fontId="2" fillId="9" borderId="15" xfId="0" applyFont="1" applyFill="1" applyBorder="1" applyAlignment="1">
      <alignment horizontal="center" vertical="center"/>
    </xf>
    <xf numFmtId="0" fontId="2" fillId="9" borderId="16" xfId="0" applyFont="1" applyFill="1" applyBorder="1" applyAlignment="1">
      <alignment horizontal="center" vertical="center"/>
    </xf>
    <xf numFmtId="0" fontId="22" fillId="0" borderId="12" xfId="0" applyFont="1" applyFill="1" applyBorder="1" applyAlignment="1">
      <alignment horizontal="left" vertical="center"/>
    </xf>
    <xf numFmtId="0" fontId="22" fillId="0" borderId="1" xfId="0" applyFont="1" applyFill="1" applyBorder="1" applyAlignment="1">
      <alignment horizontal="left" vertical="center"/>
    </xf>
    <xf numFmtId="0" fontId="22" fillId="0" borderId="2" xfId="0" applyFont="1" applyFill="1" applyBorder="1" applyAlignment="1">
      <alignment horizontal="left" vertical="center"/>
    </xf>
    <xf numFmtId="0" fontId="16" fillId="3" borderId="12"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2"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42" xfId="0" applyFont="1" applyFill="1" applyBorder="1" applyAlignment="1">
      <alignment horizontal="center" vertical="center"/>
    </xf>
    <xf numFmtId="0" fontId="2" fillId="0" borderId="12" xfId="0" applyFont="1" applyBorder="1" applyAlignment="1">
      <alignment vertical="center"/>
    </xf>
    <xf numFmtId="0" fontId="2" fillId="0" borderId="2" xfId="0" applyFont="1" applyBorder="1" applyAlignment="1">
      <alignment vertical="center"/>
    </xf>
    <xf numFmtId="0" fontId="2" fillId="0" borderId="12"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21" xfId="0" applyFont="1" applyBorder="1" applyAlignment="1">
      <alignment horizontal="left" vertical="center" wrapText="1"/>
    </xf>
    <xf numFmtId="0" fontId="2" fillId="0" borderId="0"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52" xfId="0" applyFont="1" applyBorder="1" applyAlignment="1">
      <alignment horizontal="left" vertical="center"/>
    </xf>
    <xf numFmtId="0" fontId="2" fillId="0" borderId="48" xfId="0" applyFont="1" applyBorder="1" applyAlignment="1">
      <alignment horizontal="left" vertical="center"/>
    </xf>
    <xf numFmtId="0" fontId="2" fillId="0" borderId="53" xfId="0" applyFont="1" applyBorder="1" applyAlignment="1">
      <alignment horizontal="left" vertical="center"/>
    </xf>
    <xf numFmtId="0" fontId="2" fillId="0" borderId="58" xfId="0" applyFont="1" applyFill="1" applyBorder="1" applyAlignment="1">
      <alignment horizontal="left" vertical="center" wrapText="1"/>
    </xf>
    <xf numFmtId="0" fontId="2" fillId="0" borderId="44" xfId="0" applyFont="1" applyFill="1" applyBorder="1" applyAlignment="1">
      <alignment horizontal="left" vertical="center" wrapText="1"/>
    </xf>
    <xf numFmtId="0" fontId="2" fillId="0" borderId="59" xfId="0" applyFont="1" applyFill="1" applyBorder="1" applyAlignment="1">
      <alignment horizontal="left" vertical="center" wrapText="1"/>
    </xf>
    <xf numFmtId="0" fontId="11" fillId="7" borderId="49" xfId="0" applyFont="1" applyFill="1" applyBorder="1" applyAlignment="1">
      <alignment vertical="center" wrapText="1"/>
    </xf>
    <xf numFmtId="0" fontId="15" fillId="0" borderId="13" xfId="0" applyFont="1" applyBorder="1" applyAlignment="1">
      <alignment vertical="center" wrapText="1"/>
    </xf>
    <xf numFmtId="0" fontId="15" fillId="0" borderId="21" xfId="0" applyFont="1" applyBorder="1" applyAlignment="1">
      <alignment vertical="center" wrapText="1"/>
    </xf>
    <xf numFmtId="0" fontId="15" fillId="0" borderId="0" xfId="0" applyFont="1" applyBorder="1" applyAlignment="1">
      <alignment vertical="center" wrapText="1"/>
    </xf>
    <xf numFmtId="0" fontId="15" fillId="0" borderId="52" xfId="0" applyFont="1" applyBorder="1" applyAlignment="1">
      <alignment vertical="center" wrapText="1"/>
    </xf>
    <xf numFmtId="0" fontId="15" fillId="0" borderId="48" xfId="0" applyFont="1" applyBorder="1" applyAlignment="1">
      <alignment vertical="center" wrapText="1"/>
    </xf>
    <xf numFmtId="0" fontId="2" fillId="0" borderId="0" xfId="0" applyFont="1" applyBorder="1" applyAlignment="1">
      <alignment horizontal="center" vertical="center"/>
    </xf>
    <xf numFmtId="0" fontId="2" fillId="0" borderId="48" xfId="0" applyFont="1" applyBorder="1" applyAlignment="1">
      <alignment horizontal="center" vertical="center"/>
    </xf>
    <xf numFmtId="0" fontId="2" fillId="0" borderId="0" xfId="0" applyFont="1" applyBorder="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3" borderId="12" xfId="0" applyFont="1" applyFill="1" applyBorder="1" applyAlignment="1">
      <alignment vertical="center" shrinkToFit="1"/>
    </xf>
    <xf numFmtId="0" fontId="2" fillId="3" borderId="2" xfId="0" applyFont="1" applyFill="1" applyBorder="1" applyAlignment="1">
      <alignment vertical="center" shrinkToFit="1"/>
    </xf>
    <xf numFmtId="0" fontId="2" fillId="3" borderId="12"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0" fillId="3" borderId="2" xfId="0" applyFont="1" applyFill="1" applyBorder="1" applyAlignment="1">
      <alignment vertical="center" shrinkToFit="1"/>
    </xf>
    <xf numFmtId="0" fontId="2" fillId="3" borderId="1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2" xfId="0" applyFont="1" applyFill="1" applyBorder="1" applyAlignment="1">
      <alignment horizontal="left" vertical="center" shrinkToFit="1"/>
    </xf>
    <xf numFmtId="0" fontId="2" fillId="3" borderId="1" xfId="0" applyFont="1" applyFill="1" applyBorder="1" applyAlignment="1">
      <alignment horizontal="left" vertical="center" shrinkToFit="1"/>
    </xf>
    <xf numFmtId="0" fontId="2" fillId="3" borderId="2" xfId="0" applyFont="1" applyFill="1" applyBorder="1" applyAlignment="1">
      <alignment horizontal="left" vertical="center" shrinkToFit="1"/>
    </xf>
    <xf numFmtId="0" fontId="2" fillId="0" borderId="12" xfId="0" applyFont="1" applyBorder="1" applyAlignment="1">
      <alignment vertical="center" wrapText="1" shrinkToFit="1"/>
    </xf>
    <xf numFmtId="0" fontId="2" fillId="0" borderId="1" xfId="0" applyFont="1" applyBorder="1" applyAlignment="1">
      <alignment vertical="center" wrapText="1" shrinkToFit="1"/>
    </xf>
    <xf numFmtId="0" fontId="2" fillId="0" borderId="2" xfId="0" applyFont="1" applyBorder="1" applyAlignment="1">
      <alignment vertical="center" wrapText="1" shrinkToFit="1"/>
    </xf>
    <xf numFmtId="0" fontId="2" fillId="0" borderId="4"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xf numFmtId="0" fontId="2" fillId="0" borderId="6" xfId="0" applyFont="1" applyBorder="1" applyAlignment="1">
      <alignment vertical="center" shrinkToFi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12" xfId="0" applyFont="1" applyBorder="1" applyAlignment="1">
      <alignment wrapText="1"/>
    </xf>
    <xf numFmtId="0" fontId="2" fillId="0" borderId="1" xfId="0" applyFont="1" applyBorder="1" applyAlignment="1">
      <alignment wrapText="1"/>
    </xf>
    <xf numFmtId="0" fontId="2" fillId="0" borderId="2" xfId="0" applyFont="1" applyBorder="1" applyAlignment="1">
      <alignment wrapText="1"/>
    </xf>
    <xf numFmtId="0" fontId="2" fillId="0" borderId="4"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12" xfId="0" applyFont="1" applyFill="1" applyBorder="1" applyAlignment="1">
      <alignment vertical="center"/>
    </xf>
    <xf numFmtId="0" fontId="2" fillId="0" borderId="1" xfId="0" applyFont="1" applyFill="1" applyBorder="1" applyAlignment="1">
      <alignment vertical="center"/>
    </xf>
    <xf numFmtId="0" fontId="2" fillId="0" borderId="2" xfId="0" applyFont="1" applyFill="1" applyBorder="1" applyAlignment="1">
      <alignment vertical="center"/>
    </xf>
    <xf numFmtId="0" fontId="0" fillId="0" borderId="1" xfId="0" applyFont="1" applyFill="1" applyBorder="1" applyAlignment="1">
      <alignment vertical="center" shrinkToFit="1"/>
    </xf>
    <xf numFmtId="0" fontId="0" fillId="0" borderId="2" xfId="0" applyFont="1" applyFill="1" applyBorder="1" applyAlignment="1">
      <alignment vertical="center" shrinkToFit="1"/>
    </xf>
    <xf numFmtId="0" fontId="2" fillId="0" borderId="4" xfId="0" applyFont="1" applyFill="1" applyBorder="1" applyAlignment="1">
      <alignment vertical="center" wrapText="1"/>
    </xf>
    <xf numFmtId="0" fontId="2" fillId="0" borderId="5" xfId="0" applyFont="1" applyFill="1" applyBorder="1" applyAlignment="1">
      <alignment vertical="center" wrapText="1"/>
    </xf>
    <xf numFmtId="0" fontId="2" fillId="0" borderId="6" xfId="0" applyFont="1" applyFill="1" applyBorder="1" applyAlignment="1">
      <alignment vertical="center" wrapText="1"/>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23" xfId="0" applyFont="1" applyFill="1" applyBorder="1" applyAlignment="1">
      <alignment horizontal="center" vertical="center"/>
    </xf>
    <xf numFmtId="0" fontId="2" fillId="9" borderId="4" xfId="0" applyFont="1" applyFill="1" applyBorder="1" applyAlignment="1">
      <alignment horizontal="center" vertical="center"/>
    </xf>
    <xf numFmtId="0" fontId="2" fillId="9" borderId="5" xfId="0" applyFont="1" applyFill="1" applyBorder="1" applyAlignment="1">
      <alignment horizontal="center" vertical="center"/>
    </xf>
    <xf numFmtId="0" fontId="2" fillId="9" borderId="6" xfId="0" applyFont="1" applyFill="1" applyBorder="1" applyAlignment="1">
      <alignment horizontal="center" vertical="center"/>
    </xf>
    <xf numFmtId="0" fontId="2" fillId="9" borderId="8" xfId="0" applyFont="1" applyFill="1" applyBorder="1" applyAlignment="1">
      <alignment horizontal="center" vertical="center"/>
    </xf>
    <xf numFmtId="0" fontId="2" fillId="9" borderId="9" xfId="0" applyFont="1" applyFill="1" applyBorder="1" applyAlignment="1">
      <alignment horizontal="center" vertical="center"/>
    </xf>
    <xf numFmtId="0" fontId="2" fillId="9" borderId="10" xfId="0" applyFont="1" applyFill="1" applyBorder="1" applyAlignment="1">
      <alignment horizontal="center" vertical="center"/>
    </xf>
    <xf numFmtId="0" fontId="2" fillId="9" borderId="12" xfId="0" applyFont="1" applyFill="1" applyBorder="1" applyAlignment="1">
      <alignment horizontal="center" vertical="center"/>
    </xf>
    <xf numFmtId="0" fontId="2" fillId="9" borderId="1" xfId="0" applyFont="1" applyFill="1" applyBorder="1" applyAlignment="1">
      <alignment horizontal="center" vertical="center"/>
    </xf>
    <xf numFmtId="0" fontId="2" fillId="9" borderId="2" xfId="0" applyFont="1" applyFill="1" applyBorder="1" applyAlignment="1">
      <alignment horizontal="center" vertical="center"/>
    </xf>
    <xf numFmtId="0" fontId="2" fillId="3" borderId="2" xfId="0" applyFont="1" applyFill="1" applyBorder="1" applyAlignment="1">
      <alignment horizontal="center" vertical="center"/>
    </xf>
    <xf numFmtId="49" fontId="2" fillId="3" borderId="80" xfId="0" applyNumberFormat="1" applyFont="1" applyFill="1" applyBorder="1" applyAlignment="1">
      <alignment horizontal="center" vertical="top"/>
    </xf>
    <xf numFmtId="49" fontId="2" fillId="3" borderId="37" xfId="0" applyNumberFormat="1" applyFont="1" applyFill="1" applyBorder="1" applyAlignment="1">
      <alignment horizontal="center" vertical="top"/>
    </xf>
    <xf numFmtId="9" fontId="2" fillId="3" borderId="80" xfId="0" applyNumberFormat="1" applyFont="1" applyFill="1" applyBorder="1" applyAlignment="1">
      <alignment horizontal="center" vertical="top"/>
    </xf>
    <xf numFmtId="9" fontId="2" fillId="3" borderId="37" xfId="0" applyNumberFormat="1" applyFont="1" applyFill="1" applyBorder="1" applyAlignment="1">
      <alignment horizontal="center" vertical="top"/>
    </xf>
    <xf numFmtId="0" fontId="10" fillId="4" borderId="12" xfId="0" applyFont="1" applyFill="1" applyBorder="1" applyAlignment="1">
      <alignment horizontal="center" vertical="center" wrapText="1" shrinkToFit="1"/>
    </xf>
    <xf numFmtId="0" fontId="10" fillId="4" borderId="2" xfId="0" applyFont="1" applyFill="1" applyBorder="1" applyAlignment="1">
      <alignment horizontal="center" vertical="center" wrapText="1" shrinkToFit="1"/>
    </xf>
    <xf numFmtId="0" fontId="8" fillId="0" borderId="48" xfId="0" applyFont="1" applyBorder="1" applyAlignment="1">
      <alignment horizontal="left" vertical="center"/>
    </xf>
    <xf numFmtId="0" fontId="2" fillId="2" borderId="47"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4" fillId="3" borderId="52" xfId="0" applyFont="1" applyFill="1" applyBorder="1" applyAlignment="1">
      <alignment horizontal="left" vertical="center"/>
    </xf>
    <xf numFmtId="0" fontId="4" fillId="3" borderId="48" xfId="0" applyFont="1" applyFill="1" applyBorder="1" applyAlignment="1">
      <alignment horizontal="left" vertical="center"/>
    </xf>
    <xf numFmtId="0" fontId="2" fillId="9" borderId="34" xfId="0" applyFont="1" applyFill="1" applyBorder="1" applyAlignment="1">
      <alignment horizontal="center" vertical="center" wrapText="1"/>
    </xf>
    <xf numFmtId="0" fontId="2" fillId="9" borderId="37" xfId="0" applyFont="1" applyFill="1" applyBorder="1" applyAlignment="1">
      <alignment horizontal="center" vertical="center" wrapText="1"/>
    </xf>
    <xf numFmtId="0" fontId="2" fillId="3" borderId="49"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48"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49" xfId="0" applyFont="1" applyFill="1" applyBorder="1" applyAlignment="1">
      <alignment horizontal="center" vertical="center" wrapText="1"/>
    </xf>
    <xf numFmtId="0" fontId="2" fillId="3" borderId="50" xfId="0" applyFont="1" applyFill="1" applyBorder="1" applyAlignment="1">
      <alignment horizontal="center" vertical="center"/>
    </xf>
    <xf numFmtId="0" fontId="2" fillId="3" borderId="32" xfId="0" applyFont="1" applyFill="1" applyBorder="1" applyAlignment="1">
      <alignment horizontal="center" vertical="center"/>
    </xf>
    <xf numFmtId="180" fontId="20" fillId="3" borderId="54" xfId="0" applyNumberFormat="1" applyFont="1" applyFill="1" applyBorder="1" applyAlignment="1">
      <alignment horizontal="center" vertical="center"/>
    </xf>
    <xf numFmtId="180" fontId="20" fillId="3" borderId="14" xfId="0" applyNumberFormat="1" applyFont="1" applyFill="1" applyBorder="1" applyAlignment="1">
      <alignment horizontal="center" vertical="center"/>
    </xf>
    <xf numFmtId="180" fontId="20" fillId="3" borderId="55" xfId="0" applyNumberFormat="1" applyFont="1" applyFill="1" applyBorder="1" applyAlignment="1">
      <alignment horizontal="center" vertical="center"/>
    </xf>
    <xf numFmtId="180" fontId="20" fillId="3" borderId="53" xfId="0" applyNumberFormat="1" applyFont="1" applyFill="1" applyBorder="1" applyAlignment="1">
      <alignment horizontal="center" vertical="center"/>
    </xf>
    <xf numFmtId="0" fontId="41" fillId="4" borderId="12" xfId="0" applyFont="1" applyFill="1" applyBorder="1" applyAlignment="1">
      <alignment horizontal="center" vertical="center" wrapText="1" shrinkToFit="1"/>
    </xf>
    <xf numFmtId="0" fontId="41" fillId="4" borderId="2" xfId="0" applyFont="1" applyFill="1" applyBorder="1" applyAlignment="1">
      <alignment horizontal="center" vertical="center" wrapText="1" shrinkToFit="1"/>
    </xf>
    <xf numFmtId="0" fontId="18" fillId="3" borderId="70" xfId="0" applyFont="1" applyFill="1" applyBorder="1" applyAlignment="1">
      <alignment horizontal="left" vertical="center"/>
    </xf>
    <xf numFmtId="0" fontId="18" fillId="3" borderId="1" xfId="0" applyFont="1" applyFill="1" applyBorder="1" applyAlignment="1">
      <alignment horizontal="left" vertical="center"/>
    </xf>
    <xf numFmtId="0" fontId="18" fillId="3" borderId="2" xfId="0" applyFont="1" applyFill="1" applyBorder="1" applyAlignment="1">
      <alignment horizontal="left" vertical="center"/>
    </xf>
    <xf numFmtId="0" fontId="2" fillId="2" borderId="12" xfId="0" applyFont="1" applyFill="1" applyBorder="1" applyAlignment="1">
      <alignment horizontal="center" vertical="center"/>
    </xf>
    <xf numFmtId="9" fontId="2" fillId="3" borderId="49" xfId="0" applyNumberFormat="1" applyFont="1" applyFill="1" applyBorder="1" applyAlignment="1">
      <alignment horizontal="center" vertical="center"/>
    </xf>
    <xf numFmtId="9" fontId="2" fillId="3" borderId="13" xfId="0" applyNumberFormat="1" applyFont="1" applyFill="1" applyBorder="1" applyAlignment="1">
      <alignment horizontal="center" vertical="center"/>
    </xf>
    <xf numFmtId="177" fontId="20" fillId="3" borderId="54" xfId="0" applyNumberFormat="1" applyFont="1" applyFill="1" applyBorder="1" applyAlignment="1">
      <alignment horizontal="center" vertical="center"/>
    </xf>
    <xf numFmtId="177" fontId="20" fillId="3" borderId="13" xfId="0" applyNumberFormat="1" applyFont="1" applyFill="1" applyBorder="1" applyAlignment="1">
      <alignment horizontal="center" vertical="center"/>
    </xf>
    <xf numFmtId="177" fontId="20" fillId="3" borderId="14" xfId="0" applyNumberFormat="1" applyFont="1" applyFill="1" applyBorder="1" applyAlignment="1">
      <alignment horizontal="center" vertical="center"/>
    </xf>
    <xf numFmtId="177" fontId="20" fillId="3" borderId="55" xfId="0" applyNumberFormat="1" applyFont="1" applyFill="1" applyBorder="1" applyAlignment="1">
      <alignment horizontal="center" vertical="center"/>
    </xf>
    <xf numFmtId="177" fontId="20" fillId="3" borderId="48" xfId="0" applyNumberFormat="1" applyFont="1" applyFill="1" applyBorder="1" applyAlignment="1">
      <alignment horizontal="center" vertical="center"/>
    </xf>
    <xf numFmtId="177" fontId="20" fillId="3" borderId="53" xfId="0" applyNumberFormat="1" applyFont="1" applyFill="1" applyBorder="1" applyAlignment="1">
      <alignment horizontal="center" vertical="center"/>
    </xf>
    <xf numFmtId="0" fontId="21" fillId="4" borderId="34" xfId="0" applyFont="1" applyFill="1" applyBorder="1" applyAlignment="1">
      <alignment horizontal="center" vertical="center"/>
    </xf>
    <xf numFmtId="0" fontId="21" fillId="4" borderId="37" xfId="0" applyFont="1" applyFill="1" applyBorder="1" applyAlignment="1">
      <alignment horizontal="center" vertical="center"/>
    </xf>
    <xf numFmtId="0" fontId="2" fillId="4" borderId="35" xfId="0" applyFont="1" applyFill="1" applyBorder="1" applyAlignment="1">
      <alignment horizontal="center" vertical="center"/>
    </xf>
    <xf numFmtId="0" fontId="2" fillId="4" borderId="38" xfId="0" applyFont="1" applyFill="1" applyBorder="1" applyAlignment="1">
      <alignment horizontal="center" vertical="center"/>
    </xf>
    <xf numFmtId="0" fontId="0" fillId="0" borderId="1" xfId="0" applyFont="1" applyFill="1" applyBorder="1" applyAlignment="1"/>
    <xf numFmtId="0" fontId="0" fillId="0" borderId="2" xfId="0" applyFont="1" applyFill="1" applyBorder="1" applyAlignment="1"/>
    <xf numFmtId="0" fontId="21" fillId="0" borderId="12"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 fillId="3" borderId="56" xfId="0" applyFont="1" applyFill="1" applyBorder="1" applyAlignment="1">
      <alignment horizontal="center" vertical="center"/>
    </xf>
    <xf numFmtId="0" fontId="2" fillId="3" borderId="57" xfId="0" applyFont="1" applyFill="1" applyBorder="1" applyAlignment="1">
      <alignment horizontal="center" vertical="center"/>
    </xf>
    <xf numFmtId="180" fontId="20" fillId="3" borderId="54" xfId="1" applyNumberFormat="1" applyFont="1" applyFill="1" applyBorder="1" applyAlignment="1">
      <alignment horizontal="center" vertical="center"/>
    </xf>
    <xf numFmtId="180" fontId="20" fillId="3" borderId="14" xfId="1" applyNumberFormat="1" applyFont="1" applyFill="1" applyBorder="1" applyAlignment="1">
      <alignment horizontal="center" vertical="center"/>
    </xf>
    <xf numFmtId="180" fontId="20" fillId="3" borderId="55" xfId="1" applyNumberFormat="1" applyFont="1" applyFill="1" applyBorder="1" applyAlignment="1">
      <alignment horizontal="center" vertical="center"/>
    </xf>
    <xf numFmtId="180" fontId="20" fillId="3" borderId="53" xfId="1" applyNumberFormat="1" applyFont="1" applyFill="1" applyBorder="1" applyAlignment="1">
      <alignment horizontal="center" vertical="center"/>
    </xf>
    <xf numFmtId="179" fontId="20" fillId="3" borderId="54" xfId="0" applyNumberFormat="1" applyFont="1" applyFill="1" applyBorder="1" applyAlignment="1">
      <alignment horizontal="center" vertical="center"/>
    </xf>
    <xf numFmtId="179" fontId="20" fillId="3" borderId="14" xfId="0" applyNumberFormat="1" applyFont="1" applyFill="1" applyBorder="1" applyAlignment="1">
      <alignment horizontal="center" vertical="center"/>
    </xf>
    <xf numFmtId="179" fontId="20" fillId="3" borderId="55" xfId="0" applyNumberFormat="1" applyFont="1" applyFill="1" applyBorder="1" applyAlignment="1">
      <alignment horizontal="center" vertical="center"/>
    </xf>
    <xf numFmtId="179" fontId="20" fillId="3" borderId="53" xfId="0" applyNumberFormat="1" applyFont="1" applyFill="1" applyBorder="1" applyAlignment="1">
      <alignment horizontal="center" vertical="center"/>
    </xf>
    <xf numFmtId="0" fontId="2" fillId="3" borderId="70" xfId="0" applyFont="1" applyFill="1" applyBorder="1" applyAlignment="1">
      <alignment horizontal="left" vertical="center"/>
    </xf>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18" fillId="0" borderId="9" xfId="0" applyFont="1" applyFill="1" applyBorder="1" applyAlignment="1">
      <alignment horizontal="left" vertical="center"/>
    </xf>
    <xf numFmtId="0" fontId="18" fillId="0" borderId="72" xfId="0" applyFont="1" applyFill="1" applyBorder="1" applyAlignment="1">
      <alignment horizontal="left" vertical="center"/>
    </xf>
    <xf numFmtId="0" fontId="2" fillId="0" borderId="12" xfId="0" applyFont="1" applyFill="1" applyBorder="1" applyAlignment="1">
      <alignment horizontal="lef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18" fillId="0" borderId="21" xfId="0" applyFont="1" applyFill="1" applyBorder="1" applyAlignment="1">
      <alignment horizontal="left" vertical="center"/>
    </xf>
    <xf numFmtId="0" fontId="18" fillId="0" borderId="0" xfId="0" applyFont="1" applyFill="1" applyBorder="1" applyAlignment="1">
      <alignment horizontal="left" vertical="center"/>
    </xf>
    <xf numFmtId="0" fontId="2" fillId="3" borderId="41" xfId="0" applyFont="1" applyFill="1" applyBorder="1" applyAlignment="1">
      <alignment horizontal="left" vertical="center"/>
    </xf>
    <xf numFmtId="0" fontId="7" fillId="3" borderId="12" xfId="0" applyFont="1" applyFill="1" applyBorder="1" applyAlignment="1">
      <alignment horizontal="left" vertical="center"/>
    </xf>
    <xf numFmtId="0" fontId="2" fillId="9" borderId="3"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3" borderId="12" xfId="0" applyFont="1" applyFill="1" applyBorder="1" applyAlignment="1">
      <alignment horizontal="left"/>
    </xf>
    <xf numFmtId="0" fontId="2" fillId="3" borderId="1" xfId="0" applyFont="1" applyFill="1" applyBorder="1" applyAlignment="1">
      <alignment horizontal="left"/>
    </xf>
    <xf numFmtId="0" fontId="2" fillId="3" borderId="2" xfId="0" applyFont="1" applyFill="1" applyBorder="1" applyAlignment="1">
      <alignment horizontal="left"/>
    </xf>
    <xf numFmtId="0" fontId="2" fillId="0" borderId="51" xfId="0" applyFont="1" applyBorder="1" applyAlignment="1">
      <alignment horizontal="left" vertical="center"/>
    </xf>
    <xf numFmtId="0" fontId="2" fillId="0" borderId="15" xfId="0" applyFont="1" applyBorder="1" applyAlignment="1">
      <alignment horizontal="left" vertical="center"/>
    </xf>
    <xf numFmtId="0" fontId="2" fillId="0" borderId="17" xfId="0" applyFont="1" applyBorder="1" applyAlignment="1">
      <alignment horizontal="left" vertical="center"/>
    </xf>
    <xf numFmtId="0" fontId="2" fillId="0" borderId="12" xfId="0" applyFont="1" applyBorder="1" applyAlignment="1">
      <alignment horizontal="left" vertical="center"/>
    </xf>
    <xf numFmtId="0" fontId="2" fillId="0" borderId="1" xfId="0" applyFont="1" applyBorder="1" applyAlignment="1">
      <alignment horizontal="left" vertical="center"/>
    </xf>
    <xf numFmtId="0" fontId="2" fillId="0" borderId="42" xfId="0" applyFont="1" applyBorder="1" applyAlignment="1">
      <alignment horizontal="left" vertical="center"/>
    </xf>
    <xf numFmtId="0" fontId="2" fillId="0" borderId="20" xfId="0" applyFont="1" applyBorder="1" applyAlignment="1">
      <alignment horizontal="left" vertical="center" wrapText="1"/>
    </xf>
    <xf numFmtId="0" fontId="2" fillId="0" borderId="2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23"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2" xfId="0" applyFont="1" applyFill="1" applyBorder="1" applyAlignment="1">
      <alignment horizontal="center" vertical="center"/>
    </xf>
    <xf numFmtId="0" fontId="2" fillId="3" borderId="12" xfId="0" applyFont="1" applyFill="1"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43" xfId="0" applyFont="1" applyFill="1" applyBorder="1" applyAlignment="1">
      <alignment horizontal="center" vertical="center"/>
    </xf>
    <xf numFmtId="0" fontId="2" fillId="3" borderId="44" xfId="0" applyFont="1" applyFill="1" applyBorder="1" applyAlignment="1">
      <alignment horizontal="center" vertical="center"/>
    </xf>
    <xf numFmtId="0" fontId="2" fillId="3" borderId="46" xfId="0" applyFont="1" applyFill="1" applyBorder="1" applyAlignment="1">
      <alignment horizontal="center" vertical="center"/>
    </xf>
    <xf numFmtId="0" fontId="2" fillId="9" borderId="4"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10" xfId="0" applyFont="1" applyFill="1" applyBorder="1" applyAlignment="1">
      <alignment horizontal="center" vertical="center" wrapText="1"/>
    </xf>
    <xf numFmtId="58" fontId="2" fillId="0" borderId="9" xfId="0" applyNumberFormat="1" applyFont="1" applyBorder="1" applyAlignment="1">
      <alignment vertical="center" shrinkToFit="1"/>
    </xf>
    <xf numFmtId="0" fontId="0" fillId="0" borderId="9" xfId="0" applyBorder="1" applyAlignment="1">
      <alignment vertical="center" shrinkToFit="1"/>
    </xf>
    <xf numFmtId="0" fontId="2" fillId="8" borderId="98" xfId="0" applyFont="1" applyFill="1" applyBorder="1" applyAlignment="1">
      <alignment vertical="center"/>
    </xf>
    <xf numFmtId="0" fontId="2" fillId="8" borderId="97" xfId="0" applyFont="1" applyFill="1" applyBorder="1" applyAlignment="1">
      <alignment vertical="center"/>
    </xf>
    <xf numFmtId="0" fontId="11" fillId="5" borderId="99" xfId="0" applyFont="1" applyFill="1" applyBorder="1" applyAlignment="1">
      <alignment vertical="center"/>
    </xf>
    <xf numFmtId="0" fontId="11" fillId="5" borderId="100" xfId="0" applyFont="1" applyFill="1" applyBorder="1" applyAlignment="1">
      <alignment vertical="center"/>
    </xf>
    <xf numFmtId="0" fontId="2" fillId="8" borderId="96" xfId="0" applyFont="1" applyFill="1" applyBorder="1" applyAlignment="1">
      <alignment vertical="center"/>
    </xf>
    <xf numFmtId="0" fontId="2" fillId="8" borderId="95" xfId="0" applyFont="1" applyFill="1" applyBorder="1" applyAlignment="1">
      <alignment vertical="center"/>
    </xf>
    <xf numFmtId="0" fontId="2" fillId="6" borderId="96" xfId="0" applyFont="1" applyFill="1" applyBorder="1" applyAlignment="1">
      <alignment vertical="center"/>
    </xf>
    <xf numFmtId="49" fontId="2" fillId="3" borderId="34" xfId="0" applyNumberFormat="1" applyFont="1" applyFill="1" applyBorder="1" applyAlignment="1">
      <alignment horizontal="center" vertical="top" wrapText="1"/>
    </xf>
    <xf numFmtId="9" fontId="2" fillId="3" borderId="34" xfId="0" applyNumberFormat="1" applyFont="1" applyFill="1" applyBorder="1" applyAlignment="1">
      <alignment horizontal="center" vertical="top" wrapText="1"/>
    </xf>
  </cellXfs>
  <cellStyles count="43">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桁区切り" xfId="1" builtinId="6"/>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良い 2" xfId="4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_rels/drawing2.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18</xdr:col>
      <xdr:colOff>6342</xdr:colOff>
      <xdr:row>38</xdr:row>
      <xdr:rowOff>62984</xdr:rowOff>
    </xdr:from>
    <xdr:to>
      <xdr:col>18</xdr:col>
      <xdr:colOff>490928</xdr:colOff>
      <xdr:row>38</xdr:row>
      <xdr:rowOff>62984</xdr:rowOff>
    </xdr:to>
    <xdr:sp macro="" textlink="">
      <xdr:nvSpPr>
        <xdr:cNvPr id="194" name="Line 3"/>
        <xdr:cNvSpPr>
          <a:spLocks noChangeShapeType="1"/>
        </xdr:cNvSpPr>
      </xdr:nvSpPr>
      <xdr:spPr bwMode="auto">
        <a:xfrm>
          <a:off x="8968125" y="5570919"/>
          <a:ext cx="484586"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498203</xdr:colOff>
      <xdr:row>40</xdr:row>
      <xdr:rowOff>74136</xdr:rowOff>
    </xdr:from>
    <xdr:to>
      <xdr:col>18</xdr:col>
      <xdr:colOff>495357</xdr:colOff>
      <xdr:row>40</xdr:row>
      <xdr:rowOff>74136</xdr:rowOff>
    </xdr:to>
    <xdr:sp macro="" textlink="">
      <xdr:nvSpPr>
        <xdr:cNvPr id="195" name="Line 5"/>
        <xdr:cNvSpPr>
          <a:spLocks noChangeShapeType="1"/>
        </xdr:cNvSpPr>
      </xdr:nvSpPr>
      <xdr:spPr bwMode="auto">
        <a:xfrm>
          <a:off x="8982780" y="6052905"/>
          <a:ext cx="495385"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7299</xdr:colOff>
      <xdr:row>41</xdr:row>
      <xdr:rowOff>66809</xdr:rowOff>
    </xdr:from>
    <xdr:to>
      <xdr:col>21</xdr:col>
      <xdr:colOff>463247</xdr:colOff>
      <xdr:row>41</xdr:row>
      <xdr:rowOff>66809</xdr:rowOff>
    </xdr:to>
    <xdr:sp macro="" textlink="">
      <xdr:nvSpPr>
        <xdr:cNvPr id="196" name="Line 6"/>
        <xdr:cNvSpPr>
          <a:spLocks noChangeShapeType="1"/>
        </xdr:cNvSpPr>
      </xdr:nvSpPr>
      <xdr:spPr bwMode="auto">
        <a:xfrm>
          <a:off x="8990107" y="6236078"/>
          <a:ext cx="1950640"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481853</xdr:colOff>
      <xdr:row>45</xdr:row>
      <xdr:rowOff>51287</xdr:rowOff>
    </xdr:from>
    <xdr:to>
      <xdr:col>24</xdr:col>
      <xdr:colOff>14654</xdr:colOff>
      <xdr:row>45</xdr:row>
      <xdr:rowOff>53442</xdr:rowOff>
    </xdr:to>
    <xdr:sp macro="" textlink="">
      <xdr:nvSpPr>
        <xdr:cNvPr id="197" name="Line 8"/>
        <xdr:cNvSpPr>
          <a:spLocks noChangeShapeType="1"/>
        </xdr:cNvSpPr>
      </xdr:nvSpPr>
      <xdr:spPr bwMode="auto">
        <a:xfrm flipV="1">
          <a:off x="9962891" y="6792056"/>
          <a:ext cx="2023955" cy="2155"/>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21981</xdr:colOff>
      <xdr:row>46</xdr:row>
      <xdr:rowOff>56891</xdr:rowOff>
    </xdr:from>
    <xdr:to>
      <xdr:col>23</xdr:col>
      <xdr:colOff>9525</xdr:colOff>
      <xdr:row>46</xdr:row>
      <xdr:rowOff>60813</xdr:rowOff>
    </xdr:to>
    <xdr:sp macro="" textlink="">
      <xdr:nvSpPr>
        <xdr:cNvPr id="198" name="Line 10"/>
        <xdr:cNvSpPr>
          <a:spLocks noChangeShapeType="1"/>
        </xdr:cNvSpPr>
      </xdr:nvSpPr>
      <xdr:spPr bwMode="auto">
        <a:xfrm>
          <a:off x="10001250" y="6988160"/>
          <a:ext cx="1482237" cy="3922"/>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23503</xdr:colOff>
      <xdr:row>47</xdr:row>
      <xdr:rowOff>59482</xdr:rowOff>
    </xdr:from>
    <xdr:to>
      <xdr:col>23</xdr:col>
      <xdr:colOff>485775</xdr:colOff>
      <xdr:row>47</xdr:row>
      <xdr:rowOff>59482</xdr:rowOff>
    </xdr:to>
    <xdr:sp macro="" textlink="">
      <xdr:nvSpPr>
        <xdr:cNvPr id="199" name="Line 11"/>
        <xdr:cNvSpPr>
          <a:spLocks noChangeShapeType="1"/>
        </xdr:cNvSpPr>
      </xdr:nvSpPr>
      <xdr:spPr bwMode="auto">
        <a:xfrm flipV="1">
          <a:off x="10002772" y="7181251"/>
          <a:ext cx="1956965"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619</xdr:colOff>
      <xdr:row>51</xdr:row>
      <xdr:rowOff>59482</xdr:rowOff>
    </xdr:from>
    <xdr:to>
      <xdr:col>18</xdr:col>
      <xdr:colOff>493074</xdr:colOff>
      <xdr:row>51</xdr:row>
      <xdr:rowOff>59482</xdr:rowOff>
    </xdr:to>
    <xdr:sp macro="" textlink="">
      <xdr:nvSpPr>
        <xdr:cNvPr id="200" name="Line 12"/>
        <xdr:cNvSpPr>
          <a:spLocks noChangeShapeType="1"/>
        </xdr:cNvSpPr>
      </xdr:nvSpPr>
      <xdr:spPr bwMode="auto">
        <a:xfrm>
          <a:off x="8983427" y="7943251"/>
          <a:ext cx="492455"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10144</xdr:colOff>
      <xdr:row>50</xdr:row>
      <xdr:rowOff>59482</xdr:rowOff>
    </xdr:from>
    <xdr:to>
      <xdr:col>20</xdr:col>
      <xdr:colOff>468333</xdr:colOff>
      <xdr:row>50</xdr:row>
      <xdr:rowOff>59482</xdr:rowOff>
    </xdr:to>
    <xdr:sp macro="" textlink="">
      <xdr:nvSpPr>
        <xdr:cNvPr id="201" name="Line 13"/>
        <xdr:cNvSpPr>
          <a:spLocks noChangeShapeType="1"/>
        </xdr:cNvSpPr>
      </xdr:nvSpPr>
      <xdr:spPr bwMode="auto">
        <a:xfrm>
          <a:off x="8992952" y="7752751"/>
          <a:ext cx="145465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619</xdr:colOff>
      <xdr:row>53</xdr:row>
      <xdr:rowOff>94385</xdr:rowOff>
    </xdr:from>
    <xdr:to>
      <xdr:col>20</xdr:col>
      <xdr:colOff>471178</xdr:colOff>
      <xdr:row>53</xdr:row>
      <xdr:rowOff>94385</xdr:rowOff>
    </xdr:to>
    <xdr:sp macro="" textlink="">
      <xdr:nvSpPr>
        <xdr:cNvPr id="202" name="Line 18"/>
        <xdr:cNvSpPr>
          <a:spLocks noChangeShapeType="1"/>
        </xdr:cNvSpPr>
      </xdr:nvSpPr>
      <xdr:spPr bwMode="auto">
        <a:xfrm>
          <a:off x="8935069" y="8257310"/>
          <a:ext cx="1461159"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7299</xdr:colOff>
      <xdr:row>56</xdr:row>
      <xdr:rowOff>95023</xdr:rowOff>
    </xdr:from>
    <xdr:to>
      <xdr:col>20</xdr:col>
      <xdr:colOff>477858</xdr:colOff>
      <xdr:row>56</xdr:row>
      <xdr:rowOff>95023</xdr:rowOff>
    </xdr:to>
    <xdr:sp macro="" textlink="">
      <xdr:nvSpPr>
        <xdr:cNvPr id="203" name="Line 27"/>
        <xdr:cNvSpPr>
          <a:spLocks noChangeShapeType="1"/>
        </xdr:cNvSpPr>
      </xdr:nvSpPr>
      <xdr:spPr bwMode="auto">
        <a:xfrm>
          <a:off x="9488337" y="9121792"/>
          <a:ext cx="96879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13978</xdr:colOff>
      <xdr:row>55</xdr:row>
      <xdr:rowOff>97867</xdr:rowOff>
    </xdr:from>
    <xdr:to>
      <xdr:col>21</xdr:col>
      <xdr:colOff>11133</xdr:colOff>
      <xdr:row>55</xdr:row>
      <xdr:rowOff>97867</xdr:rowOff>
    </xdr:to>
    <xdr:sp macro="" textlink="">
      <xdr:nvSpPr>
        <xdr:cNvPr id="204" name="Line 28"/>
        <xdr:cNvSpPr>
          <a:spLocks noChangeShapeType="1"/>
        </xdr:cNvSpPr>
      </xdr:nvSpPr>
      <xdr:spPr bwMode="auto">
        <a:xfrm>
          <a:off x="9993247" y="8816905"/>
          <a:ext cx="495386"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14625</xdr:colOff>
      <xdr:row>44</xdr:row>
      <xdr:rowOff>53012</xdr:rowOff>
    </xdr:from>
    <xdr:to>
      <xdr:col>23</xdr:col>
      <xdr:colOff>498229</xdr:colOff>
      <xdr:row>44</xdr:row>
      <xdr:rowOff>59482</xdr:rowOff>
    </xdr:to>
    <xdr:sp macro="" textlink="">
      <xdr:nvSpPr>
        <xdr:cNvPr id="205" name="Line 29"/>
        <xdr:cNvSpPr>
          <a:spLocks noChangeShapeType="1"/>
        </xdr:cNvSpPr>
      </xdr:nvSpPr>
      <xdr:spPr bwMode="auto">
        <a:xfrm flipV="1">
          <a:off x="8997433" y="6603281"/>
          <a:ext cx="2974758" cy="647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493074</xdr:colOff>
      <xdr:row>57</xdr:row>
      <xdr:rowOff>49682</xdr:rowOff>
    </xdr:from>
    <xdr:to>
      <xdr:col>19</xdr:col>
      <xdr:colOff>490228</xdr:colOff>
      <xdr:row>57</xdr:row>
      <xdr:rowOff>49682</xdr:rowOff>
    </xdr:to>
    <xdr:sp macro="" textlink="">
      <xdr:nvSpPr>
        <xdr:cNvPr id="206" name="Line 46"/>
        <xdr:cNvSpPr>
          <a:spLocks noChangeShapeType="1"/>
        </xdr:cNvSpPr>
      </xdr:nvSpPr>
      <xdr:spPr bwMode="auto">
        <a:xfrm>
          <a:off x="9475882" y="9384182"/>
          <a:ext cx="495384"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493075</xdr:colOff>
      <xdr:row>58</xdr:row>
      <xdr:rowOff>49696</xdr:rowOff>
    </xdr:from>
    <xdr:to>
      <xdr:col>22</xdr:col>
      <xdr:colOff>1</xdr:colOff>
      <xdr:row>58</xdr:row>
      <xdr:rowOff>57009</xdr:rowOff>
    </xdr:to>
    <xdr:sp macro="" textlink="">
      <xdr:nvSpPr>
        <xdr:cNvPr id="207" name="Line 47"/>
        <xdr:cNvSpPr>
          <a:spLocks noChangeShapeType="1"/>
        </xdr:cNvSpPr>
      </xdr:nvSpPr>
      <xdr:spPr bwMode="auto">
        <a:xfrm flipV="1">
          <a:off x="9454858" y="9682370"/>
          <a:ext cx="1494752" cy="7313"/>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7299</xdr:colOff>
      <xdr:row>59</xdr:row>
      <xdr:rowOff>57008</xdr:rowOff>
    </xdr:from>
    <xdr:to>
      <xdr:col>22</xdr:col>
      <xdr:colOff>8282</xdr:colOff>
      <xdr:row>59</xdr:row>
      <xdr:rowOff>66261</xdr:rowOff>
    </xdr:to>
    <xdr:sp macro="" textlink="">
      <xdr:nvSpPr>
        <xdr:cNvPr id="208" name="Line 48"/>
        <xdr:cNvSpPr>
          <a:spLocks noChangeShapeType="1"/>
        </xdr:cNvSpPr>
      </xdr:nvSpPr>
      <xdr:spPr bwMode="auto">
        <a:xfrm>
          <a:off x="9466038" y="9880182"/>
          <a:ext cx="1491853" cy="9253"/>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9525</xdr:colOff>
      <xdr:row>60</xdr:row>
      <xdr:rowOff>49696</xdr:rowOff>
    </xdr:from>
    <xdr:to>
      <xdr:col>21</xdr:col>
      <xdr:colOff>488674</xdr:colOff>
      <xdr:row>60</xdr:row>
      <xdr:rowOff>60813</xdr:rowOff>
    </xdr:to>
    <xdr:sp macro="" textlink="">
      <xdr:nvSpPr>
        <xdr:cNvPr id="209" name="Line 49"/>
        <xdr:cNvSpPr>
          <a:spLocks noChangeShapeType="1"/>
        </xdr:cNvSpPr>
      </xdr:nvSpPr>
      <xdr:spPr bwMode="auto">
        <a:xfrm flipV="1">
          <a:off x="9468264" y="10063370"/>
          <a:ext cx="1473062" cy="11117"/>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493074</xdr:colOff>
      <xdr:row>61</xdr:row>
      <xdr:rowOff>57009</xdr:rowOff>
    </xdr:from>
    <xdr:to>
      <xdr:col>20</xdr:col>
      <xdr:colOff>480703</xdr:colOff>
      <xdr:row>61</xdr:row>
      <xdr:rowOff>57009</xdr:rowOff>
    </xdr:to>
    <xdr:sp macro="" textlink="">
      <xdr:nvSpPr>
        <xdr:cNvPr id="210" name="Line 50"/>
        <xdr:cNvSpPr>
          <a:spLocks noChangeShapeType="1"/>
        </xdr:cNvSpPr>
      </xdr:nvSpPr>
      <xdr:spPr bwMode="auto">
        <a:xfrm>
          <a:off x="9475882" y="10153509"/>
          <a:ext cx="984090"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493074</xdr:colOff>
      <xdr:row>62</xdr:row>
      <xdr:rowOff>93644</xdr:rowOff>
    </xdr:from>
    <xdr:to>
      <xdr:col>20</xdr:col>
      <xdr:colOff>480703</xdr:colOff>
      <xdr:row>62</xdr:row>
      <xdr:rowOff>93644</xdr:rowOff>
    </xdr:to>
    <xdr:sp macro="" textlink="">
      <xdr:nvSpPr>
        <xdr:cNvPr id="211" name="Line 51"/>
        <xdr:cNvSpPr>
          <a:spLocks noChangeShapeType="1"/>
        </xdr:cNvSpPr>
      </xdr:nvSpPr>
      <xdr:spPr bwMode="auto">
        <a:xfrm>
          <a:off x="9427524" y="10294919"/>
          <a:ext cx="978229"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493074</xdr:colOff>
      <xdr:row>63</xdr:row>
      <xdr:rowOff>57009</xdr:rowOff>
    </xdr:from>
    <xdr:to>
      <xdr:col>20</xdr:col>
      <xdr:colOff>480703</xdr:colOff>
      <xdr:row>63</xdr:row>
      <xdr:rowOff>57009</xdr:rowOff>
    </xdr:to>
    <xdr:sp macro="" textlink="">
      <xdr:nvSpPr>
        <xdr:cNvPr id="212" name="Line 52"/>
        <xdr:cNvSpPr>
          <a:spLocks noChangeShapeType="1"/>
        </xdr:cNvSpPr>
      </xdr:nvSpPr>
      <xdr:spPr bwMode="auto">
        <a:xfrm>
          <a:off x="9475882" y="10534509"/>
          <a:ext cx="984090"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23503</xdr:colOff>
      <xdr:row>64</xdr:row>
      <xdr:rowOff>62138</xdr:rowOff>
    </xdr:from>
    <xdr:to>
      <xdr:col>21</xdr:col>
      <xdr:colOff>20658</xdr:colOff>
      <xdr:row>64</xdr:row>
      <xdr:rowOff>62138</xdr:rowOff>
    </xdr:to>
    <xdr:sp macro="" textlink="">
      <xdr:nvSpPr>
        <xdr:cNvPr id="213" name="Line 61"/>
        <xdr:cNvSpPr>
          <a:spLocks noChangeShapeType="1"/>
        </xdr:cNvSpPr>
      </xdr:nvSpPr>
      <xdr:spPr bwMode="auto">
        <a:xfrm>
          <a:off x="10002772" y="10730138"/>
          <a:ext cx="495386"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23503</xdr:colOff>
      <xdr:row>65</xdr:row>
      <xdr:rowOff>57008</xdr:rowOff>
    </xdr:from>
    <xdr:to>
      <xdr:col>21</xdr:col>
      <xdr:colOff>488674</xdr:colOff>
      <xdr:row>65</xdr:row>
      <xdr:rowOff>57977</xdr:rowOff>
    </xdr:to>
    <xdr:sp macro="" textlink="">
      <xdr:nvSpPr>
        <xdr:cNvPr id="214" name="Line 87"/>
        <xdr:cNvSpPr>
          <a:spLocks noChangeShapeType="1"/>
        </xdr:cNvSpPr>
      </xdr:nvSpPr>
      <xdr:spPr bwMode="auto">
        <a:xfrm>
          <a:off x="9979199" y="11023182"/>
          <a:ext cx="962127" cy="969"/>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9525</xdr:colOff>
      <xdr:row>66</xdr:row>
      <xdr:rowOff>49090</xdr:rowOff>
    </xdr:from>
    <xdr:to>
      <xdr:col>23</xdr:col>
      <xdr:colOff>21895</xdr:colOff>
      <xdr:row>66</xdr:row>
      <xdr:rowOff>57009</xdr:rowOff>
    </xdr:to>
    <xdr:sp macro="" textlink="">
      <xdr:nvSpPr>
        <xdr:cNvPr id="215" name="Line 262"/>
        <xdr:cNvSpPr>
          <a:spLocks noChangeShapeType="1"/>
        </xdr:cNvSpPr>
      </xdr:nvSpPr>
      <xdr:spPr bwMode="auto">
        <a:xfrm>
          <a:off x="9988794" y="11098090"/>
          <a:ext cx="1507063" cy="7919"/>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13978</xdr:colOff>
      <xdr:row>67</xdr:row>
      <xdr:rowOff>49682</xdr:rowOff>
    </xdr:from>
    <xdr:to>
      <xdr:col>21</xdr:col>
      <xdr:colOff>4453</xdr:colOff>
      <xdr:row>67</xdr:row>
      <xdr:rowOff>49682</xdr:rowOff>
    </xdr:to>
    <xdr:sp macro="" textlink="">
      <xdr:nvSpPr>
        <xdr:cNvPr id="216" name="Line 263"/>
        <xdr:cNvSpPr>
          <a:spLocks noChangeShapeType="1"/>
        </xdr:cNvSpPr>
      </xdr:nvSpPr>
      <xdr:spPr bwMode="auto">
        <a:xfrm flipV="1">
          <a:off x="9993247" y="11289182"/>
          <a:ext cx="488706"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8287</xdr:colOff>
      <xdr:row>70</xdr:row>
      <xdr:rowOff>49682</xdr:rowOff>
    </xdr:from>
    <xdr:to>
      <xdr:col>23</xdr:col>
      <xdr:colOff>481693</xdr:colOff>
      <xdr:row>70</xdr:row>
      <xdr:rowOff>49682</xdr:rowOff>
    </xdr:to>
    <xdr:sp macro="" textlink="">
      <xdr:nvSpPr>
        <xdr:cNvPr id="217" name="Line 115"/>
        <xdr:cNvSpPr>
          <a:spLocks noChangeShapeType="1"/>
        </xdr:cNvSpPr>
      </xdr:nvSpPr>
      <xdr:spPr bwMode="auto">
        <a:xfrm flipV="1">
          <a:off x="11482249" y="11860682"/>
          <a:ext cx="473406"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23503</xdr:colOff>
      <xdr:row>70</xdr:row>
      <xdr:rowOff>49682</xdr:rowOff>
    </xdr:from>
    <xdr:to>
      <xdr:col>22</xdr:col>
      <xdr:colOff>7051</xdr:colOff>
      <xdr:row>70</xdr:row>
      <xdr:rowOff>49682</xdr:rowOff>
    </xdr:to>
    <xdr:sp macro="" textlink="">
      <xdr:nvSpPr>
        <xdr:cNvPr id="218" name="Line 115"/>
        <xdr:cNvSpPr>
          <a:spLocks noChangeShapeType="1"/>
        </xdr:cNvSpPr>
      </xdr:nvSpPr>
      <xdr:spPr bwMode="auto">
        <a:xfrm flipV="1">
          <a:off x="10501003" y="11860682"/>
          <a:ext cx="481779" cy="0"/>
        </a:xfrm>
        <a:prstGeom prst="line">
          <a:avLst/>
        </a:prstGeom>
        <a:noFill/>
        <a:ln w="381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8287</xdr:colOff>
      <xdr:row>71</xdr:row>
      <xdr:rowOff>93644</xdr:rowOff>
    </xdr:from>
    <xdr:to>
      <xdr:col>23</xdr:col>
      <xdr:colOff>481693</xdr:colOff>
      <xdr:row>71</xdr:row>
      <xdr:rowOff>93644</xdr:rowOff>
    </xdr:to>
    <xdr:sp macro="" textlink="">
      <xdr:nvSpPr>
        <xdr:cNvPr id="219" name="Line 115"/>
        <xdr:cNvSpPr>
          <a:spLocks noChangeShapeType="1"/>
        </xdr:cNvSpPr>
      </xdr:nvSpPr>
      <xdr:spPr bwMode="auto">
        <a:xfrm flipV="1">
          <a:off x="11302216" y="12108751"/>
          <a:ext cx="473406"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23503</xdr:colOff>
      <xdr:row>71</xdr:row>
      <xdr:rowOff>93644</xdr:rowOff>
    </xdr:from>
    <xdr:to>
      <xdr:col>22</xdr:col>
      <xdr:colOff>7051</xdr:colOff>
      <xdr:row>71</xdr:row>
      <xdr:rowOff>93644</xdr:rowOff>
    </xdr:to>
    <xdr:sp macro="" textlink="">
      <xdr:nvSpPr>
        <xdr:cNvPr id="220" name="Line 115"/>
        <xdr:cNvSpPr>
          <a:spLocks noChangeShapeType="1"/>
        </xdr:cNvSpPr>
      </xdr:nvSpPr>
      <xdr:spPr bwMode="auto">
        <a:xfrm flipV="1">
          <a:off x="10337717" y="12108751"/>
          <a:ext cx="473405" cy="0"/>
        </a:xfrm>
        <a:prstGeom prst="line">
          <a:avLst/>
        </a:prstGeom>
        <a:noFill/>
        <a:ln w="381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8287</xdr:colOff>
      <xdr:row>72</xdr:row>
      <xdr:rowOff>51880</xdr:rowOff>
    </xdr:from>
    <xdr:to>
      <xdr:col>23</xdr:col>
      <xdr:colOff>481693</xdr:colOff>
      <xdr:row>72</xdr:row>
      <xdr:rowOff>51880</xdr:rowOff>
    </xdr:to>
    <xdr:sp macro="" textlink="">
      <xdr:nvSpPr>
        <xdr:cNvPr id="221" name="Line 115"/>
        <xdr:cNvSpPr>
          <a:spLocks noChangeShapeType="1"/>
        </xdr:cNvSpPr>
      </xdr:nvSpPr>
      <xdr:spPr bwMode="auto">
        <a:xfrm flipV="1">
          <a:off x="11482249" y="12243880"/>
          <a:ext cx="473406"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12375</xdr:colOff>
      <xdr:row>68</xdr:row>
      <xdr:rowOff>57977</xdr:rowOff>
    </xdr:from>
    <xdr:to>
      <xdr:col>21</xdr:col>
      <xdr:colOff>488674</xdr:colOff>
      <xdr:row>68</xdr:row>
      <xdr:rowOff>60512</xdr:rowOff>
    </xdr:to>
    <xdr:sp macro="" textlink="">
      <xdr:nvSpPr>
        <xdr:cNvPr id="222" name="Line 115"/>
        <xdr:cNvSpPr>
          <a:spLocks noChangeShapeType="1"/>
        </xdr:cNvSpPr>
      </xdr:nvSpPr>
      <xdr:spPr bwMode="auto">
        <a:xfrm flipV="1">
          <a:off x="10465027" y="11595651"/>
          <a:ext cx="476299" cy="2535"/>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4092</xdr:colOff>
      <xdr:row>69</xdr:row>
      <xdr:rowOff>57977</xdr:rowOff>
    </xdr:from>
    <xdr:to>
      <xdr:col>22</xdr:col>
      <xdr:colOff>8282</xdr:colOff>
      <xdr:row>69</xdr:row>
      <xdr:rowOff>60510</xdr:rowOff>
    </xdr:to>
    <xdr:sp macro="" textlink="">
      <xdr:nvSpPr>
        <xdr:cNvPr id="223" name="Line 115"/>
        <xdr:cNvSpPr>
          <a:spLocks noChangeShapeType="1"/>
        </xdr:cNvSpPr>
      </xdr:nvSpPr>
      <xdr:spPr bwMode="auto">
        <a:xfrm flipV="1">
          <a:off x="10456744" y="11786151"/>
          <a:ext cx="501147" cy="2533"/>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20658</xdr:colOff>
      <xdr:row>67</xdr:row>
      <xdr:rowOff>49682</xdr:rowOff>
    </xdr:from>
    <xdr:to>
      <xdr:col>22</xdr:col>
      <xdr:colOff>16576</xdr:colOff>
      <xdr:row>67</xdr:row>
      <xdr:rowOff>49682</xdr:rowOff>
    </xdr:to>
    <xdr:sp macro="" textlink="">
      <xdr:nvSpPr>
        <xdr:cNvPr id="224" name="Line 115"/>
        <xdr:cNvSpPr>
          <a:spLocks noChangeShapeType="1"/>
        </xdr:cNvSpPr>
      </xdr:nvSpPr>
      <xdr:spPr bwMode="auto">
        <a:xfrm flipV="1">
          <a:off x="10498158" y="11289182"/>
          <a:ext cx="494149" cy="0"/>
        </a:xfrm>
        <a:prstGeom prst="line">
          <a:avLst/>
        </a:prstGeom>
        <a:noFill/>
        <a:ln w="381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488620</xdr:colOff>
      <xdr:row>67</xdr:row>
      <xdr:rowOff>49682</xdr:rowOff>
    </xdr:from>
    <xdr:to>
      <xdr:col>23</xdr:col>
      <xdr:colOff>472168</xdr:colOff>
      <xdr:row>67</xdr:row>
      <xdr:rowOff>49682</xdr:rowOff>
    </xdr:to>
    <xdr:sp macro="" textlink="">
      <xdr:nvSpPr>
        <xdr:cNvPr id="225" name="Line 115"/>
        <xdr:cNvSpPr>
          <a:spLocks noChangeShapeType="1"/>
        </xdr:cNvSpPr>
      </xdr:nvSpPr>
      <xdr:spPr bwMode="auto">
        <a:xfrm flipV="1">
          <a:off x="11464351" y="11289182"/>
          <a:ext cx="481779"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20658</xdr:colOff>
      <xdr:row>63</xdr:row>
      <xdr:rowOff>57009</xdr:rowOff>
    </xdr:from>
    <xdr:to>
      <xdr:col>22</xdr:col>
      <xdr:colOff>16576</xdr:colOff>
      <xdr:row>63</xdr:row>
      <xdr:rowOff>57009</xdr:rowOff>
    </xdr:to>
    <xdr:sp macro="" textlink="">
      <xdr:nvSpPr>
        <xdr:cNvPr id="226" name="Line 115"/>
        <xdr:cNvSpPr>
          <a:spLocks noChangeShapeType="1"/>
        </xdr:cNvSpPr>
      </xdr:nvSpPr>
      <xdr:spPr bwMode="auto">
        <a:xfrm flipV="1">
          <a:off x="10498158" y="10534509"/>
          <a:ext cx="494149" cy="0"/>
        </a:xfrm>
        <a:prstGeom prst="line">
          <a:avLst/>
        </a:prstGeom>
        <a:noFill/>
        <a:ln w="381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20658</xdr:colOff>
      <xdr:row>62</xdr:row>
      <xdr:rowOff>93644</xdr:rowOff>
    </xdr:from>
    <xdr:to>
      <xdr:col>22</xdr:col>
      <xdr:colOff>16576</xdr:colOff>
      <xdr:row>62</xdr:row>
      <xdr:rowOff>93644</xdr:rowOff>
    </xdr:to>
    <xdr:sp macro="" textlink="">
      <xdr:nvSpPr>
        <xdr:cNvPr id="227" name="Line 115"/>
        <xdr:cNvSpPr>
          <a:spLocks noChangeShapeType="1"/>
        </xdr:cNvSpPr>
      </xdr:nvSpPr>
      <xdr:spPr bwMode="auto">
        <a:xfrm flipV="1">
          <a:off x="10334872" y="10394251"/>
          <a:ext cx="485775" cy="0"/>
        </a:xfrm>
        <a:prstGeom prst="line">
          <a:avLst/>
        </a:prstGeom>
        <a:noFill/>
        <a:ln w="381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20658</xdr:colOff>
      <xdr:row>61</xdr:row>
      <xdr:rowOff>57009</xdr:rowOff>
    </xdr:from>
    <xdr:to>
      <xdr:col>22</xdr:col>
      <xdr:colOff>16576</xdr:colOff>
      <xdr:row>61</xdr:row>
      <xdr:rowOff>57009</xdr:rowOff>
    </xdr:to>
    <xdr:sp macro="" textlink="">
      <xdr:nvSpPr>
        <xdr:cNvPr id="228" name="Line 115"/>
        <xdr:cNvSpPr>
          <a:spLocks noChangeShapeType="1"/>
        </xdr:cNvSpPr>
      </xdr:nvSpPr>
      <xdr:spPr bwMode="auto">
        <a:xfrm flipV="1">
          <a:off x="10498158" y="10153509"/>
          <a:ext cx="494149" cy="0"/>
        </a:xfrm>
        <a:prstGeom prst="line">
          <a:avLst/>
        </a:prstGeom>
        <a:noFill/>
        <a:ln w="381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30183</xdr:colOff>
      <xdr:row>56</xdr:row>
      <xdr:rowOff>85498</xdr:rowOff>
    </xdr:from>
    <xdr:to>
      <xdr:col>23</xdr:col>
      <xdr:colOff>8287</xdr:colOff>
      <xdr:row>56</xdr:row>
      <xdr:rowOff>85498</xdr:rowOff>
    </xdr:to>
    <xdr:sp macro="" textlink="">
      <xdr:nvSpPr>
        <xdr:cNvPr id="229" name="Line 115"/>
        <xdr:cNvSpPr>
          <a:spLocks noChangeShapeType="1"/>
        </xdr:cNvSpPr>
      </xdr:nvSpPr>
      <xdr:spPr bwMode="auto">
        <a:xfrm flipV="1">
          <a:off x="10507683" y="9112267"/>
          <a:ext cx="974566" cy="0"/>
        </a:xfrm>
        <a:prstGeom prst="line">
          <a:avLst/>
        </a:prstGeom>
        <a:noFill/>
        <a:ln w="381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30183</xdr:colOff>
      <xdr:row>55</xdr:row>
      <xdr:rowOff>97867</xdr:rowOff>
    </xdr:from>
    <xdr:to>
      <xdr:col>23</xdr:col>
      <xdr:colOff>8287</xdr:colOff>
      <xdr:row>55</xdr:row>
      <xdr:rowOff>97867</xdr:rowOff>
    </xdr:to>
    <xdr:sp macro="" textlink="">
      <xdr:nvSpPr>
        <xdr:cNvPr id="230" name="Line 115"/>
        <xdr:cNvSpPr>
          <a:spLocks noChangeShapeType="1"/>
        </xdr:cNvSpPr>
      </xdr:nvSpPr>
      <xdr:spPr bwMode="auto">
        <a:xfrm flipV="1">
          <a:off x="10507683" y="8816905"/>
          <a:ext cx="974566" cy="0"/>
        </a:xfrm>
        <a:prstGeom prst="line">
          <a:avLst/>
        </a:prstGeom>
        <a:noFill/>
        <a:ln w="381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493074</xdr:colOff>
      <xdr:row>54</xdr:row>
      <xdr:rowOff>95584</xdr:rowOff>
    </xdr:from>
    <xdr:to>
      <xdr:col>20</xdr:col>
      <xdr:colOff>468333</xdr:colOff>
      <xdr:row>54</xdr:row>
      <xdr:rowOff>95584</xdr:rowOff>
    </xdr:to>
    <xdr:sp macro="" textlink="">
      <xdr:nvSpPr>
        <xdr:cNvPr id="231" name="Line 27"/>
        <xdr:cNvSpPr>
          <a:spLocks noChangeShapeType="1"/>
        </xdr:cNvSpPr>
      </xdr:nvSpPr>
      <xdr:spPr bwMode="auto">
        <a:xfrm>
          <a:off x="9475882" y="8506892"/>
          <a:ext cx="97172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30183</xdr:colOff>
      <xdr:row>54</xdr:row>
      <xdr:rowOff>95584</xdr:rowOff>
    </xdr:from>
    <xdr:to>
      <xdr:col>23</xdr:col>
      <xdr:colOff>8287</xdr:colOff>
      <xdr:row>54</xdr:row>
      <xdr:rowOff>95584</xdr:rowOff>
    </xdr:to>
    <xdr:sp macro="" textlink="">
      <xdr:nvSpPr>
        <xdr:cNvPr id="232" name="Line 115"/>
        <xdr:cNvSpPr>
          <a:spLocks noChangeShapeType="1"/>
        </xdr:cNvSpPr>
      </xdr:nvSpPr>
      <xdr:spPr bwMode="auto">
        <a:xfrm flipV="1">
          <a:off x="10507683" y="8506892"/>
          <a:ext cx="974566" cy="0"/>
        </a:xfrm>
        <a:prstGeom prst="line">
          <a:avLst/>
        </a:prstGeom>
        <a:noFill/>
        <a:ln w="381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20658</xdr:colOff>
      <xdr:row>53</xdr:row>
      <xdr:rowOff>103910</xdr:rowOff>
    </xdr:from>
    <xdr:to>
      <xdr:col>22</xdr:col>
      <xdr:colOff>16576</xdr:colOff>
      <xdr:row>53</xdr:row>
      <xdr:rowOff>103910</xdr:rowOff>
    </xdr:to>
    <xdr:sp macro="" textlink="">
      <xdr:nvSpPr>
        <xdr:cNvPr id="233" name="Line 115"/>
        <xdr:cNvSpPr>
          <a:spLocks noChangeShapeType="1"/>
        </xdr:cNvSpPr>
      </xdr:nvSpPr>
      <xdr:spPr bwMode="auto">
        <a:xfrm flipV="1">
          <a:off x="10334872" y="8377053"/>
          <a:ext cx="485775" cy="0"/>
        </a:xfrm>
        <a:prstGeom prst="line">
          <a:avLst/>
        </a:prstGeom>
        <a:noFill/>
        <a:ln w="381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4453</xdr:colOff>
      <xdr:row>52</xdr:row>
      <xdr:rowOff>96117</xdr:rowOff>
    </xdr:from>
    <xdr:to>
      <xdr:col>21</xdr:col>
      <xdr:colOff>1608</xdr:colOff>
      <xdr:row>52</xdr:row>
      <xdr:rowOff>96117</xdr:rowOff>
    </xdr:to>
    <xdr:sp macro="" textlink="">
      <xdr:nvSpPr>
        <xdr:cNvPr id="234" name="Line 28"/>
        <xdr:cNvSpPr>
          <a:spLocks noChangeShapeType="1"/>
        </xdr:cNvSpPr>
      </xdr:nvSpPr>
      <xdr:spPr bwMode="auto">
        <a:xfrm>
          <a:off x="9929503" y="8087592"/>
          <a:ext cx="492455"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30183</xdr:colOff>
      <xdr:row>52</xdr:row>
      <xdr:rowOff>96117</xdr:rowOff>
    </xdr:from>
    <xdr:to>
      <xdr:col>23</xdr:col>
      <xdr:colOff>8287</xdr:colOff>
      <xdr:row>52</xdr:row>
      <xdr:rowOff>96117</xdr:rowOff>
    </xdr:to>
    <xdr:sp macro="" textlink="">
      <xdr:nvSpPr>
        <xdr:cNvPr id="235" name="Line 115"/>
        <xdr:cNvSpPr>
          <a:spLocks noChangeShapeType="1"/>
        </xdr:cNvSpPr>
      </xdr:nvSpPr>
      <xdr:spPr bwMode="auto">
        <a:xfrm flipV="1">
          <a:off x="10344397" y="8192367"/>
          <a:ext cx="957819" cy="0"/>
        </a:xfrm>
        <a:prstGeom prst="line">
          <a:avLst/>
        </a:prstGeom>
        <a:noFill/>
        <a:ln w="381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619</xdr:colOff>
      <xdr:row>49</xdr:row>
      <xdr:rowOff>57284</xdr:rowOff>
    </xdr:from>
    <xdr:to>
      <xdr:col>20</xdr:col>
      <xdr:colOff>471178</xdr:colOff>
      <xdr:row>49</xdr:row>
      <xdr:rowOff>57284</xdr:rowOff>
    </xdr:to>
    <xdr:sp macro="" textlink="">
      <xdr:nvSpPr>
        <xdr:cNvPr id="236" name="Line 18"/>
        <xdr:cNvSpPr>
          <a:spLocks noChangeShapeType="1"/>
        </xdr:cNvSpPr>
      </xdr:nvSpPr>
      <xdr:spPr bwMode="auto">
        <a:xfrm>
          <a:off x="8983427" y="7560053"/>
          <a:ext cx="146702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20658</xdr:colOff>
      <xdr:row>49</xdr:row>
      <xdr:rowOff>57284</xdr:rowOff>
    </xdr:from>
    <xdr:to>
      <xdr:col>22</xdr:col>
      <xdr:colOff>16576</xdr:colOff>
      <xdr:row>49</xdr:row>
      <xdr:rowOff>57284</xdr:rowOff>
    </xdr:to>
    <xdr:sp macro="" textlink="">
      <xdr:nvSpPr>
        <xdr:cNvPr id="237" name="Line 115"/>
        <xdr:cNvSpPr>
          <a:spLocks noChangeShapeType="1"/>
        </xdr:cNvSpPr>
      </xdr:nvSpPr>
      <xdr:spPr bwMode="auto">
        <a:xfrm flipV="1">
          <a:off x="10498158" y="7560053"/>
          <a:ext cx="494149" cy="0"/>
        </a:xfrm>
        <a:prstGeom prst="line">
          <a:avLst/>
        </a:prstGeom>
        <a:noFill/>
        <a:ln w="381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619</xdr:colOff>
      <xdr:row>48</xdr:row>
      <xdr:rowOff>57284</xdr:rowOff>
    </xdr:from>
    <xdr:to>
      <xdr:col>20</xdr:col>
      <xdr:colOff>471178</xdr:colOff>
      <xdr:row>48</xdr:row>
      <xdr:rowOff>57284</xdr:rowOff>
    </xdr:to>
    <xdr:sp macro="" textlink="">
      <xdr:nvSpPr>
        <xdr:cNvPr id="238" name="Line 18"/>
        <xdr:cNvSpPr>
          <a:spLocks noChangeShapeType="1"/>
        </xdr:cNvSpPr>
      </xdr:nvSpPr>
      <xdr:spPr bwMode="auto">
        <a:xfrm>
          <a:off x="8983427" y="7369553"/>
          <a:ext cx="146702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20658</xdr:colOff>
      <xdr:row>48</xdr:row>
      <xdr:rowOff>57284</xdr:rowOff>
    </xdr:from>
    <xdr:to>
      <xdr:col>22</xdr:col>
      <xdr:colOff>16576</xdr:colOff>
      <xdr:row>48</xdr:row>
      <xdr:rowOff>57284</xdr:rowOff>
    </xdr:to>
    <xdr:sp macro="" textlink="">
      <xdr:nvSpPr>
        <xdr:cNvPr id="239" name="Line 115"/>
        <xdr:cNvSpPr>
          <a:spLocks noChangeShapeType="1"/>
        </xdr:cNvSpPr>
      </xdr:nvSpPr>
      <xdr:spPr bwMode="auto">
        <a:xfrm flipV="1">
          <a:off x="10498158" y="7369553"/>
          <a:ext cx="494149" cy="0"/>
        </a:xfrm>
        <a:prstGeom prst="line">
          <a:avLst/>
        </a:prstGeom>
        <a:noFill/>
        <a:ln w="381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3420</xdr:colOff>
      <xdr:row>37</xdr:row>
      <xdr:rowOff>58017</xdr:rowOff>
    </xdr:from>
    <xdr:to>
      <xdr:col>20</xdr:col>
      <xdr:colOff>471738</xdr:colOff>
      <xdr:row>37</xdr:row>
      <xdr:rowOff>58017</xdr:rowOff>
    </xdr:to>
    <xdr:sp macro="" textlink="">
      <xdr:nvSpPr>
        <xdr:cNvPr id="240" name="Line 18"/>
        <xdr:cNvSpPr>
          <a:spLocks noChangeShapeType="1"/>
        </xdr:cNvSpPr>
      </xdr:nvSpPr>
      <xdr:spPr bwMode="auto">
        <a:xfrm>
          <a:off x="8937870" y="5382492"/>
          <a:ext cx="1458918"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20658</xdr:colOff>
      <xdr:row>37</xdr:row>
      <xdr:rowOff>58017</xdr:rowOff>
    </xdr:from>
    <xdr:to>
      <xdr:col>22</xdr:col>
      <xdr:colOff>16576</xdr:colOff>
      <xdr:row>37</xdr:row>
      <xdr:rowOff>58017</xdr:rowOff>
    </xdr:to>
    <xdr:sp macro="" textlink="">
      <xdr:nvSpPr>
        <xdr:cNvPr id="241" name="Line 115"/>
        <xdr:cNvSpPr>
          <a:spLocks noChangeShapeType="1"/>
        </xdr:cNvSpPr>
      </xdr:nvSpPr>
      <xdr:spPr bwMode="auto">
        <a:xfrm flipV="1">
          <a:off x="10441008" y="5382492"/>
          <a:ext cx="491218" cy="0"/>
        </a:xfrm>
        <a:prstGeom prst="line">
          <a:avLst/>
        </a:prstGeom>
        <a:noFill/>
        <a:ln w="381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14626</xdr:colOff>
      <xdr:row>39</xdr:row>
      <xdr:rowOff>70026</xdr:rowOff>
    </xdr:from>
    <xdr:to>
      <xdr:col>20</xdr:col>
      <xdr:colOff>482944</xdr:colOff>
      <xdr:row>39</xdr:row>
      <xdr:rowOff>70026</xdr:rowOff>
    </xdr:to>
    <xdr:sp macro="" textlink="">
      <xdr:nvSpPr>
        <xdr:cNvPr id="242" name="Line 18"/>
        <xdr:cNvSpPr>
          <a:spLocks noChangeShapeType="1"/>
        </xdr:cNvSpPr>
      </xdr:nvSpPr>
      <xdr:spPr bwMode="auto">
        <a:xfrm>
          <a:off x="8976409" y="5768461"/>
          <a:ext cx="1462231"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20658</xdr:colOff>
      <xdr:row>39</xdr:row>
      <xdr:rowOff>70026</xdr:rowOff>
    </xdr:from>
    <xdr:to>
      <xdr:col>22</xdr:col>
      <xdr:colOff>16576</xdr:colOff>
      <xdr:row>39</xdr:row>
      <xdr:rowOff>70026</xdr:rowOff>
    </xdr:to>
    <xdr:sp macro="" textlink="">
      <xdr:nvSpPr>
        <xdr:cNvPr id="243" name="Line 115"/>
        <xdr:cNvSpPr>
          <a:spLocks noChangeShapeType="1"/>
        </xdr:cNvSpPr>
      </xdr:nvSpPr>
      <xdr:spPr bwMode="auto">
        <a:xfrm flipV="1">
          <a:off x="10473310" y="5768461"/>
          <a:ext cx="492875" cy="0"/>
        </a:xfrm>
        <a:prstGeom prst="line">
          <a:avLst/>
        </a:prstGeom>
        <a:noFill/>
        <a:ln w="381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14626</xdr:colOff>
      <xdr:row>42</xdr:row>
      <xdr:rowOff>49957</xdr:rowOff>
    </xdr:from>
    <xdr:to>
      <xdr:col>20</xdr:col>
      <xdr:colOff>482944</xdr:colOff>
      <xdr:row>42</xdr:row>
      <xdr:rowOff>49957</xdr:rowOff>
    </xdr:to>
    <xdr:sp macro="" textlink="">
      <xdr:nvSpPr>
        <xdr:cNvPr id="244" name="Line 18"/>
        <xdr:cNvSpPr>
          <a:spLocks noChangeShapeType="1"/>
        </xdr:cNvSpPr>
      </xdr:nvSpPr>
      <xdr:spPr bwMode="auto">
        <a:xfrm>
          <a:off x="8997434" y="6409726"/>
          <a:ext cx="1464779"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30183</xdr:colOff>
      <xdr:row>42</xdr:row>
      <xdr:rowOff>49957</xdr:rowOff>
    </xdr:from>
    <xdr:to>
      <xdr:col>23</xdr:col>
      <xdr:colOff>8287</xdr:colOff>
      <xdr:row>42</xdr:row>
      <xdr:rowOff>49957</xdr:rowOff>
    </xdr:to>
    <xdr:sp macro="" textlink="">
      <xdr:nvSpPr>
        <xdr:cNvPr id="245" name="Line 115"/>
        <xdr:cNvSpPr>
          <a:spLocks noChangeShapeType="1"/>
        </xdr:cNvSpPr>
      </xdr:nvSpPr>
      <xdr:spPr bwMode="auto">
        <a:xfrm flipV="1">
          <a:off x="10507683" y="6409726"/>
          <a:ext cx="974566" cy="0"/>
        </a:xfrm>
        <a:prstGeom prst="line">
          <a:avLst/>
        </a:prstGeom>
        <a:noFill/>
        <a:ln w="381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8287</xdr:colOff>
      <xdr:row>42</xdr:row>
      <xdr:rowOff>49957</xdr:rowOff>
    </xdr:from>
    <xdr:to>
      <xdr:col>23</xdr:col>
      <xdr:colOff>481693</xdr:colOff>
      <xdr:row>42</xdr:row>
      <xdr:rowOff>49957</xdr:rowOff>
    </xdr:to>
    <xdr:sp macro="" textlink="">
      <xdr:nvSpPr>
        <xdr:cNvPr id="246" name="Line 115"/>
        <xdr:cNvSpPr>
          <a:spLocks noChangeShapeType="1"/>
        </xdr:cNvSpPr>
      </xdr:nvSpPr>
      <xdr:spPr bwMode="auto">
        <a:xfrm flipV="1">
          <a:off x="11482249" y="6409726"/>
          <a:ext cx="473406"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20658</xdr:colOff>
      <xdr:row>64</xdr:row>
      <xdr:rowOff>62138</xdr:rowOff>
    </xdr:from>
    <xdr:to>
      <xdr:col>22</xdr:col>
      <xdr:colOff>16576</xdr:colOff>
      <xdr:row>64</xdr:row>
      <xdr:rowOff>62138</xdr:rowOff>
    </xdr:to>
    <xdr:sp macro="" textlink="">
      <xdr:nvSpPr>
        <xdr:cNvPr id="247" name="Line 115"/>
        <xdr:cNvSpPr>
          <a:spLocks noChangeShapeType="1"/>
        </xdr:cNvSpPr>
      </xdr:nvSpPr>
      <xdr:spPr bwMode="auto">
        <a:xfrm flipV="1">
          <a:off x="10498158" y="10730138"/>
          <a:ext cx="494149" cy="0"/>
        </a:xfrm>
        <a:prstGeom prst="line">
          <a:avLst/>
        </a:prstGeom>
        <a:noFill/>
        <a:ln w="381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488620</xdr:colOff>
      <xdr:row>73</xdr:row>
      <xdr:rowOff>49682</xdr:rowOff>
    </xdr:from>
    <xdr:to>
      <xdr:col>23</xdr:col>
      <xdr:colOff>476250</xdr:colOff>
      <xdr:row>73</xdr:row>
      <xdr:rowOff>49682</xdr:rowOff>
    </xdr:to>
    <xdr:sp macro="" textlink="">
      <xdr:nvSpPr>
        <xdr:cNvPr id="248" name="Line 115"/>
        <xdr:cNvSpPr>
          <a:spLocks noChangeShapeType="1"/>
        </xdr:cNvSpPr>
      </xdr:nvSpPr>
      <xdr:spPr bwMode="auto">
        <a:xfrm flipV="1">
          <a:off x="11464351" y="12432182"/>
          <a:ext cx="485861"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20658</xdr:colOff>
      <xdr:row>70</xdr:row>
      <xdr:rowOff>49682</xdr:rowOff>
    </xdr:from>
    <xdr:to>
      <xdr:col>23</xdr:col>
      <xdr:colOff>4205</xdr:colOff>
      <xdr:row>70</xdr:row>
      <xdr:rowOff>49682</xdr:rowOff>
    </xdr:to>
    <xdr:sp macro="" textlink="">
      <xdr:nvSpPr>
        <xdr:cNvPr id="249" name="Line 115"/>
        <xdr:cNvSpPr>
          <a:spLocks noChangeShapeType="1"/>
        </xdr:cNvSpPr>
      </xdr:nvSpPr>
      <xdr:spPr bwMode="auto">
        <a:xfrm flipV="1">
          <a:off x="10996389" y="11860682"/>
          <a:ext cx="481778"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20658</xdr:colOff>
      <xdr:row>71</xdr:row>
      <xdr:rowOff>93644</xdr:rowOff>
    </xdr:from>
    <xdr:to>
      <xdr:col>23</xdr:col>
      <xdr:colOff>4205</xdr:colOff>
      <xdr:row>71</xdr:row>
      <xdr:rowOff>93644</xdr:rowOff>
    </xdr:to>
    <xdr:sp macro="" textlink="">
      <xdr:nvSpPr>
        <xdr:cNvPr id="250" name="Line 115"/>
        <xdr:cNvSpPr>
          <a:spLocks noChangeShapeType="1"/>
        </xdr:cNvSpPr>
      </xdr:nvSpPr>
      <xdr:spPr bwMode="auto">
        <a:xfrm flipV="1">
          <a:off x="10824729" y="12108751"/>
          <a:ext cx="473405"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20658</xdr:colOff>
      <xdr:row>72</xdr:row>
      <xdr:rowOff>51880</xdr:rowOff>
    </xdr:from>
    <xdr:to>
      <xdr:col>23</xdr:col>
      <xdr:colOff>4205</xdr:colOff>
      <xdr:row>72</xdr:row>
      <xdr:rowOff>51880</xdr:rowOff>
    </xdr:to>
    <xdr:sp macro="" textlink="">
      <xdr:nvSpPr>
        <xdr:cNvPr id="251" name="Line 115"/>
        <xdr:cNvSpPr>
          <a:spLocks noChangeShapeType="1"/>
        </xdr:cNvSpPr>
      </xdr:nvSpPr>
      <xdr:spPr bwMode="auto">
        <a:xfrm flipV="1">
          <a:off x="10996389" y="12243880"/>
          <a:ext cx="481778"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20658</xdr:colOff>
      <xdr:row>67</xdr:row>
      <xdr:rowOff>49682</xdr:rowOff>
    </xdr:from>
    <xdr:to>
      <xdr:col>23</xdr:col>
      <xdr:colOff>4205</xdr:colOff>
      <xdr:row>67</xdr:row>
      <xdr:rowOff>49682</xdr:rowOff>
    </xdr:to>
    <xdr:sp macro="" textlink="">
      <xdr:nvSpPr>
        <xdr:cNvPr id="252" name="Line 115"/>
        <xdr:cNvSpPr>
          <a:spLocks noChangeShapeType="1"/>
        </xdr:cNvSpPr>
      </xdr:nvSpPr>
      <xdr:spPr bwMode="auto">
        <a:xfrm flipV="1">
          <a:off x="10996389" y="11289182"/>
          <a:ext cx="481778"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20658</xdr:colOff>
      <xdr:row>62</xdr:row>
      <xdr:rowOff>93644</xdr:rowOff>
    </xdr:from>
    <xdr:to>
      <xdr:col>23</xdr:col>
      <xdr:colOff>4205</xdr:colOff>
      <xdr:row>62</xdr:row>
      <xdr:rowOff>93644</xdr:rowOff>
    </xdr:to>
    <xdr:sp macro="" textlink="">
      <xdr:nvSpPr>
        <xdr:cNvPr id="253" name="Line 115"/>
        <xdr:cNvSpPr>
          <a:spLocks noChangeShapeType="1"/>
        </xdr:cNvSpPr>
      </xdr:nvSpPr>
      <xdr:spPr bwMode="auto">
        <a:xfrm flipV="1">
          <a:off x="10824729" y="10394251"/>
          <a:ext cx="473405"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20658</xdr:colOff>
      <xdr:row>56</xdr:row>
      <xdr:rowOff>85498</xdr:rowOff>
    </xdr:from>
    <xdr:to>
      <xdr:col>23</xdr:col>
      <xdr:colOff>4205</xdr:colOff>
      <xdr:row>56</xdr:row>
      <xdr:rowOff>85498</xdr:rowOff>
    </xdr:to>
    <xdr:sp macro="" textlink="">
      <xdr:nvSpPr>
        <xdr:cNvPr id="254" name="Line 115"/>
        <xdr:cNvSpPr>
          <a:spLocks noChangeShapeType="1"/>
        </xdr:cNvSpPr>
      </xdr:nvSpPr>
      <xdr:spPr bwMode="auto">
        <a:xfrm flipV="1">
          <a:off x="10996389" y="9112267"/>
          <a:ext cx="481778"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20658</xdr:colOff>
      <xdr:row>55</xdr:row>
      <xdr:rowOff>97867</xdr:rowOff>
    </xdr:from>
    <xdr:to>
      <xdr:col>23</xdr:col>
      <xdr:colOff>4205</xdr:colOff>
      <xdr:row>55</xdr:row>
      <xdr:rowOff>97867</xdr:rowOff>
    </xdr:to>
    <xdr:sp macro="" textlink="">
      <xdr:nvSpPr>
        <xdr:cNvPr id="255" name="Line 115"/>
        <xdr:cNvSpPr>
          <a:spLocks noChangeShapeType="1"/>
        </xdr:cNvSpPr>
      </xdr:nvSpPr>
      <xdr:spPr bwMode="auto">
        <a:xfrm flipV="1">
          <a:off x="10996389" y="8816905"/>
          <a:ext cx="481778"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20658</xdr:colOff>
      <xdr:row>54</xdr:row>
      <xdr:rowOff>95584</xdr:rowOff>
    </xdr:from>
    <xdr:to>
      <xdr:col>23</xdr:col>
      <xdr:colOff>4205</xdr:colOff>
      <xdr:row>54</xdr:row>
      <xdr:rowOff>95584</xdr:rowOff>
    </xdr:to>
    <xdr:sp macro="" textlink="">
      <xdr:nvSpPr>
        <xdr:cNvPr id="256" name="Line 115"/>
        <xdr:cNvSpPr>
          <a:spLocks noChangeShapeType="1"/>
        </xdr:cNvSpPr>
      </xdr:nvSpPr>
      <xdr:spPr bwMode="auto">
        <a:xfrm flipV="1">
          <a:off x="10996389" y="8506892"/>
          <a:ext cx="481778"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20658</xdr:colOff>
      <xdr:row>53</xdr:row>
      <xdr:rowOff>103910</xdr:rowOff>
    </xdr:from>
    <xdr:to>
      <xdr:col>23</xdr:col>
      <xdr:colOff>4205</xdr:colOff>
      <xdr:row>53</xdr:row>
      <xdr:rowOff>103910</xdr:rowOff>
    </xdr:to>
    <xdr:sp macro="" textlink="">
      <xdr:nvSpPr>
        <xdr:cNvPr id="257" name="Line 115"/>
        <xdr:cNvSpPr>
          <a:spLocks noChangeShapeType="1"/>
        </xdr:cNvSpPr>
      </xdr:nvSpPr>
      <xdr:spPr bwMode="auto">
        <a:xfrm flipV="1">
          <a:off x="10824729" y="8377053"/>
          <a:ext cx="473405"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20658</xdr:colOff>
      <xdr:row>52</xdr:row>
      <xdr:rowOff>96117</xdr:rowOff>
    </xdr:from>
    <xdr:to>
      <xdr:col>23</xdr:col>
      <xdr:colOff>4205</xdr:colOff>
      <xdr:row>52</xdr:row>
      <xdr:rowOff>96117</xdr:rowOff>
    </xdr:to>
    <xdr:sp macro="" textlink="">
      <xdr:nvSpPr>
        <xdr:cNvPr id="258" name="Line 115"/>
        <xdr:cNvSpPr>
          <a:spLocks noChangeShapeType="1"/>
        </xdr:cNvSpPr>
      </xdr:nvSpPr>
      <xdr:spPr bwMode="auto">
        <a:xfrm flipV="1">
          <a:off x="10824729" y="8192367"/>
          <a:ext cx="473405"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20658</xdr:colOff>
      <xdr:row>42</xdr:row>
      <xdr:rowOff>49957</xdr:rowOff>
    </xdr:from>
    <xdr:to>
      <xdr:col>23</xdr:col>
      <xdr:colOff>4205</xdr:colOff>
      <xdr:row>42</xdr:row>
      <xdr:rowOff>49957</xdr:rowOff>
    </xdr:to>
    <xdr:sp macro="" textlink="">
      <xdr:nvSpPr>
        <xdr:cNvPr id="259" name="Line 115"/>
        <xdr:cNvSpPr>
          <a:spLocks noChangeShapeType="1"/>
        </xdr:cNvSpPr>
      </xdr:nvSpPr>
      <xdr:spPr bwMode="auto">
        <a:xfrm flipV="1">
          <a:off x="10996389" y="6409726"/>
          <a:ext cx="481778"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20658</xdr:colOff>
      <xdr:row>64</xdr:row>
      <xdr:rowOff>62138</xdr:rowOff>
    </xdr:from>
    <xdr:to>
      <xdr:col>23</xdr:col>
      <xdr:colOff>4205</xdr:colOff>
      <xdr:row>64</xdr:row>
      <xdr:rowOff>62138</xdr:rowOff>
    </xdr:to>
    <xdr:sp macro="" textlink="">
      <xdr:nvSpPr>
        <xdr:cNvPr id="260" name="Line 115"/>
        <xdr:cNvSpPr>
          <a:spLocks noChangeShapeType="1"/>
        </xdr:cNvSpPr>
      </xdr:nvSpPr>
      <xdr:spPr bwMode="auto">
        <a:xfrm flipV="1">
          <a:off x="10996389" y="10730138"/>
          <a:ext cx="481778"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11133</xdr:colOff>
      <xdr:row>73</xdr:row>
      <xdr:rowOff>49682</xdr:rowOff>
    </xdr:from>
    <xdr:to>
      <xdr:col>22</xdr:col>
      <xdr:colOff>488620</xdr:colOff>
      <xdr:row>73</xdr:row>
      <xdr:rowOff>49682</xdr:rowOff>
    </xdr:to>
    <xdr:sp macro="" textlink="">
      <xdr:nvSpPr>
        <xdr:cNvPr id="261" name="Line 115"/>
        <xdr:cNvSpPr>
          <a:spLocks noChangeShapeType="1"/>
        </xdr:cNvSpPr>
      </xdr:nvSpPr>
      <xdr:spPr bwMode="auto">
        <a:xfrm flipV="1">
          <a:off x="10986864" y="12432182"/>
          <a:ext cx="477487"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12370</xdr:colOff>
      <xdr:row>74</xdr:row>
      <xdr:rowOff>93644</xdr:rowOff>
    </xdr:from>
    <xdr:to>
      <xdr:col>24</xdr:col>
      <xdr:colOff>0</xdr:colOff>
      <xdr:row>74</xdr:row>
      <xdr:rowOff>93644</xdr:rowOff>
    </xdr:to>
    <xdr:sp macro="" textlink="">
      <xdr:nvSpPr>
        <xdr:cNvPr id="262" name="Line 115"/>
        <xdr:cNvSpPr>
          <a:spLocks noChangeShapeType="1"/>
        </xdr:cNvSpPr>
      </xdr:nvSpPr>
      <xdr:spPr bwMode="auto">
        <a:xfrm flipV="1">
          <a:off x="11423320" y="12580919"/>
          <a:ext cx="482930"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12370</xdr:colOff>
      <xdr:row>75</xdr:row>
      <xdr:rowOff>93644</xdr:rowOff>
    </xdr:from>
    <xdr:to>
      <xdr:col>24</xdr:col>
      <xdr:colOff>0</xdr:colOff>
      <xdr:row>75</xdr:row>
      <xdr:rowOff>93644</xdr:rowOff>
    </xdr:to>
    <xdr:sp macro="" textlink="">
      <xdr:nvSpPr>
        <xdr:cNvPr id="263" name="Line 115"/>
        <xdr:cNvSpPr>
          <a:spLocks noChangeShapeType="1"/>
        </xdr:cNvSpPr>
      </xdr:nvSpPr>
      <xdr:spPr bwMode="auto">
        <a:xfrm flipV="1">
          <a:off x="11423320" y="12771419"/>
          <a:ext cx="482930"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0</xdr:colOff>
      <xdr:row>100</xdr:row>
      <xdr:rowOff>132528</xdr:rowOff>
    </xdr:from>
    <xdr:to>
      <xdr:col>21</xdr:col>
      <xdr:colOff>4556</xdr:colOff>
      <xdr:row>100</xdr:row>
      <xdr:rowOff>132528</xdr:rowOff>
    </xdr:to>
    <xdr:sp macro="" textlink="">
      <xdr:nvSpPr>
        <xdr:cNvPr id="264" name="Line 16"/>
        <xdr:cNvSpPr>
          <a:spLocks noChangeShapeType="1"/>
        </xdr:cNvSpPr>
      </xdr:nvSpPr>
      <xdr:spPr bwMode="auto">
        <a:xfrm>
          <a:off x="8961783" y="17368637"/>
          <a:ext cx="1495425"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4556</xdr:colOff>
      <xdr:row>100</xdr:row>
      <xdr:rowOff>132528</xdr:rowOff>
    </xdr:from>
    <xdr:to>
      <xdr:col>21</xdr:col>
      <xdr:colOff>490331</xdr:colOff>
      <xdr:row>100</xdr:row>
      <xdr:rowOff>132528</xdr:rowOff>
    </xdr:to>
    <xdr:sp macro="" textlink="">
      <xdr:nvSpPr>
        <xdr:cNvPr id="265" name="Line 115"/>
        <xdr:cNvSpPr>
          <a:spLocks noChangeShapeType="1"/>
        </xdr:cNvSpPr>
      </xdr:nvSpPr>
      <xdr:spPr bwMode="auto">
        <a:xfrm flipV="1">
          <a:off x="10457208" y="17368637"/>
          <a:ext cx="485775" cy="0"/>
        </a:xfrm>
        <a:prstGeom prst="line">
          <a:avLst/>
        </a:prstGeom>
        <a:noFill/>
        <a:ln w="381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2899</xdr:colOff>
      <xdr:row>100</xdr:row>
      <xdr:rowOff>132528</xdr:rowOff>
    </xdr:from>
    <xdr:to>
      <xdr:col>22</xdr:col>
      <xdr:colOff>488674</xdr:colOff>
      <xdr:row>100</xdr:row>
      <xdr:rowOff>132528</xdr:rowOff>
    </xdr:to>
    <xdr:sp macro="" textlink="">
      <xdr:nvSpPr>
        <xdr:cNvPr id="266" name="Line 53"/>
        <xdr:cNvSpPr>
          <a:spLocks noChangeShapeType="1"/>
        </xdr:cNvSpPr>
      </xdr:nvSpPr>
      <xdr:spPr bwMode="auto">
        <a:xfrm>
          <a:off x="10952508" y="17368637"/>
          <a:ext cx="485775"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108</xdr:row>
      <xdr:rowOff>228600</xdr:rowOff>
    </xdr:from>
    <xdr:to>
      <xdr:col>21</xdr:col>
      <xdr:colOff>9525</xdr:colOff>
      <xdr:row>108</xdr:row>
      <xdr:rowOff>228600</xdr:rowOff>
    </xdr:to>
    <xdr:sp macro="" textlink="">
      <xdr:nvSpPr>
        <xdr:cNvPr id="267" name="Line 14"/>
        <xdr:cNvSpPr>
          <a:spLocks noChangeShapeType="1"/>
        </xdr:cNvSpPr>
      </xdr:nvSpPr>
      <xdr:spPr bwMode="auto">
        <a:xfrm flipV="1">
          <a:off x="8943975" y="18888075"/>
          <a:ext cx="148590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0</xdr:colOff>
      <xdr:row>110</xdr:row>
      <xdr:rowOff>238125</xdr:rowOff>
    </xdr:from>
    <xdr:to>
      <xdr:col>20</xdr:col>
      <xdr:colOff>0</xdr:colOff>
      <xdr:row>110</xdr:row>
      <xdr:rowOff>238125</xdr:rowOff>
    </xdr:to>
    <xdr:sp macro="" textlink="">
      <xdr:nvSpPr>
        <xdr:cNvPr id="268" name="Line 15"/>
        <xdr:cNvSpPr>
          <a:spLocks noChangeShapeType="1"/>
        </xdr:cNvSpPr>
      </xdr:nvSpPr>
      <xdr:spPr bwMode="auto">
        <a:xfrm>
          <a:off x="8934450" y="19792950"/>
          <a:ext cx="99060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0</xdr:colOff>
      <xdr:row>112</xdr:row>
      <xdr:rowOff>152400</xdr:rowOff>
    </xdr:from>
    <xdr:to>
      <xdr:col>21</xdr:col>
      <xdr:colOff>0</xdr:colOff>
      <xdr:row>112</xdr:row>
      <xdr:rowOff>152400</xdr:rowOff>
    </xdr:to>
    <xdr:sp macro="" textlink="">
      <xdr:nvSpPr>
        <xdr:cNvPr id="269" name="Line 19"/>
        <xdr:cNvSpPr>
          <a:spLocks noChangeShapeType="1"/>
        </xdr:cNvSpPr>
      </xdr:nvSpPr>
      <xdr:spPr bwMode="auto">
        <a:xfrm>
          <a:off x="9429750" y="20450175"/>
          <a:ext cx="990600"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9525</xdr:colOff>
      <xdr:row>115</xdr:row>
      <xdr:rowOff>57150</xdr:rowOff>
    </xdr:from>
    <xdr:to>
      <xdr:col>19</xdr:col>
      <xdr:colOff>9525</xdr:colOff>
      <xdr:row>115</xdr:row>
      <xdr:rowOff>57150</xdr:rowOff>
    </xdr:to>
    <xdr:sp macro="" textlink="">
      <xdr:nvSpPr>
        <xdr:cNvPr id="270" name="Line 21"/>
        <xdr:cNvSpPr>
          <a:spLocks noChangeShapeType="1"/>
        </xdr:cNvSpPr>
      </xdr:nvSpPr>
      <xdr:spPr bwMode="auto">
        <a:xfrm>
          <a:off x="8943975" y="21231225"/>
          <a:ext cx="495300"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0</xdr:colOff>
      <xdr:row>116</xdr:row>
      <xdr:rowOff>57150</xdr:rowOff>
    </xdr:from>
    <xdr:to>
      <xdr:col>19</xdr:col>
      <xdr:colOff>0</xdr:colOff>
      <xdr:row>116</xdr:row>
      <xdr:rowOff>57150</xdr:rowOff>
    </xdr:to>
    <xdr:sp macro="" textlink="">
      <xdr:nvSpPr>
        <xdr:cNvPr id="271" name="Line 22"/>
        <xdr:cNvSpPr>
          <a:spLocks noChangeShapeType="1"/>
        </xdr:cNvSpPr>
      </xdr:nvSpPr>
      <xdr:spPr bwMode="auto">
        <a:xfrm>
          <a:off x="8934450" y="21421725"/>
          <a:ext cx="495300"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0</xdr:colOff>
      <xdr:row>117</xdr:row>
      <xdr:rowOff>66675</xdr:rowOff>
    </xdr:from>
    <xdr:to>
      <xdr:col>20</xdr:col>
      <xdr:colOff>0</xdr:colOff>
      <xdr:row>117</xdr:row>
      <xdr:rowOff>66675</xdr:rowOff>
    </xdr:to>
    <xdr:sp macro="" textlink="">
      <xdr:nvSpPr>
        <xdr:cNvPr id="272" name="Line 23"/>
        <xdr:cNvSpPr>
          <a:spLocks noChangeShapeType="1"/>
        </xdr:cNvSpPr>
      </xdr:nvSpPr>
      <xdr:spPr bwMode="auto">
        <a:xfrm>
          <a:off x="8934450" y="21621750"/>
          <a:ext cx="990600"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0</xdr:colOff>
      <xdr:row>118</xdr:row>
      <xdr:rowOff>104775</xdr:rowOff>
    </xdr:from>
    <xdr:to>
      <xdr:col>21</xdr:col>
      <xdr:colOff>0</xdr:colOff>
      <xdr:row>118</xdr:row>
      <xdr:rowOff>104775</xdr:rowOff>
    </xdr:to>
    <xdr:sp macro="" textlink="">
      <xdr:nvSpPr>
        <xdr:cNvPr id="273" name="Line 24"/>
        <xdr:cNvSpPr>
          <a:spLocks noChangeShapeType="1"/>
        </xdr:cNvSpPr>
      </xdr:nvSpPr>
      <xdr:spPr bwMode="auto">
        <a:xfrm flipV="1">
          <a:off x="9925050" y="21650325"/>
          <a:ext cx="49530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0</xdr:colOff>
      <xdr:row>119</xdr:row>
      <xdr:rowOff>95250</xdr:rowOff>
    </xdr:from>
    <xdr:to>
      <xdr:col>20</xdr:col>
      <xdr:colOff>0</xdr:colOff>
      <xdr:row>119</xdr:row>
      <xdr:rowOff>95250</xdr:rowOff>
    </xdr:to>
    <xdr:sp macro="" textlink="">
      <xdr:nvSpPr>
        <xdr:cNvPr id="274" name="Line 25"/>
        <xdr:cNvSpPr>
          <a:spLocks noChangeShapeType="1"/>
        </xdr:cNvSpPr>
      </xdr:nvSpPr>
      <xdr:spPr bwMode="auto">
        <a:xfrm>
          <a:off x="9429750" y="21831300"/>
          <a:ext cx="495300"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9525</xdr:colOff>
      <xdr:row>111</xdr:row>
      <xdr:rowOff>161925</xdr:rowOff>
    </xdr:from>
    <xdr:to>
      <xdr:col>21</xdr:col>
      <xdr:colOff>9525</xdr:colOff>
      <xdr:row>111</xdr:row>
      <xdr:rowOff>161925</xdr:rowOff>
    </xdr:to>
    <xdr:sp macro="" textlink="">
      <xdr:nvSpPr>
        <xdr:cNvPr id="275" name="Line 26"/>
        <xdr:cNvSpPr>
          <a:spLocks noChangeShapeType="1"/>
        </xdr:cNvSpPr>
      </xdr:nvSpPr>
      <xdr:spPr bwMode="auto">
        <a:xfrm>
          <a:off x="9439275" y="20164425"/>
          <a:ext cx="99060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9525</xdr:colOff>
      <xdr:row>120</xdr:row>
      <xdr:rowOff>57150</xdr:rowOff>
    </xdr:from>
    <xdr:to>
      <xdr:col>19</xdr:col>
      <xdr:colOff>9525</xdr:colOff>
      <xdr:row>120</xdr:row>
      <xdr:rowOff>57150</xdr:rowOff>
    </xdr:to>
    <xdr:sp macro="" textlink="">
      <xdr:nvSpPr>
        <xdr:cNvPr id="276" name="Line 30"/>
        <xdr:cNvSpPr>
          <a:spLocks noChangeShapeType="1"/>
        </xdr:cNvSpPr>
      </xdr:nvSpPr>
      <xdr:spPr bwMode="auto">
        <a:xfrm>
          <a:off x="8943975" y="22183725"/>
          <a:ext cx="49530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9525</xdr:colOff>
      <xdr:row>109</xdr:row>
      <xdr:rowOff>228600</xdr:rowOff>
    </xdr:from>
    <xdr:to>
      <xdr:col>21</xdr:col>
      <xdr:colOff>9525</xdr:colOff>
      <xdr:row>109</xdr:row>
      <xdr:rowOff>228600</xdr:rowOff>
    </xdr:to>
    <xdr:sp macro="" textlink="">
      <xdr:nvSpPr>
        <xdr:cNvPr id="277" name="Line 31"/>
        <xdr:cNvSpPr>
          <a:spLocks noChangeShapeType="1"/>
        </xdr:cNvSpPr>
      </xdr:nvSpPr>
      <xdr:spPr bwMode="auto">
        <a:xfrm>
          <a:off x="9934575" y="19335750"/>
          <a:ext cx="49530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0</xdr:colOff>
      <xdr:row>121</xdr:row>
      <xdr:rowOff>57150</xdr:rowOff>
    </xdr:from>
    <xdr:to>
      <xdr:col>21</xdr:col>
      <xdr:colOff>9525</xdr:colOff>
      <xdr:row>121</xdr:row>
      <xdr:rowOff>57150</xdr:rowOff>
    </xdr:to>
    <xdr:sp macro="" textlink="">
      <xdr:nvSpPr>
        <xdr:cNvPr id="278" name="Line 34"/>
        <xdr:cNvSpPr>
          <a:spLocks noChangeShapeType="1"/>
        </xdr:cNvSpPr>
      </xdr:nvSpPr>
      <xdr:spPr bwMode="auto">
        <a:xfrm>
          <a:off x="9429750" y="22374225"/>
          <a:ext cx="1000125"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0</xdr:colOff>
      <xdr:row>123</xdr:row>
      <xdr:rowOff>57150</xdr:rowOff>
    </xdr:from>
    <xdr:to>
      <xdr:col>20</xdr:col>
      <xdr:colOff>0</xdr:colOff>
      <xdr:row>123</xdr:row>
      <xdr:rowOff>57150</xdr:rowOff>
    </xdr:to>
    <xdr:sp macro="" textlink="">
      <xdr:nvSpPr>
        <xdr:cNvPr id="279" name="Line 53"/>
        <xdr:cNvSpPr>
          <a:spLocks noChangeShapeType="1"/>
        </xdr:cNvSpPr>
      </xdr:nvSpPr>
      <xdr:spPr bwMode="auto">
        <a:xfrm>
          <a:off x="9429750" y="22755225"/>
          <a:ext cx="495300"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122</xdr:row>
      <xdr:rowOff>95250</xdr:rowOff>
    </xdr:from>
    <xdr:to>
      <xdr:col>20</xdr:col>
      <xdr:colOff>0</xdr:colOff>
      <xdr:row>122</xdr:row>
      <xdr:rowOff>95250</xdr:rowOff>
    </xdr:to>
    <xdr:sp macro="" textlink="">
      <xdr:nvSpPr>
        <xdr:cNvPr id="280" name="Line 54"/>
        <xdr:cNvSpPr>
          <a:spLocks noChangeShapeType="1"/>
        </xdr:cNvSpPr>
      </xdr:nvSpPr>
      <xdr:spPr bwMode="auto">
        <a:xfrm>
          <a:off x="9429750" y="22402800"/>
          <a:ext cx="495300"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124</xdr:row>
      <xdr:rowOff>57150</xdr:rowOff>
    </xdr:from>
    <xdr:to>
      <xdr:col>21</xdr:col>
      <xdr:colOff>9525</xdr:colOff>
      <xdr:row>124</xdr:row>
      <xdr:rowOff>57150</xdr:rowOff>
    </xdr:to>
    <xdr:sp macro="" textlink="">
      <xdr:nvSpPr>
        <xdr:cNvPr id="281" name="Line 62"/>
        <xdr:cNvSpPr>
          <a:spLocks noChangeShapeType="1"/>
        </xdr:cNvSpPr>
      </xdr:nvSpPr>
      <xdr:spPr bwMode="auto">
        <a:xfrm>
          <a:off x="9925050" y="22945725"/>
          <a:ext cx="504825"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0</xdr:colOff>
      <xdr:row>127</xdr:row>
      <xdr:rowOff>47625</xdr:rowOff>
    </xdr:from>
    <xdr:to>
      <xdr:col>24</xdr:col>
      <xdr:colOff>0</xdr:colOff>
      <xdr:row>127</xdr:row>
      <xdr:rowOff>47625</xdr:rowOff>
    </xdr:to>
    <xdr:sp macro="" textlink="">
      <xdr:nvSpPr>
        <xdr:cNvPr id="282" name="Line 53"/>
        <xdr:cNvSpPr>
          <a:spLocks noChangeShapeType="1"/>
        </xdr:cNvSpPr>
      </xdr:nvSpPr>
      <xdr:spPr bwMode="auto">
        <a:xfrm>
          <a:off x="11410950" y="23507700"/>
          <a:ext cx="495300"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126</xdr:row>
      <xdr:rowOff>66675</xdr:rowOff>
    </xdr:from>
    <xdr:to>
      <xdr:col>24</xdr:col>
      <xdr:colOff>0</xdr:colOff>
      <xdr:row>126</xdr:row>
      <xdr:rowOff>66675</xdr:rowOff>
    </xdr:to>
    <xdr:sp macro="" textlink="">
      <xdr:nvSpPr>
        <xdr:cNvPr id="283" name="Line 53"/>
        <xdr:cNvSpPr>
          <a:spLocks noChangeShapeType="1"/>
        </xdr:cNvSpPr>
      </xdr:nvSpPr>
      <xdr:spPr bwMode="auto">
        <a:xfrm>
          <a:off x="11410950" y="23336250"/>
          <a:ext cx="495300"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125</xdr:row>
      <xdr:rowOff>66675</xdr:rowOff>
    </xdr:from>
    <xdr:to>
      <xdr:col>22</xdr:col>
      <xdr:colOff>0</xdr:colOff>
      <xdr:row>125</xdr:row>
      <xdr:rowOff>66675</xdr:rowOff>
    </xdr:to>
    <xdr:sp macro="" textlink="">
      <xdr:nvSpPr>
        <xdr:cNvPr id="284" name="Line 115"/>
        <xdr:cNvSpPr>
          <a:spLocks noChangeShapeType="1"/>
        </xdr:cNvSpPr>
      </xdr:nvSpPr>
      <xdr:spPr bwMode="auto">
        <a:xfrm flipV="1">
          <a:off x="10429875" y="23145750"/>
          <a:ext cx="485775" cy="0"/>
        </a:xfrm>
        <a:prstGeom prst="line">
          <a:avLst/>
        </a:prstGeom>
        <a:noFill/>
        <a:ln w="381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9525</xdr:colOff>
      <xdr:row>124</xdr:row>
      <xdr:rowOff>57150</xdr:rowOff>
    </xdr:from>
    <xdr:to>
      <xdr:col>24</xdr:col>
      <xdr:colOff>0</xdr:colOff>
      <xdr:row>124</xdr:row>
      <xdr:rowOff>57150</xdr:rowOff>
    </xdr:to>
    <xdr:sp macro="" textlink="">
      <xdr:nvSpPr>
        <xdr:cNvPr id="285" name="Line 53"/>
        <xdr:cNvSpPr>
          <a:spLocks noChangeShapeType="1"/>
        </xdr:cNvSpPr>
      </xdr:nvSpPr>
      <xdr:spPr bwMode="auto">
        <a:xfrm>
          <a:off x="11420475" y="22945725"/>
          <a:ext cx="485775"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124</xdr:row>
      <xdr:rowOff>57150</xdr:rowOff>
    </xdr:from>
    <xdr:to>
      <xdr:col>22</xdr:col>
      <xdr:colOff>0</xdr:colOff>
      <xdr:row>124</xdr:row>
      <xdr:rowOff>57150</xdr:rowOff>
    </xdr:to>
    <xdr:sp macro="" textlink="">
      <xdr:nvSpPr>
        <xdr:cNvPr id="286" name="Line 115"/>
        <xdr:cNvSpPr>
          <a:spLocks noChangeShapeType="1"/>
        </xdr:cNvSpPr>
      </xdr:nvSpPr>
      <xdr:spPr bwMode="auto">
        <a:xfrm flipV="1">
          <a:off x="10429875" y="22945725"/>
          <a:ext cx="485775" cy="0"/>
        </a:xfrm>
        <a:prstGeom prst="line">
          <a:avLst/>
        </a:prstGeom>
        <a:noFill/>
        <a:ln w="381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9525</xdr:colOff>
      <xdr:row>123</xdr:row>
      <xdr:rowOff>57150</xdr:rowOff>
    </xdr:from>
    <xdr:to>
      <xdr:col>22</xdr:col>
      <xdr:colOff>0</xdr:colOff>
      <xdr:row>123</xdr:row>
      <xdr:rowOff>57150</xdr:rowOff>
    </xdr:to>
    <xdr:sp macro="" textlink="">
      <xdr:nvSpPr>
        <xdr:cNvPr id="287" name="Line 115"/>
        <xdr:cNvSpPr>
          <a:spLocks noChangeShapeType="1"/>
        </xdr:cNvSpPr>
      </xdr:nvSpPr>
      <xdr:spPr bwMode="auto">
        <a:xfrm flipV="1">
          <a:off x="10429875" y="22755225"/>
          <a:ext cx="485775" cy="0"/>
        </a:xfrm>
        <a:prstGeom prst="line">
          <a:avLst/>
        </a:prstGeom>
        <a:noFill/>
        <a:ln w="381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9525</xdr:colOff>
      <xdr:row>121</xdr:row>
      <xdr:rowOff>57150</xdr:rowOff>
    </xdr:from>
    <xdr:to>
      <xdr:col>22</xdr:col>
      <xdr:colOff>0</xdr:colOff>
      <xdr:row>121</xdr:row>
      <xdr:rowOff>57150</xdr:rowOff>
    </xdr:to>
    <xdr:sp macro="" textlink="">
      <xdr:nvSpPr>
        <xdr:cNvPr id="288" name="Line 115"/>
        <xdr:cNvSpPr>
          <a:spLocks noChangeShapeType="1"/>
        </xdr:cNvSpPr>
      </xdr:nvSpPr>
      <xdr:spPr bwMode="auto">
        <a:xfrm flipV="1">
          <a:off x="10429875" y="22374225"/>
          <a:ext cx="485775" cy="0"/>
        </a:xfrm>
        <a:prstGeom prst="line">
          <a:avLst/>
        </a:prstGeom>
        <a:noFill/>
        <a:ln w="381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9525</xdr:colOff>
      <xdr:row>112</xdr:row>
      <xdr:rowOff>152400</xdr:rowOff>
    </xdr:from>
    <xdr:to>
      <xdr:col>22</xdr:col>
      <xdr:colOff>0</xdr:colOff>
      <xdr:row>112</xdr:row>
      <xdr:rowOff>152400</xdr:rowOff>
    </xdr:to>
    <xdr:sp macro="" textlink="">
      <xdr:nvSpPr>
        <xdr:cNvPr id="289" name="Line 115"/>
        <xdr:cNvSpPr>
          <a:spLocks noChangeShapeType="1"/>
        </xdr:cNvSpPr>
      </xdr:nvSpPr>
      <xdr:spPr bwMode="auto">
        <a:xfrm flipV="1">
          <a:off x="10429875" y="20450175"/>
          <a:ext cx="485775" cy="0"/>
        </a:xfrm>
        <a:prstGeom prst="line">
          <a:avLst/>
        </a:prstGeom>
        <a:noFill/>
        <a:ln w="381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0</xdr:colOff>
      <xdr:row>113</xdr:row>
      <xdr:rowOff>183217</xdr:rowOff>
    </xdr:from>
    <xdr:to>
      <xdr:col>21</xdr:col>
      <xdr:colOff>0</xdr:colOff>
      <xdr:row>113</xdr:row>
      <xdr:rowOff>183217</xdr:rowOff>
    </xdr:to>
    <xdr:sp macro="" textlink="">
      <xdr:nvSpPr>
        <xdr:cNvPr id="290" name="Line 19"/>
        <xdr:cNvSpPr>
          <a:spLocks noChangeShapeType="1"/>
        </xdr:cNvSpPr>
      </xdr:nvSpPr>
      <xdr:spPr bwMode="auto">
        <a:xfrm>
          <a:off x="9390529" y="20746011"/>
          <a:ext cx="986118"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9525</xdr:colOff>
      <xdr:row>113</xdr:row>
      <xdr:rowOff>183217</xdr:rowOff>
    </xdr:from>
    <xdr:to>
      <xdr:col>22</xdr:col>
      <xdr:colOff>0</xdr:colOff>
      <xdr:row>113</xdr:row>
      <xdr:rowOff>183217</xdr:rowOff>
    </xdr:to>
    <xdr:sp macro="" textlink="">
      <xdr:nvSpPr>
        <xdr:cNvPr id="291" name="Line 115"/>
        <xdr:cNvSpPr>
          <a:spLocks noChangeShapeType="1"/>
        </xdr:cNvSpPr>
      </xdr:nvSpPr>
      <xdr:spPr bwMode="auto">
        <a:xfrm flipV="1">
          <a:off x="10386172" y="20746011"/>
          <a:ext cx="483534" cy="0"/>
        </a:xfrm>
        <a:prstGeom prst="line">
          <a:avLst/>
        </a:prstGeom>
        <a:noFill/>
        <a:ln w="381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0</xdr:colOff>
      <xdr:row>114</xdr:row>
      <xdr:rowOff>66675</xdr:rowOff>
    </xdr:from>
    <xdr:to>
      <xdr:col>21</xdr:col>
      <xdr:colOff>0</xdr:colOff>
      <xdr:row>114</xdr:row>
      <xdr:rowOff>66675</xdr:rowOff>
    </xdr:to>
    <xdr:sp macro="" textlink="">
      <xdr:nvSpPr>
        <xdr:cNvPr id="292" name="Line 19"/>
        <xdr:cNvSpPr>
          <a:spLocks noChangeShapeType="1"/>
        </xdr:cNvSpPr>
      </xdr:nvSpPr>
      <xdr:spPr bwMode="auto">
        <a:xfrm>
          <a:off x="9429750" y="21050250"/>
          <a:ext cx="990600"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9525</xdr:colOff>
      <xdr:row>114</xdr:row>
      <xdr:rowOff>66675</xdr:rowOff>
    </xdr:from>
    <xdr:to>
      <xdr:col>24</xdr:col>
      <xdr:colOff>0</xdr:colOff>
      <xdr:row>114</xdr:row>
      <xdr:rowOff>66675</xdr:rowOff>
    </xdr:to>
    <xdr:sp macro="" textlink="">
      <xdr:nvSpPr>
        <xdr:cNvPr id="293" name="Line 53"/>
        <xdr:cNvSpPr>
          <a:spLocks noChangeShapeType="1"/>
        </xdr:cNvSpPr>
      </xdr:nvSpPr>
      <xdr:spPr bwMode="auto">
        <a:xfrm>
          <a:off x="11420475" y="21050250"/>
          <a:ext cx="485775"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114</xdr:row>
      <xdr:rowOff>66675</xdr:rowOff>
    </xdr:from>
    <xdr:to>
      <xdr:col>22</xdr:col>
      <xdr:colOff>0</xdr:colOff>
      <xdr:row>114</xdr:row>
      <xdr:rowOff>66675</xdr:rowOff>
    </xdr:to>
    <xdr:sp macro="" textlink="">
      <xdr:nvSpPr>
        <xdr:cNvPr id="294" name="Line 115"/>
        <xdr:cNvSpPr>
          <a:spLocks noChangeShapeType="1"/>
        </xdr:cNvSpPr>
      </xdr:nvSpPr>
      <xdr:spPr bwMode="auto">
        <a:xfrm flipV="1">
          <a:off x="10429875" y="21050250"/>
          <a:ext cx="485775" cy="0"/>
        </a:xfrm>
        <a:prstGeom prst="line">
          <a:avLst/>
        </a:prstGeom>
        <a:noFill/>
        <a:ln w="381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9525</xdr:colOff>
      <xdr:row>109</xdr:row>
      <xdr:rowOff>228600</xdr:rowOff>
    </xdr:from>
    <xdr:to>
      <xdr:col>22</xdr:col>
      <xdr:colOff>0</xdr:colOff>
      <xdr:row>109</xdr:row>
      <xdr:rowOff>228600</xdr:rowOff>
    </xdr:to>
    <xdr:sp macro="" textlink="">
      <xdr:nvSpPr>
        <xdr:cNvPr id="295" name="Line 115"/>
        <xdr:cNvSpPr>
          <a:spLocks noChangeShapeType="1"/>
        </xdr:cNvSpPr>
      </xdr:nvSpPr>
      <xdr:spPr bwMode="auto">
        <a:xfrm flipV="1">
          <a:off x="10429875" y="19335750"/>
          <a:ext cx="485775" cy="0"/>
        </a:xfrm>
        <a:prstGeom prst="line">
          <a:avLst/>
        </a:prstGeom>
        <a:noFill/>
        <a:ln w="381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9525</xdr:colOff>
      <xdr:row>108</xdr:row>
      <xdr:rowOff>228600</xdr:rowOff>
    </xdr:from>
    <xdr:to>
      <xdr:col>24</xdr:col>
      <xdr:colOff>0</xdr:colOff>
      <xdr:row>108</xdr:row>
      <xdr:rowOff>228600</xdr:rowOff>
    </xdr:to>
    <xdr:sp macro="" textlink="">
      <xdr:nvSpPr>
        <xdr:cNvPr id="296" name="Line 53"/>
        <xdr:cNvSpPr>
          <a:spLocks noChangeShapeType="1"/>
        </xdr:cNvSpPr>
      </xdr:nvSpPr>
      <xdr:spPr bwMode="auto">
        <a:xfrm>
          <a:off x="11420475" y="18888075"/>
          <a:ext cx="485775"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108</xdr:row>
      <xdr:rowOff>228600</xdr:rowOff>
    </xdr:from>
    <xdr:to>
      <xdr:col>22</xdr:col>
      <xdr:colOff>0</xdr:colOff>
      <xdr:row>108</xdr:row>
      <xdr:rowOff>228600</xdr:rowOff>
    </xdr:to>
    <xdr:sp macro="" textlink="">
      <xdr:nvSpPr>
        <xdr:cNvPr id="297" name="Line 115"/>
        <xdr:cNvSpPr>
          <a:spLocks noChangeShapeType="1"/>
        </xdr:cNvSpPr>
      </xdr:nvSpPr>
      <xdr:spPr bwMode="auto">
        <a:xfrm flipV="1">
          <a:off x="10429875" y="18888075"/>
          <a:ext cx="485775" cy="0"/>
        </a:xfrm>
        <a:prstGeom prst="line">
          <a:avLst/>
        </a:prstGeom>
        <a:noFill/>
        <a:ln w="381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9525</xdr:colOff>
      <xdr:row>121</xdr:row>
      <xdr:rowOff>57150</xdr:rowOff>
    </xdr:from>
    <xdr:to>
      <xdr:col>24</xdr:col>
      <xdr:colOff>0</xdr:colOff>
      <xdr:row>121</xdr:row>
      <xdr:rowOff>57150</xdr:rowOff>
    </xdr:to>
    <xdr:sp macro="" textlink="">
      <xdr:nvSpPr>
        <xdr:cNvPr id="298" name="Line 53"/>
        <xdr:cNvSpPr>
          <a:spLocks noChangeShapeType="1"/>
        </xdr:cNvSpPr>
      </xdr:nvSpPr>
      <xdr:spPr bwMode="auto">
        <a:xfrm>
          <a:off x="11420475" y="22374225"/>
          <a:ext cx="485775"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127</xdr:row>
      <xdr:rowOff>47625</xdr:rowOff>
    </xdr:from>
    <xdr:to>
      <xdr:col>23</xdr:col>
      <xdr:colOff>0</xdr:colOff>
      <xdr:row>127</xdr:row>
      <xdr:rowOff>47625</xdr:rowOff>
    </xdr:to>
    <xdr:sp macro="" textlink="">
      <xdr:nvSpPr>
        <xdr:cNvPr id="299" name="Line 53"/>
        <xdr:cNvSpPr>
          <a:spLocks noChangeShapeType="1"/>
        </xdr:cNvSpPr>
      </xdr:nvSpPr>
      <xdr:spPr bwMode="auto">
        <a:xfrm>
          <a:off x="10915650" y="23507700"/>
          <a:ext cx="495300"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125</xdr:row>
      <xdr:rowOff>66675</xdr:rowOff>
    </xdr:from>
    <xdr:to>
      <xdr:col>23</xdr:col>
      <xdr:colOff>0</xdr:colOff>
      <xdr:row>125</xdr:row>
      <xdr:rowOff>66675</xdr:rowOff>
    </xdr:to>
    <xdr:sp macro="" textlink="">
      <xdr:nvSpPr>
        <xdr:cNvPr id="300" name="Line 53"/>
        <xdr:cNvSpPr>
          <a:spLocks noChangeShapeType="1"/>
        </xdr:cNvSpPr>
      </xdr:nvSpPr>
      <xdr:spPr bwMode="auto">
        <a:xfrm>
          <a:off x="10925175" y="23145750"/>
          <a:ext cx="485775"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126</xdr:row>
      <xdr:rowOff>66675</xdr:rowOff>
    </xdr:from>
    <xdr:to>
      <xdr:col>23</xdr:col>
      <xdr:colOff>0</xdr:colOff>
      <xdr:row>126</xdr:row>
      <xdr:rowOff>66675</xdr:rowOff>
    </xdr:to>
    <xdr:sp macro="" textlink="">
      <xdr:nvSpPr>
        <xdr:cNvPr id="301" name="Line 53"/>
        <xdr:cNvSpPr>
          <a:spLocks noChangeShapeType="1"/>
        </xdr:cNvSpPr>
      </xdr:nvSpPr>
      <xdr:spPr bwMode="auto">
        <a:xfrm>
          <a:off x="10915650" y="23336250"/>
          <a:ext cx="495300"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124</xdr:row>
      <xdr:rowOff>57150</xdr:rowOff>
    </xdr:from>
    <xdr:to>
      <xdr:col>23</xdr:col>
      <xdr:colOff>0</xdr:colOff>
      <xdr:row>124</xdr:row>
      <xdr:rowOff>57150</xdr:rowOff>
    </xdr:to>
    <xdr:sp macro="" textlink="">
      <xdr:nvSpPr>
        <xdr:cNvPr id="302" name="Line 53"/>
        <xdr:cNvSpPr>
          <a:spLocks noChangeShapeType="1"/>
        </xdr:cNvSpPr>
      </xdr:nvSpPr>
      <xdr:spPr bwMode="auto">
        <a:xfrm>
          <a:off x="10925175" y="22945725"/>
          <a:ext cx="485775"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112</xdr:row>
      <xdr:rowOff>152400</xdr:rowOff>
    </xdr:from>
    <xdr:to>
      <xdr:col>23</xdr:col>
      <xdr:colOff>0</xdr:colOff>
      <xdr:row>112</xdr:row>
      <xdr:rowOff>152400</xdr:rowOff>
    </xdr:to>
    <xdr:sp macro="" textlink="">
      <xdr:nvSpPr>
        <xdr:cNvPr id="303" name="Line 53"/>
        <xdr:cNvSpPr>
          <a:spLocks noChangeShapeType="1"/>
        </xdr:cNvSpPr>
      </xdr:nvSpPr>
      <xdr:spPr bwMode="auto">
        <a:xfrm>
          <a:off x="10925175" y="20450175"/>
          <a:ext cx="485775"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113</xdr:row>
      <xdr:rowOff>183217</xdr:rowOff>
    </xdr:from>
    <xdr:to>
      <xdr:col>23</xdr:col>
      <xdr:colOff>0</xdr:colOff>
      <xdr:row>113</xdr:row>
      <xdr:rowOff>183217</xdr:rowOff>
    </xdr:to>
    <xdr:sp macro="" textlink="">
      <xdr:nvSpPr>
        <xdr:cNvPr id="304" name="Line 53"/>
        <xdr:cNvSpPr>
          <a:spLocks noChangeShapeType="1"/>
        </xdr:cNvSpPr>
      </xdr:nvSpPr>
      <xdr:spPr bwMode="auto">
        <a:xfrm>
          <a:off x="10879231" y="20746011"/>
          <a:ext cx="483534"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114</xdr:row>
      <xdr:rowOff>66675</xdr:rowOff>
    </xdr:from>
    <xdr:to>
      <xdr:col>23</xdr:col>
      <xdr:colOff>0</xdr:colOff>
      <xdr:row>114</xdr:row>
      <xdr:rowOff>66675</xdr:rowOff>
    </xdr:to>
    <xdr:sp macro="" textlink="">
      <xdr:nvSpPr>
        <xdr:cNvPr id="305" name="Line 53"/>
        <xdr:cNvSpPr>
          <a:spLocks noChangeShapeType="1"/>
        </xdr:cNvSpPr>
      </xdr:nvSpPr>
      <xdr:spPr bwMode="auto">
        <a:xfrm>
          <a:off x="10925175" y="21050250"/>
          <a:ext cx="485775"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108</xdr:row>
      <xdr:rowOff>228600</xdr:rowOff>
    </xdr:from>
    <xdr:to>
      <xdr:col>23</xdr:col>
      <xdr:colOff>0</xdr:colOff>
      <xdr:row>108</xdr:row>
      <xdr:rowOff>228600</xdr:rowOff>
    </xdr:to>
    <xdr:sp macro="" textlink="">
      <xdr:nvSpPr>
        <xdr:cNvPr id="306" name="Line 53"/>
        <xdr:cNvSpPr>
          <a:spLocks noChangeShapeType="1"/>
        </xdr:cNvSpPr>
      </xdr:nvSpPr>
      <xdr:spPr bwMode="auto">
        <a:xfrm>
          <a:off x="10925175" y="18888075"/>
          <a:ext cx="485775"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121</xdr:row>
      <xdr:rowOff>57150</xdr:rowOff>
    </xdr:from>
    <xdr:to>
      <xdr:col>23</xdr:col>
      <xdr:colOff>0</xdr:colOff>
      <xdr:row>121</xdr:row>
      <xdr:rowOff>57150</xdr:rowOff>
    </xdr:to>
    <xdr:sp macro="" textlink="">
      <xdr:nvSpPr>
        <xdr:cNvPr id="307" name="Line 53"/>
        <xdr:cNvSpPr>
          <a:spLocks noChangeShapeType="1"/>
        </xdr:cNvSpPr>
      </xdr:nvSpPr>
      <xdr:spPr bwMode="auto">
        <a:xfrm>
          <a:off x="10925175" y="22374225"/>
          <a:ext cx="485775"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485775</xdr:colOff>
      <xdr:row>110</xdr:row>
      <xdr:rowOff>371475</xdr:rowOff>
    </xdr:from>
    <xdr:to>
      <xdr:col>19</xdr:col>
      <xdr:colOff>9525</xdr:colOff>
      <xdr:row>110</xdr:row>
      <xdr:rowOff>371476</xdr:rowOff>
    </xdr:to>
    <xdr:cxnSp macro="">
      <xdr:nvCxnSpPr>
        <xdr:cNvPr id="3" name="直線コネクタ 2"/>
        <xdr:cNvCxnSpPr/>
      </xdr:nvCxnSpPr>
      <xdr:spPr bwMode="auto">
        <a:xfrm flipV="1">
          <a:off x="8924925" y="19926300"/>
          <a:ext cx="514350" cy="1"/>
        </a:xfrm>
        <a:prstGeom prst="line">
          <a:avLst/>
        </a:prstGeom>
        <a:solidFill>
          <a:srgbClr val="FFFFFF"/>
        </a:solidFill>
        <a:ln w="44450" cap="flat" cmpd="sng" algn="ctr">
          <a:solidFill>
            <a:srgbClr val="FF0000"/>
          </a:solidFill>
          <a:prstDash val="solid"/>
          <a:round/>
          <a:headEnd type="none" w="med" len="med"/>
          <a:tailEnd type="none" w="med" len="med"/>
        </a:ln>
        <a:effectLst/>
      </xdr:spPr>
    </xdr:cxnSp>
    <xdr:clientData/>
  </xdr:twoCellAnchor>
  <xdr:twoCellAnchor>
    <xdr:from>
      <xdr:col>19</xdr:col>
      <xdr:colOff>0</xdr:colOff>
      <xdr:row>111</xdr:row>
      <xdr:rowOff>228600</xdr:rowOff>
    </xdr:from>
    <xdr:to>
      <xdr:col>20</xdr:col>
      <xdr:colOff>19050</xdr:colOff>
      <xdr:row>111</xdr:row>
      <xdr:rowOff>228601</xdr:rowOff>
    </xdr:to>
    <xdr:cxnSp macro="">
      <xdr:nvCxnSpPr>
        <xdr:cNvPr id="124" name="直線コネクタ 123"/>
        <xdr:cNvCxnSpPr/>
      </xdr:nvCxnSpPr>
      <xdr:spPr bwMode="auto">
        <a:xfrm flipV="1">
          <a:off x="9429750" y="20231100"/>
          <a:ext cx="514350" cy="1"/>
        </a:xfrm>
        <a:prstGeom prst="line">
          <a:avLst/>
        </a:prstGeom>
        <a:solidFill>
          <a:srgbClr val="FFFFFF"/>
        </a:solidFill>
        <a:ln w="44450" cap="flat" cmpd="sng" algn="ctr">
          <a:solidFill>
            <a:srgbClr val="FF0000"/>
          </a:solidFill>
          <a:prstDash val="solid"/>
          <a:round/>
          <a:headEnd type="none" w="med" len="med"/>
          <a:tailEnd type="none" w="med" len="med"/>
        </a:ln>
        <a:effectLst/>
      </xdr:spPr>
    </xdr:cxnSp>
    <xdr:clientData/>
  </xdr:twoCellAnchor>
  <xdr:twoCellAnchor>
    <xdr:from>
      <xdr:col>19</xdr:col>
      <xdr:colOff>0</xdr:colOff>
      <xdr:row>112</xdr:row>
      <xdr:rowOff>238125</xdr:rowOff>
    </xdr:from>
    <xdr:to>
      <xdr:col>20</xdr:col>
      <xdr:colOff>19050</xdr:colOff>
      <xdr:row>112</xdr:row>
      <xdr:rowOff>238126</xdr:rowOff>
    </xdr:to>
    <xdr:cxnSp macro="">
      <xdr:nvCxnSpPr>
        <xdr:cNvPr id="126" name="直線コネクタ 125"/>
        <xdr:cNvCxnSpPr/>
      </xdr:nvCxnSpPr>
      <xdr:spPr bwMode="auto">
        <a:xfrm flipV="1">
          <a:off x="9429750" y="20535900"/>
          <a:ext cx="514350" cy="1"/>
        </a:xfrm>
        <a:prstGeom prst="line">
          <a:avLst/>
        </a:prstGeom>
        <a:solidFill>
          <a:srgbClr val="FFFFFF"/>
        </a:solidFill>
        <a:ln w="44450" cap="flat" cmpd="sng" algn="ctr">
          <a:solidFill>
            <a:srgbClr val="FF0000"/>
          </a:solidFill>
          <a:prstDash val="solid"/>
          <a:round/>
          <a:headEnd type="none" w="med" len="med"/>
          <a:tailEnd type="none" w="med" len="med"/>
        </a:ln>
        <a:effectLst/>
      </xdr:spPr>
    </xdr:cxnSp>
    <xdr:clientData/>
  </xdr:twoCellAnchor>
  <xdr:twoCellAnchor>
    <xdr:from>
      <xdr:col>19</xdr:col>
      <xdr:colOff>0</xdr:colOff>
      <xdr:row>113</xdr:row>
      <xdr:rowOff>276225</xdr:rowOff>
    </xdr:from>
    <xdr:to>
      <xdr:col>23</xdr:col>
      <xdr:colOff>9525</xdr:colOff>
      <xdr:row>113</xdr:row>
      <xdr:rowOff>285752</xdr:rowOff>
    </xdr:to>
    <xdr:cxnSp macro="">
      <xdr:nvCxnSpPr>
        <xdr:cNvPr id="127" name="直線コネクタ 126"/>
        <xdr:cNvCxnSpPr/>
      </xdr:nvCxnSpPr>
      <xdr:spPr bwMode="auto">
        <a:xfrm flipV="1">
          <a:off x="9429750" y="20869275"/>
          <a:ext cx="1990725" cy="9527"/>
        </a:xfrm>
        <a:prstGeom prst="line">
          <a:avLst/>
        </a:prstGeom>
        <a:solidFill>
          <a:srgbClr val="FFFFFF"/>
        </a:solidFill>
        <a:ln w="44450" cap="flat" cmpd="sng" algn="ctr">
          <a:solidFill>
            <a:srgbClr val="FF0000"/>
          </a:solidFill>
          <a:prstDash val="solid"/>
          <a:round/>
          <a:headEnd type="none" w="med" len="med"/>
          <a:tailEnd type="none" w="med" len="med"/>
        </a:ln>
        <a:effectLst/>
      </xdr:spPr>
    </xdr:cxnSp>
    <xdr:clientData/>
  </xdr:twoCellAnchor>
  <xdr:twoCellAnchor>
    <xdr:from>
      <xdr:col>21</xdr:col>
      <xdr:colOff>9525</xdr:colOff>
      <xdr:row>114</xdr:row>
      <xdr:rowOff>133350</xdr:rowOff>
    </xdr:from>
    <xdr:to>
      <xdr:col>23</xdr:col>
      <xdr:colOff>0</xdr:colOff>
      <xdr:row>114</xdr:row>
      <xdr:rowOff>142878</xdr:rowOff>
    </xdr:to>
    <xdr:cxnSp macro="">
      <xdr:nvCxnSpPr>
        <xdr:cNvPr id="130" name="直線コネクタ 129"/>
        <xdr:cNvCxnSpPr/>
      </xdr:nvCxnSpPr>
      <xdr:spPr bwMode="auto">
        <a:xfrm flipV="1">
          <a:off x="10429875" y="21116925"/>
          <a:ext cx="981075" cy="9528"/>
        </a:xfrm>
        <a:prstGeom prst="line">
          <a:avLst/>
        </a:prstGeom>
        <a:solidFill>
          <a:srgbClr val="FFFFFF"/>
        </a:solidFill>
        <a:ln w="44450" cap="flat" cmpd="sng" algn="ctr">
          <a:solidFill>
            <a:srgbClr val="FF0000"/>
          </a:solidFill>
          <a:prstDash val="solid"/>
          <a:round/>
          <a:headEnd type="none" w="med" len="med"/>
          <a:tailEnd type="none" w="med" len="med"/>
        </a:ln>
        <a:effectLst/>
      </xdr:spPr>
    </xdr:cxnSp>
    <xdr:clientData/>
  </xdr:twoCellAnchor>
  <xdr:twoCellAnchor>
    <xdr:from>
      <xdr:col>18</xdr:col>
      <xdr:colOff>0</xdr:colOff>
      <xdr:row>115</xdr:row>
      <xdr:rowOff>123825</xdr:rowOff>
    </xdr:from>
    <xdr:to>
      <xdr:col>19</xdr:col>
      <xdr:colOff>19050</xdr:colOff>
      <xdr:row>115</xdr:row>
      <xdr:rowOff>123826</xdr:rowOff>
    </xdr:to>
    <xdr:cxnSp macro="">
      <xdr:nvCxnSpPr>
        <xdr:cNvPr id="134" name="直線コネクタ 133"/>
        <xdr:cNvCxnSpPr/>
      </xdr:nvCxnSpPr>
      <xdr:spPr bwMode="auto">
        <a:xfrm flipV="1">
          <a:off x="8934450" y="21297900"/>
          <a:ext cx="514350" cy="1"/>
        </a:xfrm>
        <a:prstGeom prst="line">
          <a:avLst/>
        </a:prstGeom>
        <a:solidFill>
          <a:srgbClr val="FFFFFF"/>
        </a:solidFill>
        <a:ln w="44450" cap="flat" cmpd="sng" algn="ctr">
          <a:solidFill>
            <a:srgbClr val="FF0000"/>
          </a:solidFill>
          <a:prstDash val="solid"/>
          <a:round/>
          <a:headEnd type="none" w="med" len="med"/>
          <a:tailEnd type="none" w="med" len="med"/>
        </a:ln>
        <a:effectLst/>
      </xdr:spPr>
    </xdr:cxnSp>
    <xdr:clientData/>
  </xdr:twoCellAnchor>
  <xdr:twoCellAnchor>
    <xdr:from>
      <xdr:col>18</xdr:col>
      <xdr:colOff>0</xdr:colOff>
      <xdr:row>116</xdr:row>
      <xdr:rowOff>142875</xdr:rowOff>
    </xdr:from>
    <xdr:to>
      <xdr:col>19</xdr:col>
      <xdr:colOff>19050</xdr:colOff>
      <xdr:row>116</xdr:row>
      <xdr:rowOff>142876</xdr:rowOff>
    </xdr:to>
    <xdr:cxnSp macro="">
      <xdr:nvCxnSpPr>
        <xdr:cNvPr id="135" name="直線コネクタ 134"/>
        <xdr:cNvCxnSpPr/>
      </xdr:nvCxnSpPr>
      <xdr:spPr bwMode="auto">
        <a:xfrm flipV="1">
          <a:off x="8934450" y="21507450"/>
          <a:ext cx="514350" cy="1"/>
        </a:xfrm>
        <a:prstGeom prst="line">
          <a:avLst/>
        </a:prstGeom>
        <a:solidFill>
          <a:srgbClr val="FFFFFF"/>
        </a:solidFill>
        <a:ln w="44450" cap="flat" cmpd="sng" algn="ctr">
          <a:solidFill>
            <a:srgbClr val="FF0000"/>
          </a:solidFill>
          <a:prstDash val="solid"/>
          <a:round/>
          <a:headEnd type="none" w="med" len="med"/>
          <a:tailEnd type="none" w="med" len="med"/>
        </a:ln>
        <a:effectLst/>
      </xdr:spPr>
    </xdr:cxnSp>
    <xdr:clientData/>
  </xdr:twoCellAnchor>
  <xdr:twoCellAnchor>
    <xdr:from>
      <xdr:col>17</xdr:col>
      <xdr:colOff>485775</xdr:colOff>
      <xdr:row>117</xdr:row>
      <xdr:rowOff>133350</xdr:rowOff>
    </xdr:from>
    <xdr:to>
      <xdr:col>20</xdr:col>
      <xdr:colOff>0</xdr:colOff>
      <xdr:row>117</xdr:row>
      <xdr:rowOff>133352</xdr:rowOff>
    </xdr:to>
    <xdr:cxnSp macro="">
      <xdr:nvCxnSpPr>
        <xdr:cNvPr id="136" name="直線コネクタ 135"/>
        <xdr:cNvCxnSpPr/>
      </xdr:nvCxnSpPr>
      <xdr:spPr bwMode="auto">
        <a:xfrm flipV="1">
          <a:off x="8924925" y="21688425"/>
          <a:ext cx="1000125" cy="2"/>
        </a:xfrm>
        <a:prstGeom prst="line">
          <a:avLst/>
        </a:prstGeom>
        <a:solidFill>
          <a:srgbClr val="FFFFFF"/>
        </a:solidFill>
        <a:ln w="44450" cap="flat" cmpd="sng" algn="ctr">
          <a:solidFill>
            <a:srgbClr val="FF0000"/>
          </a:solidFill>
          <a:prstDash val="solid"/>
          <a:round/>
          <a:headEnd type="none" w="med" len="med"/>
          <a:tailEnd type="none" w="med" len="med"/>
        </a:ln>
        <a:effectLst/>
      </xdr:spPr>
    </xdr:cxnSp>
    <xdr:clientData/>
  </xdr:twoCellAnchor>
  <xdr:twoCellAnchor>
    <xdr:from>
      <xdr:col>18</xdr:col>
      <xdr:colOff>0</xdr:colOff>
      <xdr:row>120</xdr:row>
      <xdr:rowOff>123825</xdr:rowOff>
    </xdr:from>
    <xdr:to>
      <xdr:col>19</xdr:col>
      <xdr:colOff>19050</xdr:colOff>
      <xdr:row>120</xdr:row>
      <xdr:rowOff>123826</xdr:rowOff>
    </xdr:to>
    <xdr:cxnSp macro="">
      <xdr:nvCxnSpPr>
        <xdr:cNvPr id="138" name="直線コネクタ 137"/>
        <xdr:cNvCxnSpPr/>
      </xdr:nvCxnSpPr>
      <xdr:spPr bwMode="auto">
        <a:xfrm flipV="1">
          <a:off x="8934450" y="22250400"/>
          <a:ext cx="514350" cy="1"/>
        </a:xfrm>
        <a:prstGeom prst="line">
          <a:avLst/>
        </a:prstGeom>
        <a:solidFill>
          <a:srgbClr val="FFFFFF"/>
        </a:solidFill>
        <a:ln w="44450" cap="flat" cmpd="sng" algn="ctr">
          <a:solidFill>
            <a:srgbClr val="FF0000"/>
          </a:solidFill>
          <a:prstDash val="solid"/>
          <a:round/>
          <a:headEnd type="none" w="med" len="med"/>
          <a:tailEnd type="none" w="med" len="med"/>
        </a:ln>
        <a:effectLst/>
      </xdr:spPr>
    </xdr:cxnSp>
    <xdr:clientData/>
  </xdr:twoCellAnchor>
  <xdr:twoCellAnchor>
    <xdr:from>
      <xdr:col>19</xdr:col>
      <xdr:colOff>0</xdr:colOff>
      <xdr:row>121</xdr:row>
      <xdr:rowOff>123825</xdr:rowOff>
    </xdr:from>
    <xdr:to>
      <xdr:col>24</xdr:col>
      <xdr:colOff>9525</xdr:colOff>
      <xdr:row>121</xdr:row>
      <xdr:rowOff>133352</xdr:rowOff>
    </xdr:to>
    <xdr:cxnSp macro="">
      <xdr:nvCxnSpPr>
        <xdr:cNvPr id="139" name="直線コネクタ 138"/>
        <xdr:cNvCxnSpPr/>
      </xdr:nvCxnSpPr>
      <xdr:spPr bwMode="auto">
        <a:xfrm flipV="1">
          <a:off x="9429750" y="22440900"/>
          <a:ext cx="2486025" cy="9527"/>
        </a:xfrm>
        <a:prstGeom prst="line">
          <a:avLst/>
        </a:prstGeom>
        <a:solidFill>
          <a:srgbClr val="FFFFFF"/>
        </a:solidFill>
        <a:ln w="44450" cap="flat" cmpd="sng" algn="ctr">
          <a:solidFill>
            <a:srgbClr val="FF0000"/>
          </a:solidFill>
          <a:prstDash val="solid"/>
          <a:round/>
          <a:headEnd type="none" w="med" len="med"/>
          <a:tailEnd type="none" w="med" len="med"/>
        </a:ln>
        <a:effectLst/>
      </xdr:spPr>
    </xdr:cxnSp>
    <xdr:clientData/>
  </xdr:twoCellAnchor>
  <xdr:twoCellAnchor>
    <xdr:from>
      <xdr:col>19</xdr:col>
      <xdr:colOff>0</xdr:colOff>
      <xdr:row>123</xdr:row>
      <xdr:rowOff>133350</xdr:rowOff>
    </xdr:from>
    <xdr:to>
      <xdr:col>20</xdr:col>
      <xdr:colOff>19050</xdr:colOff>
      <xdr:row>123</xdr:row>
      <xdr:rowOff>133351</xdr:rowOff>
    </xdr:to>
    <xdr:cxnSp macro="">
      <xdr:nvCxnSpPr>
        <xdr:cNvPr id="141" name="直線コネクタ 140"/>
        <xdr:cNvCxnSpPr/>
      </xdr:nvCxnSpPr>
      <xdr:spPr bwMode="auto">
        <a:xfrm flipV="1">
          <a:off x="9429750" y="22831425"/>
          <a:ext cx="514350" cy="1"/>
        </a:xfrm>
        <a:prstGeom prst="line">
          <a:avLst/>
        </a:prstGeom>
        <a:solidFill>
          <a:srgbClr val="FFFFFF"/>
        </a:solidFill>
        <a:ln w="44450" cap="flat" cmpd="sng" algn="ctr">
          <a:solidFill>
            <a:srgbClr val="FF0000"/>
          </a:solidFill>
          <a:prstDash val="solid"/>
          <a:round/>
          <a:headEnd type="none" w="med" len="med"/>
          <a:tailEnd type="none" w="med" len="med"/>
        </a:ln>
        <a:effectLst/>
      </xdr:spPr>
    </xdr:cxnSp>
    <xdr:clientData/>
  </xdr:twoCellAnchor>
  <xdr:twoCellAnchor>
    <xdr:from>
      <xdr:col>21</xdr:col>
      <xdr:colOff>0</xdr:colOff>
      <xdr:row>123</xdr:row>
      <xdr:rowOff>133350</xdr:rowOff>
    </xdr:from>
    <xdr:to>
      <xdr:col>22</xdr:col>
      <xdr:colOff>19050</xdr:colOff>
      <xdr:row>123</xdr:row>
      <xdr:rowOff>133351</xdr:rowOff>
    </xdr:to>
    <xdr:cxnSp macro="">
      <xdr:nvCxnSpPr>
        <xdr:cNvPr id="142" name="直線コネクタ 141"/>
        <xdr:cNvCxnSpPr/>
      </xdr:nvCxnSpPr>
      <xdr:spPr bwMode="auto">
        <a:xfrm flipV="1">
          <a:off x="10420350" y="22831425"/>
          <a:ext cx="514350" cy="1"/>
        </a:xfrm>
        <a:prstGeom prst="line">
          <a:avLst/>
        </a:prstGeom>
        <a:solidFill>
          <a:srgbClr val="FFFFFF"/>
        </a:solidFill>
        <a:ln w="44450" cap="flat" cmpd="sng" algn="ctr">
          <a:solidFill>
            <a:srgbClr val="FF0000"/>
          </a:solidFill>
          <a:prstDash val="solid"/>
          <a:round/>
          <a:headEnd type="none" w="med" len="med"/>
          <a:tailEnd type="none" w="med" len="med"/>
        </a:ln>
        <a:effectLst/>
      </xdr:spPr>
    </xdr:cxnSp>
    <xdr:clientData/>
  </xdr:twoCellAnchor>
  <xdr:twoCellAnchor>
    <xdr:from>
      <xdr:col>20</xdr:col>
      <xdr:colOff>0</xdr:colOff>
      <xdr:row>124</xdr:row>
      <xdr:rowOff>133350</xdr:rowOff>
    </xdr:from>
    <xdr:to>
      <xdr:col>24</xdr:col>
      <xdr:colOff>19050</xdr:colOff>
      <xdr:row>124</xdr:row>
      <xdr:rowOff>133352</xdr:rowOff>
    </xdr:to>
    <xdr:cxnSp macro="">
      <xdr:nvCxnSpPr>
        <xdr:cNvPr id="143" name="直線コネクタ 142"/>
        <xdr:cNvCxnSpPr/>
      </xdr:nvCxnSpPr>
      <xdr:spPr bwMode="auto">
        <a:xfrm flipV="1">
          <a:off x="9925050" y="23021925"/>
          <a:ext cx="2000250" cy="2"/>
        </a:xfrm>
        <a:prstGeom prst="line">
          <a:avLst/>
        </a:prstGeom>
        <a:solidFill>
          <a:srgbClr val="FFFFFF"/>
        </a:solidFill>
        <a:ln w="44450" cap="flat" cmpd="sng" algn="ctr">
          <a:solidFill>
            <a:srgbClr val="FF0000"/>
          </a:solidFill>
          <a:prstDash val="solid"/>
          <a:round/>
          <a:headEnd type="none" w="med" len="med"/>
          <a:tailEnd type="none" w="med" len="med"/>
        </a:ln>
        <a:effectLst/>
      </xdr:spPr>
    </xdr:cxnSp>
    <xdr:clientData/>
  </xdr:twoCellAnchor>
  <xdr:twoCellAnchor>
    <xdr:from>
      <xdr:col>21</xdr:col>
      <xdr:colOff>0</xdr:colOff>
      <xdr:row>125</xdr:row>
      <xdr:rowOff>133350</xdr:rowOff>
    </xdr:from>
    <xdr:to>
      <xdr:col>22</xdr:col>
      <xdr:colOff>19050</xdr:colOff>
      <xdr:row>125</xdr:row>
      <xdr:rowOff>133351</xdr:rowOff>
    </xdr:to>
    <xdr:cxnSp macro="">
      <xdr:nvCxnSpPr>
        <xdr:cNvPr id="145" name="直線コネクタ 144"/>
        <xdr:cNvCxnSpPr/>
      </xdr:nvCxnSpPr>
      <xdr:spPr bwMode="auto">
        <a:xfrm flipV="1">
          <a:off x="10420350" y="23212425"/>
          <a:ext cx="514350" cy="1"/>
        </a:xfrm>
        <a:prstGeom prst="line">
          <a:avLst/>
        </a:prstGeom>
        <a:solidFill>
          <a:srgbClr val="FFFFFF"/>
        </a:solidFill>
        <a:ln w="44450" cap="flat" cmpd="sng" algn="ctr">
          <a:solidFill>
            <a:srgbClr val="FF0000"/>
          </a:solidFill>
          <a:prstDash val="solid"/>
          <a:round/>
          <a:headEnd type="none" w="med" len="med"/>
          <a:tailEnd type="none" w="med" len="med"/>
        </a:ln>
        <a:effectLst/>
      </xdr:spPr>
    </xdr:cxnSp>
    <xdr:clientData/>
  </xdr:twoCellAnchor>
  <xdr:twoCellAnchor>
    <xdr:from>
      <xdr:col>22</xdr:col>
      <xdr:colOff>0</xdr:colOff>
      <xdr:row>126</xdr:row>
      <xdr:rowOff>133350</xdr:rowOff>
    </xdr:from>
    <xdr:to>
      <xdr:col>24</xdr:col>
      <xdr:colOff>9525</xdr:colOff>
      <xdr:row>126</xdr:row>
      <xdr:rowOff>133352</xdr:rowOff>
    </xdr:to>
    <xdr:cxnSp macro="">
      <xdr:nvCxnSpPr>
        <xdr:cNvPr id="146" name="直線コネクタ 145"/>
        <xdr:cNvCxnSpPr/>
      </xdr:nvCxnSpPr>
      <xdr:spPr bwMode="auto">
        <a:xfrm flipV="1">
          <a:off x="10915650" y="23402925"/>
          <a:ext cx="1000125" cy="2"/>
        </a:xfrm>
        <a:prstGeom prst="line">
          <a:avLst/>
        </a:prstGeom>
        <a:solidFill>
          <a:srgbClr val="FFFFFF"/>
        </a:solidFill>
        <a:ln w="44450" cap="flat" cmpd="sng" algn="ctr">
          <a:solidFill>
            <a:srgbClr val="FF0000"/>
          </a:solidFill>
          <a:prstDash val="solid"/>
          <a:round/>
          <a:headEnd type="none" w="med" len="med"/>
          <a:tailEnd type="none" w="med" len="med"/>
        </a:ln>
        <a:effectLst/>
      </xdr:spPr>
    </xdr:cxnSp>
    <xdr:clientData/>
  </xdr:twoCellAnchor>
  <xdr:twoCellAnchor>
    <xdr:from>
      <xdr:col>22</xdr:col>
      <xdr:colOff>0</xdr:colOff>
      <xdr:row>127</xdr:row>
      <xdr:rowOff>123825</xdr:rowOff>
    </xdr:from>
    <xdr:to>
      <xdr:col>24</xdr:col>
      <xdr:colOff>0</xdr:colOff>
      <xdr:row>127</xdr:row>
      <xdr:rowOff>123827</xdr:rowOff>
    </xdr:to>
    <xdr:cxnSp macro="">
      <xdr:nvCxnSpPr>
        <xdr:cNvPr id="148" name="直線コネクタ 147"/>
        <xdr:cNvCxnSpPr/>
      </xdr:nvCxnSpPr>
      <xdr:spPr bwMode="auto">
        <a:xfrm flipV="1">
          <a:off x="10915650" y="23583900"/>
          <a:ext cx="990600" cy="2"/>
        </a:xfrm>
        <a:prstGeom prst="line">
          <a:avLst/>
        </a:prstGeom>
        <a:solidFill>
          <a:srgbClr val="FFFFFF"/>
        </a:solidFill>
        <a:ln w="44450" cap="flat" cmpd="sng" algn="ctr">
          <a:solidFill>
            <a:srgbClr val="FF0000"/>
          </a:solidFill>
          <a:prstDash val="solid"/>
          <a:round/>
          <a:headEnd type="none" w="med" len="med"/>
          <a:tailEnd type="none" w="med" len="med"/>
        </a:ln>
        <a:effectLst/>
      </xdr:spPr>
    </xdr:cxnSp>
    <xdr:clientData/>
  </xdr:twoCellAnchor>
  <xdr:twoCellAnchor>
    <xdr:from>
      <xdr:col>17</xdr:col>
      <xdr:colOff>485775</xdr:colOff>
      <xdr:row>37</xdr:row>
      <xdr:rowOff>132522</xdr:rowOff>
    </xdr:from>
    <xdr:to>
      <xdr:col>22</xdr:col>
      <xdr:colOff>0</xdr:colOff>
      <xdr:row>37</xdr:row>
      <xdr:rowOff>133353</xdr:rowOff>
    </xdr:to>
    <xdr:cxnSp macro="">
      <xdr:nvCxnSpPr>
        <xdr:cNvPr id="150" name="直線コネクタ 149"/>
        <xdr:cNvCxnSpPr/>
      </xdr:nvCxnSpPr>
      <xdr:spPr bwMode="auto">
        <a:xfrm flipV="1">
          <a:off x="8950601" y="5449957"/>
          <a:ext cx="1999008" cy="831"/>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17</xdr:col>
      <xdr:colOff>488674</xdr:colOff>
      <xdr:row>38</xdr:row>
      <xdr:rowOff>140804</xdr:rowOff>
    </xdr:from>
    <xdr:to>
      <xdr:col>19</xdr:col>
      <xdr:colOff>12424</xdr:colOff>
      <xdr:row>38</xdr:row>
      <xdr:rowOff>140805</xdr:rowOff>
    </xdr:to>
    <xdr:cxnSp macro="">
      <xdr:nvCxnSpPr>
        <xdr:cNvPr id="152" name="直線コネクタ 151"/>
        <xdr:cNvCxnSpPr/>
      </xdr:nvCxnSpPr>
      <xdr:spPr bwMode="auto">
        <a:xfrm flipV="1">
          <a:off x="8953500" y="5648739"/>
          <a:ext cx="517663" cy="1"/>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17</xdr:col>
      <xdr:colOff>488675</xdr:colOff>
      <xdr:row>39</xdr:row>
      <xdr:rowOff>140804</xdr:rowOff>
    </xdr:from>
    <xdr:to>
      <xdr:col>22</xdr:col>
      <xdr:colOff>8282</xdr:colOff>
      <xdr:row>39</xdr:row>
      <xdr:rowOff>140807</xdr:rowOff>
    </xdr:to>
    <xdr:cxnSp macro="">
      <xdr:nvCxnSpPr>
        <xdr:cNvPr id="153" name="直線コネクタ 152"/>
        <xdr:cNvCxnSpPr/>
      </xdr:nvCxnSpPr>
      <xdr:spPr bwMode="auto">
        <a:xfrm flipV="1">
          <a:off x="8953501" y="5839239"/>
          <a:ext cx="2004390" cy="3"/>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17</xdr:col>
      <xdr:colOff>490903</xdr:colOff>
      <xdr:row>40</xdr:row>
      <xdr:rowOff>146538</xdr:rowOff>
    </xdr:from>
    <xdr:to>
      <xdr:col>19</xdr:col>
      <xdr:colOff>14653</xdr:colOff>
      <xdr:row>40</xdr:row>
      <xdr:rowOff>146539</xdr:rowOff>
    </xdr:to>
    <xdr:cxnSp macro="">
      <xdr:nvCxnSpPr>
        <xdr:cNvPr id="155" name="直線コネクタ 154"/>
        <xdr:cNvCxnSpPr/>
      </xdr:nvCxnSpPr>
      <xdr:spPr bwMode="auto">
        <a:xfrm flipV="1">
          <a:off x="8975480" y="6125307"/>
          <a:ext cx="520211" cy="1"/>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18</xdr:col>
      <xdr:colOff>7327</xdr:colOff>
      <xdr:row>41</xdr:row>
      <xdr:rowOff>139212</xdr:rowOff>
    </xdr:from>
    <xdr:to>
      <xdr:col>22</xdr:col>
      <xdr:colOff>7327</xdr:colOff>
      <xdr:row>41</xdr:row>
      <xdr:rowOff>139214</xdr:rowOff>
    </xdr:to>
    <xdr:cxnSp macro="">
      <xdr:nvCxnSpPr>
        <xdr:cNvPr id="156" name="直線コネクタ 155"/>
        <xdr:cNvCxnSpPr/>
      </xdr:nvCxnSpPr>
      <xdr:spPr bwMode="auto">
        <a:xfrm flipV="1">
          <a:off x="8990135" y="6308481"/>
          <a:ext cx="1992923" cy="2"/>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18</xdr:col>
      <xdr:colOff>7327</xdr:colOff>
      <xdr:row>42</xdr:row>
      <xdr:rowOff>131885</xdr:rowOff>
    </xdr:from>
    <xdr:to>
      <xdr:col>23</xdr:col>
      <xdr:colOff>490903</xdr:colOff>
      <xdr:row>42</xdr:row>
      <xdr:rowOff>139214</xdr:rowOff>
    </xdr:to>
    <xdr:cxnSp macro="">
      <xdr:nvCxnSpPr>
        <xdr:cNvPr id="158" name="直線コネクタ 157"/>
        <xdr:cNvCxnSpPr/>
      </xdr:nvCxnSpPr>
      <xdr:spPr bwMode="auto">
        <a:xfrm flipV="1">
          <a:off x="8990135" y="6491654"/>
          <a:ext cx="2974730" cy="7329"/>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18</xdr:col>
      <xdr:colOff>14653</xdr:colOff>
      <xdr:row>44</xdr:row>
      <xdr:rowOff>131885</xdr:rowOff>
    </xdr:from>
    <xdr:to>
      <xdr:col>23</xdr:col>
      <xdr:colOff>490903</xdr:colOff>
      <xdr:row>44</xdr:row>
      <xdr:rowOff>146541</xdr:rowOff>
    </xdr:to>
    <xdr:cxnSp macro="">
      <xdr:nvCxnSpPr>
        <xdr:cNvPr id="160" name="直線コネクタ 159"/>
        <xdr:cNvCxnSpPr/>
      </xdr:nvCxnSpPr>
      <xdr:spPr bwMode="auto">
        <a:xfrm flipV="1">
          <a:off x="8997461" y="6682154"/>
          <a:ext cx="2967404" cy="14656"/>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20</xdr:col>
      <xdr:colOff>7328</xdr:colOff>
      <xdr:row>45</xdr:row>
      <xdr:rowOff>139212</xdr:rowOff>
    </xdr:from>
    <xdr:to>
      <xdr:col>24</xdr:col>
      <xdr:colOff>0</xdr:colOff>
      <xdr:row>45</xdr:row>
      <xdr:rowOff>139214</xdr:rowOff>
    </xdr:to>
    <xdr:cxnSp macro="">
      <xdr:nvCxnSpPr>
        <xdr:cNvPr id="162" name="直線コネクタ 161"/>
        <xdr:cNvCxnSpPr/>
      </xdr:nvCxnSpPr>
      <xdr:spPr bwMode="auto">
        <a:xfrm flipV="1">
          <a:off x="9986597" y="6879981"/>
          <a:ext cx="1985595" cy="2"/>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20</xdr:col>
      <xdr:colOff>1</xdr:colOff>
      <xdr:row>46</xdr:row>
      <xdr:rowOff>139212</xdr:rowOff>
    </xdr:from>
    <xdr:to>
      <xdr:col>22</xdr:col>
      <xdr:colOff>0</xdr:colOff>
      <xdr:row>46</xdr:row>
      <xdr:rowOff>139214</xdr:rowOff>
    </xdr:to>
    <xdr:cxnSp macro="">
      <xdr:nvCxnSpPr>
        <xdr:cNvPr id="164" name="直線コネクタ 163"/>
        <xdr:cNvCxnSpPr/>
      </xdr:nvCxnSpPr>
      <xdr:spPr bwMode="auto">
        <a:xfrm flipV="1">
          <a:off x="9979270" y="7070481"/>
          <a:ext cx="996461" cy="2"/>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20</xdr:col>
      <xdr:colOff>1</xdr:colOff>
      <xdr:row>47</xdr:row>
      <xdr:rowOff>139214</xdr:rowOff>
    </xdr:from>
    <xdr:to>
      <xdr:col>21</xdr:col>
      <xdr:colOff>9525</xdr:colOff>
      <xdr:row>47</xdr:row>
      <xdr:rowOff>142875</xdr:rowOff>
    </xdr:to>
    <xdr:cxnSp macro="">
      <xdr:nvCxnSpPr>
        <xdr:cNvPr id="166" name="直線コネクタ 165"/>
        <xdr:cNvCxnSpPr/>
      </xdr:nvCxnSpPr>
      <xdr:spPr bwMode="auto">
        <a:xfrm>
          <a:off x="9925051" y="7368689"/>
          <a:ext cx="504824" cy="3661"/>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22</xdr:col>
      <xdr:colOff>9525</xdr:colOff>
      <xdr:row>47</xdr:row>
      <xdr:rowOff>123825</xdr:rowOff>
    </xdr:from>
    <xdr:to>
      <xdr:col>22</xdr:col>
      <xdr:colOff>476250</xdr:colOff>
      <xdr:row>47</xdr:row>
      <xdr:rowOff>124560</xdr:rowOff>
    </xdr:to>
    <xdr:cxnSp macro="">
      <xdr:nvCxnSpPr>
        <xdr:cNvPr id="167" name="直線コネクタ 166"/>
        <xdr:cNvCxnSpPr/>
      </xdr:nvCxnSpPr>
      <xdr:spPr bwMode="auto">
        <a:xfrm flipV="1">
          <a:off x="10925175" y="7353300"/>
          <a:ext cx="466725" cy="735"/>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18</xdr:col>
      <xdr:colOff>7327</xdr:colOff>
      <xdr:row>48</xdr:row>
      <xdr:rowOff>131887</xdr:rowOff>
    </xdr:from>
    <xdr:to>
      <xdr:col>22</xdr:col>
      <xdr:colOff>0</xdr:colOff>
      <xdr:row>48</xdr:row>
      <xdr:rowOff>140804</xdr:rowOff>
    </xdr:to>
    <xdr:cxnSp macro="">
      <xdr:nvCxnSpPr>
        <xdr:cNvPr id="168" name="直線コネクタ 167"/>
        <xdr:cNvCxnSpPr/>
      </xdr:nvCxnSpPr>
      <xdr:spPr bwMode="auto">
        <a:xfrm>
          <a:off x="8969110" y="7544822"/>
          <a:ext cx="1980499" cy="8917"/>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18</xdr:col>
      <xdr:colOff>1273</xdr:colOff>
      <xdr:row>49</xdr:row>
      <xdr:rowOff>139214</xdr:rowOff>
    </xdr:from>
    <xdr:to>
      <xdr:col>21</xdr:col>
      <xdr:colOff>480391</xdr:colOff>
      <xdr:row>49</xdr:row>
      <xdr:rowOff>140804</xdr:rowOff>
    </xdr:to>
    <xdr:cxnSp macro="">
      <xdr:nvCxnSpPr>
        <xdr:cNvPr id="171" name="直線コネクタ 170"/>
        <xdr:cNvCxnSpPr/>
      </xdr:nvCxnSpPr>
      <xdr:spPr bwMode="auto">
        <a:xfrm>
          <a:off x="8963056" y="7742649"/>
          <a:ext cx="1969987" cy="1590"/>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18</xdr:col>
      <xdr:colOff>7326</xdr:colOff>
      <xdr:row>50</xdr:row>
      <xdr:rowOff>131885</xdr:rowOff>
    </xdr:from>
    <xdr:to>
      <xdr:col>20</xdr:col>
      <xdr:colOff>490904</xdr:colOff>
      <xdr:row>50</xdr:row>
      <xdr:rowOff>139214</xdr:rowOff>
    </xdr:to>
    <xdr:cxnSp macro="">
      <xdr:nvCxnSpPr>
        <xdr:cNvPr id="173" name="直線コネクタ 172"/>
        <xdr:cNvCxnSpPr/>
      </xdr:nvCxnSpPr>
      <xdr:spPr bwMode="auto">
        <a:xfrm flipV="1">
          <a:off x="8990134" y="7825154"/>
          <a:ext cx="1480039" cy="7329"/>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17</xdr:col>
      <xdr:colOff>490903</xdr:colOff>
      <xdr:row>51</xdr:row>
      <xdr:rowOff>139212</xdr:rowOff>
    </xdr:from>
    <xdr:to>
      <xdr:col>19</xdr:col>
      <xdr:colOff>14653</xdr:colOff>
      <xdr:row>51</xdr:row>
      <xdr:rowOff>139213</xdr:rowOff>
    </xdr:to>
    <xdr:cxnSp macro="">
      <xdr:nvCxnSpPr>
        <xdr:cNvPr id="175" name="直線コネクタ 174"/>
        <xdr:cNvCxnSpPr/>
      </xdr:nvCxnSpPr>
      <xdr:spPr bwMode="auto">
        <a:xfrm flipV="1">
          <a:off x="8975480" y="8022981"/>
          <a:ext cx="520211" cy="1"/>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19</xdr:col>
      <xdr:colOff>7327</xdr:colOff>
      <xdr:row>54</xdr:row>
      <xdr:rowOff>217895</xdr:rowOff>
    </xdr:from>
    <xdr:to>
      <xdr:col>20</xdr:col>
      <xdr:colOff>483577</xdr:colOff>
      <xdr:row>54</xdr:row>
      <xdr:rowOff>217897</xdr:rowOff>
    </xdr:to>
    <xdr:cxnSp macro="">
      <xdr:nvCxnSpPr>
        <xdr:cNvPr id="176" name="直線コネクタ 175"/>
        <xdr:cNvCxnSpPr/>
      </xdr:nvCxnSpPr>
      <xdr:spPr bwMode="auto">
        <a:xfrm flipV="1">
          <a:off x="9466066" y="8740699"/>
          <a:ext cx="973207" cy="2"/>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19</xdr:col>
      <xdr:colOff>490905</xdr:colOff>
      <xdr:row>55</xdr:row>
      <xdr:rowOff>234461</xdr:rowOff>
    </xdr:from>
    <xdr:to>
      <xdr:col>21</xdr:col>
      <xdr:colOff>14654</xdr:colOff>
      <xdr:row>55</xdr:row>
      <xdr:rowOff>234462</xdr:rowOff>
    </xdr:to>
    <xdr:cxnSp macro="">
      <xdr:nvCxnSpPr>
        <xdr:cNvPr id="178" name="直線コネクタ 177"/>
        <xdr:cNvCxnSpPr/>
      </xdr:nvCxnSpPr>
      <xdr:spPr bwMode="auto">
        <a:xfrm flipV="1">
          <a:off x="9971943" y="8953499"/>
          <a:ext cx="520211" cy="1"/>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18</xdr:col>
      <xdr:colOff>490904</xdr:colOff>
      <xdr:row>56</xdr:row>
      <xdr:rowOff>219808</xdr:rowOff>
    </xdr:from>
    <xdr:to>
      <xdr:col>20</xdr:col>
      <xdr:colOff>14654</xdr:colOff>
      <xdr:row>56</xdr:row>
      <xdr:rowOff>219809</xdr:rowOff>
    </xdr:to>
    <xdr:cxnSp macro="">
      <xdr:nvCxnSpPr>
        <xdr:cNvPr id="179" name="直線コネクタ 178"/>
        <xdr:cNvCxnSpPr/>
      </xdr:nvCxnSpPr>
      <xdr:spPr bwMode="auto">
        <a:xfrm flipV="1">
          <a:off x="9473712" y="9246577"/>
          <a:ext cx="520211" cy="1"/>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18</xdr:col>
      <xdr:colOff>490903</xdr:colOff>
      <xdr:row>57</xdr:row>
      <xdr:rowOff>131885</xdr:rowOff>
    </xdr:from>
    <xdr:to>
      <xdr:col>20</xdr:col>
      <xdr:colOff>14653</xdr:colOff>
      <xdr:row>57</xdr:row>
      <xdr:rowOff>131886</xdr:rowOff>
    </xdr:to>
    <xdr:cxnSp macro="">
      <xdr:nvCxnSpPr>
        <xdr:cNvPr id="180" name="直線コネクタ 179"/>
        <xdr:cNvCxnSpPr/>
      </xdr:nvCxnSpPr>
      <xdr:spPr bwMode="auto">
        <a:xfrm flipV="1">
          <a:off x="9473711" y="9466385"/>
          <a:ext cx="520211" cy="1"/>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19</xdr:col>
      <xdr:colOff>1</xdr:colOff>
      <xdr:row>58</xdr:row>
      <xdr:rowOff>124558</xdr:rowOff>
    </xdr:from>
    <xdr:to>
      <xdr:col>22</xdr:col>
      <xdr:colOff>0</xdr:colOff>
      <xdr:row>58</xdr:row>
      <xdr:rowOff>124560</xdr:rowOff>
    </xdr:to>
    <xdr:cxnSp macro="">
      <xdr:nvCxnSpPr>
        <xdr:cNvPr id="181" name="直線コネクタ 180"/>
        <xdr:cNvCxnSpPr/>
      </xdr:nvCxnSpPr>
      <xdr:spPr bwMode="auto">
        <a:xfrm flipV="1">
          <a:off x="9481039" y="9649558"/>
          <a:ext cx="1494692" cy="2"/>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18</xdr:col>
      <xdr:colOff>490904</xdr:colOff>
      <xdr:row>59</xdr:row>
      <xdr:rowOff>139212</xdr:rowOff>
    </xdr:from>
    <xdr:to>
      <xdr:col>22</xdr:col>
      <xdr:colOff>14654</xdr:colOff>
      <xdr:row>59</xdr:row>
      <xdr:rowOff>139213</xdr:rowOff>
    </xdr:to>
    <xdr:cxnSp macro="">
      <xdr:nvCxnSpPr>
        <xdr:cNvPr id="183" name="直線コネクタ 182"/>
        <xdr:cNvCxnSpPr/>
      </xdr:nvCxnSpPr>
      <xdr:spPr bwMode="auto">
        <a:xfrm flipV="1">
          <a:off x="9473712" y="9854712"/>
          <a:ext cx="1516673" cy="1"/>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19</xdr:col>
      <xdr:colOff>7328</xdr:colOff>
      <xdr:row>60</xdr:row>
      <xdr:rowOff>131885</xdr:rowOff>
    </xdr:from>
    <xdr:to>
      <xdr:col>22</xdr:col>
      <xdr:colOff>7327</xdr:colOff>
      <xdr:row>60</xdr:row>
      <xdr:rowOff>139213</xdr:rowOff>
    </xdr:to>
    <xdr:cxnSp macro="">
      <xdr:nvCxnSpPr>
        <xdr:cNvPr id="185" name="直線コネクタ 184"/>
        <xdr:cNvCxnSpPr/>
      </xdr:nvCxnSpPr>
      <xdr:spPr bwMode="auto">
        <a:xfrm flipV="1">
          <a:off x="9488366" y="10037885"/>
          <a:ext cx="1494692" cy="7328"/>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18</xdr:col>
      <xdr:colOff>490903</xdr:colOff>
      <xdr:row>61</xdr:row>
      <xdr:rowOff>139212</xdr:rowOff>
    </xdr:from>
    <xdr:to>
      <xdr:col>21</xdr:col>
      <xdr:colOff>7327</xdr:colOff>
      <xdr:row>61</xdr:row>
      <xdr:rowOff>139214</xdr:rowOff>
    </xdr:to>
    <xdr:cxnSp macro="">
      <xdr:nvCxnSpPr>
        <xdr:cNvPr id="187" name="直線コネクタ 186"/>
        <xdr:cNvCxnSpPr/>
      </xdr:nvCxnSpPr>
      <xdr:spPr bwMode="auto">
        <a:xfrm flipV="1">
          <a:off x="9473711" y="10235712"/>
          <a:ext cx="1011116" cy="2"/>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20</xdr:col>
      <xdr:colOff>0</xdr:colOff>
      <xdr:row>63</xdr:row>
      <xdr:rowOff>139212</xdr:rowOff>
    </xdr:from>
    <xdr:to>
      <xdr:col>22</xdr:col>
      <xdr:colOff>0</xdr:colOff>
      <xdr:row>63</xdr:row>
      <xdr:rowOff>139213</xdr:rowOff>
    </xdr:to>
    <xdr:cxnSp macro="">
      <xdr:nvCxnSpPr>
        <xdr:cNvPr id="189" name="直線コネクタ 188"/>
        <xdr:cNvCxnSpPr/>
      </xdr:nvCxnSpPr>
      <xdr:spPr bwMode="auto">
        <a:xfrm flipV="1">
          <a:off x="9979269" y="10616712"/>
          <a:ext cx="996462" cy="1"/>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19</xdr:col>
      <xdr:colOff>490905</xdr:colOff>
      <xdr:row>64</xdr:row>
      <xdr:rowOff>139211</xdr:rowOff>
    </xdr:from>
    <xdr:to>
      <xdr:col>21</xdr:col>
      <xdr:colOff>14654</xdr:colOff>
      <xdr:row>64</xdr:row>
      <xdr:rowOff>139212</xdr:rowOff>
    </xdr:to>
    <xdr:cxnSp macro="">
      <xdr:nvCxnSpPr>
        <xdr:cNvPr id="191" name="直線コネクタ 190"/>
        <xdr:cNvCxnSpPr/>
      </xdr:nvCxnSpPr>
      <xdr:spPr bwMode="auto">
        <a:xfrm flipV="1">
          <a:off x="9971943" y="10807211"/>
          <a:ext cx="520211" cy="1"/>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20</xdr:col>
      <xdr:colOff>7328</xdr:colOff>
      <xdr:row>65</xdr:row>
      <xdr:rowOff>124558</xdr:rowOff>
    </xdr:from>
    <xdr:to>
      <xdr:col>22</xdr:col>
      <xdr:colOff>14654</xdr:colOff>
      <xdr:row>65</xdr:row>
      <xdr:rowOff>131887</xdr:rowOff>
    </xdr:to>
    <xdr:cxnSp macro="">
      <xdr:nvCxnSpPr>
        <xdr:cNvPr id="192" name="直線コネクタ 191"/>
        <xdr:cNvCxnSpPr/>
      </xdr:nvCxnSpPr>
      <xdr:spPr bwMode="auto">
        <a:xfrm flipV="1">
          <a:off x="9986597" y="10983058"/>
          <a:ext cx="1003788" cy="7329"/>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20</xdr:col>
      <xdr:colOff>1</xdr:colOff>
      <xdr:row>66</xdr:row>
      <xdr:rowOff>131885</xdr:rowOff>
    </xdr:from>
    <xdr:to>
      <xdr:col>23</xdr:col>
      <xdr:colOff>7326</xdr:colOff>
      <xdr:row>66</xdr:row>
      <xdr:rowOff>139214</xdr:rowOff>
    </xdr:to>
    <xdr:cxnSp macro="">
      <xdr:nvCxnSpPr>
        <xdr:cNvPr id="308" name="直線コネクタ 307"/>
        <xdr:cNvCxnSpPr/>
      </xdr:nvCxnSpPr>
      <xdr:spPr bwMode="auto">
        <a:xfrm flipV="1">
          <a:off x="9979270" y="11180885"/>
          <a:ext cx="1502018" cy="7329"/>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20</xdr:col>
      <xdr:colOff>7328</xdr:colOff>
      <xdr:row>67</xdr:row>
      <xdr:rowOff>139212</xdr:rowOff>
    </xdr:from>
    <xdr:to>
      <xdr:col>24</xdr:col>
      <xdr:colOff>0</xdr:colOff>
      <xdr:row>67</xdr:row>
      <xdr:rowOff>139214</xdr:rowOff>
    </xdr:to>
    <xdr:cxnSp macro="">
      <xdr:nvCxnSpPr>
        <xdr:cNvPr id="309" name="直線コネクタ 308"/>
        <xdr:cNvCxnSpPr/>
      </xdr:nvCxnSpPr>
      <xdr:spPr bwMode="auto">
        <a:xfrm flipV="1">
          <a:off x="9986597" y="11378712"/>
          <a:ext cx="1985595" cy="2"/>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20</xdr:col>
      <xdr:colOff>490905</xdr:colOff>
      <xdr:row>70</xdr:row>
      <xdr:rowOff>129973</xdr:rowOff>
    </xdr:from>
    <xdr:to>
      <xdr:col>22</xdr:col>
      <xdr:colOff>14654</xdr:colOff>
      <xdr:row>70</xdr:row>
      <xdr:rowOff>129974</xdr:rowOff>
    </xdr:to>
    <xdr:cxnSp macro="">
      <xdr:nvCxnSpPr>
        <xdr:cNvPr id="310" name="直線コネクタ 309"/>
        <xdr:cNvCxnSpPr/>
      </xdr:nvCxnSpPr>
      <xdr:spPr bwMode="auto">
        <a:xfrm flipV="1">
          <a:off x="10446601" y="12048647"/>
          <a:ext cx="517662" cy="1"/>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22</xdr:col>
      <xdr:colOff>480390</xdr:colOff>
      <xdr:row>70</xdr:row>
      <xdr:rowOff>139212</xdr:rowOff>
    </xdr:from>
    <xdr:to>
      <xdr:col>24</xdr:col>
      <xdr:colOff>5415</xdr:colOff>
      <xdr:row>70</xdr:row>
      <xdr:rowOff>139213</xdr:rowOff>
    </xdr:to>
    <xdr:cxnSp macro="">
      <xdr:nvCxnSpPr>
        <xdr:cNvPr id="311" name="直線コネクタ 310"/>
        <xdr:cNvCxnSpPr/>
      </xdr:nvCxnSpPr>
      <xdr:spPr bwMode="auto">
        <a:xfrm flipV="1">
          <a:off x="11429999" y="12057886"/>
          <a:ext cx="518938" cy="1"/>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22</xdr:col>
      <xdr:colOff>7327</xdr:colOff>
      <xdr:row>72</xdr:row>
      <xdr:rowOff>146538</xdr:rowOff>
    </xdr:from>
    <xdr:to>
      <xdr:col>24</xdr:col>
      <xdr:colOff>7327</xdr:colOff>
      <xdr:row>72</xdr:row>
      <xdr:rowOff>146541</xdr:rowOff>
    </xdr:to>
    <xdr:cxnSp macro="">
      <xdr:nvCxnSpPr>
        <xdr:cNvPr id="312" name="直線コネクタ 311"/>
        <xdr:cNvCxnSpPr/>
      </xdr:nvCxnSpPr>
      <xdr:spPr bwMode="auto">
        <a:xfrm flipV="1">
          <a:off x="10983058" y="12338538"/>
          <a:ext cx="996461" cy="3"/>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20</xdr:col>
      <xdr:colOff>7327</xdr:colOff>
      <xdr:row>73</xdr:row>
      <xdr:rowOff>131885</xdr:rowOff>
    </xdr:from>
    <xdr:to>
      <xdr:col>22</xdr:col>
      <xdr:colOff>483577</xdr:colOff>
      <xdr:row>73</xdr:row>
      <xdr:rowOff>131887</xdr:rowOff>
    </xdr:to>
    <xdr:cxnSp macro="">
      <xdr:nvCxnSpPr>
        <xdr:cNvPr id="313" name="直線コネクタ 312"/>
        <xdr:cNvCxnSpPr/>
      </xdr:nvCxnSpPr>
      <xdr:spPr bwMode="auto">
        <a:xfrm flipV="1">
          <a:off x="9986596" y="12514385"/>
          <a:ext cx="1472712" cy="2"/>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20</xdr:col>
      <xdr:colOff>2</xdr:colOff>
      <xdr:row>43</xdr:row>
      <xdr:rowOff>52581</xdr:rowOff>
    </xdr:from>
    <xdr:to>
      <xdr:col>20</xdr:col>
      <xdr:colOff>481854</xdr:colOff>
      <xdr:row>43</xdr:row>
      <xdr:rowOff>52581</xdr:rowOff>
    </xdr:to>
    <xdr:sp macro="" textlink="">
      <xdr:nvSpPr>
        <xdr:cNvPr id="165" name="Line 9"/>
        <xdr:cNvSpPr>
          <a:spLocks noChangeShapeType="1"/>
        </xdr:cNvSpPr>
      </xdr:nvSpPr>
      <xdr:spPr bwMode="auto">
        <a:xfrm flipV="1">
          <a:off x="9979271" y="6602850"/>
          <a:ext cx="481852"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0</xdr:colOff>
      <xdr:row>43</xdr:row>
      <xdr:rowOff>52582</xdr:rowOff>
    </xdr:from>
    <xdr:to>
      <xdr:col>21</xdr:col>
      <xdr:colOff>488977</xdr:colOff>
      <xdr:row>43</xdr:row>
      <xdr:rowOff>52582</xdr:rowOff>
    </xdr:to>
    <xdr:sp macro="" textlink="">
      <xdr:nvSpPr>
        <xdr:cNvPr id="170" name="Line 115"/>
        <xdr:cNvSpPr>
          <a:spLocks noChangeShapeType="1"/>
        </xdr:cNvSpPr>
      </xdr:nvSpPr>
      <xdr:spPr bwMode="auto">
        <a:xfrm flipV="1">
          <a:off x="10477500" y="6602851"/>
          <a:ext cx="488977" cy="0"/>
        </a:xfrm>
        <a:prstGeom prst="line">
          <a:avLst/>
        </a:prstGeom>
        <a:noFill/>
        <a:ln w="381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7327</xdr:colOff>
      <xdr:row>43</xdr:row>
      <xdr:rowOff>131885</xdr:rowOff>
    </xdr:from>
    <xdr:to>
      <xdr:col>18</xdr:col>
      <xdr:colOff>490904</xdr:colOff>
      <xdr:row>43</xdr:row>
      <xdr:rowOff>131886</xdr:rowOff>
    </xdr:to>
    <xdr:cxnSp macro="">
      <xdr:nvCxnSpPr>
        <xdr:cNvPr id="172" name="直線コネクタ 171"/>
        <xdr:cNvCxnSpPr/>
      </xdr:nvCxnSpPr>
      <xdr:spPr bwMode="auto">
        <a:xfrm flipV="1">
          <a:off x="8990135" y="6682154"/>
          <a:ext cx="483577" cy="1"/>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20</xdr:col>
      <xdr:colOff>7757</xdr:colOff>
      <xdr:row>43</xdr:row>
      <xdr:rowOff>131885</xdr:rowOff>
    </xdr:from>
    <xdr:to>
      <xdr:col>21</xdr:col>
      <xdr:colOff>490904</xdr:colOff>
      <xdr:row>43</xdr:row>
      <xdr:rowOff>134903</xdr:rowOff>
    </xdr:to>
    <xdr:cxnSp macro="">
      <xdr:nvCxnSpPr>
        <xdr:cNvPr id="174" name="直線コネクタ 173"/>
        <xdr:cNvCxnSpPr/>
      </xdr:nvCxnSpPr>
      <xdr:spPr bwMode="auto">
        <a:xfrm flipV="1">
          <a:off x="9987026" y="6682154"/>
          <a:ext cx="981378" cy="3018"/>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18</xdr:col>
      <xdr:colOff>488674</xdr:colOff>
      <xdr:row>68</xdr:row>
      <xdr:rowOff>124239</xdr:rowOff>
    </xdr:from>
    <xdr:to>
      <xdr:col>21</xdr:col>
      <xdr:colOff>488674</xdr:colOff>
      <xdr:row>68</xdr:row>
      <xdr:rowOff>124241</xdr:rowOff>
    </xdr:to>
    <xdr:cxnSp macro="">
      <xdr:nvCxnSpPr>
        <xdr:cNvPr id="177" name="直線コネクタ 176"/>
        <xdr:cNvCxnSpPr/>
      </xdr:nvCxnSpPr>
      <xdr:spPr bwMode="auto">
        <a:xfrm flipV="1">
          <a:off x="9450457" y="11661913"/>
          <a:ext cx="1490869" cy="2"/>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20</xdr:col>
      <xdr:colOff>488674</xdr:colOff>
      <xdr:row>69</xdr:row>
      <xdr:rowOff>132522</xdr:rowOff>
    </xdr:from>
    <xdr:to>
      <xdr:col>22</xdr:col>
      <xdr:colOff>12423</xdr:colOff>
      <xdr:row>69</xdr:row>
      <xdr:rowOff>132523</xdr:rowOff>
    </xdr:to>
    <xdr:cxnSp macro="">
      <xdr:nvCxnSpPr>
        <xdr:cNvPr id="182" name="直線コネクタ 181"/>
        <xdr:cNvCxnSpPr/>
      </xdr:nvCxnSpPr>
      <xdr:spPr bwMode="auto">
        <a:xfrm flipV="1">
          <a:off x="10444370" y="11860696"/>
          <a:ext cx="517662" cy="1"/>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4</xdr:row>
      <xdr:rowOff>57150</xdr:rowOff>
    </xdr:from>
    <xdr:to>
      <xdr:col>23</xdr:col>
      <xdr:colOff>457200</xdr:colOff>
      <xdr:row>59</xdr:row>
      <xdr:rowOff>66675</xdr:rowOff>
    </xdr:to>
    <xdr:pic>
      <xdr:nvPicPr>
        <xdr:cNvPr id="3" name="Picture 2" descr="scan-2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81050"/>
          <a:ext cx="11334750" cy="786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7</xdr:row>
      <xdr:rowOff>123825</xdr:rowOff>
    </xdr:from>
    <xdr:to>
      <xdr:col>21</xdr:col>
      <xdr:colOff>314325</xdr:colOff>
      <xdr:row>53</xdr:row>
      <xdr:rowOff>9525</xdr:rowOff>
    </xdr:to>
    <xdr:sp macro="" textlink="">
      <xdr:nvSpPr>
        <xdr:cNvPr id="4" name="Freeform 3"/>
        <xdr:cNvSpPr>
          <a:spLocks/>
        </xdr:cNvSpPr>
      </xdr:nvSpPr>
      <xdr:spPr bwMode="auto">
        <a:xfrm>
          <a:off x="247650" y="1276350"/>
          <a:ext cx="10067925" cy="6457950"/>
        </a:xfrm>
        <a:custGeom>
          <a:avLst/>
          <a:gdLst>
            <a:gd name="T0" fmla="*/ 2147483647 w 1057"/>
            <a:gd name="T1" fmla="*/ 2147483647 h 679"/>
            <a:gd name="T2" fmla="*/ 2147483647 w 1057"/>
            <a:gd name="T3" fmla="*/ 2147483647 h 679"/>
            <a:gd name="T4" fmla="*/ 2147483647 w 1057"/>
            <a:gd name="T5" fmla="*/ 2147483647 h 679"/>
            <a:gd name="T6" fmla="*/ 2147483647 w 1057"/>
            <a:gd name="T7" fmla="*/ 2147483647 h 679"/>
            <a:gd name="T8" fmla="*/ 2147483647 w 1057"/>
            <a:gd name="T9" fmla="*/ 2147483647 h 679"/>
            <a:gd name="T10" fmla="*/ 2147483647 w 1057"/>
            <a:gd name="T11" fmla="*/ 2147483647 h 679"/>
            <a:gd name="T12" fmla="*/ 2147483647 w 1057"/>
            <a:gd name="T13" fmla="*/ 2147483647 h 679"/>
            <a:gd name="T14" fmla="*/ 2147483647 w 1057"/>
            <a:gd name="T15" fmla="*/ 2147483647 h 679"/>
            <a:gd name="T16" fmla="*/ 2147483647 w 1057"/>
            <a:gd name="T17" fmla="*/ 2147483647 h 679"/>
            <a:gd name="T18" fmla="*/ 2147483647 w 1057"/>
            <a:gd name="T19" fmla="*/ 2147483647 h 679"/>
            <a:gd name="T20" fmla="*/ 2147483647 w 1057"/>
            <a:gd name="T21" fmla="*/ 2147483647 h 679"/>
            <a:gd name="T22" fmla="*/ 2147483647 w 1057"/>
            <a:gd name="T23" fmla="*/ 2147483647 h 679"/>
            <a:gd name="T24" fmla="*/ 2147483647 w 1057"/>
            <a:gd name="T25" fmla="*/ 2147483647 h 679"/>
            <a:gd name="T26" fmla="*/ 2147483647 w 1057"/>
            <a:gd name="T27" fmla="*/ 2147483647 h 679"/>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0" t="0" r="r" b="b"/>
          <a:pathLst>
            <a:path w="1057" h="679">
              <a:moveTo>
                <a:pt x="73" y="576"/>
              </a:moveTo>
              <a:cubicBezTo>
                <a:pt x="87" y="665"/>
                <a:pt x="214" y="679"/>
                <a:pt x="267" y="644"/>
              </a:cubicBezTo>
              <a:cubicBezTo>
                <a:pt x="320" y="609"/>
                <a:pt x="316" y="448"/>
                <a:pt x="354" y="415"/>
              </a:cubicBezTo>
              <a:cubicBezTo>
                <a:pt x="392" y="382"/>
                <a:pt x="482" y="414"/>
                <a:pt x="525" y="435"/>
              </a:cubicBezTo>
              <a:cubicBezTo>
                <a:pt x="570" y="461"/>
                <a:pt x="549" y="551"/>
                <a:pt x="623" y="573"/>
              </a:cubicBezTo>
              <a:cubicBezTo>
                <a:pt x="697" y="595"/>
                <a:pt x="901" y="625"/>
                <a:pt x="971" y="565"/>
              </a:cubicBezTo>
              <a:cubicBezTo>
                <a:pt x="1057" y="525"/>
                <a:pt x="1032" y="299"/>
                <a:pt x="1041" y="211"/>
              </a:cubicBezTo>
              <a:cubicBezTo>
                <a:pt x="1050" y="123"/>
                <a:pt x="1052" y="71"/>
                <a:pt x="1025" y="39"/>
              </a:cubicBezTo>
              <a:cubicBezTo>
                <a:pt x="998" y="7"/>
                <a:pt x="919" y="0"/>
                <a:pt x="877" y="20"/>
              </a:cubicBezTo>
              <a:cubicBezTo>
                <a:pt x="835" y="40"/>
                <a:pt x="804" y="128"/>
                <a:pt x="771" y="162"/>
              </a:cubicBezTo>
              <a:cubicBezTo>
                <a:pt x="738" y="196"/>
                <a:pt x="727" y="239"/>
                <a:pt x="682" y="226"/>
              </a:cubicBezTo>
              <a:cubicBezTo>
                <a:pt x="637" y="215"/>
                <a:pt x="599" y="98"/>
                <a:pt x="497" y="84"/>
              </a:cubicBezTo>
              <a:cubicBezTo>
                <a:pt x="395" y="70"/>
                <a:pt x="142" y="57"/>
                <a:pt x="71" y="139"/>
              </a:cubicBezTo>
              <a:cubicBezTo>
                <a:pt x="0" y="221"/>
                <a:pt x="67" y="485"/>
                <a:pt x="73" y="576"/>
              </a:cubicBezTo>
              <a:close/>
            </a:path>
          </a:pathLst>
        </a:custGeom>
        <a:solidFill>
          <a:srgbClr xmlns:mc="http://schemas.openxmlformats.org/markup-compatibility/2006" xmlns:a14="http://schemas.microsoft.com/office/drawing/2010/main" val="3366FF" mc:Ignorable="a14" a14:legacySpreadsheetColorIndex="48">
            <a:alpha val="10196"/>
          </a:srgbClr>
        </a:solidFill>
        <a:ln w="12700" cap="flat" cmpd="sng">
          <a:solidFill>
            <a:srgbClr xmlns:mc="http://schemas.openxmlformats.org/markup-compatibility/2006" xmlns:a14="http://schemas.microsoft.com/office/drawing/2010/main" val="0000FF" mc:Ignorable="a14" a14:legacySpreadsheetColorIndex="12"/>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285750</xdr:colOff>
      <xdr:row>4</xdr:row>
      <xdr:rowOff>57150</xdr:rowOff>
    </xdr:from>
    <xdr:to>
      <xdr:col>15</xdr:col>
      <xdr:colOff>200025</xdr:colOff>
      <xdr:row>7</xdr:row>
      <xdr:rowOff>9525</xdr:rowOff>
    </xdr:to>
    <xdr:sp macro="" textlink="">
      <xdr:nvSpPr>
        <xdr:cNvPr id="5" name="Text Box 5"/>
        <xdr:cNvSpPr txBox="1">
          <a:spLocks noChangeArrowheads="1"/>
        </xdr:cNvSpPr>
      </xdr:nvSpPr>
      <xdr:spPr bwMode="auto">
        <a:xfrm>
          <a:off x="4095750" y="781050"/>
          <a:ext cx="3248025" cy="381000"/>
        </a:xfrm>
        <a:prstGeom prst="rect">
          <a:avLst/>
        </a:prstGeom>
        <a:solidFill>
          <a:srgbClr val="FFFFFF"/>
        </a:solidFill>
        <a:ln>
          <a:noFill/>
        </a:ln>
        <a:effectLst/>
        <a:extLst>
          <a:ext uri="{91240B29-F687-4F45-9708-019B960494DF}">
            <a14:hiddenLine xmlns:a14="http://schemas.microsoft.com/office/drawing/2010/main" w="12700" algn="ctr">
              <a:solidFill>
                <a:srgbClr xmlns:mc="http://schemas.openxmlformats.org/markup-compatibility/2006" val="000000" mc:Ignorable="a14" a14:legacySpreadsheetColorIndex="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390525</xdr:colOff>
      <xdr:row>56</xdr:row>
      <xdr:rowOff>76200</xdr:rowOff>
    </xdr:from>
    <xdr:to>
      <xdr:col>3</xdr:col>
      <xdr:colOff>247650</xdr:colOff>
      <xdr:row>57</xdr:row>
      <xdr:rowOff>95250</xdr:rowOff>
    </xdr:to>
    <xdr:sp macro="" textlink="">
      <xdr:nvSpPr>
        <xdr:cNvPr id="6" name="Rectangle 6"/>
        <xdr:cNvSpPr>
          <a:spLocks noChangeArrowheads="1"/>
        </xdr:cNvSpPr>
      </xdr:nvSpPr>
      <xdr:spPr bwMode="auto">
        <a:xfrm>
          <a:off x="866775" y="8229600"/>
          <a:ext cx="809625" cy="161925"/>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57150" algn="ctr">
              <a:solidFill>
                <a:srgbClr xmlns:mc="http://schemas.openxmlformats.org/markup-compatibility/2006" val="000000" mc:Ignorable="a14" a14:legacySpreadsheetColorIndex="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390525</xdr:colOff>
      <xdr:row>32</xdr:row>
      <xdr:rowOff>114300</xdr:rowOff>
    </xdr:from>
    <xdr:to>
      <xdr:col>12</xdr:col>
      <xdr:colOff>180975</xdr:colOff>
      <xdr:row>41</xdr:row>
      <xdr:rowOff>95250</xdr:rowOff>
    </xdr:to>
    <xdr:sp macro="" textlink="">
      <xdr:nvSpPr>
        <xdr:cNvPr id="7" name="Freeform 7"/>
        <xdr:cNvSpPr>
          <a:spLocks/>
        </xdr:cNvSpPr>
      </xdr:nvSpPr>
      <xdr:spPr bwMode="auto">
        <a:xfrm>
          <a:off x="5629275" y="4838700"/>
          <a:ext cx="266700" cy="1266825"/>
        </a:xfrm>
        <a:custGeom>
          <a:avLst/>
          <a:gdLst>
            <a:gd name="T0" fmla="*/ 2147483647 w 28"/>
            <a:gd name="T1" fmla="*/ 2147483647 h 133"/>
            <a:gd name="T2" fmla="*/ 2147483647 w 28"/>
            <a:gd name="T3" fmla="*/ 2147483647 h 133"/>
            <a:gd name="T4" fmla="*/ 0 w 28"/>
            <a:gd name="T5" fmla="*/ 2147483647 h 133"/>
            <a:gd name="T6" fmla="*/ 2147483647 w 28"/>
            <a:gd name="T7" fmla="*/ 2147483647 h 133"/>
            <a:gd name="T8" fmla="*/ 2147483647 w 28"/>
            <a:gd name="T9" fmla="*/ 2147483647 h 133"/>
            <a:gd name="T10" fmla="*/ 2147483647 w 28"/>
            <a:gd name="T11" fmla="*/ 2147483647 h 133"/>
            <a:gd name="T12" fmla="*/ 2147483647 w 28"/>
            <a:gd name="T13" fmla="*/ 2147483647 h 133"/>
            <a:gd name="T14" fmla="*/ 2147483647 w 28"/>
            <a:gd name="T15" fmla="*/ 0 h 133"/>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28" h="133">
              <a:moveTo>
                <a:pt x="7" y="133"/>
              </a:moveTo>
              <a:cubicBezTo>
                <a:pt x="6" y="129"/>
                <a:pt x="5" y="126"/>
                <a:pt x="4" y="120"/>
              </a:cubicBezTo>
              <a:cubicBezTo>
                <a:pt x="3" y="114"/>
                <a:pt x="0" y="104"/>
                <a:pt x="0" y="95"/>
              </a:cubicBezTo>
              <a:cubicBezTo>
                <a:pt x="0" y="86"/>
                <a:pt x="3" y="74"/>
                <a:pt x="6" y="67"/>
              </a:cubicBezTo>
              <a:cubicBezTo>
                <a:pt x="9" y="60"/>
                <a:pt x="15" y="61"/>
                <a:pt x="18" y="55"/>
              </a:cubicBezTo>
              <a:cubicBezTo>
                <a:pt x="21" y="49"/>
                <a:pt x="26" y="36"/>
                <a:pt x="27" y="30"/>
              </a:cubicBezTo>
              <a:cubicBezTo>
                <a:pt x="28" y="24"/>
                <a:pt x="23" y="23"/>
                <a:pt x="22" y="18"/>
              </a:cubicBezTo>
              <a:cubicBezTo>
                <a:pt x="21" y="13"/>
                <a:pt x="21" y="2"/>
                <a:pt x="20" y="0"/>
              </a:cubicBezTo>
            </a:path>
          </a:pathLst>
        </a:custGeom>
        <a:noFill/>
        <a:ln w="57150"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104775</xdr:colOff>
      <xdr:row>40</xdr:row>
      <xdr:rowOff>95250</xdr:rowOff>
    </xdr:from>
    <xdr:to>
      <xdr:col>17</xdr:col>
      <xdr:colOff>57150</xdr:colOff>
      <xdr:row>44</xdr:row>
      <xdr:rowOff>47625</xdr:rowOff>
    </xdr:to>
    <xdr:sp macro="" textlink="">
      <xdr:nvSpPr>
        <xdr:cNvPr id="8" name="Freeform 8"/>
        <xdr:cNvSpPr>
          <a:spLocks/>
        </xdr:cNvSpPr>
      </xdr:nvSpPr>
      <xdr:spPr bwMode="auto">
        <a:xfrm>
          <a:off x="7248525" y="5962650"/>
          <a:ext cx="904875" cy="523875"/>
        </a:xfrm>
        <a:custGeom>
          <a:avLst/>
          <a:gdLst>
            <a:gd name="T0" fmla="*/ 2147483647 w 95"/>
            <a:gd name="T1" fmla="*/ 2147483647 h 55"/>
            <a:gd name="T2" fmla="*/ 2147483647 w 95"/>
            <a:gd name="T3" fmla="*/ 2147483647 h 55"/>
            <a:gd name="T4" fmla="*/ 2147483647 w 95"/>
            <a:gd name="T5" fmla="*/ 2147483647 h 55"/>
            <a:gd name="T6" fmla="*/ 2147483647 w 95"/>
            <a:gd name="T7" fmla="*/ 2147483647 h 55"/>
            <a:gd name="T8" fmla="*/ 2147483647 w 95"/>
            <a:gd name="T9" fmla="*/ 2147483647 h 55"/>
            <a:gd name="T10" fmla="*/ 2147483647 w 95"/>
            <a:gd name="T11" fmla="*/ 2147483647 h 55"/>
            <a:gd name="T12" fmla="*/ 2147483647 w 95"/>
            <a:gd name="T13" fmla="*/ 2147483647 h 55"/>
            <a:gd name="T14" fmla="*/ 2147483647 w 95"/>
            <a:gd name="T15" fmla="*/ 2147483647 h 55"/>
            <a:gd name="T16" fmla="*/ 2147483647 w 95"/>
            <a:gd name="T17" fmla="*/ 2147483647 h 55"/>
            <a:gd name="T18" fmla="*/ 2147483647 w 95"/>
            <a:gd name="T19" fmla="*/ 2147483647 h 55"/>
            <a:gd name="T20" fmla="*/ 0 w 95"/>
            <a:gd name="T21" fmla="*/ 0 h 55"/>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95" h="55">
              <a:moveTo>
                <a:pt x="95" y="40"/>
              </a:moveTo>
              <a:cubicBezTo>
                <a:pt x="91" y="45"/>
                <a:pt x="88" y="51"/>
                <a:pt x="84" y="53"/>
              </a:cubicBezTo>
              <a:cubicBezTo>
                <a:pt x="80" y="55"/>
                <a:pt x="75" y="53"/>
                <a:pt x="71" y="53"/>
              </a:cubicBezTo>
              <a:cubicBezTo>
                <a:pt x="67" y="53"/>
                <a:pt x="62" y="52"/>
                <a:pt x="59" y="50"/>
              </a:cubicBezTo>
              <a:cubicBezTo>
                <a:pt x="56" y="48"/>
                <a:pt x="54" y="46"/>
                <a:pt x="52" y="43"/>
              </a:cubicBezTo>
              <a:cubicBezTo>
                <a:pt x="50" y="40"/>
                <a:pt x="47" y="37"/>
                <a:pt x="45" y="34"/>
              </a:cubicBezTo>
              <a:cubicBezTo>
                <a:pt x="43" y="31"/>
                <a:pt x="41" y="29"/>
                <a:pt x="38" y="27"/>
              </a:cubicBezTo>
              <a:cubicBezTo>
                <a:pt x="35" y="25"/>
                <a:pt x="31" y="24"/>
                <a:pt x="28" y="22"/>
              </a:cubicBezTo>
              <a:cubicBezTo>
                <a:pt x="25" y="20"/>
                <a:pt x="24" y="15"/>
                <a:pt x="22" y="13"/>
              </a:cubicBezTo>
              <a:cubicBezTo>
                <a:pt x="20" y="11"/>
                <a:pt x="17" y="11"/>
                <a:pt x="13" y="9"/>
              </a:cubicBezTo>
              <a:cubicBezTo>
                <a:pt x="9" y="7"/>
                <a:pt x="4" y="3"/>
                <a:pt x="0" y="0"/>
              </a:cubicBezTo>
            </a:path>
          </a:pathLst>
        </a:custGeom>
        <a:noFill/>
        <a:ln w="57150"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171450</xdr:colOff>
      <xdr:row>39</xdr:row>
      <xdr:rowOff>85725</xdr:rowOff>
    </xdr:from>
    <xdr:to>
      <xdr:col>13</xdr:col>
      <xdr:colOff>438150</xdr:colOff>
      <xdr:row>40</xdr:row>
      <xdr:rowOff>9525</xdr:rowOff>
    </xdr:to>
    <xdr:sp macro="" textlink="">
      <xdr:nvSpPr>
        <xdr:cNvPr id="9" name="Freeform 9"/>
        <xdr:cNvSpPr>
          <a:spLocks/>
        </xdr:cNvSpPr>
      </xdr:nvSpPr>
      <xdr:spPr bwMode="auto">
        <a:xfrm>
          <a:off x="6362700" y="5810250"/>
          <a:ext cx="266700" cy="66675"/>
        </a:xfrm>
        <a:custGeom>
          <a:avLst/>
          <a:gdLst>
            <a:gd name="T0" fmla="*/ 2147483647 w 28"/>
            <a:gd name="T1" fmla="*/ 2147483647 h 7"/>
            <a:gd name="T2" fmla="*/ 2147483647 w 28"/>
            <a:gd name="T3" fmla="*/ 2147483647 h 7"/>
            <a:gd name="T4" fmla="*/ 0 w 28"/>
            <a:gd name="T5" fmla="*/ 0 h 7"/>
            <a:gd name="T6" fmla="*/ 0 60000 65536"/>
            <a:gd name="T7" fmla="*/ 0 60000 65536"/>
            <a:gd name="T8" fmla="*/ 0 60000 65536"/>
          </a:gdLst>
          <a:ahLst/>
          <a:cxnLst>
            <a:cxn ang="T6">
              <a:pos x="T0" y="T1"/>
            </a:cxn>
            <a:cxn ang="T7">
              <a:pos x="T2" y="T3"/>
            </a:cxn>
            <a:cxn ang="T8">
              <a:pos x="T4" y="T5"/>
            </a:cxn>
          </a:cxnLst>
          <a:rect l="0" t="0" r="r" b="b"/>
          <a:pathLst>
            <a:path w="28" h="7">
              <a:moveTo>
                <a:pt x="28" y="6"/>
              </a:moveTo>
              <a:cubicBezTo>
                <a:pt x="23" y="6"/>
                <a:pt x="18" y="7"/>
                <a:pt x="13" y="6"/>
              </a:cubicBezTo>
              <a:cubicBezTo>
                <a:pt x="8" y="5"/>
                <a:pt x="2" y="1"/>
                <a:pt x="0" y="0"/>
              </a:cubicBezTo>
            </a:path>
          </a:pathLst>
        </a:custGeom>
        <a:noFill/>
        <a:ln w="57150"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66675</xdr:colOff>
      <xdr:row>20</xdr:row>
      <xdr:rowOff>95250</xdr:rowOff>
    </xdr:from>
    <xdr:to>
      <xdr:col>11</xdr:col>
      <xdr:colOff>171450</xdr:colOff>
      <xdr:row>21</xdr:row>
      <xdr:rowOff>47625</xdr:rowOff>
    </xdr:to>
    <xdr:sp macro="" textlink="">
      <xdr:nvSpPr>
        <xdr:cNvPr id="10" name="Freeform 11"/>
        <xdr:cNvSpPr>
          <a:spLocks/>
        </xdr:cNvSpPr>
      </xdr:nvSpPr>
      <xdr:spPr bwMode="auto">
        <a:xfrm>
          <a:off x="4829175" y="3105150"/>
          <a:ext cx="581025" cy="95250"/>
        </a:xfrm>
        <a:custGeom>
          <a:avLst/>
          <a:gdLst>
            <a:gd name="T0" fmla="*/ 0 w 61"/>
            <a:gd name="T1" fmla="*/ 2147483647 h 10"/>
            <a:gd name="T2" fmla="*/ 2147483647 w 61"/>
            <a:gd name="T3" fmla="*/ 0 h 10"/>
            <a:gd name="T4" fmla="*/ 2147483647 w 61"/>
            <a:gd name="T5" fmla="*/ 2147483647 h 10"/>
            <a:gd name="T6" fmla="*/ 2147483647 w 61"/>
            <a:gd name="T7" fmla="*/ 2147483647 h 10"/>
            <a:gd name="T8" fmla="*/ 2147483647 w 61"/>
            <a:gd name="T9" fmla="*/ 2147483647 h 10"/>
            <a:gd name="T10" fmla="*/ 2147483647 w 61"/>
            <a:gd name="T11" fmla="*/ 2147483647 h 10"/>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61" h="10">
              <a:moveTo>
                <a:pt x="0" y="1"/>
              </a:moveTo>
              <a:lnTo>
                <a:pt x="24" y="0"/>
              </a:lnTo>
              <a:lnTo>
                <a:pt x="44" y="7"/>
              </a:lnTo>
              <a:lnTo>
                <a:pt x="51" y="1"/>
              </a:lnTo>
              <a:lnTo>
                <a:pt x="60" y="2"/>
              </a:lnTo>
              <a:lnTo>
                <a:pt x="61" y="10"/>
              </a:lnTo>
            </a:path>
          </a:pathLst>
        </a:custGeom>
        <a:noFill/>
        <a:ln w="57150"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47625</xdr:colOff>
      <xdr:row>32</xdr:row>
      <xdr:rowOff>76200</xdr:rowOff>
    </xdr:from>
    <xdr:to>
      <xdr:col>9</xdr:col>
      <xdr:colOff>133350</xdr:colOff>
      <xdr:row>33</xdr:row>
      <xdr:rowOff>57150</xdr:rowOff>
    </xdr:to>
    <xdr:sp macro="" textlink="">
      <xdr:nvSpPr>
        <xdr:cNvPr id="11" name="Freeform 12"/>
        <xdr:cNvSpPr>
          <a:spLocks/>
        </xdr:cNvSpPr>
      </xdr:nvSpPr>
      <xdr:spPr bwMode="auto">
        <a:xfrm>
          <a:off x="4333875" y="4800600"/>
          <a:ext cx="85725" cy="123825"/>
        </a:xfrm>
        <a:custGeom>
          <a:avLst/>
          <a:gdLst>
            <a:gd name="T0" fmla="*/ 2147483647 w 9"/>
            <a:gd name="T1" fmla="*/ 0 h 13"/>
            <a:gd name="T2" fmla="*/ 2147483647 w 9"/>
            <a:gd name="T3" fmla="*/ 2147483647 h 13"/>
            <a:gd name="T4" fmla="*/ 0 w 9"/>
            <a:gd name="T5" fmla="*/ 2147483647 h 13"/>
            <a:gd name="T6" fmla="*/ 0 60000 65536"/>
            <a:gd name="T7" fmla="*/ 0 60000 65536"/>
            <a:gd name="T8" fmla="*/ 0 60000 65536"/>
          </a:gdLst>
          <a:ahLst/>
          <a:cxnLst>
            <a:cxn ang="T6">
              <a:pos x="T0" y="T1"/>
            </a:cxn>
            <a:cxn ang="T7">
              <a:pos x="T2" y="T3"/>
            </a:cxn>
            <a:cxn ang="T8">
              <a:pos x="T4" y="T5"/>
            </a:cxn>
          </a:cxnLst>
          <a:rect l="0" t="0" r="r" b="b"/>
          <a:pathLst>
            <a:path w="9" h="13">
              <a:moveTo>
                <a:pt x="9" y="0"/>
              </a:moveTo>
              <a:cubicBezTo>
                <a:pt x="6" y="3"/>
                <a:pt x="3" y="6"/>
                <a:pt x="2" y="8"/>
              </a:cubicBezTo>
              <a:cubicBezTo>
                <a:pt x="1" y="10"/>
                <a:pt x="1" y="12"/>
                <a:pt x="0" y="13"/>
              </a:cubicBezTo>
            </a:path>
          </a:pathLst>
        </a:custGeom>
        <a:noFill/>
        <a:ln w="57150"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180975</xdr:colOff>
      <xdr:row>46</xdr:row>
      <xdr:rowOff>85725</xdr:rowOff>
    </xdr:from>
    <xdr:to>
      <xdr:col>3</xdr:col>
      <xdr:colOff>95250</xdr:colOff>
      <xdr:row>46</xdr:row>
      <xdr:rowOff>133350</xdr:rowOff>
    </xdr:to>
    <xdr:sp macro="" textlink="">
      <xdr:nvSpPr>
        <xdr:cNvPr id="12" name="Freeform 13"/>
        <xdr:cNvSpPr>
          <a:spLocks/>
        </xdr:cNvSpPr>
      </xdr:nvSpPr>
      <xdr:spPr bwMode="auto">
        <a:xfrm>
          <a:off x="1133475" y="6810375"/>
          <a:ext cx="390525" cy="47625"/>
        </a:xfrm>
        <a:custGeom>
          <a:avLst/>
          <a:gdLst>
            <a:gd name="T0" fmla="*/ 0 w 8542"/>
            <a:gd name="T1" fmla="*/ 864160 h 10000"/>
            <a:gd name="T2" fmla="*/ 219027377 w 8542"/>
            <a:gd name="T3" fmla="*/ 0 h 10000"/>
            <a:gd name="T4" fmla="*/ 497686852 w 8542"/>
            <a:gd name="T5" fmla="*/ 864160 h 10000"/>
            <a:gd name="T6" fmla="*/ 816289235 w 8542"/>
            <a:gd name="T7" fmla="*/ 1080202 h 1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542" h="10000">
              <a:moveTo>
                <a:pt x="0" y="8000"/>
              </a:moveTo>
              <a:cubicBezTo>
                <a:pt x="625" y="4000"/>
                <a:pt x="1458" y="0"/>
                <a:pt x="2292" y="0"/>
              </a:cubicBezTo>
              <a:cubicBezTo>
                <a:pt x="3125" y="0"/>
                <a:pt x="3958" y="6000"/>
                <a:pt x="5208" y="8000"/>
              </a:cubicBezTo>
              <a:cubicBezTo>
                <a:pt x="6458" y="10000"/>
                <a:pt x="7709" y="10000"/>
                <a:pt x="8542" y="10000"/>
              </a:cubicBezTo>
            </a:path>
          </a:pathLst>
        </a:custGeom>
        <a:noFill/>
        <a:ln w="57150"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342900</xdr:colOff>
      <xdr:row>25</xdr:row>
      <xdr:rowOff>104775</xdr:rowOff>
    </xdr:from>
    <xdr:to>
      <xdr:col>5</xdr:col>
      <xdr:colOff>76200</xdr:colOff>
      <xdr:row>35</xdr:row>
      <xdr:rowOff>57150</xdr:rowOff>
    </xdr:to>
    <xdr:sp macro="" textlink="">
      <xdr:nvSpPr>
        <xdr:cNvPr id="13" name="Freeform 14"/>
        <xdr:cNvSpPr>
          <a:spLocks/>
        </xdr:cNvSpPr>
      </xdr:nvSpPr>
      <xdr:spPr bwMode="auto">
        <a:xfrm>
          <a:off x="1295400" y="3829050"/>
          <a:ext cx="1162050" cy="1381125"/>
        </a:xfrm>
        <a:custGeom>
          <a:avLst/>
          <a:gdLst>
            <a:gd name="T0" fmla="*/ 0 w 122"/>
            <a:gd name="T1" fmla="*/ 0 h 145"/>
            <a:gd name="T2" fmla="*/ 2147483647 w 122"/>
            <a:gd name="T3" fmla="*/ 2147483647 h 145"/>
            <a:gd name="T4" fmla="*/ 2147483647 w 122"/>
            <a:gd name="T5" fmla="*/ 2147483647 h 145"/>
            <a:gd name="T6" fmla="*/ 2147483647 w 122"/>
            <a:gd name="T7" fmla="*/ 2147483647 h 145"/>
            <a:gd name="T8" fmla="*/ 2147483647 w 122"/>
            <a:gd name="T9" fmla="*/ 2147483647 h 145"/>
            <a:gd name="T10" fmla="*/ 2147483647 w 122"/>
            <a:gd name="T11" fmla="*/ 2147483647 h 145"/>
            <a:gd name="T12" fmla="*/ 2147483647 w 122"/>
            <a:gd name="T13" fmla="*/ 2147483647 h 145"/>
            <a:gd name="T14" fmla="*/ 2147483647 w 122"/>
            <a:gd name="T15" fmla="*/ 2147483647 h 145"/>
            <a:gd name="T16" fmla="*/ 2147483647 w 122"/>
            <a:gd name="T17" fmla="*/ 2147483647 h 14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22" h="145">
              <a:moveTo>
                <a:pt x="0" y="0"/>
              </a:moveTo>
              <a:cubicBezTo>
                <a:pt x="3" y="3"/>
                <a:pt x="7" y="7"/>
                <a:pt x="11" y="8"/>
              </a:cubicBezTo>
              <a:cubicBezTo>
                <a:pt x="15" y="9"/>
                <a:pt x="19" y="7"/>
                <a:pt x="25" y="9"/>
              </a:cubicBezTo>
              <a:cubicBezTo>
                <a:pt x="31" y="11"/>
                <a:pt x="44" y="18"/>
                <a:pt x="50" y="22"/>
              </a:cubicBezTo>
              <a:cubicBezTo>
                <a:pt x="56" y="26"/>
                <a:pt x="56" y="27"/>
                <a:pt x="60" y="32"/>
              </a:cubicBezTo>
              <a:cubicBezTo>
                <a:pt x="64" y="37"/>
                <a:pt x="70" y="44"/>
                <a:pt x="76" y="53"/>
              </a:cubicBezTo>
              <a:cubicBezTo>
                <a:pt x="82" y="62"/>
                <a:pt x="91" y="75"/>
                <a:pt x="97" y="84"/>
              </a:cubicBezTo>
              <a:cubicBezTo>
                <a:pt x="103" y="93"/>
                <a:pt x="106" y="98"/>
                <a:pt x="110" y="108"/>
              </a:cubicBezTo>
              <a:cubicBezTo>
                <a:pt x="114" y="118"/>
                <a:pt x="119" y="137"/>
                <a:pt x="122" y="145"/>
              </a:cubicBezTo>
            </a:path>
          </a:pathLst>
        </a:custGeom>
        <a:noFill/>
        <a:ln w="57150"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400050</xdr:colOff>
      <xdr:row>25</xdr:row>
      <xdr:rowOff>95250</xdr:rowOff>
    </xdr:from>
    <xdr:to>
      <xdr:col>14</xdr:col>
      <xdr:colOff>381000</xdr:colOff>
      <xdr:row>26</xdr:row>
      <xdr:rowOff>76200</xdr:rowOff>
    </xdr:to>
    <xdr:sp macro="" textlink="">
      <xdr:nvSpPr>
        <xdr:cNvPr id="14" name="Freeform 15"/>
        <xdr:cNvSpPr>
          <a:spLocks/>
        </xdr:cNvSpPr>
      </xdr:nvSpPr>
      <xdr:spPr bwMode="auto">
        <a:xfrm>
          <a:off x="6591300" y="3819525"/>
          <a:ext cx="457200" cy="123825"/>
        </a:xfrm>
        <a:custGeom>
          <a:avLst/>
          <a:gdLst>
            <a:gd name="T0" fmla="*/ 0 w 48"/>
            <a:gd name="T1" fmla="*/ 2147483647 h 13"/>
            <a:gd name="T2" fmla="*/ 2147483647 w 48"/>
            <a:gd name="T3" fmla="*/ 2147483647 h 13"/>
            <a:gd name="T4" fmla="*/ 2147483647 w 48"/>
            <a:gd name="T5" fmla="*/ 2147483647 h 13"/>
            <a:gd name="T6" fmla="*/ 2147483647 w 48"/>
            <a:gd name="T7" fmla="*/ 0 h 13"/>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48" h="13">
              <a:moveTo>
                <a:pt x="0" y="12"/>
              </a:moveTo>
              <a:cubicBezTo>
                <a:pt x="0" y="12"/>
                <a:pt x="1" y="13"/>
                <a:pt x="7" y="12"/>
              </a:cubicBezTo>
              <a:cubicBezTo>
                <a:pt x="13" y="11"/>
                <a:pt x="30" y="8"/>
                <a:pt x="37" y="6"/>
              </a:cubicBezTo>
              <a:cubicBezTo>
                <a:pt x="44" y="4"/>
                <a:pt x="47" y="1"/>
                <a:pt x="48" y="0"/>
              </a:cubicBezTo>
            </a:path>
          </a:pathLst>
        </a:custGeom>
        <a:noFill/>
        <a:ln w="57150"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276225</xdr:colOff>
      <xdr:row>38</xdr:row>
      <xdr:rowOff>66675</xdr:rowOff>
    </xdr:from>
    <xdr:to>
      <xdr:col>12</xdr:col>
      <xdr:colOff>85725</xdr:colOff>
      <xdr:row>42</xdr:row>
      <xdr:rowOff>9525</xdr:rowOff>
    </xdr:to>
    <xdr:sp macro="" textlink="">
      <xdr:nvSpPr>
        <xdr:cNvPr id="15" name="Oval 19"/>
        <xdr:cNvSpPr>
          <a:spLocks noChangeArrowheads="1"/>
        </xdr:cNvSpPr>
      </xdr:nvSpPr>
      <xdr:spPr bwMode="auto">
        <a:xfrm rot="-630303">
          <a:off x="5514975" y="5648325"/>
          <a:ext cx="285750" cy="514350"/>
        </a:xfrm>
        <a:prstGeom prst="ellipse">
          <a:avLst/>
        </a:prstGeom>
        <a:noFill/>
        <a:ln w="19050" algn="ctr">
          <a:solidFill>
            <a:srgbClr xmlns:mc="http://schemas.openxmlformats.org/markup-compatibility/2006" xmlns:a14="http://schemas.microsoft.com/office/drawing/2010/main" val="0000FF" mc:Ignorable="a14" a14:legacySpreadsheetColorIndex="12"/>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2</xdr:col>
      <xdr:colOff>260972</xdr:colOff>
      <xdr:row>50</xdr:row>
      <xdr:rowOff>119668</xdr:rowOff>
    </xdr:from>
    <xdr:ext cx="525978" cy="310341"/>
    <xdr:sp macro="" textlink="">
      <xdr:nvSpPr>
        <xdr:cNvPr id="16" name="Text Box 23"/>
        <xdr:cNvSpPr txBox="1">
          <a:spLocks noChangeArrowheads="1"/>
        </xdr:cNvSpPr>
      </xdr:nvSpPr>
      <xdr:spPr bwMode="auto">
        <a:xfrm>
          <a:off x="1213472" y="7415818"/>
          <a:ext cx="525978" cy="31034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0" tIns="45720" rIns="91440" bIns="45720" anchor="ctr" upright="1">
          <a:spAutoFit/>
        </a:bodyPr>
        <a:lstStyle/>
        <a:p>
          <a:pPr algn="ctr" rtl="0">
            <a:lnSpc>
              <a:spcPts val="700"/>
            </a:lnSpc>
            <a:defRPr sz="1000"/>
          </a:pPr>
          <a:r>
            <a:rPr lang="ja-JP" altLang="en-US" sz="900" b="0" i="0" u="none" strike="noStrike" baseline="0">
              <a:solidFill>
                <a:srgbClr val="000000"/>
              </a:solidFill>
              <a:latin typeface="ＭＳ Ｐゴシック"/>
              <a:ea typeface="ＭＳ Ｐゴシック"/>
            </a:rPr>
            <a:t>1-A6</a:t>
          </a:r>
        </a:p>
        <a:p>
          <a:pPr algn="ctr" rtl="0">
            <a:lnSpc>
              <a:spcPts val="900"/>
            </a:lnSpc>
            <a:defRPr sz="1000"/>
          </a:pPr>
          <a:r>
            <a:rPr lang="ja-JP" altLang="en-US" sz="900" b="0" i="0" u="none" strike="noStrike" baseline="0">
              <a:solidFill>
                <a:srgbClr val="000000"/>
              </a:solidFill>
              <a:latin typeface="ＭＳ Ｐゴシック"/>
              <a:ea typeface="ＭＳ Ｐゴシック"/>
            </a:rPr>
            <a:t>ﾊﾞｲﾊﾟｽ</a:t>
          </a:r>
          <a:endParaRPr lang="ja-JP" altLang="en-US"/>
        </a:p>
      </xdr:txBody>
    </xdr:sp>
    <xdr:clientData/>
  </xdr:oneCellAnchor>
  <xdr:twoCellAnchor>
    <xdr:from>
      <xdr:col>2</xdr:col>
      <xdr:colOff>304800</xdr:colOff>
      <xdr:row>45</xdr:row>
      <xdr:rowOff>133350</xdr:rowOff>
    </xdr:from>
    <xdr:to>
      <xdr:col>3</xdr:col>
      <xdr:colOff>152400</xdr:colOff>
      <xdr:row>47</xdr:row>
      <xdr:rowOff>104775</xdr:rowOff>
    </xdr:to>
    <xdr:sp macro="" textlink="">
      <xdr:nvSpPr>
        <xdr:cNvPr id="17" name="Oval 25"/>
        <xdr:cNvSpPr>
          <a:spLocks noChangeArrowheads="1"/>
        </xdr:cNvSpPr>
      </xdr:nvSpPr>
      <xdr:spPr bwMode="auto">
        <a:xfrm>
          <a:off x="1257300" y="6715125"/>
          <a:ext cx="323850" cy="257175"/>
        </a:xfrm>
        <a:prstGeom prst="ellipse">
          <a:avLst/>
        </a:prstGeom>
        <a:noFill/>
        <a:ln w="19050" algn="ctr">
          <a:solidFill>
            <a:srgbClr xmlns:mc="http://schemas.openxmlformats.org/markup-compatibility/2006" xmlns:a14="http://schemas.microsoft.com/office/drawing/2010/main" val="0000FF" mc:Ignorable="a14" a14:legacySpreadsheetColorIndex="12"/>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438150</xdr:colOff>
      <xdr:row>32</xdr:row>
      <xdr:rowOff>0</xdr:rowOff>
    </xdr:from>
    <xdr:to>
      <xdr:col>9</xdr:col>
      <xdr:colOff>200025</xdr:colOff>
      <xdr:row>33</xdr:row>
      <xdr:rowOff>114300</xdr:rowOff>
    </xdr:to>
    <xdr:sp macro="" textlink="">
      <xdr:nvSpPr>
        <xdr:cNvPr id="18" name="Oval 26"/>
        <xdr:cNvSpPr>
          <a:spLocks noChangeArrowheads="1"/>
        </xdr:cNvSpPr>
      </xdr:nvSpPr>
      <xdr:spPr bwMode="auto">
        <a:xfrm>
          <a:off x="4248150" y="4724400"/>
          <a:ext cx="238125" cy="257175"/>
        </a:xfrm>
        <a:prstGeom prst="ellipse">
          <a:avLst/>
        </a:prstGeom>
        <a:noFill/>
        <a:ln w="19050" algn="ctr">
          <a:solidFill>
            <a:srgbClr xmlns:mc="http://schemas.openxmlformats.org/markup-compatibility/2006" xmlns:a14="http://schemas.microsoft.com/office/drawing/2010/main" val="0000FF" mc:Ignorable="a14" a14:legacySpreadsheetColorIndex="12"/>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10</xdr:col>
      <xdr:colOff>152736</xdr:colOff>
      <xdr:row>15</xdr:row>
      <xdr:rowOff>129336</xdr:rowOff>
    </xdr:from>
    <xdr:ext cx="525978" cy="310341"/>
    <xdr:sp macro="" textlink="">
      <xdr:nvSpPr>
        <xdr:cNvPr id="19" name="Text Box 28"/>
        <xdr:cNvSpPr txBox="1">
          <a:spLocks noChangeArrowheads="1"/>
        </xdr:cNvSpPr>
      </xdr:nvSpPr>
      <xdr:spPr bwMode="auto">
        <a:xfrm>
          <a:off x="4915236" y="2424861"/>
          <a:ext cx="525978" cy="31034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0" tIns="45720" rIns="91440" bIns="45720" anchor="ctr" upright="1">
          <a:spAutoFit/>
        </a:bodyPr>
        <a:lstStyle/>
        <a:p>
          <a:pPr algn="ctr" rtl="0">
            <a:lnSpc>
              <a:spcPts val="700"/>
            </a:lnSpc>
            <a:defRPr sz="1000"/>
          </a:pPr>
          <a:r>
            <a:rPr lang="ja-JP" altLang="en-US" sz="900" b="0" i="0" u="none" strike="noStrike" baseline="0">
              <a:solidFill>
                <a:srgbClr val="000000"/>
              </a:solidFill>
              <a:latin typeface="ＭＳ Ｐゴシック"/>
              <a:ea typeface="ＭＳ Ｐゴシック"/>
            </a:rPr>
            <a:t>1-A8</a:t>
          </a:r>
        </a:p>
        <a:p>
          <a:pPr algn="ctr" rtl="0">
            <a:lnSpc>
              <a:spcPts val="900"/>
            </a:lnSpc>
            <a:defRPr sz="1000"/>
          </a:pPr>
          <a:r>
            <a:rPr lang="ja-JP" altLang="en-US" sz="900" b="0" i="0" u="none" strike="noStrike" baseline="0">
              <a:solidFill>
                <a:srgbClr val="000000"/>
              </a:solidFill>
              <a:latin typeface="ＭＳ Ｐゴシック"/>
              <a:ea typeface="ＭＳ Ｐゴシック"/>
            </a:rPr>
            <a:t>ﾊﾞｲﾊﾟｽ</a:t>
          </a:r>
          <a:endParaRPr lang="ja-JP" altLang="en-US"/>
        </a:p>
      </xdr:txBody>
    </xdr:sp>
    <xdr:clientData/>
  </xdr:oneCellAnchor>
  <xdr:twoCellAnchor>
    <xdr:from>
      <xdr:col>13</xdr:col>
      <xdr:colOff>295275</xdr:colOff>
      <xdr:row>25</xdr:row>
      <xdr:rowOff>95250</xdr:rowOff>
    </xdr:from>
    <xdr:to>
      <xdr:col>15</xdr:col>
      <xdr:colOff>38100</xdr:colOff>
      <xdr:row>26</xdr:row>
      <xdr:rowOff>123825</xdr:rowOff>
    </xdr:to>
    <xdr:sp macro="" textlink="">
      <xdr:nvSpPr>
        <xdr:cNvPr id="20" name="Oval 34"/>
        <xdr:cNvSpPr>
          <a:spLocks noChangeArrowheads="1"/>
        </xdr:cNvSpPr>
      </xdr:nvSpPr>
      <xdr:spPr bwMode="auto">
        <a:xfrm rot="-947477">
          <a:off x="6486525" y="3819525"/>
          <a:ext cx="695325" cy="171450"/>
        </a:xfrm>
        <a:prstGeom prst="ellipse">
          <a:avLst/>
        </a:prstGeom>
        <a:noFill/>
        <a:ln w="19050" algn="ctr">
          <a:solidFill>
            <a:srgbClr xmlns:mc="http://schemas.openxmlformats.org/markup-compatibility/2006" xmlns:a14="http://schemas.microsoft.com/office/drawing/2010/main" val="0000FF" mc:Ignorable="a14" a14:legacySpreadsheetColorIndex="12"/>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85725</xdr:colOff>
      <xdr:row>38</xdr:row>
      <xdr:rowOff>104775</xdr:rowOff>
    </xdr:from>
    <xdr:to>
      <xdr:col>14</xdr:col>
      <xdr:colOff>47625</xdr:colOff>
      <xdr:row>41</xdr:row>
      <xdr:rowOff>0</xdr:rowOff>
    </xdr:to>
    <xdr:sp macro="" textlink="">
      <xdr:nvSpPr>
        <xdr:cNvPr id="21" name="Oval 35"/>
        <xdr:cNvSpPr>
          <a:spLocks noChangeArrowheads="1"/>
        </xdr:cNvSpPr>
      </xdr:nvSpPr>
      <xdr:spPr bwMode="auto">
        <a:xfrm>
          <a:off x="6276975" y="5686425"/>
          <a:ext cx="438150" cy="323850"/>
        </a:xfrm>
        <a:prstGeom prst="ellipse">
          <a:avLst/>
        </a:prstGeom>
        <a:noFill/>
        <a:ln w="19050" algn="ctr">
          <a:solidFill>
            <a:srgbClr xmlns:mc="http://schemas.openxmlformats.org/markup-compatibility/2006" xmlns:a14="http://schemas.microsoft.com/office/drawing/2010/main" val="0000FF" mc:Ignorable="a14" a14:legacySpreadsheetColorIndex="12"/>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457200</xdr:colOff>
      <xdr:row>40</xdr:row>
      <xdr:rowOff>85725</xdr:rowOff>
    </xdr:from>
    <xdr:to>
      <xdr:col>16</xdr:col>
      <xdr:colOff>161925</xdr:colOff>
      <xdr:row>42</xdr:row>
      <xdr:rowOff>123825</xdr:rowOff>
    </xdr:to>
    <xdr:sp macro="" textlink="">
      <xdr:nvSpPr>
        <xdr:cNvPr id="22" name="Oval 36"/>
        <xdr:cNvSpPr>
          <a:spLocks noChangeArrowheads="1"/>
        </xdr:cNvSpPr>
      </xdr:nvSpPr>
      <xdr:spPr bwMode="auto">
        <a:xfrm rot="2082341">
          <a:off x="7124700" y="5953125"/>
          <a:ext cx="657225" cy="323850"/>
        </a:xfrm>
        <a:prstGeom prst="ellipse">
          <a:avLst/>
        </a:prstGeom>
        <a:noFill/>
        <a:ln w="19050" algn="ctr">
          <a:solidFill>
            <a:srgbClr xmlns:mc="http://schemas.openxmlformats.org/markup-compatibility/2006" xmlns:a14="http://schemas.microsoft.com/office/drawing/2010/main" val="0000FF" mc:Ignorable="a14" a14:legacySpreadsheetColorIndex="12"/>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76200</xdr:colOff>
      <xdr:row>41</xdr:row>
      <xdr:rowOff>123825</xdr:rowOff>
    </xdr:from>
    <xdr:to>
      <xdr:col>17</xdr:col>
      <xdr:colOff>123825</xdr:colOff>
      <xdr:row>45</xdr:row>
      <xdr:rowOff>9525</xdr:rowOff>
    </xdr:to>
    <xdr:sp macro="" textlink="">
      <xdr:nvSpPr>
        <xdr:cNvPr id="23" name="Oval 37"/>
        <xdr:cNvSpPr>
          <a:spLocks noChangeArrowheads="1"/>
        </xdr:cNvSpPr>
      </xdr:nvSpPr>
      <xdr:spPr bwMode="auto">
        <a:xfrm>
          <a:off x="7696200" y="6134100"/>
          <a:ext cx="523875" cy="457200"/>
        </a:xfrm>
        <a:prstGeom prst="ellipse">
          <a:avLst/>
        </a:prstGeom>
        <a:noFill/>
        <a:ln w="19050" algn="ctr">
          <a:solidFill>
            <a:srgbClr xmlns:mc="http://schemas.openxmlformats.org/markup-compatibility/2006" xmlns:a14="http://schemas.microsoft.com/office/drawing/2010/main" val="0000FF" mc:Ignorable="a14" a14:legacySpreadsheetColorIndex="12"/>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152400</xdr:colOff>
      <xdr:row>23</xdr:row>
      <xdr:rowOff>76200</xdr:rowOff>
    </xdr:from>
    <xdr:to>
      <xdr:col>4</xdr:col>
      <xdr:colOff>314325</xdr:colOff>
      <xdr:row>37</xdr:row>
      <xdr:rowOff>38100</xdr:rowOff>
    </xdr:to>
    <xdr:sp macro="" textlink="">
      <xdr:nvSpPr>
        <xdr:cNvPr id="24" name="Oval 39"/>
        <xdr:cNvSpPr>
          <a:spLocks noChangeArrowheads="1"/>
        </xdr:cNvSpPr>
      </xdr:nvSpPr>
      <xdr:spPr bwMode="auto">
        <a:xfrm rot="-2280394">
          <a:off x="1581150" y="3514725"/>
          <a:ext cx="638175" cy="1962150"/>
        </a:xfrm>
        <a:prstGeom prst="ellipse">
          <a:avLst/>
        </a:prstGeom>
        <a:noFill/>
        <a:ln w="19050" algn="ctr">
          <a:solidFill>
            <a:srgbClr xmlns:mc="http://schemas.openxmlformats.org/markup-compatibility/2006" xmlns:a14="http://schemas.microsoft.com/office/drawing/2010/main" val="0000FF" mc:Ignorable="a14" a14:legacySpreadsheetColorIndex="12"/>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85725</xdr:colOff>
      <xdr:row>40</xdr:row>
      <xdr:rowOff>104775</xdr:rowOff>
    </xdr:from>
    <xdr:to>
      <xdr:col>11</xdr:col>
      <xdr:colOff>266700</xdr:colOff>
      <xdr:row>42</xdr:row>
      <xdr:rowOff>19050</xdr:rowOff>
    </xdr:to>
    <xdr:sp macro="" textlink="">
      <xdr:nvSpPr>
        <xdr:cNvPr id="25" name="Line 42"/>
        <xdr:cNvSpPr>
          <a:spLocks noChangeShapeType="1"/>
        </xdr:cNvSpPr>
      </xdr:nvSpPr>
      <xdr:spPr bwMode="auto">
        <a:xfrm flipV="1">
          <a:off x="5324475" y="5972175"/>
          <a:ext cx="180975" cy="200025"/>
        </a:xfrm>
        <a:prstGeom prst="line">
          <a:avLst/>
        </a:prstGeom>
        <a:noFill/>
        <a:ln w="12700">
          <a:solidFill>
            <a:srgbClr xmlns:mc="http://schemas.openxmlformats.org/markup-compatibility/2006" xmlns:a14="http://schemas.microsoft.com/office/drawing/2010/main" val="000000" mc:Ignorable="a14" a14:legacySpreadsheetColorIndex="8"/>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171450</xdr:colOff>
      <xdr:row>40</xdr:row>
      <xdr:rowOff>133350</xdr:rowOff>
    </xdr:from>
    <xdr:to>
      <xdr:col>13</xdr:col>
      <xdr:colOff>247650</xdr:colOff>
      <xdr:row>42</xdr:row>
      <xdr:rowOff>133350</xdr:rowOff>
    </xdr:to>
    <xdr:sp macro="" textlink="">
      <xdr:nvSpPr>
        <xdr:cNvPr id="26" name="Line 43"/>
        <xdr:cNvSpPr>
          <a:spLocks noChangeShapeType="1"/>
        </xdr:cNvSpPr>
      </xdr:nvSpPr>
      <xdr:spPr bwMode="auto">
        <a:xfrm flipV="1">
          <a:off x="6362700" y="6000750"/>
          <a:ext cx="76200" cy="285750"/>
        </a:xfrm>
        <a:prstGeom prst="line">
          <a:avLst/>
        </a:prstGeom>
        <a:noFill/>
        <a:ln w="12700">
          <a:solidFill>
            <a:srgbClr xmlns:mc="http://schemas.openxmlformats.org/markup-compatibility/2006" xmlns:a14="http://schemas.microsoft.com/office/drawing/2010/main" val="000000" mc:Ignorable="a14" a14:legacySpreadsheetColorIndex="8"/>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57150</xdr:colOff>
      <xdr:row>42</xdr:row>
      <xdr:rowOff>85725</xdr:rowOff>
    </xdr:from>
    <xdr:to>
      <xdr:col>15</xdr:col>
      <xdr:colOff>152400</xdr:colOff>
      <xdr:row>44</xdr:row>
      <xdr:rowOff>38100</xdr:rowOff>
    </xdr:to>
    <xdr:sp macro="" textlink="">
      <xdr:nvSpPr>
        <xdr:cNvPr id="27" name="Line 44"/>
        <xdr:cNvSpPr>
          <a:spLocks noChangeShapeType="1"/>
        </xdr:cNvSpPr>
      </xdr:nvSpPr>
      <xdr:spPr bwMode="auto">
        <a:xfrm flipV="1">
          <a:off x="7200900" y="6238875"/>
          <a:ext cx="95250" cy="238125"/>
        </a:xfrm>
        <a:prstGeom prst="line">
          <a:avLst/>
        </a:prstGeom>
        <a:noFill/>
        <a:ln w="12700">
          <a:solidFill>
            <a:srgbClr xmlns:mc="http://schemas.openxmlformats.org/markup-compatibility/2006" xmlns:a14="http://schemas.microsoft.com/office/drawing/2010/main" val="000000" mc:Ignorable="a14" a14:legacySpreadsheetColorIndex="8"/>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419100</xdr:colOff>
      <xdr:row>45</xdr:row>
      <xdr:rowOff>19050</xdr:rowOff>
    </xdr:from>
    <xdr:to>
      <xdr:col>16</xdr:col>
      <xdr:colOff>428625</xdr:colOff>
      <xdr:row>46</xdr:row>
      <xdr:rowOff>9525</xdr:rowOff>
    </xdr:to>
    <xdr:sp macro="" textlink="">
      <xdr:nvSpPr>
        <xdr:cNvPr id="28" name="Line 45"/>
        <xdr:cNvSpPr>
          <a:spLocks noChangeShapeType="1"/>
        </xdr:cNvSpPr>
      </xdr:nvSpPr>
      <xdr:spPr bwMode="auto">
        <a:xfrm flipV="1">
          <a:off x="8039100" y="6600825"/>
          <a:ext cx="9525" cy="133350"/>
        </a:xfrm>
        <a:prstGeom prst="line">
          <a:avLst/>
        </a:prstGeom>
        <a:noFill/>
        <a:ln w="12700">
          <a:solidFill>
            <a:srgbClr xmlns:mc="http://schemas.openxmlformats.org/markup-compatibility/2006" xmlns:a14="http://schemas.microsoft.com/office/drawing/2010/main" val="000000" mc:Ignorable="a14" a14:legacySpreadsheetColorIndex="8"/>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266700</xdr:colOff>
      <xdr:row>26</xdr:row>
      <xdr:rowOff>114300</xdr:rowOff>
    </xdr:from>
    <xdr:to>
      <xdr:col>15</xdr:col>
      <xdr:colOff>85725</xdr:colOff>
      <xdr:row>27</xdr:row>
      <xdr:rowOff>9525</xdr:rowOff>
    </xdr:to>
    <xdr:sp macro="" textlink="">
      <xdr:nvSpPr>
        <xdr:cNvPr id="29" name="Line 47"/>
        <xdr:cNvSpPr>
          <a:spLocks noChangeShapeType="1"/>
        </xdr:cNvSpPr>
      </xdr:nvSpPr>
      <xdr:spPr bwMode="auto">
        <a:xfrm flipH="1" flipV="1">
          <a:off x="6934200" y="3981450"/>
          <a:ext cx="295275" cy="38100"/>
        </a:xfrm>
        <a:prstGeom prst="line">
          <a:avLst/>
        </a:prstGeom>
        <a:noFill/>
        <a:ln w="12700">
          <a:solidFill>
            <a:srgbClr xmlns:mc="http://schemas.openxmlformats.org/markup-compatibility/2006" xmlns:a14="http://schemas.microsoft.com/office/drawing/2010/main" val="000000" mc:Ignorable="a14" a14:legacySpreadsheetColorIndex="8"/>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381000</xdr:colOff>
      <xdr:row>18</xdr:row>
      <xdr:rowOff>57150</xdr:rowOff>
    </xdr:from>
    <xdr:to>
      <xdr:col>10</xdr:col>
      <xdr:colOff>381000</xdr:colOff>
      <xdr:row>19</xdr:row>
      <xdr:rowOff>85725</xdr:rowOff>
    </xdr:to>
    <xdr:sp macro="" textlink="">
      <xdr:nvSpPr>
        <xdr:cNvPr id="30" name="Line 48"/>
        <xdr:cNvSpPr>
          <a:spLocks noChangeShapeType="1"/>
        </xdr:cNvSpPr>
      </xdr:nvSpPr>
      <xdr:spPr bwMode="auto">
        <a:xfrm>
          <a:off x="5143500" y="2781300"/>
          <a:ext cx="0" cy="171450"/>
        </a:xfrm>
        <a:prstGeom prst="line">
          <a:avLst/>
        </a:prstGeom>
        <a:noFill/>
        <a:ln w="12700">
          <a:solidFill>
            <a:srgbClr xmlns:mc="http://schemas.openxmlformats.org/markup-compatibility/2006" xmlns:a14="http://schemas.microsoft.com/office/drawing/2010/main" val="000000" mc:Ignorable="a14" a14:legacySpreadsheetColorIndex="8"/>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247650</xdr:colOff>
      <xdr:row>32</xdr:row>
      <xdr:rowOff>66675</xdr:rowOff>
    </xdr:from>
    <xdr:to>
      <xdr:col>8</xdr:col>
      <xdr:colOff>438150</xdr:colOff>
      <xdr:row>32</xdr:row>
      <xdr:rowOff>76200</xdr:rowOff>
    </xdr:to>
    <xdr:sp macro="" textlink="">
      <xdr:nvSpPr>
        <xdr:cNvPr id="31" name="Line 49"/>
        <xdr:cNvSpPr>
          <a:spLocks noChangeShapeType="1"/>
        </xdr:cNvSpPr>
      </xdr:nvSpPr>
      <xdr:spPr bwMode="auto">
        <a:xfrm>
          <a:off x="4057650" y="4791075"/>
          <a:ext cx="190500" cy="9525"/>
        </a:xfrm>
        <a:prstGeom prst="line">
          <a:avLst/>
        </a:prstGeom>
        <a:noFill/>
        <a:ln w="12700">
          <a:solidFill>
            <a:srgbClr xmlns:mc="http://schemas.openxmlformats.org/markup-compatibility/2006" xmlns:a14="http://schemas.microsoft.com/office/drawing/2010/main" val="000000" mc:Ignorable="a14" a14:legacySpreadsheetColorIndex="8"/>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257175</xdr:colOff>
      <xdr:row>33</xdr:row>
      <xdr:rowOff>66675</xdr:rowOff>
    </xdr:from>
    <xdr:to>
      <xdr:col>3</xdr:col>
      <xdr:colOff>419100</xdr:colOff>
      <xdr:row>34</xdr:row>
      <xdr:rowOff>47625</xdr:rowOff>
    </xdr:to>
    <xdr:sp macro="" textlink="">
      <xdr:nvSpPr>
        <xdr:cNvPr id="32" name="Line 50"/>
        <xdr:cNvSpPr>
          <a:spLocks noChangeShapeType="1"/>
        </xdr:cNvSpPr>
      </xdr:nvSpPr>
      <xdr:spPr bwMode="auto">
        <a:xfrm flipV="1">
          <a:off x="1685925" y="4933950"/>
          <a:ext cx="161925" cy="123825"/>
        </a:xfrm>
        <a:prstGeom prst="line">
          <a:avLst/>
        </a:prstGeom>
        <a:noFill/>
        <a:ln w="12700">
          <a:solidFill>
            <a:srgbClr xmlns:mc="http://schemas.openxmlformats.org/markup-compatibility/2006" xmlns:a14="http://schemas.microsoft.com/office/drawing/2010/main" val="000000" mc:Ignorable="a14" a14:legacySpreadsheetColorIndex="8"/>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295275</xdr:colOff>
      <xdr:row>46</xdr:row>
      <xdr:rowOff>76200</xdr:rowOff>
    </xdr:from>
    <xdr:to>
      <xdr:col>5</xdr:col>
      <xdr:colOff>466725</xdr:colOff>
      <xdr:row>51</xdr:row>
      <xdr:rowOff>19050</xdr:rowOff>
    </xdr:to>
    <xdr:sp macro="" textlink="">
      <xdr:nvSpPr>
        <xdr:cNvPr id="33" name="Line 52"/>
        <xdr:cNvSpPr>
          <a:spLocks noChangeShapeType="1"/>
        </xdr:cNvSpPr>
      </xdr:nvSpPr>
      <xdr:spPr bwMode="auto">
        <a:xfrm flipH="1" flipV="1">
          <a:off x="1724025" y="6800850"/>
          <a:ext cx="1123950" cy="657225"/>
        </a:xfrm>
        <a:prstGeom prst="line">
          <a:avLst/>
        </a:prstGeom>
        <a:noFill/>
        <a:ln w="12700">
          <a:solidFill>
            <a:srgbClr xmlns:mc="http://schemas.openxmlformats.org/markup-compatibility/2006" xmlns:a14="http://schemas.microsoft.com/office/drawing/2010/main" val="000000" mc:Ignorable="a14" a14:legacySpreadsheetColorIndex="8"/>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57</xdr:row>
      <xdr:rowOff>19050</xdr:rowOff>
    </xdr:from>
    <xdr:to>
      <xdr:col>3</xdr:col>
      <xdr:colOff>9525</xdr:colOff>
      <xdr:row>58</xdr:row>
      <xdr:rowOff>0</xdr:rowOff>
    </xdr:to>
    <xdr:sp macro="" textlink="">
      <xdr:nvSpPr>
        <xdr:cNvPr id="34" name="Rectangle 53"/>
        <xdr:cNvSpPr>
          <a:spLocks noChangeArrowheads="1"/>
        </xdr:cNvSpPr>
      </xdr:nvSpPr>
      <xdr:spPr bwMode="auto">
        <a:xfrm>
          <a:off x="790575" y="8315325"/>
          <a:ext cx="647700" cy="123825"/>
        </a:xfrm>
        <a:prstGeom prst="rect">
          <a:avLst/>
        </a:prstGeom>
        <a:solidFill>
          <a:srgbClr val="FFFFFF"/>
        </a:solidFill>
        <a:ln>
          <a:noFill/>
        </a:ln>
        <a:effectLst/>
        <a:extLst>
          <a:ext uri="{91240B29-F687-4F45-9708-019B960494DF}">
            <a14:hiddenLine xmlns:a14="http://schemas.microsoft.com/office/drawing/2010/main" w="12700" algn="ctr">
              <a:solidFill>
                <a:srgbClr xmlns:mc="http://schemas.openxmlformats.org/markup-compatibility/2006" val="000000" mc:Ignorable="a14" a14:legacySpreadsheetColorIndex="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304800</xdr:colOff>
      <xdr:row>37</xdr:row>
      <xdr:rowOff>38100</xdr:rowOff>
    </xdr:from>
    <xdr:to>
      <xdr:col>16</xdr:col>
      <xdr:colOff>447675</xdr:colOff>
      <xdr:row>39</xdr:row>
      <xdr:rowOff>76200</xdr:rowOff>
    </xdr:to>
    <xdr:sp macro="" textlink="">
      <xdr:nvSpPr>
        <xdr:cNvPr id="35" name="Oval 59"/>
        <xdr:cNvSpPr>
          <a:spLocks noChangeArrowheads="1"/>
        </xdr:cNvSpPr>
      </xdr:nvSpPr>
      <xdr:spPr bwMode="auto">
        <a:xfrm rot="2082341">
          <a:off x="7448550" y="5476875"/>
          <a:ext cx="619125" cy="323850"/>
        </a:xfrm>
        <a:prstGeom prst="ellipse">
          <a:avLst/>
        </a:prstGeom>
        <a:solidFill>
          <a:srgbClr xmlns:mc="http://schemas.openxmlformats.org/markup-compatibility/2006" xmlns:a14="http://schemas.microsoft.com/office/drawing/2010/main" val="008000" mc:Ignorable="a14" a14:legacySpreadsheetColorIndex="17">
            <a:alpha val="50195"/>
          </a:srgbClr>
        </a:solidFill>
        <a:ln w="19050" algn="ctr">
          <a:solidFill>
            <a:srgbClr xmlns:mc="http://schemas.openxmlformats.org/markup-compatibility/2006" xmlns:a14="http://schemas.microsoft.com/office/drawing/2010/main" val="008000" mc:Ignorable="a14" a14:legacySpreadsheetColorIndex="17"/>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57150</xdr:colOff>
      <xdr:row>35</xdr:row>
      <xdr:rowOff>57150</xdr:rowOff>
    </xdr:from>
    <xdr:to>
      <xdr:col>16</xdr:col>
      <xdr:colOff>66675</xdr:colOff>
      <xdr:row>37</xdr:row>
      <xdr:rowOff>0</xdr:rowOff>
    </xdr:to>
    <xdr:sp macro="" textlink="">
      <xdr:nvSpPr>
        <xdr:cNvPr id="36" name="Line 61"/>
        <xdr:cNvSpPr>
          <a:spLocks noChangeShapeType="1"/>
        </xdr:cNvSpPr>
      </xdr:nvSpPr>
      <xdr:spPr bwMode="auto">
        <a:xfrm>
          <a:off x="7677150" y="5210175"/>
          <a:ext cx="9525" cy="228600"/>
        </a:xfrm>
        <a:prstGeom prst="line">
          <a:avLst/>
        </a:prstGeom>
        <a:noFill/>
        <a:ln w="12700">
          <a:solidFill>
            <a:srgbClr xmlns:mc="http://schemas.openxmlformats.org/markup-compatibility/2006" xmlns:a14="http://schemas.microsoft.com/office/drawing/2010/main" val="000000" mc:Ignorable="a14" a14:legacySpreadsheetColorIndex="8"/>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38</xdr:row>
      <xdr:rowOff>0</xdr:rowOff>
    </xdr:from>
    <xdr:to>
      <xdr:col>12</xdr:col>
      <xdr:colOff>285750</xdr:colOff>
      <xdr:row>38</xdr:row>
      <xdr:rowOff>76200</xdr:rowOff>
    </xdr:to>
    <xdr:sp macro="" textlink="">
      <xdr:nvSpPr>
        <xdr:cNvPr id="37" name="Oval 62"/>
        <xdr:cNvSpPr>
          <a:spLocks noChangeArrowheads="1"/>
        </xdr:cNvSpPr>
      </xdr:nvSpPr>
      <xdr:spPr bwMode="auto">
        <a:xfrm>
          <a:off x="5924550" y="5581650"/>
          <a:ext cx="76200" cy="76200"/>
        </a:xfrm>
        <a:prstGeom prst="ellipse">
          <a:avLst/>
        </a:prstGeom>
        <a:solidFill>
          <a:srgbClr xmlns:mc="http://schemas.openxmlformats.org/markup-compatibility/2006" xmlns:a14="http://schemas.microsoft.com/office/drawing/2010/main" val="000000" mc:Ignorable="a14" a14:legacySpreadsheetColorIndex="8"/>
        </a:solidFill>
        <a:ln w="57150"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466725</xdr:colOff>
      <xdr:row>38</xdr:row>
      <xdr:rowOff>114300</xdr:rowOff>
    </xdr:from>
    <xdr:to>
      <xdr:col>12</xdr:col>
      <xdr:colOff>219075</xdr:colOff>
      <xdr:row>44</xdr:row>
      <xdr:rowOff>85725</xdr:rowOff>
    </xdr:to>
    <xdr:sp macro="" textlink="">
      <xdr:nvSpPr>
        <xdr:cNvPr id="38" name="Line 64"/>
        <xdr:cNvSpPr>
          <a:spLocks noChangeShapeType="1"/>
        </xdr:cNvSpPr>
      </xdr:nvSpPr>
      <xdr:spPr bwMode="auto">
        <a:xfrm flipV="1">
          <a:off x="5705475" y="5695950"/>
          <a:ext cx="228600" cy="82867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180975</xdr:colOff>
      <xdr:row>29</xdr:row>
      <xdr:rowOff>95250</xdr:rowOff>
    </xdr:from>
    <xdr:to>
      <xdr:col>8</xdr:col>
      <xdr:colOff>257175</xdr:colOff>
      <xdr:row>30</xdr:row>
      <xdr:rowOff>28575</xdr:rowOff>
    </xdr:to>
    <xdr:sp macro="" textlink="">
      <xdr:nvSpPr>
        <xdr:cNvPr id="39" name="Oval 65"/>
        <xdr:cNvSpPr>
          <a:spLocks noChangeArrowheads="1"/>
        </xdr:cNvSpPr>
      </xdr:nvSpPr>
      <xdr:spPr bwMode="auto">
        <a:xfrm>
          <a:off x="3990975" y="4391025"/>
          <a:ext cx="76200" cy="76200"/>
        </a:xfrm>
        <a:prstGeom prst="ellipse">
          <a:avLst/>
        </a:prstGeom>
        <a:solidFill>
          <a:srgbClr xmlns:mc="http://schemas.openxmlformats.org/markup-compatibility/2006" xmlns:a14="http://schemas.microsoft.com/office/drawing/2010/main" val="000000" mc:Ignorable="a14" a14:legacySpreadsheetColorIndex="8"/>
        </a:solidFill>
        <a:ln w="57150"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447675</xdr:colOff>
      <xdr:row>27</xdr:row>
      <xdr:rowOff>104775</xdr:rowOff>
    </xdr:from>
    <xdr:to>
      <xdr:col>8</xdr:col>
      <xdr:colOff>123825</xdr:colOff>
      <xdr:row>29</xdr:row>
      <xdr:rowOff>19050</xdr:rowOff>
    </xdr:to>
    <xdr:sp macro="" textlink="">
      <xdr:nvSpPr>
        <xdr:cNvPr id="40" name="Line 66"/>
        <xdr:cNvSpPr>
          <a:spLocks noChangeShapeType="1"/>
        </xdr:cNvSpPr>
      </xdr:nvSpPr>
      <xdr:spPr bwMode="auto">
        <a:xfrm>
          <a:off x="3781425" y="4114800"/>
          <a:ext cx="152400" cy="20002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123825</xdr:colOff>
      <xdr:row>37</xdr:row>
      <xdr:rowOff>9525</xdr:rowOff>
    </xdr:from>
    <xdr:to>
      <xdr:col>4</xdr:col>
      <xdr:colOff>200025</xdr:colOff>
      <xdr:row>37</xdr:row>
      <xdr:rowOff>85725</xdr:rowOff>
    </xdr:to>
    <xdr:sp macro="" textlink="">
      <xdr:nvSpPr>
        <xdr:cNvPr id="41" name="Oval 67"/>
        <xdr:cNvSpPr>
          <a:spLocks noChangeArrowheads="1"/>
        </xdr:cNvSpPr>
      </xdr:nvSpPr>
      <xdr:spPr bwMode="auto">
        <a:xfrm>
          <a:off x="2028825" y="5448300"/>
          <a:ext cx="76200" cy="76200"/>
        </a:xfrm>
        <a:prstGeom prst="ellipse">
          <a:avLst/>
        </a:prstGeom>
        <a:solidFill>
          <a:srgbClr xmlns:mc="http://schemas.openxmlformats.org/markup-compatibility/2006" xmlns:a14="http://schemas.microsoft.com/office/drawing/2010/main" val="000000" mc:Ignorable="a14" a14:legacySpreadsheetColorIndex="8"/>
        </a:solidFill>
        <a:ln w="57150"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457200</xdr:colOff>
      <xdr:row>37</xdr:row>
      <xdr:rowOff>104775</xdr:rowOff>
    </xdr:from>
    <xdr:to>
      <xdr:col>4</xdr:col>
      <xdr:colOff>142875</xdr:colOff>
      <xdr:row>41</xdr:row>
      <xdr:rowOff>28575</xdr:rowOff>
    </xdr:to>
    <xdr:sp macro="" textlink="">
      <xdr:nvSpPr>
        <xdr:cNvPr id="42" name="Line 69"/>
        <xdr:cNvSpPr>
          <a:spLocks noChangeShapeType="1"/>
        </xdr:cNvSpPr>
      </xdr:nvSpPr>
      <xdr:spPr bwMode="auto">
        <a:xfrm flipV="1">
          <a:off x="1885950" y="5543550"/>
          <a:ext cx="161925" cy="49530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323850</xdr:colOff>
      <xdr:row>24</xdr:row>
      <xdr:rowOff>76200</xdr:rowOff>
    </xdr:from>
    <xdr:to>
      <xdr:col>13</xdr:col>
      <xdr:colOff>409575</xdr:colOff>
      <xdr:row>24</xdr:row>
      <xdr:rowOff>133350</xdr:rowOff>
    </xdr:to>
    <xdr:sp macro="" textlink="">
      <xdr:nvSpPr>
        <xdr:cNvPr id="43" name="Freeform 70"/>
        <xdr:cNvSpPr>
          <a:spLocks/>
        </xdr:cNvSpPr>
      </xdr:nvSpPr>
      <xdr:spPr bwMode="auto">
        <a:xfrm>
          <a:off x="6515100" y="3657600"/>
          <a:ext cx="85725" cy="57150"/>
        </a:xfrm>
        <a:custGeom>
          <a:avLst/>
          <a:gdLst>
            <a:gd name="T0" fmla="*/ 0 w 9"/>
            <a:gd name="T1" fmla="*/ 0 h 6"/>
            <a:gd name="T2" fmla="*/ 2147483647 w 9"/>
            <a:gd name="T3" fmla="*/ 2147483647 h 6"/>
            <a:gd name="T4" fmla="*/ 0 60000 65536"/>
            <a:gd name="T5" fmla="*/ 0 60000 65536"/>
          </a:gdLst>
          <a:ahLst/>
          <a:cxnLst>
            <a:cxn ang="T4">
              <a:pos x="T0" y="T1"/>
            </a:cxn>
            <a:cxn ang="T5">
              <a:pos x="T2" y="T3"/>
            </a:cxn>
          </a:cxnLst>
          <a:rect l="0" t="0" r="r" b="b"/>
          <a:pathLst>
            <a:path w="9" h="6">
              <a:moveTo>
                <a:pt x="0" y="0"/>
              </a:moveTo>
              <a:cubicBezTo>
                <a:pt x="1" y="1"/>
                <a:pt x="8" y="5"/>
                <a:pt x="9" y="6"/>
              </a:cubicBezTo>
            </a:path>
          </a:pathLst>
        </a:custGeom>
        <a:noFill/>
        <a:ln w="57150"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238125</xdr:colOff>
      <xdr:row>24</xdr:row>
      <xdr:rowOff>9525</xdr:rowOff>
    </xdr:from>
    <xdr:to>
      <xdr:col>14</xdr:col>
      <xdr:colOff>38100</xdr:colOff>
      <xdr:row>25</xdr:row>
      <xdr:rowOff>19050</xdr:rowOff>
    </xdr:to>
    <xdr:sp macro="" textlink="">
      <xdr:nvSpPr>
        <xdr:cNvPr id="44" name="Oval 71"/>
        <xdr:cNvSpPr>
          <a:spLocks noChangeArrowheads="1"/>
        </xdr:cNvSpPr>
      </xdr:nvSpPr>
      <xdr:spPr bwMode="auto">
        <a:xfrm rot="-3821078">
          <a:off x="6491288" y="3529012"/>
          <a:ext cx="152400" cy="276225"/>
        </a:xfrm>
        <a:prstGeom prst="ellipse">
          <a:avLst/>
        </a:prstGeom>
        <a:noFill/>
        <a:ln w="19050" algn="ctr">
          <a:solidFill>
            <a:srgbClr xmlns:mc="http://schemas.openxmlformats.org/markup-compatibility/2006" xmlns:a14="http://schemas.microsoft.com/office/drawing/2010/main" val="0000FF" mc:Ignorable="a14" a14:legacySpreadsheetColorIndex="12"/>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333375</xdr:colOff>
      <xdr:row>19</xdr:row>
      <xdr:rowOff>66675</xdr:rowOff>
    </xdr:from>
    <xdr:to>
      <xdr:col>13</xdr:col>
      <xdr:colOff>428625</xdr:colOff>
      <xdr:row>23</xdr:row>
      <xdr:rowOff>104775</xdr:rowOff>
    </xdr:to>
    <xdr:sp macro="" textlink="">
      <xdr:nvSpPr>
        <xdr:cNvPr id="45" name="Line 73"/>
        <xdr:cNvSpPr>
          <a:spLocks noChangeShapeType="1"/>
        </xdr:cNvSpPr>
      </xdr:nvSpPr>
      <xdr:spPr bwMode="auto">
        <a:xfrm flipH="1">
          <a:off x="6524625" y="2933700"/>
          <a:ext cx="95250" cy="60960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447675</xdr:colOff>
      <xdr:row>25</xdr:row>
      <xdr:rowOff>76200</xdr:rowOff>
    </xdr:from>
    <xdr:to>
      <xdr:col>14</xdr:col>
      <xdr:colOff>95250</xdr:colOff>
      <xdr:row>25</xdr:row>
      <xdr:rowOff>104775</xdr:rowOff>
    </xdr:to>
    <xdr:sp macro="" textlink="">
      <xdr:nvSpPr>
        <xdr:cNvPr id="46" name="Freeform 74"/>
        <xdr:cNvSpPr>
          <a:spLocks/>
        </xdr:cNvSpPr>
      </xdr:nvSpPr>
      <xdr:spPr bwMode="auto">
        <a:xfrm>
          <a:off x="6638925" y="3800475"/>
          <a:ext cx="123825" cy="28575"/>
        </a:xfrm>
        <a:custGeom>
          <a:avLst/>
          <a:gdLst>
            <a:gd name="T0" fmla="*/ 0 w 13"/>
            <a:gd name="T1" fmla="*/ 2147483647 h 3"/>
            <a:gd name="T2" fmla="*/ 2147483647 w 13"/>
            <a:gd name="T3" fmla="*/ 2147483647 h 3"/>
            <a:gd name="T4" fmla="*/ 2147483647 w 13"/>
            <a:gd name="T5" fmla="*/ 0 h 3"/>
            <a:gd name="T6" fmla="*/ 0 60000 65536"/>
            <a:gd name="T7" fmla="*/ 0 60000 65536"/>
            <a:gd name="T8" fmla="*/ 0 60000 65536"/>
          </a:gdLst>
          <a:ahLst/>
          <a:cxnLst>
            <a:cxn ang="T6">
              <a:pos x="T0" y="T1"/>
            </a:cxn>
            <a:cxn ang="T7">
              <a:pos x="T2" y="T3"/>
            </a:cxn>
            <a:cxn ang="T8">
              <a:pos x="T4" y="T5"/>
            </a:cxn>
          </a:cxnLst>
          <a:rect l="0" t="0" r="r" b="b"/>
          <a:pathLst>
            <a:path w="13" h="3">
              <a:moveTo>
                <a:pt x="0" y="3"/>
              </a:moveTo>
              <a:cubicBezTo>
                <a:pt x="1" y="3"/>
                <a:pt x="5" y="2"/>
                <a:pt x="7" y="2"/>
              </a:cubicBezTo>
              <a:cubicBezTo>
                <a:pt x="9" y="2"/>
                <a:pt x="12" y="0"/>
                <a:pt x="13" y="0"/>
              </a:cubicBezTo>
            </a:path>
          </a:pathLst>
        </a:custGeom>
        <a:noFill/>
        <a:ln w="57150"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381000</xdr:colOff>
      <xdr:row>25</xdr:row>
      <xdr:rowOff>28575</xdr:rowOff>
    </xdr:from>
    <xdr:to>
      <xdr:col>14</xdr:col>
      <xdr:colOff>180975</xdr:colOff>
      <xdr:row>26</xdr:row>
      <xdr:rowOff>0</xdr:rowOff>
    </xdr:to>
    <xdr:sp macro="" textlink="">
      <xdr:nvSpPr>
        <xdr:cNvPr id="47" name="Oval 75"/>
        <xdr:cNvSpPr>
          <a:spLocks noChangeArrowheads="1"/>
        </xdr:cNvSpPr>
      </xdr:nvSpPr>
      <xdr:spPr bwMode="auto">
        <a:xfrm rot="-6711868">
          <a:off x="6653213" y="3671887"/>
          <a:ext cx="114300" cy="276225"/>
        </a:xfrm>
        <a:prstGeom prst="ellipse">
          <a:avLst/>
        </a:prstGeom>
        <a:noFill/>
        <a:ln w="19050" algn="ctr">
          <a:solidFill>
            <a:srgbClr xmlns:mc="http://schemas.openxmlformats.org/markup-compatibility/2006" xmlns:a14="http://schemas.microsoft.com/office/drawing/2010/main" val="0000FF" mc:Ignorable="a14" a14:legacySpreadsheetColorIndex="12"/>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104775</xdr:colOff>
      <xdr:row>18</xdr:row>
      <xdr:rowOff>114300</xdr:rowOff>
    </xdr:from>
    <xdr:to>
      <xdr:col>14</xdr:col>
      <xdr:colOff>466725</xdr:colOff>
      <xdr:row>25</xdr:row>
      <xdr:rowOff>0</xdr:rowOff>
    </xdr:to>
    <xdr:sp macro="" textlink="">
      <xdr:nvSpPr>
        <xdr:cNvPr id="48" name="Line 77"/>
        <xdr:cNvSpPr>
          <a:spLocks noChangeShapeType="1"/>
        </xdr:cNvSpPr>
      </xdr:nvSpPr>
      <xdr:spPr bwMode="auto">
        <a:xfrm flipH="1">
          <a:off x="6772275" y="2838450"/>
          <a:ext cx="361950" cy="885825"/>
        </a:xfrm>
        <a:prstGeom prst="line">
          <a:avLst/>
        </a:prstGeom>
        <a:noFill/>
        <a:ln w="12700">
          <a:solidFill>
            <a:srgbClr xmlns:mc="http://schemas.openxmlformats.org/markup-compatibility/2006" xmlns:a14="http://schemas.microsoft.com/office/drawing/2010/main" val="000000" mc:Ignorable="a14" a14:legacySpreadsheetColorIndex="8"/>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438150</xdr:colOff>
      <xdr:row>22</xdr:row>
      <xdr:rowOff>76200</xdr:rowOff>
    </xdr:from>
    <xdr:to>
      <xdr:col>3</xdr:col>
      <xdr:colOff>457200</xdr:colOff>
      <xdr:row>22</xdr:row>
      <xdr:rowOff>104775</xdr:rowOff>
    </xdr:to>
    <xdr:sp macro="" textlink="">
      <xdr:nvSpPr>
        <xdr:cNvPr id="49" name="Line 87"/>
        <xdr:cNvSpPr>
          <a:spLocks noChangeShapeType="1"/>
        </xdr:cNvSpPr>
      </xdr:nvSpPr>
      <xdr:spPr bwMode="auto">
        <a:xfrm flipH="1">
          <a:off x="1866900" y="3371850"/>
          <a:ext cx="19050" cy="28575"/>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314325</xdr:colOff>
      <xdr:row>21</xdr:row>
      <xdr:rowOff>114300</xdr:rowOff>
    </xdr:from>
    <xdr:to>
      <xdr:col>4</xdr:col>
      <xdr:colOff>114300</xdr:colOff>
      <xdr:row>23</xdr:row>
      <xdr:rowOff>85725</xdr:rowOff>
    </xdr:to>
    <xdr:sp macro="" textlink="">
      <xdr:nvSpPr>
        <xdr:cNvPr id="50" name="Oval 88"/>
        <xdr:cNvSpPr>
          <a:spLocks noChangeArrowheads="1"/>
        </xdr:cNvSpPr>
      </xdr:nvSpPr>
      <xdr:spPr bwMode="auto">
        <a:xfrm>
          <a:off x="1743075" y="3267075"/>
          <a:ext cx="276225" cy="257175"/>
        </a:xfrm>
        <a:prstGeom prst="ellipse">
          <a:avLst/>
        </a:prstGeom>
        <a:noFill/>
        <a:ln w="19050" algn="ctr">
          <a:solidFill>
            <a:srgbClr xmlns:mc="http://schemas.openxmlformats.org/markup-compatibility/2006" xmlns:a14="http://schemas.microsoft.com/office/drawing/2010/main" val="0000FF" mc:Ignorable="a14" a14:legacySpreadsheetColorIndex="12"/>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295275</xdr:colOff>
      <xdr:row>22</xdr:row>
      <xdr:rowOff>85725</xdr:rowOff>
    </xdr:from>
    <xdr:to>
      <xdr:col>3</xdr:col>
      <xdr:colOff>304800</xdr:colOff>
      <xdr:row>23</xdr:row>
      <xdr:rowOff>66675</xdr:rowOff>
    </xdr:to>
    <xdr:sp macro="" textlink="">
      <xdr:nvSpPr>
        <xdr:cNvPr id="51" name="Line 89"/>
        <xdr:cNvSpPr>
          <a:spLocks noChangeShapeType="1"/>
        </xdr:cNvSpPr>
      </xdr:nvSpPr>
      <xdr:spPr bwMode="auto">
        <a:xfrm flipV="1">
          <a:off x="1247775" y="3381375"/>
          <a:ext cx="485775" cy="12382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28575</xdr:colOff>
      <xdr:row>31</xdr:row>
      <xdr:rowOff>28575</xdr:rowOff>
    </xdr:from>
    <xdr:to>
      <xdr:col>12</xdr:col>
      <xdr:colOff>9525</xdr:colOff>
      <xdr:row>32</xdr:row>
      <xdr:rowOff>9525</xdr:rowOff>
    </xdr:to>
    <xdr:sp macro="" textlink="">
      <xdr:nvSpPr>
        <xdr:cNvPr id="52" name="Freeform 91"/>
        <xdr:cNvSpPr>
          <a:spLocks/>
        </xdr:cNvSpPr>
      </xdr:nvSpPr>
      <xdr:spPr bwMode="auto">
        <a:xfrm>
          <a:off x="5267325" y="4610100"/>
          <a:ext cx="457200" cy="123825"/>
        </a:xfrm>
        <a:custGeom>
          <a:avLst/>
          <a:gdLst>
            <a:gd name="T0" fmla="*/ 0 w 48"/>
            <a:gd name="T1" fmla="*/ 2147483647 h 13"/>
            <a:gd name="T2" fmla="*/ 2147483647 w 48"/>
            <a:gd name="T3" fmla="*/ 2147483647 h 13"/>
            <a:gd name="T4" fmla="*/ 2147483647 w 48"/>
            <a:gd name="T5" fmla="*/ 2147483647 h 13"/>
            <a:gd name="T6" fmla="*/ 2147483647 w 48"/>
            <a:gd name="T7" fmla="*/ 2147483647 h 13"/>
            <a:gd name="T8" fmla="*/ 2147483647 w 48"/>
            <a:gd name="T9" fmla="*/ 0 h 13"/>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8" h="13">
              <a:moveTo>
                <a:pt x="0" y="13"/>
              </a:moveTo>
              <a:cubicBezTo>
                <a:pt x="2" y="12"/>
                <a:pt x="4" y="11"/>
                <a:pt x="8" y="9"/>
              </a:cubicBezTo>
              <a:cubicBezTo>
                <a:pt x="12" y="7"/>
                <a:pt x="17" y="1"/>
                <a:pt x="22" y="1"/>
              </a:cubicBezTo>
              <a:cubicBezTo>
                <a:pt x="27" y="1"/>
                <a:pt x="36" y="6"/>
                <a:pt x="40" y="6"/>
              </a:cubicBezTo>
              <a:cubicBezTo>
                <a:pt x="44" y="6"/>
                <a:pt x="46" y="3"/>
                <a:pt x="48" y="0"/>
              </a:cubicBezTo>
            </a:path>
          </a:pathLst>
        </a:custGeom>
        <a:noFill/>
        <a:ln w="57150"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323850</xdr:colOff>
      <xdr:row>32</xdr:row>
      <xdr:rowOff>76200</xdr:rowOff>
    </xdr:from>
    <xdr:to>
      <xdr:col>10</xdr:col>
      <xdr:colOff>457200</xdr:colOff>
      <xdr:row>33</xdr:row>
      <xdr:rowOff>19050</xdr:rowOff>
    </xdr:to>
    <xdr:sp macro="" textlink="">
      <xdr:nvSpPr>
        <xdr:cNvPr id="53" name="Line 93"/>
        <xdr:cNvSpPr>
          <a:spLocks noChangeShapeType="1"/>
        </xdr:cNvSpPr>
      </xdr:nvSpPr>
      <xdr:spPr bwMode="auto">
        <a:xfrm flipV="1">
          <a:off x="5086350" y="4800600"/>
          <a:ext cx="133350" cy="8572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390525</xdr:colOff>
      <xdr:row>30</xdr:row>
      <xdr:rowOff>66675</xdr:rowOff>
    </xdr:from>
    <xdr:to>
      <xdr:col>12</xdr:col>
      <xdr:colOff>85725</xdr:colOff>
      <xdr:row>32</xdr:row>
      <xdr:rowOff>85725</xdr:rowOff>
    </xdr:to>
    <xdr:sp macro="" textlink="">
      <xdr:nvSpPr>
        <xdr:cNvPr id="54" name="Oval 94"/>
        <xdr:cNvSpPr>
          <a:spLocks noChangeArrowheads="1"/>
        </xdr:cNvSpPr>
      </xdr:nvSpPr>
      <xdr:spPr bwMode="auto">
        <a:xfrm rot="-688595">
          <a:off x="5153025" y="4505325"/>
          <a:ext cx="647700" cy="304800"/>
        </a:xfrm>
        <a:prstGeom prst="ellipse">
          <a:avLst/>
        </a:prstGeom>
        <a:noFill/>
        <a:ln w="19050" algn="ctr">
          <a:solidFill>
            <a:srgbClr xmlns:mc="http://schemas.openxmlformats.org/markup-compatibility/2006" xmlns:a14="http://schemas.microsoft.com/office/drawing/2010/main" val="0000FF" mc:Ignorable="a14" a14:legacySpreadsheetColorIndex="12"/>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104775</xdr:colOff>
      <xdr:row>29</xdr:row>
      <xdr:rowOff>0</xdr:rowOff>
    </xdr:from>
    <xdr:to>
      <xdr:col>8</xdr:col>
      <xdr:colOff>342900</xdr:colOff>
      <xdr:row>30</xdr:row>
      <xdr:rowOff>114300</xdr:rowOff>
    </xdr:to>
    <xdr:sp macro="" textlink="">
      <xdr:nvSpPr>
        <xdr:cNvPr id="55" name="Oval 96"/>
        <xdr:cNvSpPr>
          <a:spLocks noChangeArrowheads="1"/>
        </xdr:cNvSpPr>
      </xdr:nvSpPr>
      <xdr:spPr bwMode="auto">
        <a:xfrm>
          <a:off x="3914775" y="4295775"/>
          <a:ext cx="238125" cy="257175"/>
        </a:xfrm>
        <a:prstGeom prst="ellipse">
          <a:avLst/>
        </a:prstGeom>
        <a:noFill/>
        <a:ln w="19050" algn="ctr">
          <a:solidFill>
            <a:srgbClr xmlns:mc="http://schemas.openxmlformats.org/markup-compatibility/2006" xmlns:a14="http://schemas.microsoft.com/office/drawing/2010/main" val="0000FF" mc:Ignorable="a14" a14:legacySpreadsheetColorIndex="12"/>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133350</xdr:colOff>
      <xdr:row>37</xdr:row>
      <xdr:rowOff>47625</xdr:rowOff>
    </xdr:from>
    <xdr:to>
      <xdr:col>12</xdr:col>
      <xdr:colOff>371475</xdr:colOff>
      <xdr:row>39</xdr:row>
      <xdr:rowOff>19050</xdr:rowOff>
    </xdr:to>
    <xdr:sp macro="" textlink="">
      <xdr:nvSpPr>
        <xdr:cNvPr id="56" name="Oval 97"/>
        <xdr:cNvSpPr>
          <a:spLocks noChangeArrowheads="1"/>
        </xdr:cNvSpPr>
      </xdr:nvSpPr>
      <xdr:spPr bwMode="auto">
        <a:xfrm>
          <a:off x="5848350" y="5486400"/>
          <a:ext cx="238125" cy="257175"/>
        </a:xfrm>
        <a:prstGeom prst="ellipse">
          <a:avLst/>
        </a:prstGeom>
        <a:noFill/>
        <a:ln w="19050" algn="ctr">
          <a:solidFill>
            <a:srgbClr xmlns:mc="http://schemas.openxmlformats.org/markup-compatibility/2006" xmlns:a14="http://schemas.microsoft.com/office/drawing/2010/main" val="0000FF" mc:Ignorable="a14" a14:legacySpreadsheetColorIndex="12"/>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76200</xdr:colOff>
      <xdr:row>20</xdr:row>
      <xdr:rowOff>85725</xdr:rowOff>
    </xdr:from>
    <xdr:to>
      <xdr:col>10</xdr:col>
      <xdr:colOff>180975</xdr:colOff>
      <xdr:row>23</xdr:row>
      <xdr:rowOff>123825</xdr:rowOff>
    </xdr:to>
    <xdr:sp macro="" textlink="">
      <xdr:nvSpPr>
        <xdr:cNvPr id="57" name="Oval 100"/>
        <xdr:cNvSpPr>
          <a:spLocks noChangeArrowheads="1"/>
        </xdr:cNvSpPr>
      </xdr:nvSpPr>
      <xdr:spPr bwMode="auto">
        <a:xfrm rot="2437625">
          <a:off x="4362450" y="3095625"/>
          <a:ext cx="581025" cy="466725"/>
        </a:xfrm>
        <a:prstGeom prst="ellipse">
          <a:avLst/>
        </a:prstGeom>
        <a:solidFill>
          <a:srgbClr xmlns:mc="http://schemas.openxmlformats.org/markup-compatibility/2006" xmlns:a14="http://schemas.microsoft.com/office/drawing/2010/main" val="FF9900" mc:Ignorable="a14" a14:legacySpreadsheetColorIndex="52">
            <a:alpha val="50195"/>
          </a:srgbClr>
        </a:solidFill>
        <a:ln w="19050">
          <a:solidFill>
            <a:srgbClr xmlns:mc="http://schemas.openxmlformats.org/markup-compatibility/2006" xmlns:a14="http://schemas.microsoft.com/office/drawing/2010/main" val="0000FF" mc:Ignorable="a14" a14:legacySpreadsheetColorIndex="12"/>
          </a:solidFill>
          <a:prstDash val="sysDot"/>
          <a:round/>
          <a:headEnd/>
          <a:tailEnd/>
        </a:ln>
      </xdr:spPr>
    </xdr:sp>
    <xdr:clientData/>
  </xdr:twoCellAnchor>
  <xdr:twoCellAnchor>
    <xdr:from>
      <xdr:col>10</xdr:col>
      <xdr:colOff>38100</xdr:colOff>
      <xdr:row>19</xdr:row>
      <xdr:rowOff>95250</xdr:rowOff>
    </xdr:from>
    <xdr:to>
      <xdr:col>11</xdr:col>
      <xdr:colOff>238125</xdr:colOff>
      <xdr:row>22</xdr:row>
      <xdr:rowOff>47625</xdr:rowOff>
    </xdr:to>
    <xdr:sp macro="" textlink="">
      <xdr:nvSpPr>
        <xdr:cNvPr id="58" name="Oval 101"/>
        <xdr:cNvSpPr>
          <a:spLocks noChangeArrowheads="1"/>
        </xdr:cNvSpPr>
      </xdr:nvSpPr>
      <xdr:spPr bwMode="auto">
        <a:xfrm>
          <a:off x="4800600" y="2962275"/>
          <a:ext cx="676275" cy="381000"/>
        </a:xfrm>
        <a:prstGeom prst="ellipse">
          <a:avLst/>
        </a:prstGeom>
        <a:noFill/>
        <a:ln w="19050" algn="ctr">
          <a:solidFill>
            <a:srgbClr xmlns:mc="http://schemas.openxmlformats.org/markup-compatibility/2006" xmlns:a14="http://schemas.microsoft.com/office/drawing/2010/main" val="0000FF" mc:Ignorable="a14" a14:legacySpreadsheetColorIndex="12"/>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361950</xdr:colOff>
      <xdr:row>13</xdr:row>
      <xdr:rowOff>76200</xdr:rowOff>
    </xdr:from>
    <xdr:to>
      <xdr:col>10</xdr:col>
      <xdr:colOff>57150</xdr:colOff>
      <xdr:row>20</xdr:row>
      <xdr:rowOff>85725</xdr:rowOff>
    </xdr:to>
    <xdr:sp macro="" textlink="">
      <xdr:nvSpPr>
        <xdr:cNvPr id="59" name="Line 102"/>
        <xdr:cNvSpPr>
          <a:spLocks noChangeShapeType="1"/>
        </xdr:cNvSpPr>
      </xdr:nvSpPr>
      <xdr:spPr bwMode="auto">
        <a:xfrm flipH="1">
          <a:off x="4648200" y="2085975"/>
          <a:ext cx="171450" cy="10096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9</xdr:col>
      <xdr:colOff>211259</xdr:colOff>
      <xdr:row>11</xdr:row>
      <xdr:rowOff>25074</xdr:rowOff>
    </xdr:from>
    <xdr:ext cx="646332" cy="310341"/>
    <xdr:sp macro="" textlink="">
      <xdr:nvSpPr>
        <xdr:cNvPr id="60" name="Text Box 103"/>
        <xdr:cNvSpPr txBox="1">
          <a:spLocks noChangeArrowheads="1"/>
        </xdr:cNvSpPr>
      </xdr:nvSpPr>
      <xdr:spPr bwMode="auto">
        <a:xfrm>
          <a:off x="4497509" y="1749099"/>
          <a:ext cx="646332" cy="31034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0" tIns="45720" rIns="91440" bIns="45720" anchor="ctr" upright="1">
          <a:spAutoFit/>
        </a:bodyPr>
        <a:lstStyle/>
        <a:p>
          <a:pPr algn="ctr" rtl="0">
            <a:lnSpc>
              <a:spcPts val="700"/>
            </a:lnSpc>
            <a:defRPr sz="1000"/>
          </a:pPr>
          <a:r>
            <a:rPr lang="ja-JP" altLang="en-US" sz="900" b="0" i="0" u="none" strike="noStrike" baseline="0">
              <a:solidFill>
                <a:srgbClr val="000000"/>
              </a:solidFill>
              <a:latin typeface="ＭＳ Ｐゴシック"/>
              <a:ea typeface="ＭＳ Ｐゴシック"/>
            </a:rPr>
            <a:t>1-A28</a:t>
          </a:r>
        </a:p>
        <a:p>
          <a:pPr algn="ctr" rtl="0">
            <a:lnSpc>
              <a:spcPts val="900"/>
            </a:lnSpc>
            <a:defRPr sz="1000"/>
          </a:pPr>
          <a:r>
            <a:rPr lang="ja-JP" altLang="en-US" sz="900" b="0" i="0" u="none" strike="noStrike" baseline="0">
              <a:solidFill>
                <a:srgbClr val="000000"/>
              </a:solidFill>
              <a:latin typeface="ＭＳ Ｐゴシック"/>
              <a:ea typeface="ＭＳ Ｐゴシック"/>
            </a:rPr>
            <a:t>道路標識</a:t>
          </a:r>
          <a:endParaRPr lang="ja-JP" altLang="en-US"/>
        </a:p>
      </xdr:txBody>
    </xdr:sp>
    <xdr:clientData/>
  </xdr:oneCellAnchor>
  <xdr:twoCellAnchor>
    <xdr:from>
      <xdr:col>3</xdr:col>
      <xdr:colOff>66675</xdr:colOff>
      <xdr:row>21</xdr:row>
      <xdr:rowOff>133350</xdr:rowOff>
    </xdr:from>
    <xdr:to>
      <xdr:col>3</xdr:col>
      <xdr:colOff>95250</xdr:colOff>
      <xdr:row>22</xdr:row>
      <xdr:rowOff>76200</xdr:rowOff>
    </xdr:to>
    <xdr:sp macro="" textlink="">
      <xdr:nvSpPr>
        <xdr:cNvPr id="61" name="Freeform 114"/>
        <xdr:cNvSpPr>
          <a:spLocks/>
        </xdr:cNvSpPr>
      </xdr:nvSpPr>
      <xdr:spPr bwMode="auto">
        <a:xfrm flipH="1">
          <a:off x="1495425" y="3286125"/>
          <a:ext cx="28575" cy="85725"/>
        </a:xfrm>
        <a:custGeom>
          <a:avLst/>
          <a:gdLst>
            <a:gd name="T0" fmla="*/ 2147483647 w 9"/>
            <a:gd name="T1" fmla="*/ 0 h 13"/>
            <a:gd name="T2" fmla="*/ 2147483647 w 9"/>
            <a:gd name="T3" fmla="*/ 2147483647 h 13"/>
            <a:gd name="T4" fmla="*/ 0 w 9"/>
            <a:gd name="T5" fmla="*/ 2147483647 h 13"/>
            <a:gd name="T6" fmla="*/ 0 60000 65536"/>
            <a:gd name="T7" fmla="*/ 0 60000 65536"/>
            <a:gd name="T8" fmla="*/ 0 60000 65536"/>
          </a:gdLst>
          <a:ahLst/>
          <a:cxnLst>
            <a:cxn ang="T6">
              <a:pos x="T0" y="T1"/>
            </a:cxn>
            <a:cxn ang="T7">
              <a:pos x="T2" y="T3"/>
            </a:cxn>
            <a:cxn ang="T8">
              <a:pos x="T4" y="T5"/>
            </a:cxn>
          </a:cxnLst>
          <a:rect l="0" t="0" r="r" b="b"/>
          <a:pathLst>
            <a:path w="9" h="13">
              <a:moveTo>
                <a:pt x="9" y="0"/>
              </a:moveTo>
              <a:cubicBezTo>
                <a:pt x="6" y="3"/>
                <a:pt x="3" y="6"/>
                <a:pt x="2" y="8"/>
              </a:cubicBezTo>
              <a:cubicBezTo>
                <a:pt x="1" y="10"/>
                <a:pt x="1" y="12"/>
                <a:pt x="0" y="13"/>
              </a:cubicBezTo>
            </a:path>
          </a:pathLst>
        </a:custGeom>
        <a:noFill/>
        <a:ln w="57150"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xdr:col>
      <xdr:colOff>457200</xdr:colOff>
      <xdr:row>17</xdr:row>
      <xdr:rowOff>47625</xdr:rowOff>
    </xdr:from>
    <xdr:to>
      <xdr:col>5</xdr:col>
      <xdr:colOff>247650</xdr:colOff>
      <xdr:row>20</xdr:row>
      <xdr:rowOff>0</xdr:rowOff>
    </xdr:to>
    <xdr:sp macro="" textlink="">
      <xdr:nvSpPr>
        <xdr:cNvPr id="62" name="Text Box 115"/>
        <xdr:cNvSpPr txBox="1">
          <a:spLocks noChangeArrowheads="1"/>
        </xdr:cNvSpPr>
      </xdr:nvSpPr>
      <xdr:spPr bwMode="auto">
        <a:xfrm>
          <a:off x="1885950" y="2628900"/>
          <a:ext cx="742950" cy="38100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lnSpc>
              <a:spcPts val="800"/>
            </a:lnSpc>
            <a:defRPr sz="1000"/>
          </a:pPr>
          <a:r>
            <a:rPr lang="ja-JP" altLang="en-US" sz="900" b="0" i="0" u="none" strike="noStrike" baseline="0">
              <a:solidFill>
                <a:srgbClr val="000000"/>
              </a:solidFill>
              <a:latin typeface="ＭＳ Ｐゴシック"/>
              <a:ea typeface="ＭＳ Ｐゴシック"/>
            </a:rPr>
            <a:t>1-A30</a:t>
          </a:r>
        </a:p>
        <a:p>
          <a:pPr algn="ctr" rtl="0">
            <a:lnSpc>
              <a:spcPts val="700"/>
            </a:lnSpc>
            <a:defRPr sz="1000"/>
          </a:pPr>
          <a:r>
            <a:rPr lang="ja-JP" altLang="en-US" sz="900" b="0" i="0" u="none" strike="noStrike" baseline="0">
              <a:solidFill>
                <a:srgbClr val="000000"/>
              </a:solidFill>
              <a:latin typeface="ＭＳ Ｐゴシック"/>
              <a:ea typeface="ＭＳ Ｐゴシック"/>
            </a:rPr>
            <a:t>バイパス</a:t>
          </a:r>
          <a:endParaRPr lang="ja-JP" altLang="en-US"/>
        </a:p>
      </xdr:txBody>
    </xdr:sp>
    <xdr:clientData/>
  </xdr:twoCellAnchor>
  <xdr:twoCellAnchor>
    <xdr:from>
      <xdr:col>3</xdr:col>
      <xdr:colOff>85725</xdr:colOff>
      <xdr:row>19</xdr:row>
      <xdr:rowOff>0</xdr:rowOff>
    </xdr:from>
    <xdr:to>
      <xdr:col>3</xdr:col>
      <xdr:colOff>447675</xdr:colOff>
      <xdr:row>22</xdr:row>
      <xdr:rowOff>0</xdr:rowOff>
    </xdr:to>
    <xdr:sp macro="" textlink="">
      <xdr:nvSpPr>
        <xdr:cNvPr id="63" name="Line 116"/>
        <xdr:cNvSpPr>
          <a:spLocks noChangeShapeType="1"/>
        </xdr:cNvSpPr>
      </xdr:nvSpPr>
      <xdr:spPr bwMode="auto">
        <a:xfrm flipH="1">
          <a:off x="1514475" y="2867025"/>
          <a:ext cx="361950" cy="42862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19</xdr:row>
      <xdr:rowOff>123825</xdr:rowOff>
    </xdr:from>
    <xdr:to>
      <xdr:col>8</xdr:col>
      <xdr:colOff>152400</xdr:colOff>
      <xdr:row>20</xdr:row>
      <xdr:rowOff>114300</xdr:rowOff>
    </xdr:to>
    <xdr:sp macro="" textlink="">
      <xdr:nvSpPr>
        <xdr:cNvPr id="64" name="Freeform 117"/>
        <xdr:cNvSpPr>
          <a:spLocks/>
        </xdr:cNvSpPr>
      </xdr:nvSpPr>
      <xdr:spPr bwMode="auto">
        <a:xfrm>
          <a:off x="3810000" y="2990850"/>
          <a:ext cx="152400" cy="133350"/>
        </a:xfrm>
        <a:custGeom>
          <a:avLst/>
          <a:gdLst>
            <a:gd name="T0" fmla="*/ 0 w 16"/>
            <a:gd name="T1" fmla="*/ 2147483647 h 14"/>
            <a:gd name="T2" fmla="*/ 2147483647 w 16"/>
            <a:gd name="T3" fmla="*/ 2147483647 h 14"/>
            <a:gd name="T4" fmla="*/ 2147483647 w 16"/>
            <a:gd name="T5" fmla="*/ 2147483647 h 14"/>
            <a:gd name="T6" fmla="*/ 2147483647 w 16"/>
            <a:gd name="T7" fmla="*/ 0 h 1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 h="14">
              <a:moveTo>
                <a:pt x="0" y="14"/>
              </a:moveTo>
              <a:cubicBezTo>
                <a:pt x="1" y="13"/>
                <a:pt x="3" y="7"/>
                <a:pt x="5" y="6"/>
              </a:cubicBezTo>
              <a:cubicBezTo>
                <a:pt x="7" y="5"/>
                <a:pt x="9" y="7"/>
                <a:pt x="11" y="6"/>
              </a:cubicBezTo>
              <a:cubicBezTo>
                <a:pt x="13" y="5"/>
                <a:pt x="15" y="1"/>
                <a:pt x="16" y="0"/>
              </a:cubicBezTo>
            </a:path>
          </a:pathLst>
        </a:custGeom>
        <a:noFill/>
        <a:ln w="57150"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66675</xdr:colOff>
      <xdr:row>15</xdr:row>
      <xdr:rowOff>76200</xdr:rowOff>
    </xdr:from>
    <xdr:to>
      <xdr:col>8</xdr:col>
      <xdr:colOff>228600</xdr:colOff>
      <xdr:row>19</xdr:row>
      <xdr:rowOff>133350</xdr:rowOff>
    </xdr:to>
    <xdr:sp macro="" textlink="">
      <xdr:nvSpPr>
        <xdr:cNvPr id="65" name="Line 118"/>
        <xdr:cNvSpPr>
          <a:spLocks noChangeShapeType="1"/>
        </xdr:cNvSpPr>
      </xdr:nvSpPr>
      <xdr:spPr bwMode="auto">
        <a:xfrm flipH="1">
          <a:off x="3876675" y="2371725"/>
          <a:ext cx="161925" cy="6286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7</xdr:col>
      <xdr:colOff>368116</xdr:colOff>
      <xdr:row>13</xdr:row>
      <xdr:rowOff>21291</xdr:rowOff>
    </xdr:from>
    <xdr:to>
      <xdr:col>9</xdr:col>
      <xdr:colOff>158566</xdr:colOff>
      <xdr:row>15</xdr:row>
      <xdr:rowOff>119343</xdr:rowOff>
    </xdr:to>
    <xdr:sp macro="" textlink="">
      <xdr:nvSpPr>
        <xdr:cNvPr id="66" name="Text Box 119"/>
        <xdr:cNvSpPr txBox="1">
          <a:spLocks noChangeArrowheads="1"/>
        </xdr:cNvSpPr>
      </xdr:nvSpPr>
      <xdr:spPr bwMode="auto">
        <a:xfrm>
          <a:off x="3701866" y="2031066"/>
          <a:ext cx="742950" cy="38380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lnSpc>
              <a:spcPts val="800"/>
            </a:lnSpc>
            <a:defRPr sz="1000"/>
          </a:pPr>
          <a:r>
            <a:rPr lang="ja-JP" altLang="en-US" sz="900" b="0" i="0" u="none" strike="noStrike" baseline="0">
              <a:solidFill>
                <a:srgbClr val="000000"/>
              </a:solidFill>
              <a:latin typeface="ＭＳ Ｐゴシック"/>
              <a:ea typeface="ＭＳ Ｐゴシック"/>
            </a:rPr>
            <a:t>1-A31</a:t>
          </a:r>
        </a:p>
        <a:p>
          <a:pPr algn="ctr" rtl="0">
            <a:lnSpc>
              <a:spcPts val="700"/>
            </a:lnSpc>
            <a:defRPr sz="1000"/>
          </a:pPr>
          <a:r>
            <a:rPr lang="ja-JP" altLang="en-US" sz="900" b="0" i="0" u="none" strike="noStrike" baseline="0">
              <a:solidFill>
                <a:srgbClr val="000000"/>
              </a:solidFill>
              <a:latin typeface="ＭＳ Ｐゴシック"/>
              <a:ea typeface="ＭＳ Ｐゴシック"/>
            </a:rPr>
            <a:t>現道拡幅</a:t>
          </a:r>
          <a:endParaRPr lang="ja-JP" altLang="en-US"/>
        </a:p>
      </xdr:txBody>
    </xdr:sp>
    <xdr:clientData/>
  </xdr:twoCellAnchor>
  <xdr:twoCellAnchor>
    <xdr:from>
      <xdr:col>3</xdr:col>
      <xdr:colOff>104775</xdr:colOff>
      <xdr:row>45</xdr:row>
      <xdr:rowOff>95250</xdr:rowOff>
    </xdr:from>
    <xdr:to>
      <xdr:col>3</xdr:col>
      <xdr:colOff>266700</xdr:colOff>
      <xdr:row>46</xdr:row>
      <xdr:rowOff>66675</xdr:rowOff>
    </xdr:to>
    <xdr:sp macro="" textlink="">
      <xdr:nvSpPr>
        <xdr:cNvPr id="67" name="Freeform 13"/>
        <xdr:cNvSpPr>
          <a:spLocks/>
        </xdr:cNvSpPr>
      </xdr:nvSpPr>
      <xdr:spPr bwMode="auto">
        <a:xfrm>
          <a:off x="1533525" y="6677025"/>
          <a:ext cx="161925" cy="114300"/>
        </a:xfrm>
        <a:custGeom>
          <a:avLst/>
          <a:gdLst>
            <a:gd name="T0" fmla="*/ 0 w 5490"/>
            <a:gd name="T1" fmla="*/ 2147483647 h 9798"/>
            <a:gd name="T2" fmla="*/ 2147483647 w 5490"/>
            <a:gd name="T3" fmla="*/ 0 h 9798"/>
            <a:gd name="T4" fmla="*/ 0 60000 65536"/>
            <a:gd name="T5" fmla="*/ 0 60000 65536"/>
          </a:gdLst>
          <a:ahLst/>
          <a:cxnLst>
            <a:cxn ang="T4">
              <a:pos x="T0" y="T1"/>
            </a:cxn>
            <a:cxn ang="T5">
              <a:pos x="T2" y="T3"/>
            </a:cxn>
          </a:cxnLst>
          <a:rect l="0" t="0" r="r" b="b"/>
          <a:pathLst>
            <a:path w="5490" h="9798">
              <a:moveTo>
                <a:pt x="0" y="9798"/>
              </a:moveTo>
              <a:cubicBezTo>
                <a:pt x="967" y="8141"/>
                <a:pt x="3824" y="1081"/>
                <a:pt x="5490" y="0"/>
              </a:cubicBezTo>
            </a:path>
          </a:pathLst>
        </a:custGeom>
        <a:noFill/>
        <a:ln w="57150"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85725</xdr:colOff>
      <xdr:row>45</xdr:row>
      <xdr:rowOff>47625</xdr:rowOff>
    </xdr:from>
    <xdr:to>
      <xdr:col>3</xdr:col>
      <xdr:colOff>295275</xdr:colOff>
      <xdr:row>46</xdr:row>
      <xdr:rowOff>95250</xdr:rowOff>
    </xdr:to>
    <xdr:sp macro="" textlink="">
      <xdr:nvSpPr>
        <xdr:cNvPr id="68" name="Oval 24"/>
        <xdr:cNvSpPr>
          <a:spLocks noChangeArrowheads="1"/>
        </xdr:cNvSpPr>
      </xdr:nvSpPr>
      <xdr:spPr bwMode="auto">
        <a:xfrm>
          <a:off x="1514475" y="6629400"/>
          <a:ext cx="209550" cy="190500"/>
        </a:xfrm>
        <a:prstGeom prst="ellipse">
          <a:avLst/>
        </a:prstGeom>
        <a:noFill/>
        <a:ln w="19050" algn="ctr">
          <a:solidFill>
            <a:srgbClr xmlns:mc="http://schemas.openxmlformats.org/markup-compatibility/2006" xmlns:a14="http://schemas.microsoft.com/office/drawing/2010/main" val="0000FF" mc:Ignorable="a14" a14:legacySpreadsheetColorIndex="12"/>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5</xdr:col>
      <xdr:colOff>356182</xdr:colOff>
      <xdr:row>50</xdr:row>
      <xdr:rowOff>138994</xdr:rowOff>
    </xdr:from>
    <xdr:ext cx="646332" cy="310341"/>
    <xdr:sp macro="" textlink="">
      <xdr:nvSpPr>
        <xdr:cNvPr id="69" name="Text Box 23"/>
        <xdr:cNvSpPr txBox="1">
          <a:spLocks noChangeArrowheads="1"/>
        </xdr:cNvSpPr>
      </xdr:nvSpPr>
      <xdr:spPr bwMode="auto">
        <a:xfrm>
          <a:off x="2737432" y="7435144"/>
          <a:ext cx="646332" cy="31034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0" tIns="45720" rIns="91440" bIns="45720" anchor="ctr" upright="1">
          <a:spAutoFit/>
        </a:bodyPr>
        <a:lstStyle/>
        <a:p>
          <a:pPr algn="ctr" rtl="0">
            <a:lnSpc>
              <a:spcPts val="700"/>
            </a:lnSpc>
            <a:defRPr sz="1000"/>
          </a:pPr>
          <a:r>
            <a:rPr lang="ja-JP" altLang="en-US" sz="900" b="0" i="0" u="none" strike="noStrike" baseline="0">
              <a:solidFill>
                <a:sysClr val="windowText" lastClr="000000"/>
              </a:solidFill>
              <a:latin typeface="ＭＳ Ｐゴシック"/>
              <a:ea typeface="ＭＳ Ｐゴシック"/>
            </a:rPr>
            <a:t>1-A</a:t>
          </a:r>
          <a:r>
            <a:rPr lang="en-US" altLang="ja-JP" sz="900" b="0" i="0" u="none" strike="noStrike" baseline="0">
              <a:solidFill>
                <a:sysClr val="windowText" lastClr="000000"/>
              </a:solidFill>
              <a:latin typeface="ＭＳ Ｐゴシック"/>
              <a:ea typeface="ＭＳ Ｐゴシック"/>
            </a:rPr>
            <a:t>35</a:t>
          </a:r>
          <a:endParaRPr lang="ja-JP" altLang="en-US" sz="900" b="0" i="0" u="none" strike="noStrike" baseline="0">
            <a:solidFill>
              <a:sysClr val="windowText" lastClr="000000"/>
            </a:solidFill>
            <a:latin typeface="ＭＳ Ｐゴシック"/>
            <a:ea typeface="ＭＳ Ｐゴシック"/>
          </a:endParaRPr>
        </a:p>
        <a:p>
          <a:pPr algn="ctr" rtl="0">
            <a:lnSpc>
              <a:spcPts val="900"/>
            </a:lnSpc>
            <a:defRPr sz="1000"/>
          </a:pPr>
          <a:r>
            <a:rPr lang="ja-JP" altLang="en-US" sz="900" b="0" i="0" u="none" strike="noStrike" baseline="0">
              <a:solidFill>
                <a:sysClr val="windowText" lastClr="000000"/>
              </a:solidFill>
              <a:latin typeface="ＭＳ Ｐゴシック"/>
              <a:ea typeface="ＭＳ Ｐゴシック"/>
            </a:rPr>
            <a:t>現道拡幅</a:t>
          </a:r>
          <a:endParaRPr lang="ja-JP" altLang="en-US">
            <a:solidFill>
              <a:sysClr val="windowText" lastClr="000000"/>
            </a:solidFill>
          </a:endParaRPr>
        </a:p>
      </xdr:txBody>
    </xdr:sp>
    <xdr:clientData/>
  </xdr:oneCellAnchor>
  <xdr:twoCellAnchor>
    <xdr:from>
      <xdr:col>5</xdr:col>
      <xdr:colOff>447675</xdr:colOff>
      <xdr:row>29</xdr:row>
      <xdr:rowOff>57150</xdr:rowOff>
    </xdr:from>
    <xdr:to>
      <xdr:col>6</xdr:col>
      <xdr:colOff>152400</xdr:colOff>
      <xdr:row>30</xdr:row>
      <xdr:rowOff>66675</xdr:rowOff>
    </xdr:to>
    <xdr:sp macro="" textlink="">
      <xdr:nvSpPr>
        <xdr:cNvPr id="70" name="Oval 26"/>
        <xdr:cNvSpPr>
          <a:spLocks noChangeArrowheads="1"/>
        </xdr:cNvSpPr>
      </xdr:nvSpPr>
      <xdr:spPr bwMode="auto">
        <a:xfrm>
          <a:off x="2828925" y="4352925"/>
          <a:ext cx="180975" cy="152400"/>
        </a:xfrm>
        <a:prstGeom prst="ellipse">
          <a:avLst/>
        </a:prstGeom>
        <a:noFill/>
        <a:ln w="19050" algn="ctr">
          <a:solidFill>
            <a:srgbClr xmlns:mc="http://schemas.openxmlformats.org/markup-compatibility/2006" xmlns:a14="http://schemas.microsoft.com/office/drawing/2010/main" val="0000FF" mc:Ignorable="a14" a14:legacySpreadsheetColorIndex="12"/>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57150</xdr:colOff>
      <xdr:row>29</xdr:row>
      <xdr:rowOff>85725</xdr:rowOff>
    </xdr:from>
    <xdr:to>
      <xdr:col>6</xdr:col>
      <xdr:colOff>66675</xdr:colOff>
      <xdr:row>29</xdr:row>
      <xdr:rowOff>142875</xdr:rowOff>
    </xdr:to>
    <xdr:sp macro="" textlink="">
      <xdr:nvSpPr>
        <xdr:cNvPr id="71" name="Line 87"/>
        <xdr:cNvSpPr>
          <a:spLocks noChangeShapeType="1"/>
        </xdr:cNvSpPr>
      </xdr:nvSpPr>
      <xdr:spPr bwMode="auto">
        <a:xfrm flipH="1">
          <a:off x="2914650" y="4381500"/>
          <a:ext cx="9525" cy="57150"/>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104775</xdr:colOff>
      <xdr:row>30</xdr:row>
      <xdr:rowOff>57150</xdr:rowOff>
    </xdr:from>
    <xdr:to>
      <xdr:col>6</xdr:col>
      <xdr:colOff>333375</xdr:colOff>
      <xdr:row>34</xdr:row>
      <xdr:rowOff>123825</xdr:rowOff>
    </xdr:to>
    <xdr:sp macro="" textlink="">
      <xdr:nvSpPr>
        <xdr:cNvPr id="72" name="Line 49"/>
        <xdr:cNvSpPr>
          <a:spLocks noChangeShapeType="1"/>
        </xdr:cNvSpPr>
      </xdr:nvSpPr>
      <xdr:spPr bwMode="auto">
        <a:xfrm flipH="1" flipV="1">
          <a:off x="2962275" y="4495800"/>
          <a:ext cx="228600" cy="638175"/>
        </a:xfrm>
        <a:prstGeom prst="line">
          <a:avLst/>
        </a:prstGeom>
        <a:noFill/>
        <a:ln w="12700">
          <a:solidFill>
            <a:srgbClr xmlns:mc="http://schemas.openxmlformats.org/markup-compatibility/2006" xmlns:a14="http://schemas.microsoft.com/office/drawing/2010/main" val="000000" mc:Ignorable="a14" a14:legacySpreadsheetColorIndex="8"/>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224459</xdr:colOff>
      <xdr:row>36</xdr:row>
      <xdr:rowOff>115128</xdr:rowOff>
    </xdr:from>
    <xdr:to>
      <xdr:col>18</xdr:col>
      <xdr:colOff>33131</xdr:colOff>
      <xdr:row>37</xdr:row>
      <xdr:rowOff>66261</xdr:rowOff>
    </xdr:to>
    <xdr:sp macro="" textlink="">
      <xdr:nvSpPr>
        <xdr:cNvPr id="73" name="フリーフォーム 72"/>
        <xdr:cNvSpPr/>
      </xdr:nvSpPr>
      <xdr:spPr>
        <a:xfrm>
          <a:off x="8320709" y="5411028"/>
          <a:ext cx="284922" cy="94008"/>
        </a:xfrm>
        <a:custGeom>
          <a:avLst/>
          <a:gdLst>
            <a:gd name="connsiteX0" fmla="*/ 0 w 521804"/>
            <a:gd name="connsiteY0" fmla="*/ 0 h 149087"/>
            <a:gd name="connsiteX1" fmla="*/ 521804 w 521804"/>
            <a:gd name="connsiteY1" fmla="*/ 149087 h 149087"/>
            <a:gd name="connsiteX0" fmla="*/ 0 w 289517"/>
            <a:gd name="connsiteY0" fmla="*/ 0 h 92720"/>
            <a:gd name="connsiteX1" fmla="*/ 289517 w 289517"/>
            <a:gd name="connsiteY1" fmla="*/ 92720 h 92720"/>
            <a:gd name="connsiteX0" fmla="*/ 0 w 289517"/>
            <a:gd name="connsiteY0" fmla="*/ 0 h 92720"/>
            <a:gd name="connsiteX1" fmla="*/ 289517 w 289517"/>
            <a:gd name="connsiteY1" fmla="*/ 92720 h 92720"/>
            <a:gd name="connsiteX0" fmla="*/ 0 w 289517"/>
            <a:gd name="connsiteY0" fmla="*/ 0 h 92720"/>
            <a:gd name="connsiteX1" fmla="*/ 289517 w 289517"/>
            <a:gd name="connsiteY1" fmla="*/ 92720 h 92720"/>
          </a:gdLst>
          <a:ahLst/>
          <a:cxnLst>
            <a:cxn ang="0">
              <a:pos x="connsiteX0" y="connsiteY0"/>
            </a:cxn>
            <a:cxn ang="0">
              <a:pos x="connsiteX1" y="connsiteY1"/>
            </a:cxn>
          </a:cxnLst>
          <a:rect l="l" t="t" r="r" b="b"/>
          <a:pathLst>
            <a:path w="289517" h="92720">
              <a:moveTo>
                <a:pt x="0" y="0"/>
              </a:moveTo>
              <a:lnTo>
                <a:pt x="289517" y="92720"/>
              </a:lnTo>
            </a:path>
          </a:pathLst>
        </a:custGeom>
        <a:noFill/>
        <a:ln w="444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190500</xdr:colOff>
      <xdr:row>37</xdr:row>
      <xdr:rowOff>1</xdr:rowOff>
    </xdr:from>
    <xdr:to>
      <xdr:col>17</xdr:col>
      <xdr:colOff>240196</xdr:colOff>
      <xdr:row>38</xdr:row>
      <xdr:rowOff>41413</xdr:rowOff>
    </xdr:to>
    <xdr:sp macro="" textlink="">
      <xdr:nvSpPr>
        <xdr:cNvPr id="74" name="フリーフォーム 73"/>
        <xdr:cNvSpPr/>
      </xdr:nvSpPr>
      <xdr:spPr>
        <a:xfrm flipH="1">
          <a:off x="8286750" y="5438776"/>
          <a:ext cx="49696" cy="184287"/>
        </a:xfrm>
        <a:custGeom>
          <a:avLst/>
          <a:gdLst>
            <a:gd name="connsiteX0" fmla="*/ 0 w 521804"/>
            <a:gd name="connsiteY0" fmla="*/ 0 h 149087"/>
            <a:gd name="connsiteX1" fmla="*/ 521804 w 521804"/>
            <a:gd name="connsiteY1" fmla="*/ 149087 h 149087"/>
          </a:gdLst>
          <a:ahLst/>
          <a:cxnLst>
            <a:cxn ang="0">
              <a:pos x="connsiteX0" y="connsiteY0"/>
            </a:cxn>
            <a:cxn ang="0">
              <a:pos x="connsiteX1" y="connsiteY1"/>
            </a:cxn>
          </a:cxnLst>
          <a:rect l="l" t="t" r="r" b="b"/>
          <a:pathLst>
            <a:path w="521804" h="149087">
              <a:moveTo>
                <a:pt x="0" y="0"/>
              </a:moveTo>
              <a:lnTo>
                <a:pt x="521804" y="149087"/>
              </a:lnTo>
            </a:path>
          </a:pathLst>
        </a:custGeom>
        <a:noFill/>
        <a:ln w="444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390525</xdr:colOff>
      <xdr:row>36</xdr:row>
      <xdr:rowOff>0</xdr:rowOff>
    </xdr:from>
    <xdr:to>
      <xdr:col>18</xdr:col>
      <xdr:colOff>95250</xdr:colOff>
      <xdr:row>38</xdr:row>
      <xdr:rowOff>38100</xdr:rowOff>
    </xdr:to>
    <xdr:sp macro="" textlink="">
      <xdr:nvSpPr>
        <xdr:cNvPr id="75" name="Oval 36"/>
        <xdr:cNvSpPr>
          <a:spLocks noChangeArrowheads="1"/>
        </xdr:cNvSpPr>
      </xdr:nvSpPr>
      <xdr:spPr bwMode="auto">
        <a:xfrm rot="702049">
          <a:off x="8010525" y="5295900"/>
          <a:ext cx="657225" cy="323850"/>
        </a:xfrm>
        <a:prstGeom prst="ellipse">
          <a:avLst/>
        </a:prstGeom>
        <a:noFill/>
        <a:ln w="19050" algn="ctr">
          <a:solidFill>
            <a:srgbClr xmlns:mc="http://schemas.openxmlformats.org/markup-compatibility/2006" xmlns:a14="http://schemas.microsoft.com/office/drawing/2010/main" val="0000FF" mc:Ignorable="a14" a14:legacySpreadsheetColorIndex="12"/>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285750</xdr:colOff>
      <xdr:row>31</xdr:row>
      <xdr:rowOff>85725</xdr:rowOff>
    </xdr:from>
    <xdr:to>
      <xdr:col>17</xdr:col>
      <xdr:colOff>352425</xdr:colOff>
      <xdr:row>35</xdr:row>
      <xdr:rowOff>114300</xdr:rowOff>
    </xdr:to>
    <xdr:sp macro="" textlink="">
      <xdr:nvSpPr>
        <xdr:cNvPr id="76" name="Line 61"/>
        <xdr:cNvSpPr>
          <a:spLocks noChangeShapeType="1"/>
        </xdr:cNvSpPr>
      </xdr:nvSpPr>
      <xdr:spPr bwMode="auto">
        <a:xfrm flipH="1">
          <a:off x="8382000" y="4667250"/>
          <a:ext cx="66675" cy="600075"/>
        </a:xfrm>
        <a:prstGeom prst="line">
          <a:avLst/>
        </a:prstGeom>
        <a:noFill/>
        <a:ln w="12700">
          <a:solidFill>
            <a:srgbClr xmlns:mc="http://schemas.openxmlformats.org/markup-compatibility/2006" xmlns:a14="http://schemas.microsoft.com/office/drawing/2010/main" val="000000" mc:Ignorable="a14" a14:legacySpreadsheetColorIndex="8"/>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400050</xdr:colOff>
      <xdr:row>47</xdr:row>
      <xdr:rowOff>123825</xdr:rowOff>
    </xdr:from>
    <xdr:to>
      <xdr:col>3</xdr:col>
      <xdr:colOff>0</xdr:colOff>
      <xdr:row>49</xdr:row>
      <xdr:rowOff>9525</xdr:rowOff>
    </xdr:to>
    <xdr:sp macro="" textlink="">
      <xdr:nvSpPr>
        <xdr:cNvPr id="77" name="Line 69"/>
        <xdr:cNvSpPr>
          <a:spLocks noChangeShapeType="1"/>
        </xdr:cNvSpPr>
      </xdr:nvSpPr>
      <xdr:spPr bwMode="auto">
        <a:xfrm flipH="1" flipV="1">
          <a:off x="1352550" y="6991350"/>
          <a:ext cx="76200" cy="1714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9</xdr:col>
      <xdr:colOff>312006</xdr:colOff>
      <xdr:row>42</xdr:row>
      <xdr:rowOff>43774</xdr:rowOff>
    </xdr:from>
    <xdr:ext cx="646332" cy="310341"/>
    <xdr:sp macro="" textlink="">
      <xdr:nvSpPr>
        <xdr:cNvPr id="78" name="Text Box 17"/>
        <xdr:cNvSpPr txBox="1">
          <a:spLocks noChangeArrowheads="1"/>
        </xdr:cNvSpPr>
      </xdr:nvSpPr>
      <xdr:spPr bwMode="auto">
        <a:xfrm>
          <a:off x="4598256" y="6196924"/>
          <a:ext cx="646332" cy="31034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0" tIns="45720" rIns="91440" bIns="45720" anchor="ctr" upright="1">
          <a:spAutoFit/>
        </a:bodyPr>
        <a:lstStyle/>
        <a:p>
          <a:pPr algn="ctr" rtl="0">
            <a:lnSpc>
              <a:spcPts val="700"/>
            </a:lnSpc>
            <a:defRPr sz="1000"/>
          </a:pPr>
          <a:r>
            <a:rPr lang="ja-JP" altLang="en-US" sz="900" b="0" i="0" u="none" strike="noStrike" baseline="0">
              <a:solidFill>
                <a:srgbClr val="000000"/>
              </a:solidFill>
              <a:latin typeface="ＭＳ Ｐゴシック"/>
              <a:ea typeface="ＭＳ Ｐゴシック"/>
            </a:rPr>
            <a:t>1-A2</a:t>
          </a:r>
        </a:p>
        <a:p>
          <a:pPr algn="ctr" rtl="0">
            <a:lnSpc>
              <a:spcPts val="900"/>
            </a:lnSpc>
            <a:defRPr sz="1000"/>
          </a:pPr>
          <a:r>
            <a:rPr lang="ja-JP" altLang="en-US" sz="900" b="0" i="0" u="none" strike="noStrike" baseline="0">
              <a:solidFill>
                <a:srgbClr val="000000"/>
              </a:solidFill>
              <a:latin typeface="ＭＳ Ｐゴシック"/>
              <a:ea typeface="ＭＳ Ｐゴシック"/>
            </a:rPr>
            <a:t>現道拡幅</a:t>
          </a:r>
          <a:endParaRPr lang="ja-JP" altLang="en-US"/>
        </a:p>
      </xdr:txBody>
    </xdr:sp>
    <xdr:clientData/>
  </xdr:oneCellAnchor>
  <xdr:oneCellAnchor>
    <xdr:from>
      <xdr:col>7</xdr:col>
      <xdr:colOff>42516</xdr:colOff>
      <xdr:row>32</xdr:row>
      <xdr:rowOff>74531</xdr:rowOff>
    </xdr:from>
    <xdr:ext cx="646332" cy="259045"/>
    <xdr:sp macro="" textlink="">
      <xdr:nvSpPr>
        <xdr:cNvPr id="79" name="Text Box 22"/>
        <xdr:cNvSpPr txBox="1">
          <a:spLocks noChangeArrowheads="1"/>
        </xdr:cNvSpPr>
      </xdr:nvSpPr>
      <xdr:spPr bwMode="auto">
        <a:xfrm>
          <a:off x="3376266" y="4798931"/>
          <a:ext cx="646332" cy="25904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0" tIns="45720" rIns="91440" bIns="45720" anchor="ctr" upright="1">
          <a:spAutoFit/>
        </a:bodyPr>
        <a:lstStyle/>
        <a:p>
          <a:pPr algn="ctr" rtl="0">
            <a:lnSpc>
              <a:spcPts val="600"/>
            </a:lnSpc>
            <a:defRPr sz="1000"/>
          </a:pPr>
          <a:r>
            <a:rPr lang="ja-JP" altLang="en-US" sz="900" b="0" i="0" u="none" strike="noStrike" baseline="0">
              <a:solidFill>
                <a:srgbClr val="000000"/>
              </a:solidFill>
              <a:latin typeface="ＭＳ Ｐゴシック"/>
              <a:ea typeface="ＭＳ Ｐゴシック"/>
            </a:rPr>
            <a:t>1-A4</a:t>
          </a:r>
        </a:p>
        <a:p>
          <a:pPr algn="ctr" rtl="0">
            <a:lnSpc>
              <a:spcPts val="700"/>
            </a:lnSpc>
            <a:defRPr sz="1000"/>
          </a:pPr>
          <a:r>
            <a:rPr lang="ja-JP" altLang="en-US" sz="900" b="0" i="0" u="none" strike="noStrike" baseline="0">
              <a:solidFill>
                <a:srgbClr val="000000"/>
              </a:solidFill>
              <a:latin typeface="ＭＳ Ｐゴシック"/>
              <a:ea typeface="ＭＳ Ｐゴシック"/>
            </a:rPr>
            <a:t>現道拡幅</a:t>
          </a:r>
          <a:endParaRPr lang="ja-JP" altLang="en-US"/>
        </a:p>
      </xdr:txBody>
    </xdr:sp>
    <xdr:clientData/>
  </xdr:oneCellAnchor>
  <xdr:oneCellAnchor>
    <xdr:from>
      <xdr:col>14</xdr:col>
      <xdr:colOff>184722</xdr:colOff>
      <xdr:row>45</xdr:row>
      <xdr:rowOff>49809</xdr:rowOff>
    </xdr:from>
    <xdr:ext cx="525978" cy="310341"/>
    <xdr:sp macro="" textlink="">
      <xdr:nvSpPr>
        <xdr:cNvPr id="80" name="Text Box 29"/>
        <xdr:cNvSpPr txBox="1">
          <a:spLocks noChangeArrowheads="1"/>
        </xdr:cNvSpPr>
      </xdr:nvSpPr>
      <xdr:spPr bwMode="auto">
        <a:xfrm>
          <a:off x="6852222" y="6631584"/>
          <a:ext cx="525978" cy="31034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0" tIns="45720" rIns="91440" bIns="45720" anchor="ctr" upright="1">
          <a:spAutoFit/>
        </a:bodyPr>
        <a:lstStyle/>
        <a:p>
          <a:pPr algn="ctr" rtl="0">
            <a:lnSpc>
              <a:spcPts val="700"/>
            </a:lnSpc>
            <a:defRPr sz="1000"/>
          </a:pPr>
          <a:r>
            <a:rPr lang="ja-JP" altLang="en-US" sz="900" b="0" i="0" u="none" strike="noStrike" baseline="0">
              <a:solidFill>
                <a:srgbClr val="000000"/>
              </a:solidFill>
              <a:latin typeface="ＭＳ Ｐゴシック"/>
              <a:ea typeface="ＭＳ Ｐゴシック"/>
            </a:rPr>
            <a:t>1-A9</a:t>
          </a:r>
        </a:p>
        <a:p>
          <a:pPr algn="ctr" rtl="0">
            <a:lnSpc>
              <a:spcPts val="900"/>
            </a:lnSpc>
            <a:defRPr sz="1000"/>
          </a:pPr>
          <a:r>
            <a:rPr lang="ja-JP" altLang="en-US" sz="900" b="0" i="0" u="none" strike="noStrike" baseline="0">
              <a:solidFill>
                <a:srgbClr val="000000"/>
              </a:solidFill>
              <a:latin typeface="ＭＳ Ｐゴシック"/>
              <a:ea typeface="ＭＳ Ｐゴシック"/>
            </a:rPr>
            <a:t>ﾊﾞｲﾊﾟｽ</a:t>
          </a:r>
          <a:endParaRPr lang="ja-JP" altLang="en-US"/>
        </a:p>
      </xdr:txBody>
    </xdr:sp>
    <xdr:clientData/>
  </xdr:oneCellAnchor>
  <xdr:oneCellAnchor>
    <xdr:from>
      <xdr:col>12</xdr:col>
      <xdr:colOff>414554</xdr:colOff>
      <xdr:row>42</xdr:row>
      <xdr:rowOff>113218</xdr:rowOff>
    </xdr:from>
    <xdr:ext cx="525978" cy="310341"/>
    <xdr:sp macro="" textlink="">
      <xdr:nvSpPr>
        <xdr:cNvPr id="81" name="Text Box 30"/>
        <xdr:cNvSpPr txBox="1">
          <a:spLocks noChangeArrowheads="1"/>
        </xdr:cNvSpPr>
      </xdr:nvSpPr>
      <xdr:spPr bwMode="auto">
        <a:xfrm>
          <a:off x="6129554" y="6266368"/>
          <a:ext cx="525978" cy="31034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0" tIns="45720" rIns="91440" bIns="45720" anchor="ctr" upright="1">
          <a:spAutoFit/>
        </a:bodyPr>
        <a:lstStyle/>
        <a:p>
          <a:pPr algn="ctr" rtl="0">
            <a:lnSpc>
              <a:spcPts val="700"/>
            </a:lnSpc>
            <a:defRPr sz="1000"/>
          </a:pPr>
          <a:r>
            <a:rPr lang="ja-JP" altLang="en-US" sz="900" b="0" i="0" u="none" strike="noStrike" baseline="0">
              <a:solidFill>
                <a:srgbClr val="000000"/>
              </a:solidFill>
              <a:latin typeface="ＭＳ Ｐゴシック"/>
              <a:ea typeface="ＭＳ Ｐゴシック"/>
            </a:rPr>
            <a:t>1-A10</a:t>
          </a:r>
        </a:p>
        <a:p>
          <a:pPr algn="ctr" rtl="0">
            <a:lnSpc>
              <a:spcPts val="900"/>
            </a:lnSpc>
            <a:defRPr sz="1000"/>
          </a:pPr>
          <a:r>
            <a:rPr lang="ja-JP" altLang="en-US" sz="900" b="0" i="0" u="none" strike="noStrike" baseline="0">
              <a:solidFill>
                <a:srgbClr val="000000"/>
              </a:solidFill>
              <a:latin typeface="ＭＳ Ｐゴシック"/>
              <a:ea typeface="ＭＳ Ｐゴシック"/>
            </a:rPr>
            <a:t>ﾊﾞｲﾊﾟｽ</a:t>
          </a:r>
          <a:endParaRPr lang="ja-JP" altLang="en-US"/>
        </a:p>
      </xdr:txBody>
    </xdr:sp>
    <xdr:clientData/>
  </xdr:oneCellAnchor>
  <xdr:oneCellAnchor>
    <xdr:from>
      <xdr:col>16</xdr:col>
      <xdr:colOff>117121</xdr:colOff>
      <xdr:row>47</xdr:row>
      <xdr:rowOff>11301</xdr:rowOff>
    </xdr:from>
    <xdr:ext cx="525978" cy="310341"/>
    <xdr:sp macro="" textlink="">
      <xdr:nvSpPr>
        <xdr:cNvPr id="82" name="Text Box 31"/>
        <xdr:cNvSpPr txBox="1">
          <a:spLocks noChangeArrowheads="1"/>
        </xdr:cNvSpPr>
      </xdr:nvSpPr>
      <xdr:spPr bwMode="auto">
        <a:xfrm>
          <a:off x="7737121" y="6878826"/>
          <a:ext cx="525978" cy="31034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0" tIns="45720" rIns="91440" bIns="45720" anchor="ctr" upright="1">
          <a:spAutoFit/>
        </a:bodyPr>
        <a:lstStyle/>
        <a:p>
          <a:pPr algn="ctr" rtl="0">
            <a:lnSpc>
              <a:spcPts val="700"/>
            </a:lnSpc>
            <a:defRPr sz="1000"/>
          </a:pPr>
          <a:r>
            <a:rPr lang="ja-JP" altLang="en-US" sz="900" b="0" i="0" u="none" strike="noStrike" baseline="0">
              <a:solidFill>
                <a:srgbClr val="000000"/>
              </a:solidFill>
              <a:latin typeface="ＭＳ Ｐゴシック"/>
              <a:ea typeface="ＭＳ Ｐゴシック"/>
            </a:rPr>
            <a:t>1-A11</a:t>
          </a:r>
        </a:p>
        <a:p>
          <a:pPr algn="ctr" rtl="0">
            <a:lnSpc>
              <a:spcPts val="900"/>
            </a:lnSpc>
            <a:defRPr sz="1000"/>
          </a:pPr>
          <a:r>
            <a:rPr lang="ja-JP" altLang="en-US" sz="900" b="0" i="0" u="none" strike="noStrike" baseline="0">
              <a:solidFill>
                <a:srgbClr val="000000"/>
              </a:solidFill>
              <a:latin typeface="ＭＳ Ｐゴシック"/>
              <a:ea typeface="ＭＳ Ｐゴシック"/>
            </a:rPr>
            <a:t>ﾊﾞｲﾊﾟｽ</a:t>
          </a:r>
          <a:endParaRPr lang="ja-JP" altLang="en-US"/>
        </a:p>
      </xdr:txBody>
    </xdr:sp>
    <xdr:clientData/>
  </xdr:oneCellAnchor>
  <xdr:oneCellAnchor>
    <xdr:from>
      <xdr:col>1</xdr:col>
      <xdr:colOff>363683</xdr:colOff>
      <xdr:row>35</xdr:row>
      <xdr:rowOff>20961</xdr:rowOff>
    </xdr:from>
    <xdr:ext cx="761748" cy="310341"/>
    <xdr:sp macro="" textlink="">
      <xdr:nvSpPr>
        <xdr:cNvPr id="83" name="Text Box 32"/>
        <xdr:cNvSpPr txBox="1">
          <a:spLocks noChangeArrowheads="1"/>
        </xdr:cNvSpPr>
      </xdr:nvSpPr>
      <xdr:spPr bwMode="auto">
        <a:xfrm>
          <a:off x="839933" y="5173986"/>
          <a:ext cx="761748" cy="31034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0" tIns="45720" rIns="91440" bIns="45720" anchor="ctr" upright="1">
          <a:spAutoFit/>
        </a:bodyPr>
        <a:lstStyle/>
        <a:p>
          <a:pPr algn="ctr" rtl="0">
            <a:lnSpc>
              <a:spcPts val="700"/>
            </a:lnSpc>
            <a:defRPr sz="1000"/>
          </a:pPr>
          <a:r>
            <a:rPr lang="ja-JP" altLang="en-US" sz="900" b="0" i="0" u="none" strike="noStrike" baseline="0">
              <a:solidFill>
                <a:sysClr val="windowText" lastClr="000000"/>
              </a:solidFill>
              <a:latin typeface="ＭＳ Ｐゴシック"/>
              <a:ea typeface="ＭＳ Ｐゴシック"/>
            </a:rPr>
            <a:t>1-A14</a:t>
          </a:r>
        </a:p>
        <a:p>
          <a:pPr algn="ctr" rtl="0">
            <a:lnSpc>
              <a:spcPts val="900"/>
            </a:lnSpc>
            <a:defRPr sz="1000"/>
          </a:pPr>
          <a:r>
            <a:rPr lang="ja-JP" altLang="en-US" sz="900" b="0" i="0" u="none" strike="noStrike" baseline="0">
              <a:solidFill>
                <a:sysClr val="windowText" lastClr="000000"/>
              </a:solidFill>
              <a:latin typeface="ＭＳ Ｐゴシック"/>
              <a:ea typeface="ＭＳ Ｐゴシック"/>
            </a:rPr>
            <a:t>低騒音舗装</a:t>
          </a:r>
          <a:endParaRPr lang="ja-JP" altLang="en-US">
            <a:solidFill>
              <a:sysClr val="windowText" lastClr="000000"/>
            </a:solidFill>
          </a:endParaRPr>
        </a:p>
      </xdr:txBody>
    </xdr:sp>
    <xdr:clientData/>
  </xdr:oneCellAnchor>
  <xdr:oneCellAnchor>
    <xdr:from>
      <xdr:col>15</xdr:col>
      <xdr:colOff>80332</xdr:colOff>
      <xdr:row>26</xdr:row>
      <xdr:rowOff>73000</xdr:rowOff>
    </xdr:from>
    <xdr:ext cx="761748" cy="310341"/>
    <xdr:sp macro="" textlink="">
      <xdr:nvSpPr>
        <xdr:cNvPr id="84" name="Text Box 33"/>
        <xdr:cNvSpPr txBox="1">
          <a:spLocks noChangeArrowheads="1"/>
        </xdr:cNvSpPr>
      </xdr:nvSpPr>
      <xdr:spPr bwMode="auto">
        <a:xfrm>
          <a:off x="7224082" y="3940150"/>
          <a:ext cx="761748" cy="31034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0" tIns="45720" rIns="91440" bIns="45720" anchor="ctr" upright="1">
          <a:spAutoFit/>
        </a:bodyPr>
        <a:lstStyle/>
        <a:p>
          <a:pPr algn="ctr" rtl="0">
            <a:lnSpc>
              <a:spcPts val="700"/>
            </a:lnSpc>
            <a:defRPr sz="1000"/>
          </a:pPr>
          <a:r>
            <a:rPr lang="ja-JP" altLang="en-US" sz="900" b="0" i="0" u="none" strike="noStrike" baseline="0">
              <a:solidFill>
                <a:sysClr val="windowText" lastClr="000000"/>
              </a:solidFill>
              <a:latin typeface="ＭＳ Ｐゴシック"/>
              <a:ea typeface="ＭＳ Ｐゴシック"/>
            </a:rPr>
            <a:t>1-A15</a:t>
          </a:r>
        </a:p>
        <a:p>
          <a:pPr algn="ctr" rtl="0">
            <a:lnSpc>
              <a:spcPts val="900"/>
            </a:lnSpc>
            <a:defRPr sz="1000"/>
          </a:pPr>
          <a:r>
            <a:rPr lang="ja-JP" altLang="en-US" sz="900" b="0" i="0" u="none" strike="noStrike" baseline="0">
              <a:solidFill>
                <a:sysClr val="windowText" lastClr="000000"/>
              </a:solidFill>
              <a:latin typeface="ＭＳ Ｐゴシック"/>
              <a:ea typeface="ＭＳ Ｐゴシック"/>
            </a:rPr>
            <a:t>低騒音舗装</a:t>
          </a:r>
          <a:endParaRPr lang="ja-JP" altLang="en-US">
            <a:solidFill>
              <a:sysClr val="windowText" lastClr="000000"/>
            </a:solidFill>
          </a:endParaRPr>
        </a:p>
      </xdr:txBody>
    </xdr:sp>
    <xdr:clientData/>
  </xdr:oneCellAnchor>
  <xdr:oneCellAnchor>
    <xdr:from>
      <xdr:col>10</xdr:col>
      <xdr:colOff>164265</xdr:colOff>
      <xdr:row>45</xdr:row>
      <xdr:rowOff>99380</xdr:rowOff>
    </xdr:from>
    <xdr:ext cx="877163" cy="310341"/>
    <xdr:sp macro="" textlink="">
      <xdr:nvSpPr>
        <xdr:cNvPr id="85" name="Text Box 63"/>
        <xdr:cNvSpPr txBox="1">
          <a:spLocks noChangeArrowheads="1"/>
        </xdr:cNvSpPr>
      </xdr:nvSpPr>
      <xdr:spPr bwMode="auto">
        <a:xfrm>
          <a:off x="4926765" y="6681155"/>
          <a:ext cx="877163" cy="31034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0" tIns="45720" rIns="91440" bIns="45720" anchor="ctr" upright="1">
          <a:spAutoFit/>
        </a:bodyPr>
        <a:lstStyle/>
        <a:p>
          <a:pPr algn="ctr" rtl="0">
            <a:lnSpc>
              <a:spcPts val="700"/>
            </a:lnSpc>
            <a:defRPr sz="1000"/>
          </a:pPr>
          <a:r>
            <a:rPr lang="ja-JP" altLang="en-US" sz="900" b="0" i="0" u="none" strike="noStrike" baseline="0">
              <a:solidFill>
                <a:srgbClr val="000000"/>
              </a:solidFill>
              <a:latin typeface="ＭＳ Ｐゴシック"/>
              <a:ea typeface="ＭＳ Ｐゴシック"/>
            </a:rPr>
            <a:t>1-A18</a:t>
          </a:r>
        </a:p>
        <a:p>
          <a:pPr algn="ctr" rtl="0">
            <a:lnSpc>
              <a:spcPts val="900"/>
            </a:lnSpc>
            <a:defRPr sz="1000"/>
          </a:pPr>
          <a:r>
            <a:rPr lang="ja-JP" altLang="en-US" sz="900" b="0" i="0" u="none" strike="noStrike" baseline="0">
              <a:solidFill>
                <a:srgbClr val="000000"/>
              </a:solidFill>
              <a:latin typeface="ＭＳ Ｐゴシック"/>
              <a:ea typeface="ＭＳ Ｐゴシック"/>
            </a:rPr>
            <a:t>乗継施設整備</a:t>
          </a:r>
          <a:endParaRPr lang="ja-JP" altLang="en-US"/>
        </a:p>
      </xdr:txBody>
    </xdr:sp>
    <xdr:clientData/>
  </xdr:oneCellAnchor>
  <xdr:oneCellAnchor>
    <xdr:from>
      <xdr:col>2</xdr:col>
      <xdr:colOff>63743</xdr:colOff>
      <xdr:row>41</xdr:row>
      <xdr:rowOff>125505</xdr:rowOff>
    </xdr:from>
    <xdr:ext cx="877163" cy="310341"/>
    <xdr:sp macro="" textlink="">
      <xdr:nvSpPr>
        <xdr:cNvPr id="86" name="Text Box 68"/>
        <xdr:cNvSpPr txBox="1">
          <a:spLocks noChangeArrowheads="1"/>
        </xdr:cNvSpPr>
      </xdr:nvSpPr>
      <xdr:spPr bwMode="auto">
        <a:xfrm>
          <a:off x="1016243" y="6135780"/>
          <a:ext cx="877163" cy="31034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0" tIns="45720" rIns="91440" bIns="45720" anchor="ctr" upright="1">
          <a:spAutoFit/>
        </a:bodyPr>
        <a:lstStyle/>
        <a:p>
          <a:pPr algn="ctr" rtl="0">
            <a:lnSpc>
              <a:spcPts val="700"/>
            </a:lnSpc>
            <a:defRPr sz="1000"/>
          </a:pPr>
          <a:r>
            <a:rPr lang="ja-JP" altLang="en-US" sz="900" b="0" i="0" u="none" strike="noStrike" baseline="0">
              <a:solidFill>
                <a:srgbClr val="000000"/>
              </a:solidFill>
              <a:latin typeface="ＭＳ Ｐゴシック"/>
              <a:ea typeface="ＭＳ Ｐゴシック"/>
            </a:rPr>
            <a:t>1-A20</a:t>
          </a:r>
        </a:p>
        <a:p>
          <a:pPr algn="ctr" rtl="0">
            <a:lnSpc>
              <a:spcPts val="900"/>
            </a:lnSpc>
            <a:defRPr sz="1000"/>
          </a:pPr>
          <a:r>
            <a:rPr lang="ja-JP" altLang="en-US" sz="900" b="0" i="0" u="none" strike="noStrike" baseline="0">
              <a:solidFill>
                <a:srgbClr val="000000"/>
              </a:solidFill>
              <a:latin typeface="ＭＳ Ｐゴシック"/>
              <a:ea typeface="ＭＳ Ｐゴシック"/>
            </a:rPr>
            <a:t>乗継施設整備</a:t>
          </a:r>
          <a:endParaRPr lang="ja-JP" altLang="en-US"/>
        </a:p>
      </xdr:txBody>
    </xdr:sp>
    <xdr:clientData/>
  </xdr:oneCellAnchor>
  <xdr:oneCellAnchor>
    <xdr:from>
      <xdr:col>14</xdr:col>
      <xdr:colOff>54212</xdr:colOff>
      <xdr:row>17</xdr:row>
      <xdr:rowOff>99551</xdr:rowOff>
    </xdr:from>
    <xdr:ext cx="646332" cy="310341"/>
    <xdr:sp macro="" textlink="">
      <xdr:nvSpPr>
        <xdr:cNvPr id="87" name="Text Box 76"/>
        <xdr:cNvSpPr txBox="1">
          <a:spLocks noChangeArrowheads="1"/>
        </xdr:cNvSpPr>
      </xdr:nvSpPr>
      <xdr:spPr bwMode="auto">
        <a:xfrm>
          <a:off x="6721712" y="2680826"/>
          <a:ext cx="646332" cy="31034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0" tIns="45720" rIns="91440" bIns="45720" anchor="ctr" upright="1">
          <a:spAutoFit/>
        </a:bodyPr>
        <a:lstStyle/>
        <a:p>
          <a:pPr algn="ctr" rtl="0">
            <a:lnSpc>
              <a:spcPts val="700"/>
            </a:lnSpc>
            <a:defRPr sz="1000"/>
          </a:pPr>
          <a:r>
            <a:rPr lang="ja-JP" altLang="en-US" sz="900" b="0" i="0" u="none" strike="noStrike" baseline="0">
              <a:solidFill>
                <a:srgbClr val="000000"/>
              </a:solidFill>
              <a:latin typeface="ＭＳ Ｐゴシック"/>
              <a:ea typeface="ＭＳ Ｐゴシック"/>
            </a:rPr>
            <a:t>1-A21</a:t>
          </a:r>
        </a:p>
        <a:p>
          <a:pPr algn="ctr" rtl="0">
            <a:lnSpc>
              <a:spcPts val="900"/>
            </a:lnSpc>
            <a:defRPr sz="1000"/>
          </a:pPr>
          <a:r>
            <a:rPr lang="ja-JP" altLang="en-US" sz="900" b="0" i="0" u="none" strike="noStrike" baseline="0">
              <a:solidFill>
                <a:srgbClr val="000000"/>
              </a:solidFill>
              <a:latin typeface="ＭＳ Ｐゴシック"/>
              <a:ea typeface="ＭＳ Ｐゴシック"/>
            </a:rPr>
            <a:t>現道拡幅</a:t>
          </a:r>
          <a:endParaRPr lang="ja-JP" altLang="en-US"/>
        </a:p>
      </xdr:txBody>
    </xdr:sp>
    <xdr:clientData/>
  </xdr:oneCellAnchor>
  <xdr:oneCellAnchor>
    <xdr:from>
      <xdr:col>12</xdr:col>
      <xdr:colOff>404649</xdr:colOff>
      <xdr:row>18</xdr:row>
      <xdr:rowOff>68630</xdr:rowOff>
    </xdr:from>
    <xdr:ext cx="525978" cy="310341"/>
    <xdr:sp macro="" textlink="">
      <xdr:nvSpPr>
        <xdr:cNvPr id="88" name="Text Box 86"/>
        <xdr:cNvSpPr txBox="1">
          <a:spLocks noChangeArrowheads="1"/>
        </xdr:cNvSpPr>
      </xdr:nvSpPr>
      <xdr:spPr bwMode="auto">
        <a:xfrm>
          <a:off x="6119649" y="2792780"/>
          <a:ext cx="525978" cy="31034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0" tIns="45720" rIns="91440" bIns="45720" anchor="ctr" upright="1">
          <a:spAutoFit/>
        </a:bodyPr>
        <a:lstStyle/>
        <a:p>
          <a:pPr algn="ctr" rtl="0">
            <a:lnSpc>
              <a:spcPts val="700"/>
            </a:lnSpc>
            <a:defRPr sz="1000"/>
          </a:pPr>
          <a:r>
            <a:rPr lang="ja-JP" altLang="en-US" sz="900" b="0" i="0" u="none" strike="noStrike" baseline="0">
              <a:solidFill>
                <a:srgbClr val="000000"/>
              </a:solidFill>
              <a:latin typeface="ＭＳ Ｐゴシック"/>
              <a:ea typeface="ＭＳ Ｐゴシック"/>
            </a:rPr>
            <a:t>1-A25</a:t>
          </a:r>
        </a:p>
        <a:p>
          <a:pPr algn="ctr" rtl="0">
            <a:lnSpc>
              <a:spcPts val="900"/>
            </a:lnSpc>
            <a:defRPr sz="1000"/>
          </a:pPr>
          <a:r>
            <a:rPr lang="ja-JP" altLang="en-US" sz="900" b="0" i="0" u="none" strike="noStrike" baseline="0">
              <a:solidFill>
                <a:srgbClr val="000000"/>
              </a:solidFill>
              <a:latin typeface="ＭＳ Ｐゴシック"/>
              <a:ea typeface="ＭＳ Ｐゴシック"/>
            </a:rPr>
            <a:t>ﾊﾞｲﾊﾟｽ</a:t>
          </a:r>
          <a:endParaRPr lang="ja-JP" altLang="en-US"/>
        </a:p>
      </xdr:txBody>
    </xdr:sp>
    <xdr:clientData/>
  </xdr:oneCellAnchor>
  <xdr:oneCellAnchor>
    <xdr:from>
      <xdr:col>0</xdr:col>
      <xdr:colOff>366941</xdr:colOff>
      <xdr:row>22</xdr:row>
      <xdr:rowOff>44178</xdr:rowOff>
    </xdr:from>
    <xdr:ext cx="646331" cy="310341"/>
    <xdr:sp macro="" textlink="">
      <xdr:nvSpPr>
        <xdr:cNvPr id="89" name="Text Box 90"/>
        <xdr:cNvSpPr txBox="1">
          <a:spLocks noChangeArrowheads="1"/>
        </xdr:cNvSpPr>
      </xdr:nvSpPr>
      <xdr:spPr bwMode="auto">
        <a:xfrm>
          <a:off x="366941" y="3339828"/>
          <a:ext cx="646331" cy="31034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0" tIns="45720" rIns="91440" bIns="45720" anchor="ctr" upright="1">
          <a:spAutoFit/>
        </a:bodyPr>
        <a:lstStyle/>
        <a:p>
          <a:pPr algn="ctr" rtl="0">
            <a:lnSpc>
              <a:spcPts val="700"/>
            </a:lnSpc>
            <a:defRPr sz="1000"/>
          </a:pPr>
          <a:r>
            <a:rPr lang="ja-JP" altLang="en-US" sz="900" b="0" i="0" u="none" strike="noStrike" baseline="0">
              <a:solidFill>
                <a:srgbClr val="000000"/>
              </a:solidFill>
              <a:latin typeface="ＭＳ Ｐゴシック"/>
              <a:ea typeface="ＭＳ Ｐゴシック"/>
            </a:rPr>
            <a:t>1-A27</a:t>
          </a:r>
        </a:p>
        <a:p>
          <a:pPr algn="ctr" rtl="0">
            <a:lnSpc>
              <a:spcPts val="900"/>
            </a:lnSpc>
            <a:defRPr sz="1000"/>
          </a:pPr>
          <a:r>
            <a:rPr lang="ja-JP" altLang="en-US" sz="900" b="0" i="0" u="none" strike="noStrike" baseline="0">
              <a:solidFill>
                <a:srgbClr val="000000"/>
              </a:solidFill>
              <a:latin typeface="ＭＳ Ｐゴシック"/>
              <a:ea typeface="ＭＳ Ｐゴシック"/>
            </a:rPr>
            <a:t>現道拡幅</a:t>
          </a:r>
          <a:endParaRPr lang="ja-JP" altLang="en-US"/>
        </a:p>
      </xdr:txBody>
    </xdr:sp>
    <xdr:clientData/>
  </xdr:oneCellAnchor>
  <xdr:oneCellAnchor>
    <xdr:from>
      <xdr:col>9</xdr:col>
      <xdr:colOff>396409</xdr:colOff>
      <xdr:row>33</xdr:row>
      <xdr:rowOff>122277</xdr:rowOff>
    </xdr:from>
    <xdr:ext cx="525978" cy="310341"/>
    <xdr:sp macro="" textlink="">
      <xdr:nvSpPr>
        <xdr:cNvPr id="90" name="Text Box 92"/>
        <xdr:cNvSpPr txBox="1">
          <a:spLocks noChangeArrowheads="1"/>
        </xdr:cNvSpPr>
      </xdr:nvSpPr>
      <xdr:spPr bwMode="auto">
        <a:xfrm>
          <a:off x="4682659" y="4989552"/>
          <a:ext cx="525978" cy="31034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0" tIns="45720" rIns="91440" bIns="45720" anchor="ctr" upright="1">
          <a:spAutoFit/>
        </a:bodyPr>
        <a:lstStyle/>
        <a:p>
          <a:pPr algn="ctr" rtl="0">
            <a:lnSpc>
              <a:spcPts val="700"/>
            </a:lnSpc>
            <a:defRPr sz="1000"/>
          </a:pPr>
          <a:r>
            <a:rPr lang="ja-JP" altLang="en-US" sz="900" b="0" i="0" u="none" strike="noStrike" baseline="0">
              <a:solidFill>
                <a:srgbClr val="000000"/>
              </a:solidFill>
              <a:latin typeface="ＭＳ Ｐゴシック"/>
              <a:ea typeface="ＭＳ Ｐゴシック"/>
            </a:rPr>
            <a:t>1-A26</a:t>
          </a:r>
        </a:p>
        <a:p>
          <a:pPr algn="ctr" rtl="0">
            <a:lnSpc>
              <a:spcPts val="900"/>
            </a:lnSpc>
            <a:defRPr sz="1000"/>
          </a:pPr>
          <a:r>
            <a:rPr lang="ja-JP" altLang="en-US" sz="900" b="0" i="0" u="none" strike="noStrike" baseline="0">
              <a:solidFill>
                <a:srgbClr val="000000"/>
              </a:solidFill>
              <a:latin typeface="ＭＳ Ｐゴシック"/>
              <a:ea typeface="ＭＳ Ｐゴシック"/>
            </a:rPr>
            <a:t>ﾊﾞｲﾊﾟｽ</a:t>
          </a:r>
          <a:endParaRPr lang="ja-JP" altLang="en-US"/>
        </a:p>
      </xdr:txBody>
    </xdr:sp>
    <xdr:clientData/>
  </xdr:oneCellAnchor>
  <xdr:oneCellAnchor>
    <xdr:from>
      <xdr:col>6</xdr:col>
      <xdr:colOff>136354</xdr:colOff>
      <xdr:row>25</xdr:row>
      <xdr:rowOff>9021</xdr:rowOff>
    </xdr:from>
    <xdr:ext cx="877163" cy="310341"/>
    <xdr:sp macro="" textlink="">
      <xdr:nvSpPr>
        <xdr:cNvPr id="91" name="Text Box 104"/>
        <xdr:cNvSpPr txBox="1">
          <a:spLocks noChangeArrowheads="1"/>
        </xdr:cNvSpPr>
      </xdr:nvSpPr>
      <xdr:spPr bwMode="auto">
        <a:xfrm>
          <a:off x="2993854" y="3733296"/>
          <a:ext cx="877163" cy="31034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0" tIns="45720" rIns="91440" bIns="45720" anchor="ctr" upright="1">
          <a:spAutoFit/>
        </a:bodyPr>
        <a:lstStyle/>
        <a:p>
          <a:pPr algn="ctr" rtl="0">
            <a:lnSpc>
              <a:spcPts val="700"/>
            </a:lnSpc>
            <a:defRPr sz="1000"/>
          </a:pPr>
          <a:r>
            <a:rPr lang="ja-JP" altLang="en-US" sz="900" b="0" i="0" u="none" strike="noStrike" baseline="0">
              <a:solidFill>
                <a:srgbClr val="000000"/>
              </a:solidFill>
              <a:latin typeface="ＭＳ Ｐゴシック"/>
              <a:ea typeface="ＭＳ Ｐゴシック"/>
            </a:rPr>
            <a:t>1-A19</a:t>
          </a:r>
        </a:p>
        <a:p>
          <a:pPr algn="ctr" rtl="0">
            <a:lnSpc>
              <a:spcPts val="900"/>
            </a:lnSpc>
            <a:defRPr sz="1000"/>
          </a:pPr>
          <a:r>
            <a:rPr lang="ja-JP" altLang="en-US" sz="900" b="0" i="0" u="none" strike="noStrike" baseline="0">
              <a:solidFill>
                <a:srgbClr val="000000"/>
              </a:solidFill>
              <a:latin typeface="ＭＳ Ｐゴシック"/>
              <a:ea typeface="ＭＳ Ｐゴシック"/>
            </a:rPr>
            <a:t>乗継施設整備</a:t>
          </a:r>
          <a:endParaRPr lang="ja-JP" altLang="en-US"/>
        </a:p>
      </xdr:txBody>
    </xdr:sp>
    <xdr:clientData/>
  </xdr:oneCellAnchor>
  <xdr:oneCellAnchor>
    <xdr:from>
      <xdr:col>5</xdr:col>
      <xdr:colOff>391789</xdr:colOff>
      <xdr:row>35</xdr:row>
      <xdr:rowOff>2619</xdr:rowOff>
    </xdr:from>
    <xdr:ext cx="913136" cy="284693"/>
    <xdr:sp macro="" textlink="">
      <xdr:nvSpPr>
        <xdr:cNvPr id="92" name="Text Box 23"/>
        <xdr:cNvSpPr txBox="1">
          <a:spLocks noChangeArrowheads="1"/>
        </xdr:cNvSpPr>
      </xdr:nvSpPr>
      <xdr:spPr bwMode="auto">
        <a:xfrm>
          <a:off x="2773039" y="5155644"/>
          <a:ext cx="913136" cy="28469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91440" tIns="45720" rIns="91440" bIns="45720" anchor="ctr" upright="1">
          <a:spAutoFit/>
        </a:bodyPr>
        <a:lstStyle/>
        <a:p>
          <a:pPr algn="ctr" rtl="0">
            <a:lnSpc>
              <a:spcPts val="700"/>
            </a:lnSpc>
            <a:defRPr sz="1000"/>
          </a:pPr>
          <a:r>
            <a:rPr lang="ja-JP" altLang="en-US" sz="900" b="0" i="0" u="none" strike="noStrike" baseline="0">
              <a:solidFill>
                <a:sysClr val="windowText" lastClr="000000"/>
              </a:solidFill>
              <a:latin typeface="ＭＳ Ｐゴシック"/>
              <a:ea typeface="ＭＳ Ｐゴシック"/>
            </a:rPr>
            <a:t>1-A</a:t>
          </a:r>
          <a:r>
            <a:rPr lang="en-US" altLang="ja-JP" sz="900" b="0" i="0" u="none" strike="noStrike" baseline="0">
              <a:solidFill>
                <a:sysClr val="windowText" lastClr="000000"/>
              </a:solidFill>
              <a:latin typeface="ＭＳ Ｐゴシック"/>
              <a:ea typeface="ＭＳ Ｐゴシック"/>
            </a:rPr>
            <a:t>34</a:t>
          </a:r>
          <a:endParaRPr lang="ja-JP" altLang="en-US" sz="900" b="0" i="0" u="none" strike="noStrike" baseline="0">
            <a:solidFill>
              <a:sysClr val="windowText" lastClr="000000"/>
            </a:solidFill>
            <a:latin typeface="ＭＳ Ｐゴシック"/>
            <a:ea typeface="ＭＳ Ｐゴシック"/>
          </a:endParaRPr>
        </a:p>
        <a:p>
          <a:pPr algn="ctr" rtl="0">
            <a:lnSpc>
              <a:spcPts val="700"/>
            </a:lnSpc>
            <a:defRPr sz="1000"/>
          </a:pPr>
          <a:r>
            <a:rPr lang="ja-JP" altLang="en-US" sz="800">
              <a:solidFill>
                <a:sysClr val="windowText" lastClr="000000"/>
              </a:solidFill>
            </a:rPr>
            <a:t>連絡歩道橋新設</a:t>
          </a:r>
        </a:p>
      </xdr:txBody>
    </xdr:sp>
    <xdr:clientData/>
  </xdr:oneCellAnchor>
  <xdr:oneCellAnchor>
    <xdr:from>
      <xdr:col>14</xdr:col>
      <xdr:colOff>205176</xdr:colOff>
      <xdr:row>33</xdr:row>
      <xdr:rowOff>50751</xdr:rowOff>
    </xdr:from>
    <xdr:ext cx="877163" cy="387286"/>
    <xdr:sp macro="" textlink="">
      <xdr:nvSpPr>
        <xdr:cNvPr id="93" name="Text Box 60"/>
        <xdr:cNvSpPr txBox="1">
          <a:spLocks noChangeArrowheads="1"/>
        </xdr:cNvSpPr>
      </xdr:nvSpPr>
      <xdr:spPr bwMode="auto">
        <a:xfrm>
          <a:off x="6872676" y="4918026"/>
          <a:ext cx="877163" cy="38728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0" tIns="45720" rIns="91440" bIns="45720" anchor="ctr" upright="1">
          <a:spAutoFit/>
        </a:bodyPr>
        <a:lstStyle/>
        <a:p>
          <a:pPr algn="ctr" rtl="0">
            <a:lnSpc>
              <a:spcPts val="800"/>
            </a:lnSpc>
            <a:defRPr sz="1000"/>
          </a:pPr>
          <a:r>
            <a:rPr lang="ja-JP" altLang="en-US" sz="900" b="0" i="0" u="none" strike="noStrike" baseline="0">
              <a:solidFill>
                <a:srgbClr val="000000"/>
              </a:solidFill>
              <a:latin typeface="ＭＳ Ｐゴシック"/>
              <a:ea typeface="ＭＳ Ｐゴシック"/>
            </a:rPr>
            <a:t>1-A16</a:t>
          </a:r>
        </a:p>
        <a:p>
          <a:pPr algn="ctr" rtl="0">
            <a:lnSpc>
              <a:spcPts val="700"/>
            </a:lnSpc>
            <a:defRPr sz="1000"/>
          </a:pPr>
          <a:r>
            <a:rPr lang="ja-JP" altLang="en-US" sz="900" b="0" i="0" u="none" strike="noStrike" baseline="0">
              <a:solidFill>
                <a:srgbClr val="000000"/>
              </a:solidFill>
              <a:latin typeface="ＭＳ Ｐゴシック"/>
              <a:ea typeface="ＭＳ Ｐゴシック"/>
            </a:rPr>
            <a:t>1-A17</a:t>
          </a:r>
        </a:p>
        <a:p>
          <a:pPr algn="ctr" rtl="0">
            <a:lnSpc>
              <a:spcPts val="600"/>
            </a:lnSpc>
            <a:defRPr sz="1000"/>
          </a:pPr>
          <a:r>
            <a:rPr lang="ja-JP" altLang="en-US" sz="900" b="0" i="0" u="none" strike="noStrike" baseline="0">
              <a:solidFill>
                <a:srgbClr val="000000"/>
              </a:solidFill>
              <a:latin typeface="ＭＳ Ｐゴシック"/>
              <a:ea typeface="ＭＳ Ｐゴシック"/>
            </a:rPr>
            <a:t>生活道路整備</a:t>
          </a:r>
          <a:endParaRPr lang="ja-JP" altLang="en-US"/>
        </a:p>
      </xdr:txBody>
    </xdr:sp>
    <xdr:clientData/>
  </xdr:oneCellAnchor>
  <xdr:oneCellAnchor>
    <xdr:from>
      <xdr:col>17</xdr:col>
      <xdr:colOff>48323</xdr:colOff>
      <xdr:row>30</xdr:row>
      <xdr:rowOff>45389</xdr:rowOff>
    </xdr:from>
    <xdr:ext cx="488532" cy="387286"/>
    <xdr:sp macro="" textlink="">
      <xdr:nvSpPr>
        <xdr:cNvPr id="94" name="Text Box 23"/>
        <xdr:cNvSpPr txBox="1">
          <a:spLocks noChangeArrowheads="1"/>
        </xdr:cNvSpPr>
      </xdr:nvSpPr>
      <xdr:spPr bwMode="auto">
        <a:xfrm>
          <a:off x="8144573" y="4484039"/>
          <a:ext cx="488532" cy="38728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0" tIns="45720" rIns="91440" bIns="45720" anchor="ctr" upright="1">
          <a:spAutoFit/>
        </a:bodyPr>
        <a:lstStyle/>
        <a:p>
          <a:pPr algn="ctr" rtl="0">
            <a:lnSpc>
              <a:spcPts val="800"/>
            </a:lnSpc>
            <a:defRPr sz="1000"/>
          </a:pPr>
          <a:r>
            <a:rPr lang="ja-JP" altLang="en-US" sz="900" b="0" i="0" u="none" strike="noStrike" baseline="0">
              <a:solidFill>
                <a:sysClr val="windowText" lastClr="000000"/>
              </a:solidFill>
              <a:latin typeface="ＭＳ Ｐゴシック"/>
              <a:ea typeface="ＭＳ Ｐゴシック"/>
            </a:rPr>
            <a:t>1-A</a:t>
          </a:r>
          <a:r>
            <a:rPr lang="en-US" altLang="ja-JP" sz="900" b="0" i="0" u="none" strike="noStrike" baseline="0">
              <a:solidFill>
                <a:sysClr val="windowText" lastClr="000000"/>
              </a:solidFill>
              <a:latin typeface="ＭＳ Ｐゴシック"/>
              <a:ea typeface="ＭＳ Ｐゴシック"/>
            </a:rPr>
            <a:t>36</a:t>
          </a:r>
        </a:p>
        <a:p>
          <a:pPr algn="ctr" rtl="0">
            <a:lnSpc>
              <a:spcPts val="700"/>
            </a:lnSpc>
            <a:defRPr sz="1000"/>
          </a:pPr>
          <a:r>
            <a:rPr lang="en-US" altLang="ja-JP" sz="900" b="0" i="0" u="none" strike="noStrike" baseline="0">
              <a:solidFill>
                <a:sysClr val="windowText" lastClr="000000"/>
              </a:solidFill>
              <a:latin typeface="ＭＳ Ｐゴシック"/>
              <a:ea typeface="ＭＳ Ｐゴシック"/>
            </a:rPr>
            <a:t>1-A39</a:t>
          </a:r>
          <a:endParaRPr lang="ja-JP" altLang="en-US" sz="900" b="0" i="0" u="none" strike="noStrike" baseline="0">
            <a:solidFill>
              <a:sysClr val="windowText" lastClr="000000"/>
            </a:solidFill>
            <a:latin typeface="ＭＳ Ｐゴシック"/>
            <a:ea typeface="ＭＳ Ｐゴシック"/>
          </a:endParaRPr>
        </a:p>
        <a:p>
          <a:pPr algn="ctr" rtl="0">
            <a:lnSpc>
              <a:spcPts val="600"/>
            </a:lnSpc>
            <a:defRPr sz="1000"/>
          </a:pPr>
          <a:r>
            <a:rPr lang="ja-JP" altLang="en-US" sz="800">
              <a:solidFill>
                <a:sysClr val="windowText" lastClr="000000"/>
              </a:solidFill>
            </a:rPr>
            <a:t>ﾊﾞｲﾊﾟｽ</a:t>
          </a:r>
        </a:p>
      </xdr:txBody>
    </xdr:sp>
    <xdr:clientData/>
  </xdr:oneCellAnchor>
  <xdr:twoCellAnchor>
    <xdr:from>
      <xdr:col>17</xdr:col>
      <xdr:colOff>244679</xdr:colOff>
      <xdr:row>38</xdr:row>
      <xdr:rowOff>93046</xdr:rowOff>
    </xdr:from>
    <xdr:to>
      <xdr:col>18</xdr:col>
      <xdr:colOff>19493</xdr:colOff>
      <xdr:row>38</xdr:row>
      <xdr:rowOff>109169</xdr:rowOff>
    </xdr:to>
    <xdr:sp macro="" textlink="">
      <xdr:nvSpPr>
        <xdr:cNvPr id="95" name="フリーフォーム 94"/>
        <xdr:cNvSpPr/>
      </xdr:nvSpPr>
      <xdr:spPr>
        <a:xfrm flipH="1">
          <a:off x="8340929" y="5674696"/>
          <a:ext cx="251064" cy="16123"/>
        </a:xfrm>
        <a:custGeom>
          <a:avLst/>
          <a:gdLst>
            <a:gd name="connsiteX0" fmla="*/ 0 w 521804"/>
            <a:gd name="connsiteY0" fmla="*/ 0 h 149087"/>
            <a:gd name="connsiteX1" fmla="*/ 521804 w 521804"/>
            <a:gd name="connsiteY1" fmla="*/ 149087 h 149087"/>
            <a:gd name="connsiteX0" fmla="*/ 0 w 1193022"/>
            <a:gd name="connsiteY0" fmla="*/ 0 h 185100"/>
            <a:gd name="connsiteX1" fmla="*/ 1193022 w 1193022"/>
            <a:gd name="connsiteY1" fmla="*/ 185100 h 185100"/>
            <a:gd name="connsiteX0" fmla="*/ 0 w 2636152"/>
            <a:gd name="connsiteY0" fmla="*/ 25974 h 38972"/>
            <a:gd name="connsiteX1" fmla="*/ 2636152 w 2636152"/>
            <a:gd name="connsiteY1" fmla="*/ 12998 h 38972"/>
            <a:gd name="connsiteX0" fmla="*/ 0 w 2636152"/>
            <a:gd name="connsiteY0" fmla="*/ 16539 h 32517"/>
            <a:gd name="connsiteX1" fmla="*/ 2636152 w 2636152"/>
            <a:gd name="connsiteY1" fmla="*/ 3563 h 32517"/>
            <a:gd name="connsiteX0" fmla="*/ 0 w 2636152"/>
            <a:gd name="connsiteY0" fmla="*/ 18780 h 20556"/>
            <a:gd name="connsiteX1" fmla="*/ 2636152 w 2636152"/>
            <a:gd name="connsiteY1" fmla="*/ 5804 h 20556"/>
            <a:gd name="connsiteX0" fmla="*/ 0 w 2636152"/>
            <a:gd name="connsiteY0" fmla="*/ 12976 h 12976"/>
            <a:gd name="connsiteX1" fmla="*/ 2636152 w 2636152"/>
            <a:gd name="connsiteY1" fmla="*/ 0 h 12976"/>
            <a:gd name="connsiteX0" fmla="*/ 0 w 2636152"/>
            <a:gd name="connsiteY0" fmla="*/ 12976 h 12976"/>
            <a:gd name="connsiteX1" fmla="*/ 2636152 w 2636152"/>
            <a:gd name="connsiteY1" fmla="*/ 0 h 12976"/>
          </a:gdLst>
          <a:ahLst/>
          <a:cxnLst>
            <a:cxn ang="0">
              <a:pos x="connsiteX0" y="connsiteY0"/>
            </a:cxn>
            <a:cxn ang="0">
              <a:pos x="connsiteX1" y="connsiteY1"/>
            </a:cxn>
          </a:cxnLst>
          <a:rect l="l" t="t" r="r" b="b"/>
          <a:pathLst>
            <a:path w="2636152" h="12976">
              <a:moveTo>
                <a:pt x="0" y="12976"/>
              </a:moveTo>
              <a:lnTo>
                <a:pt x="2636152" y="0"/>
              </a:lnTo>
            </a:path>
          </a:pathLst>
        </a:custGeom>
        <a:noFill/>
        <a:ln w="444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9525</xdr:colOff>
      <xdr:row>39</xdr:row>
      <xdr:rowOff>28575</xdr:rowOff>
    </xdr:from>
    <xdr:to>
      <xdr:col>18</xdr:col>
      <xdr:colOff>419100</xdr:colOff>
      <xdr:row>41</xdr:row>
      <xdr:rowOff>104775</xdr:rowOff>
    </xdr:to>
    <xdr:sp macro="" textlink="">
      <xdr:nvSpPr>
        <xdr:cNvPr id="96" name="Line 61"/>
        <xdr:cNvSpPr>
          <a:spLocks noChangeShapeType="1"/>
        </xdr:cNvSpPr>
      </xdr:nvSpPr>
      <xdr:spPr bwMode="auto">
        <a:xfrm flipH="1" flipV="1">
          <a:off x="8582025" y="5753100"/>
          <a:ext cx="409575" cy="361950"/>
        </a:xfrm>
        <a:prstGeom prst="line">
          <a:avLst/>
        </a:prstGeom>
        <a:noFill/>
        <a:ln w="12700">
          <a:solidFill>
            <a:srgbClr xmlns:mc="http://schemas.openxmlformats.org/markup-compatibility/2006" xmlns:a14="http://schemas.microsoft.com/office/drawing/2010/main" val="000000" mc:Ignorable="a14" a14:legacySpreadsheetColorIndex="8"/>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18</xdr:col>
      <xdr:colOff>176873</xdr:colOff>
      <xdr:row>42</xdr:row>
      <xdr:rowOff>33543</xdr:rowOff>
    </xdr:from>
    <xdr:ext cx="488532" cy="259045"/>
    <xdr:sp macro="" textlink="">
      <xdr:nvSpPr>
        <xdr:cNvPr id="97" name="Text Box 23"/>
        <xdr:cNvSpPr txBox="1">
          <a:spLocks noChangeArrowheads="1"/>
        </xdr:cNvSpPr>
      </xdr:nvSpPr>
      <xdr:spPr bwMode="auto">
        <a:xfrm>
          <a:off x="8749373" y="6186693"/>
          <a:ext cx="488532" cy="25904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0" tIns="45720" rIns="91440" bIns="45720" anchor="ctr" upright="1">
          <a:spAutoFit/>
        </a:bodyPr>
        <a:lstStyle/>
        <a:p>
          <a:pPr algn="ctr" rtl="0">
            <a:lnSpc>
              <a:spcPts val="500"/>
            </a:lnSpc>
            <a:defRPr sz="1000"/>
          </a:pPr>
          <a:r>
            <a:rPr lang="ja-JP" altLang="en-US" sz="900" b="0" i="0" u="none" strike="noStrike" baseline="0">
              <a:solidFill>
                <a:sysClr val="windowText" lastClr="000000"/>
              </a:solidFill>
              <a:latin typeface="ＭＳ Ｐゴシック"/>
              <a:ea typeface="ＭＳ Ｐゴシック"/>
            </a:rPr>
            <a:t>1-A</a:t>
          </a:r>
          <a:r>
            <a:rPr lang="en-US" altLang="ja-JP" sz="900" b="0" i="0" u="none" strike="noStrike" baseline="0">
              <a:solidFill>
                <a:sysClr val="windowText" lastClr="000000"/>
              </a:solidFill>
              <a:latin typeface="ＭＳ Ｐゴシック"/>
              <a:ea typeface="ＭＳ Ｐゴシック"/>
            </a:rPr>
            <a:t>37</a:t>
          </a:r>
          <a:endParaRPr lang="ja-JP" altLang="en-US" sz="900" b="0" i="0" u="none" strike="noStrike" baseline="0">
            <a:solidFill>
              <a:sysClr val="windowText" lastClr="000000"/>
            </a:solidFill>
            <a:latin typeface="ＭＳ Ｐゴシック"/>
            <a:ea typeface="ＭＳ Ｐゴシック"/>
          </a:endParaRPr>
        </a:p>
        <a:p>
          <a:pPr algn="ctr" rtl="0">
            <a:lnSpc>
              <a:spcPts val="600"/>
            </a:lnSpc>
            <a:defRPr sz="1000"/>
          </a:pPr>
          <a:r>
            <a:rPr lang="ja-JP" altLang="en-US" sz="800">
              <a:solidFill>
                <a:sysClr val="windowText" lastClr="000000"/>
              </a:solidFill>
            </a:rPr>
            <a:t>ﾊﾞｲﾊﾟｽ</a:t>
          </a:r>
        </a:p>
      </xdr:txBody>
    </xdr:sp>
    <xdr:clientData/>
  </xdr:oneCellAnchor>
  <xdr:twoCellAnchor>
    <xdr:from>
      <xdr:col>13</xdr:col>
      <xdr:colOff>333375</xdr:colOff>
      <xdr:row>34</xdr:row>
      <xdr:rowOff>76200</xdr:rowOff>
    </xdr:from>
    <xdr:to>
      <xdr:col>13</xdr:col>
      <xdr:colOff>438150</xdr:colOff>
      <xdr:row>34</xdr:row>
      <xdr:rowOff>133350</xdr:rowOff>
    </xdr:to>
    <xdr:sp macro="" textlink="">
      <xdr:nvSpPr>
        <xdr:cNvPr id="98" name="Freeform 91"/>
        <xdr:cNvSpPr>
          <a:spLocks/>
        </xdr:cNvSpPr>
      </xdr:nvSpPr>
      <xdr:spPr bwMode="auto">
        <a:xfrm>
          <a:off x="6524625" y="5086350"/>
          <a:ext cx="104775" cy="57150"/>
        </a:xfrm>
        <a:custGeom>
          <a:avLst/>
          <a:gdLst>
            <a:gd name="T0" fmla="*/ 0 w 9766"/>
            <a:gd name="T1" fmla="*/ 17368400 h 8451"/>
            <a:gd name="T2" fmla="*/ 58738028 w 9766"/>
            <a:gd name="T3" fmla="*/ 11178218 h 8451"/>
            <a:gd name="T4" fmla="*/ 111826521 w 9766"/>
            <a:gd name="T5" fmla="*/ 10308904 h 8451"/>
            <a:gd name="T6" fmla="*/ 132600777 w 9766"/>
            <a:gd name="T7" fmla="*/ 0 h 845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9766" h="8451">
              <a:moveTo>
                <a:pt x="0" y="8451"/>
              </a:moveTo>
              <a:cubicBezTo>
                <a:pt x="2147" y="3704"/>
                <a:pt x="2953" y="6011"/>
                <a:pt x="4326" y="5439"/>
              </a:cubicBezTo>
              <a:cubicBezTo>
                <a:pt x="5699" y="4867"/>
                <a:pt x="7329" y="5922"/>
                <a:pt x="8236" y="5016"/>
              </a:cubicBezTo>
              <a:cubicBezTo>
                <a:pt x="9142" y="4110"/>
                <a:pt x="9231" y="3399"/>
                <a:pt x="9766" y="0"/>
              </a:cubicBezTo>
            </a:path>
          </a:pathLst>
        </a:custGeom>
        <a:noFill/>
        <a:ln w="57150"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247650</xdr:colOff>
      <xdr:row>33</xdr:row>
      <xdr:rowOff>104775</xdr:rowOff>
    </xdr:from>
    <xdr:to>
      <xdr:col>14</xdr:col>
      <xdr:colOff>85725</xdr:colOff>
      <xdr:row>35</xdr:row>
      <xdr:rowOff>104775</xdr:rowOff>
    </xdr:to>
    <xdr:sp macro="" textlink="">
      <xdr:nvSpPr>
        <xdr:cNvPr id="99" name="Oval 35"/>
        <xdr:cNvSpPr>
          <a:spLocks noChangeArrowheads="1"/>
        </xdr:cNvSpPr>
      </xdr:nvSpPr>
      <xdr:spPr bwMode="auto">
        <a:xfrm>
          <a:off x="6438900" y="4972050"/>
          <a:ext cx="314325" cy="285750"/>
        </a:xfrm>
        <a:prstGeom prst="ellipse">
          <a:avLst/>
        </a:prstGeom>
        <a:noFill/>
        <a:ln w="19050" algn="ctr">
          <a:solidFill>
            <a:srgbClr xmlns:mc="http://schemas.openxmlformats.org/markup-compatibility/2006" xmlns:a14="http://schemas.microsoft.com/office/drawing/2010/main" val="0000FF" mc:Ignorable="a14" a14:legacySpreadsheetColorIndex="12"/>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13</xdr:col>
      <xdr:colOff>352586</xdr:colOff>
      <xdr:row>29</xdr:row>
      <xdr:rowOff>37494</xdr:rowOff>
    </xdr:from>
    <xdr:ext cx="646332" cy="310341"/>
    <xdr:sp macro="" textlink="">
      <xdr:nvSpPr>
        <xdr:cNvPr id="100" name="Text Box 76"/>
        <xdr:cNvSpPr txBox="1">
          <a:spLocks noChangeArrowheads="1"/>
        </xdr:cNvSpPr>
      </xdr:nvSpPr>
      <xdr:spPr bwMode="auto">
        <a:xfrm>
          <a:off x="6543836" y="4333269"/>
          <a:ext cx="646332" cy="31034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0" tIns="45720" rIns="91440" bIns="45720" anchor="ctr" upright="1">
          <a:spAutoFit/>
        </a:bodyPr>
        <a:lstStyle/>
        <a:p>
          <a:pPr algn="ctr" rtl="0">
            <a:lnSpc>
              <a:spcPts val="700"/>
            </a:lnSpc>
            <a:defRPr sz="1000"/>
          </a:pPr>
          <a:r>
            <a:rPr lang="ja-JP" altLang="en-US" sz="900" b="0" i="0" u="none" strike="noStrike" baseline="0">
              <a:solidFill>
                <a:srgbClr val="000000"/>
              </a:solidFill>
              <a:latin typeface="ＭＳ Ｐゴシック"/>
              <a:ea typeface="ＭＳ Ｐゴシック"/>
            </a:rPr>
            <a:t>1-A</a:t>
          </a:r>
          <a:r>
            <a:rPr lang="en-US" altLang="ja-JP" sz="900" b="0" i="0" u="none" strike="noStrike" baseline="0">
              <a:solidFill>
                <a:srgbClr val="000000"/>
              </a:solidFill>
              <a:latin typeface="ＭＳ Ｐゴシック"/>
              <a:ea typeface="ＭＳ Ｐゴシック"/>
            </a:rPr>
            <a:t>38</a:t>
          </a:r>
          <a:endParaRPr lang="ja-JP" altLang="en-US" sz="900" b="0" i="0" u="none" strike="noStrike" baseline="0">
            <a:solidFill>
              <a:srgbClr val="000000"/>
            </a:solidFill>
            <a:latin typeface="ＭＳ Ｐゴシック"/>
            <a:ea typeface="ＭＳ Ｐゴシック"/>
          </a:endParaRPr>
        </a:p>
        <a:p>
          <a:pPr algn="ctr" rtl="0">
            <a:lnSpc>
              <a:spcPts val="900"/>
            </a:lnSpc>
            <a:defRPr sz="1000"/>
          </a:pPr>
          <a:r>
            <a:rPr lang="ja-JP" altLang="en-US" sz="900" b="0" i="0" u="none" strike="noStrike" baseline="0">
              <a:solidFill>
                <a:srgbClr val="000000"/>
              </a:solidFill>
              <a:latin typeface="ＭＳ Ｐゴシック"/>
              <a:ea typeface="ＭＳ Ｐゴシック"/>
            </a:rPr>
            <a:t>現道拡幅</a:t>
          </a:r>
          <a:endParaRPr lang="ja-JP" altLang="en-US"/>
        </a:p>
      </xdr:txBody>
    </xdr:sp>
    <xdr:clientData/>
  </xdr:oneCellAnchor>
  <xdr:twoCellAnchor>
    <xdr:from>
      <xdr:col>13</xdr:col>
      <xdr:colOff>438150</xdr:colOff>
      <xdr:row>31</xdr:row>
      <xdr:rowOff>76200</xdr:rowOff>
    </xdr:from>
    <xdr:to>
      <xdr:col>14</xdr:col>
      <xdr:colOff>47625</xdr:colOff>
      <xdr:row>33</xdr:row>
      <xdr:rowOff>66675</xdr:rowOff>
    </xdr:to>
    <xdr:sp macro="" textlink="">
      <xdr:nvSpPr>
        <xdr:cNvPr id="101" name="Line 61"/>
        <xdr:cNvSpPr>
          <a:spLocks noChangeShapeType="1"/>
        </xdr:cNvSpPr>
      </xdr:nvSpPr>
      <xdr:spPr bwMode="auto">
        <a:xfrm flipH="1">
          <a:off x="6629400" y="4657725"/>
          <a:ext cx="85725" cy="276225"/>
        </a:xfrm>
        <a:prstGeom prst="line">
          <a:avLst/>
        </a:prstGeom>
        <a:noFill/>
        <a:ln w="12700">
          <a:solidFill>
            <a:srgbClr xmlns:mc="http://schemas.openxmlformats.org/markup-compatibility/2006" xmlns:a14="http://schemas.microsoft.com/office/drawing/2010/main" val="000000" mc:Ignorable="a14" a14:legacySpreadsheetColorIndex="8"/>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57150" cap="flat" cmpd="sng" algn="ctr">
          <a:solidFill>
            <a:srgbClr val="000000"/>
          </a:solidFill>
          <a:prstDash val="solid"/>
          <a:round/>
          <a:headEnd type="none" w="med" len="med"/>
          <a:tailEnd type="none" w="med" len="med"/>
        </a:ln>
        <a:effectLst/>
      </a:spPr>
      <a:bodyPr vertOverflow="clip" wrap="square" lIns="91440" tIns="45720" rIns="91440" bIns="45720" upright="1"/>
      <a:lstStyle/>
    </a:spDef>
    <a:lnDef>
      <a:spPr bwMode="auto">
        <a:xfrm>
          <a:off x="0" y="0"/>
          <a:ext cx="1" cy="1"/>
        </a:xfrm>
        <a:custGeom>
          <a:avLst/>
          <a:gdLst/>
          <a:ahLst/>
          <a:cxnLst/>
          <a:rect l="0" t="0" r="0" b="0"/>
          <a:pathLst/>
        </a:custGeom>
        <a:solidFill>
          <a:srgbClr val="FFFFFF"/>
        </a:solidFill>
        <a:ln w="57150" cap="flat" cmpd="sng" algn="ctr">
          <a:solidFill>
            <a:srgbClr val="000000"/>
          </a:solidFill>
          <a:prstDash val="solid"/>
          <a:round/>
          <a:headEnd type="none" w="med" len="med"/>
          <a:tailEnd type="none" w="med" len="med"/>
        </a:ln>
        <a:effectLst/>
      </a:spPr>
      <a:bodyPr vertOverflow="clip" wrap="square" lIns="91440" tIns="45720" rIns="91440" bIns="45720" upright="1"/>
      <a:lstStyle/>
    </a:ln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E226"/>
  <sheetViews>
    <sheetView tabSelected="1" view="pageBreakPreview" topLeftCell="L25" zoomScale="115" zoomScaleNormal="100" zoomScaleSheetLayoutView="115" workbookViewId="0">
      <selection activeCell="AE41" sqref="AE41"/>
    </sheetView>
  </sheetViews>
  <sheetFormatPr defaultColWidth="6.25" defaultRowHeight="11.25" x14ac:dyDescent="0.15"/>
  <cols>
    <col min="1" max="1" width="6.75" style="1" customWidth="1"/>
    <col min="2" max="27" width="6.5" style="1" customWidth="1"/>
    <col min="28" max="31" width="8.875" style="1" customWidth="1"/>
    <col min="32" max="16384" width="6.25" style="1"/>
  </cols>
  <sheetData>
    <row r="1" spans="1:30" s="7" customFormat="1" ht="21.75" thickBot="1" x14ac:dyDescent="0.2">
      <c r="A1" s="417" t="s">
        <v>354</v>
      </c>
      <c r="B1" s="417"/>
      <c r="C1" s="417"/>
      <c r="D1" s="417"/>
      <c r="E1" s="417"/>
      <c r="F1" s="417"/>
      <c r="G1" s="417"/>
      <c r="H1" s="417"/>
      <c r="I1" s="417"/>
      <c r="J1" s="417"/>
      <c r="K1" s="417"/>
      <c r="L1" s="417"/>
      <c r="M1" s="417"/>
      <c r="N1" s="417"/>
      <c r="O1" s="417"/>
      <c r="P1" s="417"/>
      <c r="Q1" s="417"/>
      <c r="R1" s="417"/>
      <c r="S1" s="417"/>
      <c r="T1" s="417"/>
      <c r="U1" s="6"/>
      <c r="V1" s="6"/>
      <c r="W1" s="6"/>
      <c r="X1" s="6"/>
      <c r="Y1" s="6"/>
      <c r="AD1" s="10" t="s">
        <v>355</v>
      </c>
    </row>
    <row r="2" spans="1:30" ht="13.5" customHeight="1" x14ac:dyDescent="0.15">
      <c r="A2" s="418" t="s">
        <v>8</v>
      </c>
      <c r="B2" s="419"/>
      <c r="C2" s="490" t="s">
        <v>70</v>
      </c>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2"/>
    </row>
    <row r="3" spans="1:30" x14ac:dyDescent="0.15">
      <c r="A3" s="420" t="s">
        <v>10</v>
      </c>
      <c r="B3" s="421"/>
      <c r="C3" s="122" t="s">
        <v>71</v>
      </c>
      <c r="D3" s="122"/>
      <c r="E3" s="122"/>
      <c r="F3" s="122"/>
      <c r="G3" s="122"/>
      <c r="H3" s="122"/>
      <c r="I3" s="122"/>
      <c r="J3" s="122"/>
      <c r="K3" s="253"/>
      <c r="L3" s="404" t="s">
        <v>72</v>
      </c>
      <c r="M3" s="406"/>
      <c r="N3" s="493" t="s">
        <v>64</v>
      </c>
      <c r="O3" s="494"/>
      <c r="P3" s="494"/>
      <c r="Q3" s="494"/>
      <c r="R3" s="494"/>
      <c r="S3" s="494"/>
      <c r="T3" s="494"/>
      <c r="U3" s="494"/>
      <c r="V3" s="494"/>
      <c r="W3" s="494"/>
      <c r="X3" s="494"/>
      <c r="Y3" s="494"/>
      <c r="Z3" s="494"/>
      <c r="AA3" s="494"/>
      <c r="AB3" s="494"/>
      <c r="AC3" s="494"/>
      <c r="AD3" s="495"/>
    </row>
    <row r="4" spans="1:30" x14ac:dyDescent="0.15">
      <c r="A4" s="420" t="s">
        <v>9</v>
      </c>
      <c r="B4" s="421"/>
      <c r="C4" s="143"/>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34"/>
    </row>
    <row r="5" spans="1:30" ht="3.75" customHeight="1" x14ac:dyDescent="0.15">
      <c r="A5" s="144"/>
      <c r="B5" s="124"/>
      <c r="C5" s="5"/>
      <c r="D5" s="5"/>
      <c r="E5" s="5"/>
      <c r="F5" s="5"/>
      <c r="G5" s="5"/>
      <c r="H5" s="5"/>
      <c r="I5" s="5"/>
      <c r="J5" s="5"/>
      <c r="K5" s="5"/>
      <c r="L5" s="5"/>
      <c r="M5" s="5"/>
      <c r="N5" s="5"/>
      <c r="O5" s="5"/>
      <c r="P5" s="5"/>
      <c r="Q5" s="5"/>
      <c r="R5" s="5"/>
      <c r="S5" s="5"/>
      <c r="T5" s="5"/>
      <c r="U5" s="5"/>
      <c r="V5" s="5"/>
      <c r="W5" s="5"/>
      <c r="X5" s="5"/>
      <c r="Y5" s="5"/>
      <c r="Z5" s="5"/>
      <c r="AA5" s="5"/>
      <c r="AB5" s="5"/>
      <c r="AC5" s="5"/>
      <c r="AD5" s="91"/>
    </row>
    <row r="6" spans="1:30" ht="11.25" customHeight="1" x14ac:dyDescent="0.15">
      <c r="A6" s="339" t="s">
        <v>73</v>
      </c>
      <c r="B6" s="357"/>
      <c r="C6" s="357"/>
      <c r="D6" s="357"/>
      <c r="E6" s="357"/>
      <c r="F6" s="357"/>
      <c r="G6" s="357"/>
      <c r="H6" s="357"/>
      <c r="I6" s="357"/>
      <c r="J6" s="357"/>
      <c r="K6" s="357"/>
      <c r="L6" s="357"/>
      <c r="M6" s="357"/>
      <c r="N6" s="357"/>
      <c r="O6" s="357"/>
      <c r="P6" s="357"/>
      <c r="Q6" s="357"/>
      <c r="R6" s="357"/>
      <c r="S6" s="357"/>
      <c r="T6" s="357"/>
      <c r="U6" s="357"/>
      <c r="V6" s="357"/>
      <c r="W6" s="357"/>
      <c r="X6" s="357"/>
      <c r="Y6" s="357"/>
      <c r="Z6" s="357"/>
      <c r="AA6" s="357"/>
      <c r="AB6" s="357"/>
      <c r="AC6" s="357"/>
      <c r="AD6" s="496"/>
    </row>
    <row r="7" spans="1:30" ht="11.25" customHeight="1" x14ac:dyDescent="0.15">
      <c r="A7" s="339"/>
      <c r="B7" s="357"/>
      <c r="C7" s="357"/>
      <c r="D7" s="357"/>
      <c r="E7" s="357"/>
      <c r="F7" s="357"/>
      <c r="G7" s="357"/>
      <c r="H7" s="357"/>
      <c r="I7" s="357"/>
      <c r="J7" s="357"/>
      <c r="K7" s="357"/>
      <c r="L7" s="357"/>
      <c r="M7" s="357"/>
      <c r="N7" s="357"/>
      <c r="O7" s="357"/>
      <c r="P7" s="357"/>
      <c r="Q7" s="357"/>
      <c r="R7" s="357"/>
      <c r="S7" s="357"/>
      <c r="T7" s="357"/>
      <c r="U7" s="357"/>
      <c r="V7" s="357"/>
      <c r="W7" s="357"/>
      <c r="X7" s="357"/>
      <c r="Y7" s="357"/>
      <c r="Z7" s="357"/>
      <c r="AA7" s="357"/>
      <c r="AB7" s="357"/>
      <c r="AC7" s="357"/>
      <c r="AD7" s="496"/>
    </row>
    <row r="8" spans="1:30" ht="3.75" customHeight="1" x14ac:dyDescent="0.15">
      <c r="A8" s="145"/>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35"/>
    </row>
    <row r="9" spans="1:30" x14ac:dyDescent="0.15">
      <c r="A9" s="420" t="s">
        <v>74</v>
      </c>
      <c r="B9" s="422"/>
      <c r="C9" s="422"/>
      <c r="D9" s="422"/>
      <c r="E9" s="421"/>
      <c r="F9" s="124"/>
      <c r="G9" s="124"/>
      <c r="H9" s="124"/>
      <c r="I9" s="124"/>
      <c r="J9" s="124"/>
      <c r="K9" s="124"/>
      <c r="L9" s="124"/>
      <c r="M9" s="124"/>
      <c r="N9" s="124"/>
      <c r="O9" s="124"/>
      <c r="P9" s="124"/>
      <c r="Q9" s="124"/>
      <c r="R9" s="124"/>
      <c r="S9" s="124"/>
      <c r="T9" s="124"/>
      <c r="U9" s="124"/>
      <c r="V9" s="124"/>
      <c r="W9" s="124"/>
      <c r="X9" s="124"/>
      <c r="Y9" s="124"/>
      <c r="Z9" s="124"/>
      <c r="AA9" s="124"/>
      <c r="AB9" s="124"/>
      <c r="AC9" s="124"/>
      <c r="AD9" s="134"/>
    </row>
    <row r="10" spans="1:30" ht="3.75" customHeight="1" x14ac:dyDescent="0.15">
      <c r="A10" s="146"/>
      <c r="B10" s="127"/>
      <c r="C10" s="127"/>
      <c r="D10" s="127"/>
      <c r="E10" s="127"/>
      <c r="F10" s="5"/>
      <c r="G10" s="5"/>
      <c r="H10" s="5"/>
      <c r="I10" s="5"/>
      <c r="J10" s="5"/>
      <c r="K10" s="5"/>
      <c r="L10" s="5"/>
      <c r="M10" s="5"/>
      <c r="N10" s="5"/>
      <c r="O10" s="5"/>
      <c r="P10" s="5"/>
      <c r="Q10" s="5"/>
      <c r="R10" s="5"/>
      <c r="S10" s="5"/>
      <c r="T10" s="5"/>
      <c r="U10" s="5"/>
      <c r="V10" s="5"/>
      <c r="W10" s="5"/>
      <c r="X10" s="5"/>
      <c r="Y10" s="5"/>
      <c r="Z10" s="5"/>
      <c r="AA10" s="5"/>
      <c r="AB10" s="5"/>
      <c r="AC10" s="5"/>
      <c r="AD10" s="91"/>
    </row>
    <row r="11" spans="1:30" ht="11.25" customHeight="1" x14ac:dyDescent="0.15">
      <c r="A11" s="497" t="s">
        <v>341</v>
      </c>
      <c r="B11" s="498"/>
      <c r="C11" s="498"/>
      <c r="D11" s="498"/>
      <c r="E11" s="498"/>
      <c r="F11" s="498"/>
      <c r="G11" s="498"/>
      <c r="H11" s="498"/>
      <c r="I11" s="498"/>
      <c r="J11" s="498"/>
      <c r="K11" s="498"/>
      <c r="L11" s="498"/>
      <c r="M11" s="498"/>
      <c r="N11" s="498"/>
      <c r="O11" s="498"/>
      <c r="P11" s="498"/>
      <c r="Q11" s="498"/>
      <c r="R11" s="498"/>
      <c r="S11" s="498"/>
      <c r="T11" s="498"/>
      <c r="U11" s="498"/>
      <c r="V11" s="498"/>
      <c r="W11" s="498"/>
      <c r="X11" s="498"/>
      <c r="Y11" s="498"/>
      <c r="Z11" s="498"/>
      <c r="AA11" s="498"/>
      <c r="AB11" s="498"/>
      <c r="AC11" s="498"/>
      <c r="AD11" s="499"/>
    </row>
    <row r="12" spans="1:30" ht="11.25" customHeight="1" x14ac:dyDescent="0.15">
      <c r="A12" s="497"/>
      <c r="B12" s="498"/>
      <c r="C12" s="498"/>
      <c r="D12" s="498"/>
      <c r="E12" s="498"/>
      <c r="F12" s="498"/>
      <c r="G12" s="498"/>
      <c r="H12" s="498"/>
      <c r="I12" s="498"/>
      <c r="J12" s="498"/>
      <c r="K12" s="498"/>
      <c r="L12" s="498"/>
      <c r="M12" s="498"/>
      <c r="N12" s="498"/>
      <c r="O12" s="498"/>
      <c r="P12" s="498"/>
      <c r="Q12" s="498"/>
      <c r="R12" s="498"/>
      <c r="S12" s="498"/>
      <c r="T12" s="498"/>
      <c r="U12" s="498"/>
      <c r="V12" s="498"/>
      <c r="W12" s="498"/>
      <c r="X12" s="498"/>
      <c r="Y12" s="498"/>
      <c r="Z12" s="498"/>
      <c r="AA12" s="498"/>
      <c r="AB12" s="498"/>
      <c r="AC12" s="498"/>
      <c r="AD12" s="499"/>
    </row>
    <row r="13" spans="1:30" x14ac:dyDescent="0.15">
      <c r="A13" s="145"/>
      <c r="B13" s="122"/>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35"/>
    </row>
    <row r="14" spans="1:30" ht="3.75" customHeight="1" x14ac:dyDescent="0.15">
      <c r="A14" s="24"/>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122"/>
      <c r="AC14" s="122"/>
      <c r="AD14" s="135"/>
    </row>
    <row r="15" spans="1:30" x14ac:dyDescent="0.15">
      <c r="A15" s="420" t="s">
        <v>75</v>
      </c>
      <c r="B15" s="422"/>
      <c r="C15" s="422"/>
      <c r="D15" s="422"/>
      <c r="E15" s="421"/>
      <c r="F15" s="124"/>
      <c r="G15" s="124"/>
      <c r="H15" s="124"/>
      <c r="I15" s="124"/>
      <c r="J15" s="124"/>
      <c r="K15" s="124"/>
      <c r="L15" s="124"/>
      <c r="M15" s="124"/>
      <c r="N15" s="124"/>
      <c r="O15" s="124"/>
      <c r="P15" s="147"/>
      <c r="Q15" s="445" t="s">
        <v>79</v>
      </c>
      <c r="R15" s="422"/>
      <c r="S15" s="422"/>
      <c r="T15" s="422"/>
      <c r="U15" s="422"/>
      <c r="V15" s="421"/>
      <c r="W15" s="500" t="s">
        <v>24</v>
      </c>
      <c r="X15" s="501"/>
      <c r="Y15" s="501"/>
      <c r="Z15" s="501"/>
      <c r="AA15" s="501"/>
      <c r="AB15" s="501"/>
      <c r="AC15" s="501"/>
      <c r="AD15" s="502"/>
    </row>
    <row r="16" spans="1:30" x14ac:dyDescent="0.15">
      <c r="A16" s="146"/>
      <c r="B16" s="5" t="s">
        <v>76</v>
      </c>
      <c r="C16" s="5"/>
      <c r="D16" s="5"/>
      <c r="E16" s="5"/>
      <c r="F16" s="5"/>
      <c r="G16" s="5"/>
      <c r="H16" s="5"/>
      <c r="I16" s="5"/>
      <c r="J16" s="5"/>
      <c r="K16" s="5"/>
      <c r="L16" s="5"/>
      <c r="M16" s="5"/>
      <c r="N16" s="5"/>
      <c r="O16" s="5"/>
      <c r="P16" s="148"/>
      <c r="Q16" s="445" t="s">
        <v>6</v>
      </c>
      <c r="R16" s="421"/>
      <c r="S16" s="445" t="s">
        <v>18</v>
      </c>
      <c r="T16" s="421"/>
      <c r="U16" s="445" t="s">
        <v>33</v>
      </c>
      <c r="V16" s="421"/>
      <c r="W16" s="503"/>
      <c r="X16" s="504"/>
      <c r="Y16" s="504"/>
      <c r="Z16" s="504"/>
      <c r="AA16" s="504"/>
      <c r="AB16" s="504"/>
      <c r="AC16" s="504"/>
      <c r="AD16" s="505"/>
    </row>
    <row r="17" spans="1:30" x14ac:dyDescent="0.15">
      <c r="A17" s="149"/>
      <c r="B17" s="5"/>
      <c r="C17" s="5"/>
      <c r="D17" s="5"/>
      <c r="E17" s="5"/>
      <c r="F17" s="5"/>
      <c r="G17" s="5"/>
      <c r="H17" s="5"/>
      <c r="I17" s="5"/>
      <c r="J17" s="5"/>
      <c r="K17" s="5"/>
      <c r="L17" s="5"/>
      <c r="M17" s="5"/>
      <c r="N17" s="5"/>
      <c r="O17" s="5"/>
      <c r="P17" s="148"/>
      <c r="Q17" s="154" t="s">
        <v>80</v>
      </c>
      <c r="R17" s="155"/>
      <c r="S17" s="154" t="s">
        <v>81</v>
      </c>
      <c r="T17" s="156"/>
      <c r="U17" s="155" t="s">
        <v>82</v>
      </c>
      <c r="V17" s="155"/>
      <c r="W17" s="19"/>
      <c r="X17" s="20"/>
      <c r="Y17" s="20"/>
      <c r="Z17" s="20"/>
      <c r="AA17" s="20"/>
      <c r="AB17" s="124"/>
      <c r="AC17" s="124"/>
      <c r="AD17" s="134"/>
    </row>
    <row r="18" spans="1:30" x14ac:dyDescent="0.15">
      <c r="A18" s="69"/>
      <c r="B18" s="150" t="s">
        <v>77</v>
      </c>
      <c r="C18" s="151"/>
      <c r="D18" s="151"/>
      <c r="E18" s="151"/>
      <c r="F18" s="151"/>
      <c r="G18" s="151"/>
      <c r="H18" s="151"/>
      <c r="I18" s="151"/>
      <c r="J18" s="151"/>
      <c r="K18" s="151"/>
      <c r="L18" s="151"/>
      <c r="M18" s="151"/>
      <c r="N18" s="151"/>
      <c r="O18" s="151"/>
      <c r="P18" s="152"/>
      <c r="Q18" s="157" t="s">
        <v>83</v>
      </c>
      <c r="R18" s="158"/>
      <c r="S18" s="157" t="s">
        <v>84</v>
      </c>
      <c r="T18" s="159"/>
      <c r="U18" s="158" t="s">
        <v>85</v>
      </c>
      <c r="V18" s="159"/>
      <c r="W18" s="27"/>
      <c r="X18" s="21"/>
      <c r="Y18" s="21"/>
      <c r="Z18" s="28"/>
      <c r="AA18" s="21"/>
      <c r="AB18" s="5"/>
      <c r="AC18" s="5"/>
      <c r="AD18" s="91"/>
    </row>
    <row r="19" spans="1:30" x14ac:dyDescent="0.15">
      <c r="A19" s="69"/>
      <c r="B19" s="153" t="s">
        <v>78</v>
      </c>
      <c r="C19" s="5"/>
      <c r="D19" s="5"/>
      <c r="E19" s="5"/>
      <c r="F19" s="5"/>
      <c r="G19" s="5"/>
      <c r="H19" s="5"/>
      <c r="I19" s="5"/>
      <c r="J19" s="5"/>
      <c r="K19" s="5"/>
      <c r="L19" s="5"/>
      <c r="M19" s="5"/>
      <c r="N19" s="5"/>
      <c r="O19" s="5"/>
      <c r="P19" s="148"/>
      <c r="Q19" s="160"/>
      <c r="R19" s="161"/>
      <c r="S19" s="162" t="s">
        <v>86</v>
      </c>
      <c r="T19" s="163"/>
      <c r="U19" s="164" t="s">
        <v>87</v>
      </c>
      <c r="V19" s="163"/>
      <c r="W19" s="27"/>
      <c r="X19" s="21"/>
      <c r="Y19" s="21"/>
      <c r="Z19" s="21"/>
      <c r="AA19" s="21"/>
      <c r="AB19" s="5"/>
      <c r="AC19" s="5"/>
      <c r="AD19" s="91"/>
    </row>
    <row r="20" spans="1:30" ht="3" customHeight="1" x14ac:dyDescent="0.15">
      <c r="A20" s="69"/>
      <c r="B20" s="32"/>
      <c r="C20" s="33"/>
      <c r="D20" s="33"/>
      <c r="E20" s="33"/>
      <c r="F20" s="33"/>
      <c r="G20" s="33"/>
      <c r="H20" s="33"/>
      <c r="I20" s="33"/>
      <c r="J20" s="33"/>
      <c r="K20" s="33"/>
      <c r="L20" s="33"/>
      <c r="M20" s="33"/>
      <c r="N20" s="33"/>
      <c r="O20" s="34"/>
      <c r="P20" s="35"/>
      <c r="Q20" s="36"/>
      <c r="R20" s="31"/>
      <c r="S20" s="30"/>
      <c r="T20" s="30"/>
      <c r="U20" s="36"/>
      <c r="V20" s="26"/>
      <c r="W20" s="28"/>
      <c r="X20" s="28"/>
      <c r="Y20" s="28"/>
      <c r="Z20" s="21"/>
      <c r="AA20" s="21"/>
      <c r="AB20" s="5"/>
      <c r="AC20" s="5"/>
      <c r="AD20" s="91"/>
    </row>
    <row r="21" spans="1:30" ht="2.25" customHeight="1" x14ac:dyDescent="0.15">
      <c r="A21" s="69"/>
      <c r="B21" s="29"/>
      <c r="C21" s="21"/>
      <c r="D21" s="21"/>
      <c r="E21" s="21"/>
      <c r="F21" s="21"/>
      <c r="G21" s="21"/>
      <c r="H21" s="21"/>
      <c r="I21" s="21"/>
      <c r="J21" s="21"/>
      <c r="K21" s="21"/>
      <c r="L21" s="21"/>
      <c r="M21" s="21"/>
      <c r="N21" s="21"/>
      <c r="O21" s="30"/>
      <c r="P21" s="26"/>
      <c r="Q21" s="36"/>
      <c r="R21" s="30"/>
      <c r="S21" s="36"/>
      <c r="T21" s="31"/>
      <c r="U21" s="30"/>
      <c r="V21" s="31"/>
      <c r="W21" s="28"/>
      <c r="X21" s="28"/>
      <c r="Y21" s="28"/>
      <c r="Z21" s="21"/>
      <c r="AA21" s="21"/>
      <c r="AB21" s="5"/>
      <c r="AC21" s="5"/>
      <c r="AD21" s="91"/>
    </row>
    <row r="22" spans="1:30" ht="3" customHeight="1" thickBot="1" x14ac:dyDescent="0.2">
      <c r="A22" s="23"/>
      <c r="B22" s="29"/>
      <c r="C22" s="21"/>
      <c r="D22" s="21"/>
      <c r="E22" s="21"/>
      <c r="F22" s="21"/>
      <c r="G22" s="21"/>
      <c r="H22" s="21"/>
      <c r="I22" s="21"/>
      <c r="J22" s="21"/>
      <c r="K22" s="21"/>
      <c r="L22" s="21"/>
      <c r="M22" s="21"/>
      <c r="N22" s="21"/>
      <c r="O22" s="21"/>
      <c r="P22" s="37"/>
      <c r="Q22" s="27"/>
      <c r="R22" s="21"/>
      <c r="S22" s="27"/>
      <c r="T22" s="26"/>
      <c r="U22" s="21"/>
      <c r="V22" s="26"/>
      <c r="W22" s="27"/>
      <c r="X22" s="21"/>
      <c r="Y22" s="21"/>
      <c r="Z22" s="21"/>
      <c r="AA22" s="21"/>
      <c r="AB22" s="67"/>
      <c r="AC22" s="67"/>
      <c r="AD22" s="96"/>
    </row>
    <row r="23" spans="1:30" ht="13.5" customHeight="1" x14ac:dyDescent="0.15">
      <c r="A23" s="427" t="s">
        <v>344</v>
      </c>
      <c r="B23" s="428"/>
      <c r="C23" s="429"/>
      <c r="D23" s="433" t="s">
        <v>32</v>
      </c>
      <c r="E23" s="434"/>
      <c r="F23" s="436">
        <f>I23+L23+O23</f>
        <v>15266.486000000001</v>
      </c>
      <c r="G23" s="437"/>
      <c r="H23" s="463" t="s">
        <v>44</v>
      </c>
      <c r="I23" s="465">
        <f>Z97</f>
        <v>14235.104000000001</v>
      </c>
      <c r="J23" s="466"/>
      <c r="K23" s="463" t="s">
        <v>45</v>
      </c>
      <c r="L23" s="469">
        <f>Z102</f>
        <v>0</v>
      </c>
      <c r="M23" s="470"/>
      <c r="N23" s="463" t="s">
        <v>46</v>
      </c>
      <c r="O23" s="436">
        <f>Z137</f>
        <v>1031.3820000000001</v>
      </c>
      <c r="P23" s="437"/>
      <c r="Q23" s="446" t="s">
        <v>47</v>
      </c>
      <c r="R23" s="447"/>
      <c r="S23" s="447"/>
      <c r="T23" s="447"/>
      <c r="U23" s="448">
        <f>O23/(I23+L23+O23)</f>
        <v>6.7558572418040405E-2</v>
      </c>
      <c r="V23" s="449"/>
      <c r="W23" s="449"/>
      <c r="X23" s="449"/>
      <c r="Y23" s="449"/>
      <c r="Z23" s="449"/>
      <c r="AA23" s="449"/>
      <c r="AB23" s="449"/>
      <c r="AC23" s="449"/>
      <c r="AD23" s="450"/>
    </row>
    <row r="24" spans="1:30" ht="13.5" customHeight="1" thickBot="1" x14ac:dyDescent="0.2">
      <c r="A24" s="430"/>
      <c r="B24" s="431"/>
      <c r="C24" s="432"/>
      <c r="D24" s="430"/>
      <c r="E24" s="435"/>
      <c r="F24" s="438"/>
      <c r="G24" s="439"/>
      <c r="H24" s="464"/>
      <c r="I24" s="467"/>
      <c r="J24" s="468"/>
      <c r="K24" s="464"/>
      <c r="L24" s="471"/>
      <c r="M24" s="472"/>
      <c r="N24" s="464"/>
      <c r="O24" s="438"/>
      <c r="P24" s="439"/>
      <c r="Q24" s="430" t="s">
        <v>48</v>
      </c>
      <c r="R24" s="431"/>
      <c r="S24" s="431"/>
      <c r="T24" s="431"/>
      <c r="U24" s="451"/>
      <c r="V24" s="452"/>
      <c r="W24" s="452"/>
      <c r="X24" s="452"/>
      <c r="Y24" s="452"/>
      <c r="Z24" s="452"/>
      <c r="AA24" s="452"/>
      <c r="AB24" s="452"/>
      <c r="AC24" s="452"/>
      <c r="AD24" s="453"/>
    </row>
    <row r="25" spans="1:30" ht="14.25" customHeight="1" thickBot="1" x14ac:dyDescent="0.2">
      <c r="A25" s="62"/>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5"/>
      <c r="AC25" s="5"/>
      <c r="AD25" s="91"/>
    </row>
    <row r="26" spans="1:30" s="81" customFormat="1" ht="14.25" customHeight="1" thickBot="1" x14ac:dyDescent="0.2">
      <c r="A26" s="86" t="s">
        <v>49</v>
      </c>
      <c r="B26" s="80"/>
      <c r="C26" s="80"/>
      <c r="D26" s="80"/>
      <c r="E26" s="80"/>
      <c r="F26" s="80"/>
      <c r="G26" s="80"/>
      <c r="H26" s="80"/>
      <c r="I26" s="80"/>
      <c r="J26" s="80"/>
      <c r="K26" s="80"/>
      <c r="L26" s="80"/>
      <c r="M26" s="80"/>
      <c r="N26" s="80"/>
      <c r="O26" s="80"/>
      <c r="P26" s="80"/>
      <c r="Q26" s="80"/>
      <c r="R26" s="80"/>
      <c r="S26" s="80"/>
      <c r="T26" s="80"/>
      <c r="U26" s="80"/>
      <c r="V26" s="80"/>
      <c r="W26" s="80"/>
      <c r="X26" s="80"/>
      <c r="Y26" s="80"/>
      <c r="Z26" s="125"/>
      <c r="AA26" s="125"/>
      <c r="AB26" s="522"/>
      <c r="AC26" s="522"/>
      <c r="AD26" s="523"/>
    </row>
    <row r="27" spans="1:30" s="5" customFormat="1" ht="14.25" customHeight="1" x14ac:dyDescent="0.15">
      <c r="A27" s="87" t="s">
        <v>50</v>
      </c>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524"/>
      <c r="AB27" s="524"/>
      <c r="AC27" s="524"/>
      <c r="AD27" s="525"/>
    </row>
    <row r="28" spans="1:30" s="75" customFormat="1" ht="14.25" customHeight="1" x14ac:dyDescent="0.15">
      <c r="A28" s="483" t="s">
        <v>51</v>
      </c>
      <c r="B28" s="474"/>
      <c r="C28" s="474"/>
      <c r="D28" s="474"/>
      <c r="E28" s="475"/>
      <c r="F28" s="74"/>
      <c r="G28" s="74"/>
      <c r="H28" s="74"/>
      <c r="I28" s="74"/>
      <c r="J28" s="74"/>
      <c r="K28" s="74"/>
      <c r="L28" s="74"/>
      <c r="M28" s="74"/>
      <c r="N28" s="473" t="s">
        <v>52</v>
      </c>
      <c r="O28" s="474"/>
      <c r="P28" s="474"/>
      <c r="Q28" s="474"/>
      <c r="R28" s="475"/>
      <c r="S28" s="74"/>
      <c r="T28" s="74"/>
      <c r="U28" s="74"/>
      <c r="V28" s="74"/>
      <c r="W28" s="74"/>
      <c r="X28" s="74"/>
      <c r="Y28" s="74"/>
      <c r="Z28" s="74"/>
      <c r="AA28" s="74"/>
      <c r="AD28" s="136"/>
    </row>
    <row r="29" spans="1:30" s="75" customFormat="1" ht="14.25" customHeight="1" x14ac:dyDescent="0.15">
      <c r="A29" s="481" t="s">
        <v>56</v>
      </c>
      <c r="B29" s="482"/>
      <c r="C29" s="482"/>
      <c r="D29" s="482"/>
      <c r="E29" s="482"/>
      <c r="F29" s="482"/>
      <c r="G29" s="482"/>
      <c r="H29" s="482"/>
      <c r="I29" s="482"/>
      <c r="J29" s="245"/>
      <c r="K29" s="245"/>
      <c r="L29" s="245"/>
      <c r="M29" s="245"/>
      <c r="N29" s="251" t="s">
        <v>58</v>
      </c>
      <c r="O29" s="245"/>
      <c r="P29" s="245"/>
      <c r="Q29" s="245"/>
      <c r="R29" s="245"/>
      <c r="S29" s="79"/>
      <c r="T29" s="79"/>
      <c r="U29" s="79"/>
      <c r="V29" s="79"/>
      <c r="W29" s="79"/>
      <c r="X29" s="79"/>
      <c r="Y29" s="79"/>
      <c r="Z29" s="79"/>
      <c r="AA29" s="79"/>
      <c r="AB29" s="126"/>
      <c r="AC29" s="126"/>
      <c r="AD29" s="137"/>
    </row>
    <row r="30" spans="1:30" s="75" customFormat="1" ht="14.25" customHeight="1" x14ac:dyDescent="0.15">
      <c r="A30" s="246" t="s">
        <v>57</v>
      </c>
      <c r="B30" s="247"/>
      <c r="C30" s="247"/>
      <c r="D30" s="247"/>
      <c r="E30" s="247"/>
      <c r="F30" s="245"/>
      <c r="G30" s="245"/>
      <c r="H30" s="245"/>
      <c r="I30" s="245"/>
      <c r="J30" s="245"/>
      <c r="K30" s="245"/>
      <c r="L30" s="245"/>
      <c r="M30" s="248"/>
      <c r="N30" s="442" t="s">
        <v>40</v>
      </c>
      <c r="O30" s="443"/>
      <c r="P30" s="443"/>
      <c r="Q30" s="443"/>
      <c r="R30" s="444"/>
      <c r="S30" s="74"/>
      <c r="T30" s="74"/>
      <c r="U30" s="74"/>
      <c r="V30" s="74"/>
      <c r="W30" s="74"/>
      <c r="X30" s="74"/>
      <c r="Y30" s="74"/>
      <c r="Z30" s="74"/>
      <c r="AA30" s="74"/>
      <c r="AB30" s="127"/>
      <c r="AC30" s="127"/>
      <c r="AD30" s="138"/>
    </row>
    <row r="31" spans="1:30" s="75" customFormat="1" ht="14.25" customHeight="1" x14ac:dyDescent="0.15">
      <c r="A31" s="249"/>
      <c r="B31" s="250"/>
      <c r="C31" s="476" t="s">
        <v>340</v>
      </c>
      <c r="D31" s="476"/>
      <c r="E31" s="476"/>
      <c r="F31" s="476"/>
      <c r="G31" s="476"/>
      <c r="H31" s="476"/>
      <c r="I31" s="476"/>
      <c r="J31" s="476"/>
      <c r="K31" s="476"/>
      <c r="L31" s="476"/>
      <c r="M31" s="477"/>
      <c r="N31" s="252" t="s">
        <v>59</v>
      </c>
      <c r="O31" s="250"/>
      <c r="P31" s="250"/>
      <c r="Q31" s="250"/>
      <c r="R31" s="250"/>
      <c r="S31" s="76"/>
      <c r="T31" s="76"/>
      <c r="U31" s="76"/>
      <c r="V31" s="76"/>
      <c r="W31" s="76"/>
      <c r="X31" s="76"/>
      <c r="Y31" s="76"/>
      <c r="Z31" s="76"/>
      <c r="AA31" s="76"/>
      <c r="AB31" s="126"/>
      <c r="AC31" s="126"/>
      <c r="AD31" s="137"/>
    </row>
    <row r="32" spans="1:30" s="5" customFormat="1" ht="12" thickBot="1" x14ac:dyDescent="0.2">
      <c r="A32" s="88"/>
      <c r="B32" s="78"/>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D32" s="91"/>
    </row>
    <row r="33" spans="1:31" s="5" customFormat="1" ht="14.25" customHeight="1" x14ac:dyDescent="0.15">
      <c r="A33" s="89" t="s">
        <v>37</v>
      </c>
      <c r="B33" s="77"/>
      <c r="C33" s="77"/>
      <c r="D33" s="77"/>
      <c r="E33" s="73"/>
      <c r="F33" s="77"/>
      <c r="G33" s="77"/>
      <c r="H33" s="77"/>
      <c r="I33" s="77"/>
      <c r="J33" s="77"/>
      <c r="K33" s="77"/>
      <c r="L33" s="77"/>
      <c r="M33" s="77"/>
      <c r="N33" s="77"/>
      <c r="O33" s="77"/>
      <c r="P33" s="77"/>
      <c r="Q33" s="77"/>
      <c r="R33" s="77"/>
      <c r="S33" s="77"/>
      <c r="T33" s="77"/>
      <c r="U33" s="77"/>
      <c r="V33" s="77"/>
      <c r="W33" s="77"/>
      <c r="X33" s="77"/>
      <c r="Y33" s="77"/>
      <c r="Z33" s="77"/>
      <c r="AA33" s="77"/>
      <c r="AB33" s="520"/>
      <c r="AC33" s="520"/>
      <c r="AD33" s="521"/>
    </row>
    <row r="34" spans="1:31" ht="11.25" customHeight="1" thickBot="1" x14ac:dyDescent="0.2">
      <c r="A34" s="423" t="s">
        <v>16</v>
      </c>
      <c r="B34" s="424"/>
      <c r="C34" s="424"/>
      <c r="D34" s="424"/>
      <c r="E34" s="424"/>
      <c r="F34" s="424"/>
      <c r="G34" s="424"/>
      <c r="H34" s="424"/>
      <c r="I34" s="424"/>
      <c r="J34" s="424"/>
      <c r="K34" s="424"/>
      <c r="L34" s="424"/>
      <c r="M34" s="424"/>
      <c r="N34" s="424"/>
      <c r="O34" s="424"/>
      <c r="P34" s="424"/>
      <c r="Q34" s="424"/>
      <c r="R34" s="424"/>
      <c r="S34" s="424"/>
      <c r="T34" s="424"/>
      <c r="U34" s="424"/>
      <c r="V34" s="424"/>
      <c r="W34" s="424"/>
      <c r="X34" s="424"/>
      <c r="Y34" s="424"/>
      <c r="Z34" s="424"/>
      <c r="AA34" s="21"/>
      <c r="AB34" s="67"/>
      <c r="AC34" s="67"/>
      <c r="AD34" s="96"/>
    </row>
    <row r="35" spans="1:31" ht="11.25" customHeight="1" x14ac:dyDescent="0.15">
      <c r="A35" s="24" t="s">
        <v>34</v>
      </c>
      <c r="B35" s="25"/>
      <c r="C35" s="25"/>
      <c r="D35" s="25"/>
      <c r="E35" s="27"/>
      <c r="F35" s="21"/>
      <c r="G35" s="21"/>
      <c r="H35" s="21"/>
      <c r="I35" s="21"/>
      <c r="J35" s="21"/>
      <c r="K35" s="21"/>
      <c r="L35" s="21"/>
      <c r="M35" s="21"/>
      <c r="N35" s="21"/>
      <c r="O35" s="21"/>
      <c r="P35" s="21"/>
      <c r="Q35" s="21"/>
      <c r="R35" s="21"/>
      <c r="S35" s="21"/>
      <c r="T35" s="21"/>
      <c r="U35" s="21"/>
      <c r="V35" s="21"/>
      <c r="W35" s="21"/>
      <c r="X35" s="21"/>
      <c r="Y35" s="21"/>
      <c r="Z35" s="21"/>
      <c r="AA35" s="121"/>
      <c r="AB35" s="122"/>
      <c r="AC35" s="5"/>
      <c r="AD35" s="91"/>
    </row>
    <row r="36" spans="1:31" ht="20.100000000000001" customHeight="1" x14ac:dyDescent="0.15">
      <c r="A36" s="185" t="s">
        <v>1</v>
      </c>
      <c r="B36" s="186" t="s">
        <v>12</v>
      </c>
      <c r="C36" s="187" t="s">
        <v>11</v>
      </c>
      <c r="D36" s="187" t="s">
        <v>29</v>
      </c>
      <c r="E36" s="187" t="s">
        <v>19</v>
      </c>
      <c r="F36" s="187" t="s">
        <v>12</v>
      </c>
      <c r="G36" s="187" t="s">
        <v>2</v>
      </c>
      <c r="H36" s="425" t="s">
        <v>7</v>
      </c>
      <c r="I36" s="187" t="s">
        <v>169</v>
      </c>
      <c r="J36" s="401" t="s">
        <v>170</v>
      </c>
      <c r="K36" s="402"/>
      <c r="L36" s="402"/>
      <c r="M36" s="403"/>
      <c r="N36" s="407" t="s">
        <v>326</v>
      </c>
      <c r="O36" s="408"/>
      <c r="P36" s="409"/>
      <c r="Q36" s="401" t="s">
        <v>15</v>
      </c>
      <c r="R36" s="403"/>
      <c r="S36" s="407" t="s">
        <v>5</v>
      </c>
      <c r="T36" s="408"/>
      <c r="U36" s="408"/>
      <c r="V36" s="408"/>
      <c r="W36" s="408"/>
      <c r="X36" s="409"/>
      <c r="Y36" s="440" t="s">
        <v>31</v>
      </c>
      <c r="Z36" s="441"/>
      <c r="AA36" s="454" t="s">
        <v>68</v>
      </c>
      <c r="AB36" s="506" t="s">
        <v>66</v>
      </c>
      <c r="AC36" s="507"/>
      <c r="AD36" s="456" t="s">
        <v>223</v>
      </c>
      <c r="AE36" s="1" t="s">
        <v>65</v>
      </c>
    </row>
    <row r="37" spans="1:31" ht="20.100000000000001" customHeight="1" x14ac:dyDescent="0.15">
      <c r="A37" s="188"/>
      <c r="B37" s="189" t="s">
        <v>13</v>
      </c>
      <c r="C37" s="190" t="s">
        <v>13</v>
      </c>
      <c r="D37" s="190" t="s">
        <v>171</v>
      </c>
      <c r="E37" s="190" t="s">
        <v>20</v>
      </c>
      <c r="F37" s="190" t="s">
        <v>172</v>
      </c>
      <c r="G37" s="190" t="s">
        <v>13</v>
      </c>
      <c r="H37" s="426"/>
      <c r="I37" s="190" t="s">
        <v>173</v>
      </c>
      <c r="J37" s="404"/>
      <c r="K37" s="405"/>
      <c r="L37" s="405"/>
      <c r="M37" s="406"/>
      <c r="N37" s="407" t="s">
        <v>327</v>
      </c>
      <c r="O37" s="408"/>
      <c r="P37" s="409"/>
      <c r="Q37" s="404"/>
      <c r="R37" s="406"/>
      <c r="S37" s="197" t="s">
        <v>217</v>
      </c>
      <c r="T37" s="197" t="s">
        <v>218</v>
      </c>
      <c r="U37" s="197" t="s">
        <v>219</v>
      </c>
      <c r="V37" s="197" t="s">
        <v>220</v>
      </c>
      <c r="W37" s="197" t="s">
        <v>221</v>
      </c>
      <c r="X37" s="197" t="s">
        <v>222</v>
      </c>
      <c r="Y37" s="254" t="s">
        <v>62</v>
      </c>
      <c r="Z37" s="191" t="s">
        <v>63</v>
      </c>
      <c r="AA37" s="455"/>
      <c r="AB37" s="192" t="s">
        <v>69</v>
      </c>
      <c r="AC37" s="118" t="s">
        <v>67</v>
      </c>
      <c r="AD37" s="457"/>
      <c r="AE37" s="133" t="s">
        <v>60</v>
      </c>
    </row>
    <row r="38" spans="1:31" ht="15" customHeight="1" x14ac:dyDescent="0.15">
      <c r="A38" s="165" t="s">
        <v>165</v>
      </c>
      <c r="B38" s="166" t="s">
        <v>2</v>
      </c>
      <c r="C38" s="166" t="s">
        <v>4</v>
      </c>
      <c r="D38" s="167" t="s">
        <v>64</v>
      </c>
      <c r="E38" s="166" t="s">
        <v>19</v>
      </c>
      <c r="F38" s="167"/>
      <c r="G38" s="167" t="s">
        <v>88</v>
      </c>
      <c r="H38" s="167" t="s">
        <v>3</v>
      </c>
      <c r="I38" s="168" t="s">
        <v>89</v>
      </c>
      <c r="J38" s="169" t="s">
        <v>90</v>
      </c>
      <c r="K38" s="170"/>
      <c r="L38" s="170"/>
      <c r="M38" s="171"/>
      <c r="N38" s="478" t="s">
        <v>91</v>
      </c>
      <c r="O38" s="479"/>
      <c r="P38" s="480"/>
      <c r="Q38" s="384" t="s">
        <v>64</v>
      </c>
      <c r="R38" s="386"/>
      <c r="S38" s="255">
        <v>75</v>
      </c>
      <c r="T38" s="255">
        <v>89.361000000000004</v>
      </c>
      <c r="U38" s="255">
        <v>115.71299999999999</v>
      </c>
      <c r="V38" s="255">
        <f>69.34</f>
        <v>69.34</v>
      </c>
      <c r="W38" s="255"/>
      <c r="X38" s="256"/>
      <c r="Y38" s="42">
        <v>426</v>
      </c>
      <c r="Z38" s="82">
        <f>SUM(S38:X38)</f>
        <v>349.41399999999999</v>
      </c>
      <c r="AA38" s="262" t="s">
        <v>61</v>
      </c>
      <c r="AB38" s="527" t="s">
        <v>356</v>
      </c>
      <c r="AC38" s="528" t="s">
        <v>357</v>
      </c>
      <c r="AD38" s="198" t="s">
        <v>333</v>
      </c>
      <c r="AE38" s="133" t="s">
        <v>61</v>
      </c>
    </row>
    <row r="39" spans="1:31" ht="15" customHeight="1" x14ac:dyDescent="0.15">
      <c r="A39" s="165" t="s">
        <v>92</v>
      </c>
      <c r="B39" s="166" t="s">
        <v>2</v>
      </c>
      <c r="C39" s="166" t="s">
        <v>4</v>
      </c>
      <c r="D39" s="167" t="s">
        <v>64</v>
      </c>
      <c r="E39" s="166" t="s">
        <v>19</v>
      </c>
      <c r="F39" s="167"/>
      <c r="G39" s="167" t="s">
        <v>88</v>
      </c>
      <c r="H39" s="167" t="s">
        <v>3</v>
      </c>
      <c r="I39" s="168" t="s">
        <v>93</v>
      </c>
      <c r="J39" s="172" t="s">
        <v>94</v>
      </c>
      <c r="K39" s="170"/>
      <c r="L39" s="170"/>
      <c r="M39" s="171"/>
      <c r="N39" s="478" t="s">
        <v>95</v>
      </c>
      <c r="O39" s="479"/>
      <c r="P39" s="480"/>
      <c r="Q39" s="384" t="s">
        <v>64</v>
      </c>
      <c r="R39" s="386"/>
      <c r="S39" s="255">
        <v>454</v>
      </c>
      <c r="T39" s="255"/>
      <c r="U39" s="255"/>
      <c r="V39" s="255"/>
      <c r="W39" s="255"/>
      <c r="X39" s="256"/>
      <c r="Y39" s="42">
        <v>254</v>
      </c>
      <c r="Z39" s="82">
        <f t="shared" ref="Z39:Z76" si="0">SUM(S39:X39)</f>
        <v>454</v>
      </c>
      <c r="AA39" s="263" t="s">
        <v>60</v>
      </c>
      <c r="AB39" s="411"/>
      <c r="AC39" s="413"/>
      <c r="AD39" s="198"/>
    </row>
    <row r="40" spans="1:31" ht="15" customHeight="1" x14ac:dyDescent="0.15">
      <c r="A40" s="165" t="s">
        <v>96</v>
      </c>
      <c r="B40" s="166" t="s">
        <v>2</v>
      </c>
      <c r="C40" s="166" t="s">
        <v>4</v>
      </c>
      <c r="D40" s="167" t="s">
        <v>64</v>
      </c>
      <c r="E40" s="166" t="s">
        <v>19</v>
      </c>
      <c r="F40" s="167"/>
      <c r="G40" s="167" t="s">
        <v>88</v>
      </c>
      <c r="H40" s="167" t="s">
        <v>3</v>
      </c>
      <c r="I40" s="168" t="s">
        <v>93</v>
      </c>
      <c r="J40" s="169" t="s">
        <v>97</v>
      </c>
      <c r="K40" s="170"/>
      <c r="L40" s="170"/>
      <c r="M40" s="171"/>
      <c r="N40" s="478" t="s">
        <v>98</v>
      </c>
      <c r="O40" s="479"/>
      <c r="P40" s="480"/>
      <c r="Q40" s="384" t="s">
        <v>64</v>
      </c>
      <c r="R40" s="386"/>
      <c r="S40" s="255">
        <v>59</v>
      </c>
      <c r="T40" s="255">
        <v>96.031999999999996</v>
      </c>
      <c r="U40" s="255">
        <v>18.423999999999999</v>
      </c>
      <c r="V40" s="255">
        <f>103.397</f>
        <v>103.39700000000001</v>
      </c>
      <c r="W40" s="255"/>
      <c r="X40" s="256"/>
      <c r="Y40" s="42">
        <v>230</v>
      </c>
      <c r="Z40" s="82">
        <f t="shared" si="0"/>
        <v>276.85300000000001</v>
      </c>
      <c r="AA40" s="262" t="s">
        <v>60</v>
      </c>
      <c r="AB40" s="411"/>
      <c r="AC40" s="413"/>
      <c r="AD40" s="198" t="s">
        <v>332</v>
      </c>
    </row>
    <row r="41" spans="1:31" ht="15" customHeight="1" x14ac:dyDescent="0.15">
      <c r="A41" s="165" t="s">
        <v>99</v>
      </c>
      <c r="B41" s="166" t="s">
        <v>2</v>
      </c>
      <c r="C41" s="166" t="s">
        <v>4</v>
      </c>
      <c r="D41" s="167" t="s">
        <v>64</v>
      </c>
      <c r="E41" s="166" t="s">
        <v>19</v>
      </c>
      <c r="F41" s="167"/>
      <c r="G41" s="167" t="s">
        <v>88</v>
      </c>
      <c r="H41" s="167" t="s">
        <v>3</v>
      </c>
      <c r="I41" s="168" t="s">
        <v>93</v>
      </c>
      <c r="J41" s="169" t="s">
        <v>100</v>
      </c>
      <c r="K41" s="170"/>
      <c r="L41" s="170"/>
      <c r="M41" s="171"/>
      <c r="N41" s="478" t="s">
        <v>101</v>
      </c>
      <c r="O41" s="479"/>
      <c r="P41" s="480"/>
      <c r="Q41" s="384" t="s">
        <v>64</v>
      </c>
      <c r="R41" s="386"/>
      <c r="S41" s="255">
        <v>38</v>
      </c>
      <c r="T41" s="255"/>
      <c r="U41" s="255"/>
      <c r="V41" s="255"/>
      <c r="W41" s="255"/>
      <c r="X41" s="256"/>
      <c r="Y41" s="42">
        <v>50</v>
      </c>
      <c r="Z41" s="82">
        <f t="shared" si="0"/>
        <v>38</v>
      </c>
      <c r="AA41" s="264" t="s">
        <v>61</v>
      </c>
      <c r="AB41" s="411"/>
      <c r="AC41" s="413"/>
      <c r="AD41" s="198"/>
    </row>
    <row r="42" spans="1:31" ht="15" customHeight="1" x14ac:dyDescent="0.15">
      <c r="A42" s="165" t="s">
        <v>102</v>
      </c>
      <c r="B42" s="166" t="s">
        <v>2</v>
      </c>
      <c r="C42" s="166" t="s">
        <v>4</v>
      </c>
      <c r="D42" s="167" t="s">
        <v>64</v>
      </c>
      <c r="E42" s="166" t="s">
        <v>19</v>
      </c>
      <c r="F42" s="167"/>
      <c r="G42" s="167" t="s">
        <v>88</v>
      </c>
      <c r="H42" s="167" t="s">
        <v>3</v>
      </c>
      <c r="I42" s="168" t="s">
        <v>93</v>
      </c>
      <c r="J42" s="172" t="s">
        <v>103</v>
      </c>
      <c r="K42" s="170"/>
      <c r="L42" s="170"/>
      <c r="M42" s="171"/>
      <c r="N42" s="478" t="s">
        <v>104</v>
      </c>
      <c r="O42" s="479"/>
      <c r="P42" s="480"/>
      <c r="Q42" s="384" t="s">
        <v>64</v>
      </c>
      <c r="R42" s="386"/>
      <c r="S42" s="255">
        <v>300</v>
      </c>
      <c r="T42" s="255">
        <v>236.60599999999999</v>
      </c>
      <c r="U42" s="255">
        <v>554.74599999999998</v>
      </c>
      <c r="V42" s="255">
        <f>315.738</f>
        <v>315.738</v>
      </c>
      <c r="W42" s="255"/>
      <c r="X42" s="256"/>
      <c r="Y42" s="42">
        <v>1355</v>
      </c>
      <c r="Z42" s="82">
        <f t="shared" si="0"/>
        <v>1407.09</v>
      </c>
      <c r="AA42" s="264" t="s">
        <v>61</v>
      </c>
      <c r="AB42" s="411"/>
      <c r="AC42" s="413"/>
      <c r="AD42" s="199" t="s">
        <v>332</v>
      </c>
    </row>
    <row r="43" spans="1:31" ht="15" customHeight="1" x14ac:dyDescent="0.15">
      <c r="A43" s="165" t="s">
        <v>105</v>
      </c>
      <c r="B43" s="166" t="s">
        <v>2</v>
      </c>
      <c r="C43" s="166" t="s">
        <v>4</v>
      </c>
      <c r="D43" s="167" t="s">
        <v>64</v>
      </c>
      <c r="E43" s="166" t="s">
        <v>19</v>
      </c>
      <c r="F43" s="167"/>
      <c r="G43" s="167" t="s">
        <v>106</v>
      </c>
      <c r="H43" s="167" t="s">
        <v>3</v>
      </c>
      <c r="I43" s="168" t="s">
        <v>93</v>
      </c>
      <c r="J43" s="172" t="s">
        <v>107</v>
      </c>
      <c r="K43" s="170"/>
      <c r="L43" s="170"/>
      <c r="M43" s="171"/>
      <c r="N43" s="478" t="s">
        <v>108</v>
      </c>
      <c r="O43" s="479"/>
      <c r="P43" s="480"/>
      <c r="Q43" s="384" t="s">
        <v>64</v>
      </c>
      <c r="R43" s="386"/>
      <c r="S43" s="255">
        <v>50</v>
      </c>
      <c r="T43" s="255">
        <v>50</v>
      </c>
      <c r="U43" s="255">
        <v>85.786000000000001</v>
      </c>
      <c r="V43" s="255">
        <f>95.319</f>
        <v>95.319000000000003</v>
      </c>
      <c r="W43" s="255">
        <v>157.751</v>
      </c>
      <c r="X43" s="256">
        <v>83.26</v>
      </c>
      <c r="Y43" s="42">
        <v>640</v>
      </c>
      <c r="Z43" s="82">
        <f t="shared" si="0"/>
        <v>522.11599999999999</v>
      </c>
      <c r="AA43" s="264" t="s">
        <v>60</v>
      </c>
      <c r="AB43" s="411"/>
      <c r="AC43" s="413"/>
      <c r="AD43" s="198"/>
    </row>
    <row r="44" spans="1:31" ht="15" customHeight="1" x14ac:dyDescent="0.15">
      <c r="A44" s="165" t="s">
        <v>329</v>
      </c>
      <c r="B44" s="241" t="s">
        <v>2</v>
      </c>
      <c r="C44" s="241" t="s">
        <v>4</v>
      </c>
      <c r="D44" s="242" t="s">
        <v>64</v>
      </c>
      <c r="E44" s="241" t="s">
        <v>19</v>
      </c>
      <c r="F44" s="167"/>
      <c r="G44" s="243" t="s">
        <v>106</v>
      </c>
      <c r="H44" s="243" t="s">
        <v>3</v>
      </c>
      <c r="I44" s="244" t="s">
        <v>93</v>
      </c>
      <c r="J44" s="325" t="s">
        <v>330</v>
      </c>
      <c r="K44" s="326"/>
      <c r="L44" s="326"/>
      <c r="M44" s="327"/>
      <c r="N44" s="325" t="s">
        <v>331</v>
      </c>
      <c r="O44" s="326"/>
      <c r="P44" s="327"/>
      <c r="Q44" s="384" t="s">
        <v>64</v>
      </c>
      <c r="R44" s="386"/>
      <c r="S44" s="255">
        <v>1.5</v>
      </c>
      <c r="T44" s="255"/>
      <c r="U44" s="255">
        <v>12.367000000000001</v>
      </c>
      <c r="V44" s="255">
        <v>508.84899999999999</v>
      </c>
      <c r="W44" s="255"/>
      <c r="X44" s="256"/>
      <c r="Y44" s="42">
        <v>3500</v>
      </c>
      <c r="Z44" s="82">
        <f t="shared" si="0"/>
        <v>522.71600000000001</v>
      </c>
      <c r="AA44" s="264" t="s">
        <v>60</v>
      </c>
      <c r="AB44" s="411"/>
      <c r="AC44" s="413"/>
      <c r="AD44" s="198"/>
    </row>
    <row r="45" spans="1:31" ht="15" customHeight="1" x14ac:dyDescent="0.15">
      <c r="A45" s="165" t="s">
        <v>109</v>
      </c>
      <c r="B45" s="166" t="s">
        <v>2</v>
      </c>
      <c r="C45" s="166" t="s">
        <v>4</v>
      </c>
      <c r="D45" s="167" t="s">
        <v>64</v>
      </c>
      <c r="E45" s="166" t="s">
        <v>19</v>
      </c>
      <c r="F45" s="167"/>
      <c r="G45" s="167" t="s">
        <v>106</v>
      </c>
      <c r="H45" s="167" t="s">
        <v>3</v>
      </c>
      <c r="I45" s="168" t="s">
        <v>93</v>
      </c>
      <c r="J45" s="317" t="s">
        <v>110</v>
      </c>
      <c r="K45" s="458"/>
      <c r="L45" s="458"/>
      <c r="M45" s="459"/>
      <c r="N45" s="478" t="s">
        <v>111</v>
      </c>
      <c r="O45" s="479"/>
      <c r="P45" s="480"/>
      <c r="Q45" s="384" t="s">
        <v>64</v>
      </c>
      <c r="R45" s="386"/>
      <c r="S45" s="255">
        <f>405</f>
        <v>405</v>
      </c>
      <c r="T45" s="255">
        <v>767.79600000000005</v>
      </c>
      <c r="U45" s="255">
        <v>1350.2260000000001</v>
      </c>
      <c r="V45" s="255">
        <f>630.755+11.621</f>
        <v>642.37599999999998</v>
      </c>
      <c r="W45" s="255">
        <f>91.03+116.837</f>
        <v>207.86700000000002</v>
      </c>
      <c r="X45" s="256">
        <v>329.77</v>
      </c>
      <c r="Y45" s="42">
        <v>3700</v>
      </c>
      <c r="Z45" s="82">
        <f t="shared" si="0"/>
        <v>3703.0350000000003</v>
      </c>
      <c r="AA45" s="264" t="s">
        <v>60</v>
      </c>
      <c r="AB45" s="411"/>
      <c r="AC45" s="413"/>
      <c r="AD45" s="199"/>
    </row>
    <row r="46" spans="1:31" ht="15" customHeight="1" x14ac:dyDescent="0.15">
      <c r="A46" s="174" t="s">
        <v>112</v>
      </c>
      <c r="B46" s="175" t="s">
        <v>2</v>
      </c>
      <c r="C46" s="175" t="s">
        <v>4</v>
      </c>
      <c r="D46" s="176" t="s">
        <v>64</v>
      </c>
      <c r="E46" s="175" t="s">
        <v>19</v>
      </c>
      <c r="F46" s="176"/>
      <c r="G46" s="176" t="s">
        <v>106</v>
      </c>
      <c r="H46" s="176" t="s">
        <v>3</v>
      </c>
      <c r="I46" s="177" t="s">
        <v>93</v>
      </c>
      <c r="J46" s="384" t="s">
        <v>113</v>
      </c>
      <c r="K46" s="385"/>
      <c r="L46" s="385"/>
      <c r="M46" s="386"/>
      <c r="N46" s="478" t="s">
        <v>114</v>
      </c>
      <c r="O46" s="479"/>
      <c r="P46" s="480"/>
      <c r="Q46" s="384" t="s">
        <v>64</v>
      </c>
      <c r="R46" s="386"/>
      <c r="S46" s="255"/>
      <c r="T46" s="255"/>
      <c r="U46" s="255">
        <v>279.90899999999999</v>
      </c>
      <c r="V46" s="255">
        <f>335.243+79.681</f>
        <v>414.92399999999998</v>
      </c>
      <c r="W46" s="255">
        <v>62.411999999999999</v>
      </c>
      <c r="X46" s="256">
        <v>29.46</v>
      </c>
      <c r="Y46" s="42">
        <v>900</v>
      </c>
      <c r="Z46" s="82">
        <f t="shared" si="0"/>
        <v>786.70500000000004</v>
      </c>
      <c r="AA46" s="264" t="s">
        <v>60</v>
      </c>
      <c r="AB46" s="411"/>
      <c r="AC46" s="413"/>
      <c r="AD46" s="200"/>
    </row>
    <row r="47" spans="1:31" ht="15" customHeight="1" x14ac:dyDescent="0.15">
      <c r="A47" s="174" t="s">
        <v>115</v>
      </c>
      <c r="B47" s="175" t="s">
        <v>2</v>
      </c>
      <c r="C47" s="175" t="s">
        <v>4</v>
      </c>
      <c r="D47" s="176" t="s">
        <v>64</v>
      </c>
      <c r="E47" s="175" t="s">
        <v>19</v>
      </c>
      <c r="F47" s="176"/>
      <c r="G47" s="176" t="s">
        <v>106</v>
      </c>
      <c r="H47" s="176" t="s">
        <v>3</v>
      </c>
      <c r="I47" s="177" t="s">
        <v>93</v>
      </c>
      <c r="J47" s="384" t="s">
        <v>116</v>
      </c>
      <c r="K47" s="385"/>
      <c r="L47" s="385"/>
      <c r="M47" s="386"/>
      <c r="N47" s="478" t="s">
        <v>117</v>
      </c>
      <c r="O47" s="479"/>
      <c r="P47" s="480"/>
      <c r="Q47" s="384" t="s">
        <v>64</v>
      </c>
      <c r="R47" s="386"/>
      <c r="S47" s="255"/>
      <c r="T47" s="255"/>
      <c r="U47" s="255">
        <v>99.591999999999999</v>
      </c>
      <c r="V47" s="255">
        <f>68.222</f>
        <v>68.221999999999994</v>
      </c>
      <c r="W47" s="255"/>
      <c r="X47" s="256"/>
      <c r="Y47" s="42">
        <v>200</v>
      </c>
      <c r="Z47" s="82">
        <f t="shared" si="0"/>
        <v>167.81399999999999</v>
      </c>
      <c r="AA47" s="264" t="s">
        <v>60</v>
      </c>
      <c r="AB47" s="411"/>
      <c r="AC47" s="413"/>
      <c r="AD47" s="200"/>
    </row>
    <row r="48" spans="1:31" ht="15" customHeight="1" x14ac:dyDescent="0.15">
      <c r="A48" s="165" t="s">
        <v>118</v>
      </c>
      <c r="B48" s="166" t="s">
        <v>2</v>
      </c>
      <c r="C48" s="166" t="s">
        <v>4</v>
      </c>
      <c r="D48" s="167" t="s">
        <v>64</v>
      </c>
      <c r="E48" s="166" t="s">
        <v>19</v>
      </c>
      <c r="F48" s="167"/>
      <c r="G48" s="167" t="s">
        <v>106</v>
      </c>
      <c r="H48" s="167" t="s">
        <v>3</v>
      </c>
      <c r="I48" s="168" t="s">
        <v>93</v>
      </c>
      <c r="J48" s="387" t="s">
        <v>119</v>
      </c>
      <c r="K48" s="388"/>
      <c r="L48" s="388"/>
      <c r="M48" s="389"/>
      <c r="N48" s="478" t="s">
        <v>120</v>
      </c>
      <c r="O48" s="479"/>
      <c r="P48" s="480"/>
      <c r="Q48" s="384" t="s">
        <v>64</v>
      </c>
      <c r="R48" s="386"/>
      <c r="S48" s="255"/>
      <c r="T48" s="255"/>
      <c r="U48" s="255">
        <v>56.536999999999999</v>
      </c>
      <c r="V48" s="255"/>
      <c r="W48" s="255">
        <v>6.8369999999999997</v>
      </c>
      <c r="X48" s="256"/>
      <c r="Y48" s="42">
        <v>370</v>
      </c>
      <c r="Z48" s="82">
        <f t="shared" si="0"/>
        <v>63.373999999999995</v>
      </c>
      <c r="AA48" s="264" t="s">
        <v>60</v>
      </c>
      <c r="AB48" s="411"/>
      <c r="AC48" s="413"/>
      <c r="AD48" s="201"/>
    </row>
    <row r="49" spans="1:30" ht="15" customHeight="1" x14ac:dyDescent="0.15">
      <c r="A49" s="293" t="s">
        <v>121</v>
      </c>
      <c r="B49" s="178" t="s">
        <v>2</v>
      </c>
      <c r="C49" s="178" t="s">
        <v>4</v>
      </c>
      <c r="D49" s="179" t="s">
        <v>64</v>
      </c>
      <c r="E49" s="178" t="s">
        <v>19</v>
      </c>
      <c r="F49" s="179"/>
      <c r="G49" s="179" t="s">
        <v>26</v>
      </c>
      <c r="H49" s="179" t="s">
        <v>25</v>
      </c>
      <c r="I49" s="180" t="s">
        <v>122</v>
      </c>
      <c r="J49" s="126" t="s">
        <v>123</v>
      </c>
      <c r="K49" s="181"/>
      <c r="L49" s="181"/>
      <c r="M49" s="182"/>
      <c r="N49" s="298" t="s">
        <v>124</v>
      </c>
      <c r="O49" s="299"/>
      <c r="P49" s="300"/>
      <c r="Q49" s="384" t="s">
        <v>64</v>
      </c>
      <c r="R49" s="386"/>
      <c r="S49" s="255">
        <v>78</v>
      </c>
      <c r="T49" s="255">
        <v>30.998999999999999</v>
      </c>
      <c r="U49" s="255">
        <v>45</v>
      </c>
      <c r="V49" s="255">
        <v>19.068999999999999</v>
      </c>
      <c r="W49" s="255"/>
      <c r="X49" s="256"/>
      <c r="Y49" s="42">
        <v>115</v>
      </c>
      <c r="Z49" s="82">
        <f>SUM(S49:X49)</f>
        <v>173.06799999999998</v>
      </c>
      <c r="AA49" s="264" t="s">
        <v>61</v>
      </c>
      <c r="AB49" s="411"/>
      <c r="AC49" s="413"/>
      <c r="AD49" s="260" t="s">
        <v>332</v>
      </c>
    </row>
    <row r="50" spans="1:30" ht="15" customHeight="1" x14ac:dyDescent="0.15">
      <c r="A50" s="293" t="s">
        <v>125</v>
      </c>
      <c r="B50" s="178" t="s">
        <v>2</v>
      </c>
      <c r="C50" s="178" t="s">
        <v>4</v>
      </c>
      <c r="D50" s="179" t="s">
        <v>64</v>
      </c>
      <c r="E50" s="178" t="s">
        <v>19</v>
      </c>
      <c r="F50" s="179"/>
      <c r="G50" s="179" t="s">
        <v>26</v>
      </c>
      <c r="H50" s="179" t="s">
        <v>25</v>
      </c>
      <c r="I50" s="180" t="s">
        <v>122</v>
      </c>
      <c r="J50" s="126" t="s">
        <v>126</v>
      </c>
      <c r="K50" s="181"/>
      <c r="L50" s="181"/>
      <c r="M50" s="182"/>
      <c r="N50" s="298" t="s">
        <v>127</v>
      </c>
      <c r="O50" s="299"/>
      <c r="P50" s="300"/>
      <c r="Q50" s="384" t="s">
        <v>64</v>
      </c>
      <c r="R50" s="386"/>
      <c r="S50" s="255">
        <v>100</v>
      </c>
      <c r="T50" s="255">
        <v>49.9</v>
      </c>
      <c r="U50" s="255">
        <v>41.86</v>
      </c>
      <c r="V50" s="255">
        <v>64.991</v>
      </c>
      <c r="W50" s="255"/>
      <c r="X50" s="256"/>
      <c r="Y50" s="42">
        <v>321</v>
      </c>
      <c r="Z50" s="82">
        <f t="shared" si="0"/>
        <v>256.75099999999998</v>
      </c>
      <c r="AA50" s="264" t="s">
        <v>61</v>
      </c>
      <c r="AB50" s="411"/>
      <c r="AC50" s="413"/>
      <c r="AD50" s="198" t="s">
        <v>332</v>
      </c>
    </row>
    <row r="51" spans="1:30" ht="15" customHeight="1" x14ac:dyDescent="0.15">
      <c r="A51" s="293" t="s">
        <v>128</v>
      </c>
      <c r="B51" s="178" t="s">
        <v>2</v>
      </c>
      <c r="C51" s="178" t="s">
        <v>4</v>
      </c>
      <c r="D51" s="179" t="s">
        <v>64</v>
      </c>
      <c r="E51" s="178" t="s">
        <v>19</v>
      </c>
      <c r="F51" s="179"/>
      <c r="G51" s="179" t="s">
        <v>88</v>
      </c>
      <c r="H51" s="179" t="s">
        <v>25</v>
      </c>
      <c r="I51" s="180" t="s">
        <v>93</v>
      </c>
      <c r="J51" s="126" t="s">
        <v>129</v>
      </c>
      <c r="K51" s="181"/>
      <c r="L51" s="181"/>
      <c r="M51" s="182"/>
      <c r="N51" s="298" t="s">
        <v>130</v>
      </c>
      <c r="O51" s="299"/>
      <c r="P51" s="300"/>
      <c r="Q51" s="384" t="s">
        <v>64</v>
      </c>
      <c r="R51" s="386"/>
      <c r="S51" s="255">
        <v>32</v>
      </c>
      <c r="T51" s="255">
        <v>40.933</v>
      </c>
      <c r="U51" s="255">
        <v>20.02</v>
      </c>
      <c r="V51" s="255"/>
      <c r="W51" s="255"/>
      <c r="X51" s="256"/>
      <c r="Y51" s="42">
        <v>72</v>
      </c>
      <c r="Z51" s="82">
        <f t="shared" si="0"/>
        <v>92.952999999999989</v>
      </c>
      <c r="AA51" s="264" t="s">
        <v>61</v>
      </c>
      <c r="AB51" s="411"/>
      <c r="AC51" s="413"/>
      <c r="AD51" s="198"/>
    </row>
    <row r="52" spans="1:30" ht="15" customHeight="1" x14ac:dyDescent="0.15">
      <c r="A52" s="165" t="s">
        <v>131</v>
      </c>
      <c r="B52" s="166" t="s">
        <v>2</v>
      </c>
      <c r="C52" s="166" t="s">
        <v>4</v>
      </c>
      <c r="D52" s="167" t="s">
        <v>64</v>
      </c>
      <c r="E52" s="166" t="s">
        <v>19</v>
      </c>
      <c r="F52" s="167"/>
      <c r="G52" s="167" t="s">
        <v>106</v>
      </c>
      <c r="H52" s="167" t="s">
        <v>25</v>
      </c>
      <c r="I52" s="168" t="s">
        <v>93</v>
      </c>
      <c r="J52" s="172" t="s">
        <v>132</v>
      </c>
      <c r="K52" s="170"/>
      <c r="L52" s="170"/>
      <c r="M52" s="171"/>
      <c r="N52" s="298" t="s">
        <v>133</v>
      </c>
      <c r="O52" s="299"/>
      <c r="P52" s="300"/>
      <c r="Q52" s="384" t="s">
        <v>64</v>
      </c>
      <c r="R52" s="386"/>
      <c r="S52" s="255">
        <v>26</v>
      </c>
      <c r="T52" s="255"/>
      <c r="U52" s="255"/>
      <c r="V52" s="255"/>
      <c r="W52" s="255"/>
      <c r="X52" s="256"/>
      <c r="Y52" s="42">
        <v>29</v>
      </c>
      <c r="Z52" s="82">
        <f t="shared" si="0"/>
        <v>26</v>
      </c>
      <c r="AA52" s="264" t="s">
        <v>61</v>
      </c>
      <c r="AB52" s="411"/>
      <c r="AC52" s="413"/>
      <c r="AD52" s="198"/>
    </row>
    <row r="53" spans="1:30" ht="13.5" customHeight="1" x14ac:dyDescent="0.15">
      <c r="A53" s="165" t="s">
        <v>134</v>
      </c>
      <c r="B53" s="166" t="s">
        <v>2</v>
      </c>
      <c r="C53" s="166" t="s">
        <v>4</v>
      </c>
      <c r="D53" s="167" t="s">
        <v>64</v>
      </c>
      <c r="E53" s="166" t="s">
        <v>19</v>
      </c>
      <c r="F53" s="167"/>
      <c r="G53" s="167" t="s">
        <v>106</v>
      </c>
      <c r="H53" s="167" t="s">
        <v>3</v>
      </c>
      <c r="I53" s="168" t="s">
        <v>93</v>
      </c>
      <c r="J53" s="172" t="s">
        <v>135</v>
      </c>
      <c r="K53" s="170"/>
      <c r="L53" s="170"/>
      <c r="M53" s="171"/>
      <c r="N53" s="298" t="s">
        <v>136</v>
      </c>
      <c r="O53" s="299"/>
      <c r="P53" s="300"/>
      <c r="Q53" s="384" t="s">
        <v>64</v>
      </c>
      <c r="R53" s="386"/>
      <c r="S53" s="255"/>
      <c r="T53" s="255"/>
      <c r="U53" s="255"/>
      <c r="V53" s="255"/>
      <c r="W53" s="255"/>
      <c r="X53" s="256"/>
      <c r="Y53" s="42">
        <v>150</v>
      </c>
      <c r="Z53" s="82">
        <f t="shared" si="0"/>
        <v>0</v>
      </c>
      <c r="AA53" s="264" t="s">
        <v>342</v>
      </c>
      <c r="AB53" s="411"/>
      <c r="AC53" s="413"/>
      <c r="AD53" s="198"/>
    </row>
    <row r="54" spans="1:30" ht="13.5" customHeight="1" x14ac:dyDescent="0.15">
      <c r="A54" s="165" t="s">
        <v>137</v>
      </c>
      <c r="B54" s="166" t="s">
        <v>2</v>
      </c>
      <c r="C54" s="166" t="s">
        <v>4</v>
      </c>
      <c r="D54" s="167" t="s">
        <v>64</v>
      </c>
      <c r="E54" s="166" t="s">
        <v>19</v>
      </c>
      <c r="F54" s="167"/>
      <c r="G54" s="167" t="s">
        <v>106</v>
      </c>
      <c r="H54" s="167" t="s">
        <v>3</v>
      </c>
      <c r="I54" s="168" t="s">
        <v>93</v>
      </c>
      <c r="J54" s="172" t="s">
        <v>138</v>
      </c>
      <c r="K54" s="170"/>
      <c r="L54" s="170"/>
      <c r="M54" s="171"/>
      <c r="N54" s="298" t="s">
        <v>139</v>
      </c>
      <c r="O54" s="299"/>
      <c r="P54" s="300"/>
      <c r="Q54" s="384" t="s">
        <v>64</v>
      </c>
      <c r="R54" s="386"/>
      <c r="S54" s="255"/>
      <c r="T54" s="255"/>
      <c r="U54" s="255"/>
      <c r="V54" s="255"/>
      <c r="W54" s="255"/>
      <c r="X54" s="256"/>
      <c r="Y54" s="42">
        <v>50</v>
      </c>
      <c r="Z54" s="82">
        <f t="shared" si="0"/>
        <v>0</v>
      </c>
      <c r="AA54" s="264" t="s">
        <v>60</v>
      </c>
      <c r="AB54" s="411"/>
      <c r="AC54" s="413"/>
      <c r="AD54" s="198"/>
    </row>
    <row r="55" spans="1:30" ht="24" customHeight="1" x14ac:dyDescent="0.15">
      <c r="A55" s="165" t="s">
        <v>140</v>
      </c>
      <c r="B55" s="166" t="s">
        <v>2</v>
      </c>
      <c r="C55" s="166" t="s">
        <v>4</v>
      </c>
      <c r="D55" s="167" t="s">
        <v>64</v>
      </c>
      <c r="E55" s="166" t="s">
        <v>19</v>
      </c>
      <c r="F55" s="167"/>
      <c r="G55" s="167" t="s">
        <v>26</v>
      </c>
      <c r="H55" s="167" t="s">
        <v>141</v>
      </c>
      <c r="I55" s="168" t="s">
        <v>93</v>
      </c>
      <c r="J55" s="172" t="s">
        <v>142</v>
      </c>
      <c r="K55" s="170"/>
      <c r="L55" s="170"/>
      <c r="M55" s="171"/>
      <c r="N55" s="460" t="s">
        <v>143</v>
      </c>
      <c r="O55" s="461"/>
      <c r="P55" s="462"/>
      <c r="Q55" s="384" t="s">
        <v>64</v>
      </c>
      <c r="R55" s="386"/>
      <c r="S55" s="255"/>
      <c r="T55" s="255">
        <v>1.9</v>
      </c>
      <c r="U55" s="255">
        <v>0.89400000000000002</v>
      </c>
      <c r="V55" s="255"/>
      <c r="W55" s="255"/>
      <c r="X55" s="256"/>
      <c r="Y55" s="42">
        <v>71</v>
      </c>
      <c r="Z55" s="82">
        <f t="shared" si="0"/>
        <v>2.794</v>
      </c>
      <c r="AA55" s="264" t="s">
        <v>61</v>
      </c>
      <c r="AB55" s="411"/>
      <c r="AC55" s="413"/>
      <c r="AD55" s="198"/>
    </row>
    <row r="56" spans="1:30" ht="24" customHeight="1" x14ac:dyDescent="0.15">
      <c r="A56" s="174" t="s">
        <v>144</v>
      </c>
      <c r="B56" s="175" t="s">
        <v>2</v>
      </c>
      <c r="C56" s="175" t="s">
        <v>4</v>
      </c>
      <c r="D56" s="176" t="s">
        <v>64</v>
      </c>
      <c r="E56" s="175" t="s">
        <v>19</v>
      </c>
      <c r="F56" s="176"/>
      <c r="G56" s="176" t="s">
        <v>88</v>
      </c>
      <c r="H56" s="176" t="s">
        <v>141</v>
      </c>
      <c r="I56" s="177" t="s">
        <v>93</v>
      </c>
      <c r="J56" s="384" t="s">
        <v>145</v>
      </c>
      <c r="K56" s="385"/>
      <c r="L56" s="385"/>
      <c r="M56" s="386"/>
      <c r="N56" s="460" t="s">
        <v>146</v>
      </c>
      <c r="O56" s="461"/>
      <c r="P56" s="462"/>
      <c r="Q56" s="384" t="s">
        <v>64</v>
      </c>
      <c r="R56" s="386"/>
      <c r="S56" s="255"/>
      <c r="T56" s="255"/>
      <c r="U56" s="255">
        <v>4.8540000000000001</v>
      </c>
      <c r="V56" s="255"/>
      <c r="W56" s="255"/>
      <c r="X56" s="256"/>
      <c r="Y56" s="42">
        <v>40</v>
      </c>
      <c r="Z56" s="82">
        <f t="shared" si="0"/>
        <v>4.8540000000000001</v>
      </c>
      <c r="AA56" s="264" t="s">
        <v>61</v>
      </c>
      <c r="AB56" s="411"/>
      <c r="AC56" s="413"/>
      <c r="AD56" s="202"/>
    </row>
    <row r="57" spans="1:30" ht="24" customHeight="1" x14ac:dyDescent="0.15">
      <c r="A57" s="165" t="s">
        <v>147</v>
      </c>
      <c r="B57" s="166" t="s">
        <v>2</v>
      </c>
      <c r="C57" s="166" t="s">
        <v>4</v>
      </c>
      <c r="D57" s="167" t="s">
        <v>64</v>
      </c>
      <c r="E57" s="166" t="s">
        <v>19</v>
      </c>
      <c r="F57" s="167"/>
      <c r="G57" s="167" t="s">
        <v>106</v>
      </c>
      <c r="H57" s="167" t="s">
        <v>148</v>
      </c>
      <c r="I57" s="168" t="s">
        <v>93</v>
      </c>
      <c r="J57" s="387" t="s">
        <v>149</v>
      </c>
      <c r="K57" s="388"/>
      <c r="L57" s="388"/>
      <c r="M57" s="389"/>
      <c r="N57" s="460" t="s">
        <v>150</v>
      </c>
      <c r="O57" s="461"/>
      <c r="P57" s="462"/>
      <c r="Q57" s="387" t="s">
        <v>64</v>
      </c>
      <c r="R57" s="389"/>
      <c r="S57" s="255"/>
      <c r="T57" s="255">
        <v>1.5</v>
      </c>
      <c r="U57" s="255"/>
      <c r="V57" s="255"/>
      <c r="W57" s="255"/>
      <c r="X57" s="256"/>
      <c r="Y57" s="42">
        <v>20</v>
      </c>
      <c r="Z57" s="82">
        <f t="shared" si="0"/>
        <v>1.5</v>
      </c>
      <c r="AA57" s="264" t="s">
        <v>61</v>
      </c>
      <c r="AB57" s="411"/>
      <c r="AC57" s="413"/>
      <c r="AD57" s="198"/>
    </row>
    <row r="58" spans="1:30" ht="15" customHeight="1" x14ac:dyDescent="0.15">
      <c r="A58" s="165" t="s">
        <v>151</v>
      </c>
      <c r="B58" s="166" t="s">
        <v>2</v>
      </c>
      <c r="C58" s="166" t="s">
        <v>4</v>
      </c>
      <c r="D58" s="167" t="s">
        <v>64</v>
      </c>
      <c r="E58" s="166" t="s">
        <v>19</v>
      </c>
      <c r="F58" s="167"/>
      <c r="G58" s="167" t="s">
        <v>26</v>
      </c>
      <c r="H58" s="167" t="s">
        <v>3</v>
      </c>
      <c r="I58" s="168" t="s">
        <v>89</v>
      </c>
      <c r="J58" s="172" t="s">
        <v>152</v>
      </c>
      <c r="K58" s="170"/>
      <c r="L58" s="170"/>
      <c r="M58" s="171"/>
      <c r="N58" s="478" t="s">
        <v>153</v>
      </c>
      <c r="O58" s="479"/>
      <c r="P58" s="480"/>
      <c r="Q58" s="384" t="s">
        <v>64</v>
      </c>
      <c r="R58" s="386"/>
      <c r="S58" s="255"/>
      <c r="T58" s="255">
        <v>15</v>
      </c>
      <c r="U58" s="255"/>
      <c r="V58" s="255"/>
      <c r="W58" s="255"/>
      <c r="X58" s="256"/>
      <c r="Y58" s="42">
        <v>30</v>
      </c>
      <c r="Z58" s="82">
        <f t="shared" si="0"/>
        <v>15</v>
      </c>
      <c r="AA58" s="264" t="s">
        <v>61</v>
      </c>
      <c r="AB58" s="411"/>
      <c r="AC58" s="413"/>
      <c r="AD58" s="198"/>
    </row>
    <row r="59" spans="1:30" ht="15" customHeight="1" x14ac:dyDescent="0.15">
      <c r="A59" s="165" t="s">
        <v>154</v>
      </c>
      <c r="B59" s="166" t="s">
        <v>2</v>
      </c>
      <c r="C59" s="166" t="s">
        <v>4</v>
      </c>
      <c r="D59" s="167" t="s">
        <v>64</v>
      </c>
      <c r="E59" s="166" t="s">
        <v>19</v>
      </c>
      <c r="F59" s="167"/>
      <c r="G59" s="167" t="s">
        <v>26</v>
      </c>
      <c r="H59" s="167" t="s">
        <v>3</v>
      </c>
      <c r="I59" s="168" t="s">
        <v>89</v>
      </c>
      <c r="J59" s="172" t="s">
        <v>155</v>
      </c>
      <c r="K59" s="170"/>
      <c r="L59" s="170"/>
      <c r="M59" s="171"/>
      <c r="N59" s="478" t="s">
        <v>156</v>
      </c>
      <c r="O59" s="479"/>
      <c r="P59" s="480"/>
      <c r="Q59" s="387" t="s">
        <v>64</v>
      </c>
      <c r="R59" s="389"/>
      <c r="S59" s="255"/>
      <c r="T59" s="255">
        <v>224.69499999999999</v>
      </c>
      <c r="U59" s="255">
        <v>197.495</v>
      </c>
      <c r="V59" s="255">
        <f>2.132+0</f>
        <v>2.1320000000000001</v>
      </c>
      <c r="W59" s="255"/>
      <c r="X59" s="256"/>
      <c r="Y59" s="42">
        <v>568</v>
      </c>
      <c r="Z59" s="82">
        <f t="shared" si="0"/>
        <v>424.322</v>
      </c>
      <c r="AA59" s="264" t="s">
        <v>60</v>
      </c>
      <c r="AB59" s="411"/>
      <c r="AC59" s="413"/>
      <c r="AD59" s="203" t="s">
        <v>332</v>
      </c>
    </row>
    <row r="60" spans="1:30" ht="15" customHeight="1" x14ac:dyDescent="0.15">
      <c r="A60" s="174" t="s">
        <v>157</v>
      </c>
      <c r="B60" s="175" t="s">
        <v>2</v>
      </c>
      <c r="C60" s="175" t="s">
        <v>4</v>
      </c>
      <c r="D60" s="176" t="s">
        <v>64</v>
      </c>
      <c r="E60" s="175" t="s">
        <v>19</v>
      </c>
      <c r="F60" s="176"/>
      <c r="G60" s="176" t="s">
        <v>26</v>
      </c>
      <c r="H60" s="176" t="s">
        <v>3</v>
      </c>
      <c r="I60" s="177" t="s">
        <v>89</v>
      </c>
      <c r="J60" s="392" t="s">
        <v>158</v>
      </c>
      <c r="K60" s="393"/>
      <c r="L60" s="393"/>
      <c r="M60" s="394"/>
      <c r="N60" s="309" t="s">
        <v>159</v>
      </c>
      <c r="O60" s="310"/>
      <c r="P60" s="311"/>
      <c r="Q60" s="384" t="s">
        <v>64</v>
      </c>
      <c r="R60" s="386"/>
      <c r="S60" s="255"/>
      <c r="T60" s="255">
        <v>238.3</v>
      </c>
      <c r="U60" s="255">
        <v>242.16900000000001</v>
      </c>
      <c r="V60" s="255">
        <f>28.914</f>
        <v>28.914000000000001</v>
      </c>
      <c r="W60" s="255"/>
      <c r="X60" s="256"/>
      <c r="Y60" s="42">
        <v>650</v>
      </c>
      <c r="Z60" s="82">
        <f t="shared" si="0"/>
        <v>509.38300000000004</v>
      </c>
      <c r="AA60" s="264" t="s">
        <v>60</v>
      </c>
      <c r="AB60" s="411"/>
      <c r="AC60" s="413"/>
      <c r="AD60" s="204" t="s">
        <v>332</v>
      </c>
    </row>
    <row r="61" spans="1:30" ht="15" customHeight="1" x14ac:dyDescent="0.15">
      <c r="A61" s="165" t="s">
        <v>160</v>
      </c>
      <c r="B61" s="166" t="s">
        <v>2</v>
      </c>
      <c r="C61" s="166" t="s">
        <v>4</v>
      </c>
      <c r="D61" s="167" t="s">
        <v>64</v>
      </c>
      <c r="E61" s="166" t="s">
        <v>19</v>
      </c>
      <c r="F61" s="167"/>
      <c r="G61" s="167" t="s">
        <v>26</v>
      </c>
      <c r="H61" s="167" t="s">
        <v>3</v>
      </c>
      <c r="I61" s="168" t="s">
        <v>89</v>
      </c>
      <c r="J61" s="172" t="s">
        <v>161</v>
      </c>
      <c r="K61" s="170"/>
      <c r="L61" s="170"/>
      <c r="M61" s="171"/>
      <c r="N61" s="478" t="s">
        <v>162</v>
      </c>
      <c r="O61" s="479"/>
      <c r="P61" s="480"/>
      <c r="Q61" s="384" t="s">
        <v>64</v>
      </c>
      <c r="R61" s="386"/>
      <c r="S61" s="255"/>
      <c r="T61" s="255">
        <v>1062</v>
      </c>
      <c r="U61" s="255">
        <v>870.62400000000002</v>
      </c>
      <c r="V61" s="255">
        <f>291.979+114.38</f>
        <v>406.35899999999998</v>
      </c>
      <c r="W61" s="255"/>
      <c r="X61" s="256"/>
      <c r="Y61" s="42">
        <v>2183</v>
      </c>
      <c r="Z61" s="82">
        <f t="shared" si="0"/>
        <v>2338.9830000000002</v>
      </c>
      <c r="AA61" s="264" t="s">
        <v>60</v>
      </c>
      <c r="AB61" s="411"/>
      <c r="AC61" s="413"/>
      <c r="AD61" s="203" t="s">
        <v>332</v>
      </c>
    </row>
    <row r="62" spans="1:30" ht="15" customHeight="1" x14ac:dyDescent="0.15">
      <c r="A62" s="165" t="s">
        <v>163</v>
      </c>
      <c r="B62" s="166" t="s">
        <v>2</v>
      </c>
      <c r="C62" s="166" t="s">
        <v>4</v>
      </c>
      <c r="D62" s="167" t="s">
        <v>64</v>
      </c>
      <c r="E62" s="166" t="s">
        <v>19</v>
      </c>
      <c r="F62" s="183"/>
      <c r="G62" s="167" t="s">
        <v>106</v>
      </c>
      <c r="H62" s="167" t="s">
        <v>3</v>
      </c>
      <c r="I62" s="168" t="s">
        <v>93</v>
      </c>
      <c r="J62" s="172" t="s">
        <v>164</v>
      </c>
      <c r="K62" s="170"/>
      <c r="L62" s="170"/>
      <c r="M62" s="170"/>
      <c r="N62" s="478" t="s">
        <v>162</v>
      </c>
      <c r="O62" s="479"/>
      <c r="P62" s="480"/>
      <c r="Q62" s="387" t="s">
        <v>64</v>
      </c>
      <c r="R62" s="389"/>
      <c r="S62" s="255"/>
      <c r="T62" s="255">
        <v>193</v>
      </c>
      <c r="U62" s="255">
        <v>56.021999999999998</v>
      </c>
      <c r="V62" s="255"/>
      <c r="W62" s="255"/>
      <c r="X62" s="256"/>
      <c r="Y62" s="42">
        <v>278</v>
      </c>
      <c r="Z62" s="82">
        <f t="shared" si="0"/>
        <v>249.02199999999999</v>
      </c>
      <c r="AA62" s="264" t="s">
        <v>61</v>
      </c>
      <c r="AB62" s="411"/>
      <c r="AC62" s="413"/>
      <c r="AD62" s="198"/>
    </row>
    <row r="63" spans="1:30" ht="15" customHeight="1" x14ac:dyDescent="0.15">
      <c r="A63" s="165" t="s">
        <v>174</v>
      </c>
      <c r="B63" s="166" t="s">
        <v>2</v>
      </c>
      <c r="C63" s="166" t="s">
        <v>4</v>
      </c>
      <c r="D63" s="167" t="s">
        <v>64</v>
      </c>
      <c r="E63" s="166" t="s">
        <v>19</v>
      </c>
      <c r="F63" s="193"/>
      <c r="G63" s="167" t="s">
        <v>106</v>
      </c>
      <c r="H63" s="167" t="s">
        <v>3</v>
      </c>
      <c r="I63" s="168" t="s">
        <v>93</v>
      </c>
      <c r="J63" s="127" t="s">
        <v>175</v>
      </c>
      <c r="K63" s="194"/>
      <c r="L63" s="194"/>
      <c r="M63" s="194"/>
      <c r="N63" s="478" t="s">
        <v>176</v>
      </c>
      <c r="O63" s="479"/>
      <c r="P63" s="480"/>
      <c r="Q63" s="384" t="s">
        <v>64</v>
      </c>
      <c r="R63" s="386"/>
      <c r="S63" s="255"/>
      <c r="T63" s="255"/>
      <c r="U63" s="255"/>
      <c r="V63" s="255"/>
      <c r="W63" s="255"/>
      <c r="X63" s="256"/>
      <c r="Y63" s="42">
        <v>380</v>
      </c>
      <c r="Z63" s="82">
        <f t="shared" si="0"/>
        <v>0</v>
      </c>
      <c r="AA63" s="264" t="s">
        <v>60</v>
      </c>
      <c r="AB63" s="411"/>
      <c r="AC63" s="413"/>
      <c r="AD63" s="198"/>
    </row>
    <row r="64" spans="1:30" ht="15" customHeight="1" x14ac:dyDescent="0.15">
      <c r="A64" s="165" t="s">
        <v>177</v>
      </c>
      <c r="B64" s="166" t="s">
        <v>2</v>
      </c>
      <c r="C64" s="166" t="s">
        <v>4</v>
      </c>
      <c r="D64" s="167" t="s">
        <v>64</v>
      </c>
      <c r="E64" s="166" t="s">
        <v>19</v>
      </c>
      <c r="F64" s="183"/>
      <c r="G64" s="167" t="s">
        <v>106</v>
      </c>
      <c r="H64" s="167" t="s">
        <v>3</v>
      </c>
      <c r="I64" s="168" t="s">
        <v>93</v>
      </c>
      <c r="J64" s="172" t="s">
        <v>178</v>
      </c>
      <c r="K64" s="170"/>
      <c r="L64" s="170"/>
      <c r="M64" s="170"/>
      <c r="N64" s="478" t="s">
        <v>179</v>
      </c>
      <c r="O64" s="479"/>
      <c r="P64" s="480"/>
      <c r="Q64" s="384" t="s">
        <v>64</v>
      </c>
      <c r="R64" s="386"/>
      <c r="S64" s="255"/>
      <c r="T64" s="255"/>
      <c r="U64" s="255">
        <v>67.900000000000006</v>
      </c>
      <c r="V64" s="255">
        <f>10</f>
        <v>10</v>
      </c>
      <c r="W64" s="255"/>
      <c r="X64" s="256"/>
      <c r="Y64" s="42">
        <v>120</v>
      </c>
      <c r="Z64" s="82">
        <f t="shared" si="0"/>
        <v>77.900000000000006</v>
      </c>
      <c r="AA64" s="264" t="s">
        <v>61</v>
      </c>
      <c r="AB64" s="411"/>
      <c r="AC64" s="413"/>
      <c r="AD64" s="198"/>
    </row>
    <row r="65" spans="1:30" ht="15" customHeight="1" x14ac:dyDescent="0.15">
      <c r="A65" s="165" t="s">
        <v>180</v>
      </c>
      <c r="B65" s="166" t="s">
        <v>2</v>
      </c>
      <c r="C65" s="166" t="s">
        <v>4</v>
      </c>
      <c r="D65" s="167" t="s">
        <v>64</v>
      </c>
      <c r="E65" s="166" t="s">
        <v>19</v>
      </c>
      <c r="F65" s="167"/>
      <c r="G65" s="167" t="s">
        <v>26</v>
      </c>
      <c r="H65" s="167" t="s">
        <v>148</v>
      </c>
      <c r="I65" s="168" t="s">
        <v>89</v>
      </c>
      <c r="J65" s="172" t="s">
        <v>181</v>
      </c>
      <c r="K65" s="170"/>
      <c r="L65" s="170"/>
      <c r="M65" s="171"/>
      <c r="N65" s="298" t="s">
        <v>182</v>
      </c>
      <c r="O65" s="299"/>
      <c r="P65" s="300"/>
      <c r="Q65" s="384" t="s">
        <v>64</v>
      </c>
      <c r="R65" s="386"/>
      <c r="S65" s="255"/>
      <c r="T65" s="255"/>
      <c r="U65" s="255">
        <v>3</v>
      </c>
      <c r="V65" s="255"/>
      <c r="W65" s="255"/>
      <c r="X65" s="256"/>
      <c r="Y65" s="42">
        <v>32</v>
      </c>
      <c r="Z65" s="82">
        <f t="shared" si="0"/>
        <v>3</v>
      </c>
      <c r="AA65" s="264" t="s">
        <v>60</v>
      </c>
      <c r="AB65" s="411"/>
      <c r="AC65" s="413"/>
      <c r="AD65" s="198"/>
    </row>
    <row r="66" spans="1:30" ht="15" customHeight="1" x14ac:dyDescent="0.15">
      <c r="A66" s="174" t="s">
        <v>183</v>
      </c>
      <c r="B66" s="175" t="s">
        <v>2</v>
      </c>
      <c r="C66" s="175" t="s">
        <v>4</v>
      </c>
      <c r="D66" s="176" t="s">
        <v>64</v>
      </c>
      <c r="E66" s="175" t="s">
        <v>19</v>
      </c>
      <c r="F66" s="176"/>
      <c r="G66" s="176" t="s">
        <v>26</v>
      </c>
      <c r="H66" s="176" t="s">
        <v>3</v>
      </c>
      <c r="I66" s="177" t="s">
        <v>89</v>
      </c>
      <c r="J66" s="392" t="s">
        <v>184</v>
      </c>
      <c r="K66" s="393"/>
      <c r="L66" s="393"/>
      <c r="M66" s="394"/>
      <c r="N66" s="309" t="s">
        <v>185</v>
      </c>
      <c r="O66" s="310"/>
      <c r="P66" s="311"/>
      <c r="Q66" s="384" t="s">
        <v>64</v>
      </c>
      <c r="R66" s="386"/>
      <c r="S66" s="255"/>
      <c r="T66" s="255"/>
      <c r="U66" s="255">
        <v>46.265999999999998</v>
      </c>
      <c r="V66" s="255">
        <f>14.692</f>
        <v>14.692</v>
      </c>
      <c r="W66" s="255"/>
      <c r="X66" s="256"/>
      <c r="Y66" s="42">
        <v>600</v>
      </c>
      <c r="Z66" s="82">
        <f t="shared" si="0"/>
        <v>60.957999999999998</v>
      </c>
      <c r="AA66" s="264" t="s">
        <v>60</v>
      </c>
      <c r="AB66" s="411"/>
      <c r="AC66" s="413"/>
      <c r="AD66" s="203" t="s">
        <v>332</v>
      </c>
    </row>
    <row r="67" spans="1:30" ht="15" customHeight="1" x14ac:dyDescent="0.15">
      <c r="A67" s="165" t="s">
        <v>186</v>
      </c>
      <c r="B67" s="166" t="s">
        <v>2</v>
      </c>
      <c r="C67" s="166" t="s">
        <v>4</v>
      </c>
      <c r="D67" s="167" t="s">
        <v>64</v>
      </c>
      <c r="E67" s="166" t="s">
        <v>19</v>
      </c>
      <c r="F67" s="167"/>
      <c r="G67" s="167" t="s">
        <v>27</v>
      </c>
      <c r="H67" s="167" t="s">
        <v>3</v>
      </c>
      <c r="I67" s="168" t="s">
        <v>89</v>
      </c>
      <c r="J67" s="169" t="s">
        <v>187</v>
      </c>
      <c r="K67" s="195"/>
      <c r="L67" s="195"/>
      <c r="M67" s="196"/>
      <c r="N67" s="478" t="s">
        <v>188</v>
      </c>
      <c r="O67" s="479"/>
      <c r="P67" s="480"/>
      <c r="Q67" s="384" t="s">
        <v>64</v>
      </c>
      <c r="R67" s="386"/>
      <c r="S67" s="255"/>
      <c r="T67" s="255"/>
      <c r="U67" s="255">
        <v>12.945</v>
      </c>
      <c r="V67" s="255">
        <f>204.698+59.818</f>
        <v>264.51600000000002</v>
      </c>
      <c r="W67" s="255">
        <v>13.093</v>
      </c>
      <c r="X67" s="256"/>
      <c r="Y67" s="42">
        <v>560</v>
      </c>
      <c r="Z67" s="82">
        <f t="shared" si="0"/>
        <v>290.55400000000003</v>
      </c>
      <c r="AA67" s="264" t="s">
        <v>61</v>
      </c>
      <c r="AB67" s="411"/>
      <c r="AC67" s="413"/>
      <c r="AD67" s="203"/>
    </row>
    <row r="68" spans="1:30" ht="15" customHeight="1" x14ac:dyDescent="0.15">
      <c r="A68" s="165" t="s">
        <v>189</v>
      </c>
      <c r="B68" s="166" t="s">
        <v>2</v>
      </c>
      <c r="C68" s="166" t="s">
        <v>4</v>
      </c>
      <c r="D68" s="167" t="s">
        <v>64</v>
      </c>
      <c r="E68" s="166" t="s">
        <v>19</v>
      </c>
      <c r="F68" s="167"/>
      <c r="G68" s="167" t="s">
        <v>27</v>
      </c>
      <c r="H68" s="167" t="s">
        <v>3</v>
      </c>
      <c r="I68" s="168" t="s">
        <v>89</v>
      </c>
      <c r="J68" s="169" t="s">
        <v>190</v>
      </c>
      <c r="K68" s="195"/>
      <c r="L68" s="195"/>
      <c r="M68" s="196"/>
      <c r="N68" s="478" t="s">
        <v>191</v>
      </c>
      <c r="O68" s="479"/>
      <c r="P68" s="480"/>
      <c r="Q68" s="384" t="s">
        <v>64</v>
      </c>
      <c r="R68" s="386"/>
      <c r="S68" s="255"/>
      <c r="T68" s="255"/>
      <c r="U68" s="255">
        <v>3</v>
      </c>
      <c r="V68" s="255">
        <f>63.176</f>
        <v>63.176000000000002</v>
      </c>
      <c r="W68" s="255">
        <v>11.42</v>
      </c>
      <c r="X68" s="256">
        <v>247.54</v>
      </c>
      <c r="Y68" s="42">
        <v>583</v>
      </c>
      <c r="Z68" s="82">
        <f t="shared" si="0"/>
        <v>325.13599999999997</v>
      </c>
      <c r="AA68" s="264" t="s">
        <v>60</v>
      </c>
      <c r="AB68" s="411"/>
      <c r="AC68" s="413"/>
      <c r="AD68" s="205"/>
    </row>
    <row r="69" spans="1:30" ht="15" customHeight="1" x14ac:dyDescent="0.15">
      <c r="A69" s="165" t="s">
        <v>192</v>
      </c>
      <c r="B69" s="166" t="s">
        <v>193</v>
      </c>
      <c r="C69" s="166" t="s">
        <v>4</v>
      </c>
      <c r="D69" s="167" t="s">
        <v>64</v>
      </c>
      <c r="E69" s="166" t="s">
        <v>19</v>
      </c>
      <c r="F69" s="167"/>
      <c r="G69" s="176" t="s">
        <v>26</v>
      </c>
      <c r="H69" s="176" t="s">
        <v>3</v>
      </c>
      <c r="I69" s="168" t="s">
        <v>89</v>
      </c>
      <c r="J69" s="169" t="s">
        <v>194</v>
      </c>
      <c r="K69" s="195"/>
      <c r="L69" s="195"/>
      <c r="M69" s="196"/>
      <c r="N69" s="309" t="s">
        <v>195</v>
      </c>
      <c r="O69" s="310"/>
      <c r="P69" s="311"/>
      <c r="Q69" s="169" t="s">
        <v>196</v>
      </c>
      <c r="R69" s="173"/>
      <c r="S69" s="255"/>
      <c r="T69" s="255">
        <v>21.251999999999999</v>
      </c>
      <c r="U69" s="255">
        <v>150</v>
      </c>
      <c r="V69" s="255">
        <v>142.982</v>
      </c>
      <c r="W69" s="255"/>
      <c r="X69" s="256"/>
      <c r="Y69" s="42">
        <v>360</v>
      </c>
      <c r="Z69" s="82">
        <f t="shared" si="0"/>
        <v>314.23400000000004</v>
      </c>
      <c r="AA69" s="264" t="s">
        <v>60</v>
      </c>
      <c r="AB69" s="411"/>
      <c r="AC69" s="413"/>
      <c r="AD69" s="203" t="s">
        <v>332</v>
      </c>
    </row>
    <row r="70" spans="1:30" ht="15" customHeight="1" x14ac:dyDescent="0.15">
      <c r="A70" s="165" t="s">
        <v>197</v>
      </c>
      <c r="B70" s="166" t="s">
        <v>193</v>
      </c>
      <c r="C70" s="166" t="s">
        <v>4</v>
      </c>
      <c r="D70" s="167" t="s">
        <v>64</v>
      </c>
      <c r="E70" s="166" t="s">
        <v>19</v>
      </c>
      <c r="F70" s="167"/>
      <c r="G70" s="167" t="s">
        <v>27</v>
      </c>
      <c r="H70" s="167" t="s">
        <v>3</v>
      </c>
      <c r="I70" s="168" t="s">
        <v>89</v>
      </c>
      <c r="J70" s="306" t="s">
        <v>198</v>
      </c>
      <c r="K70" s="390"/>
      <c r="L70" s="390"/>
      <c r="M70" s="391"/>
      <c r="N70" s="309" t="s">
        <v>199</v>
      </c>
      <c r="O70" s="310"/>
      <c r="P70" s="311"/>
      <c r="Q70" s="169" t="s">
        <v>196</v>
      </c>
      <c r="R70" s="173"/>
      <c r="S70" s="255"/>
      <c r="T70" s="255"/>
      <c r="U70" s="255"/>
      <c r="V70" s="257">
        <v>11.018000000000001</v>
      </c>
      <c r="W70" s="255"/>
      <c r="X70" s="256"/>
      <c r="Y70" s="42">
        <v>335</v>
      </c>
      <c r="Z70" s="82">
        <f t="shared" si="0"/>
        <v>11.018000000000001</v>
      </c>
      <c r="AA70" s="264" t="s">
        <v>60</v>
      </c>
      <c r="AB70" s="411"/>
      <c r="AC70" s="413"/>
      <c r="AD70" s="203" t="s">
        <v>332</v>
      </c>
    </row>
    <row r="71" spans="1:30" ht="15" customHeight="1" x14ac:dyDescent="0.15">
      <c r="A71" s="165" t="s">
        <v>200</v>
      </c>
      <c r="B71" s="166" t="s">
        <v>193</v>
      </c>
      <c r="C71" s="166" t="s">
        <v>4</v>
      </c>
      <c r="D71" s="167" t="s">
        <v>64</v>
      </c>
      <c r="E71" s="166" t="s">
        <v>19</v>
      </c>
      <c r="F71" s="167"/>
      <c r="G71" s="167" t="s">
        <v>27</v>
      </c>
      <c r="H71" s="167" t="s">
        <v>3</v>
      </c>
      <c r="I71" s="168" t="s">
        <v>89</v>
      </c>
      <c r="J71" s="306" t="s">
        <v>201</v>
      </c>
      <c r="K71" s="390"/>
      <c r="L71" s="390"/>
      <c r="M71" s="391"/>
      <c r="N71" s="298" t="s">
        <v>202</v>
      </c>
      <c r="O71" s="299"/>
      <c r="P71" s="300"/>
      <c r="Q71" s="169" t="s">
        <v>196</v>
      </c>
      <c r="R71" s="173"/>
      <c r="S71" s="255"/>
      <c r="T71" s="255"/>
      <c r="U71" s="255"/>
      <c r="V71" s="255">
        <f>131.54</f>
        <v>131.54</v>
      </c>
      <c r="W71" s="255"/>
      <c r="X71" s="256">
        <v>361.74</v>
      </c>
      <c r="Y71" s="42">
        <v>1270</v>
      </c>
      <c r="Z71" s="82">
        <f t="shared" si="0"/>
        <v>493.28</v>
      </c>
      <c r="AA71" s="264" t="s">
        <v>60</v>
      </c>
      <c r="AB71" s="411"/>
      <c r="AC71" s="413"/>
      <c r="AD71" s="204"/>
    </row>
    <row r="72" spans="1:30" ht="15" customHeight="1" x14ac:dyDescent="0.15">
      <c r="A72" s="165" t="s">
        <v>203</v>
      </c>
      <c r="B72" s="166" t="s">
        <v>193</v>
      </c>
      <c r="C72" s="166" t="s">
        <v>4</v>
      </c>
      <c r="D72" s="167" t="s">
        <v>64</v>
      </c>
      <c r="E72" s="166" t="s">
        <v>19</v>
      </c>
      <c r="F72" s="167"/>
      <c r="G72" s="167" t="s">
        <v>27</v>
      </c>
      <c r="H72" s="167" t="s">
        <v>3</v>
      </c>
      <c r="I72" s="168" t="s">
        <v>89</v>
      </c>
      <c r="J72" s="306" t="s">
        <v>204</v>
      </c>
      <c r="K72" s="390"/>
      <c r="L72" s="390"/>
      <c r="M72" s="391"/>
      <c r="N72" s="309" t="s">
        <v>205</v>
      </c>
      <c r="O72" s="310"/>
      <c r="P72" s="311"/>
      <c r="Q72" s="169" t="s">
        <v>196</v>
      </c>
      <c r="R72" s="173"/>
      <c r="S72" s="255"/>
      <c r="T72" s="255"/>
      <c r="U72" s="255"/>
      <c r="V72" s="255"/>
      <c r="W72" s="255"/>
      <c r="X72" s="256"/>
      <c r="Y72" s="42">
        <v>60</v>
      </c>
      <c r="Z72" s="82">
        <f t="shared" si="0"/>
        <v>0</v>
      </c>
      <c r="AA72" s="264" t="s">
        <v>60</v>
      </c>
      <c r="AB72" s="411"/>
      <c r="AC72" s="413"/>
      <c r="AD72" s="204"/>
    </row>
    <row r="73" spans="1:30" ht="15" customHeight="1" x14ac:dyDescent="0.15">
      <c r="A73" s="165" t="s">
        <v>206</v>
      </c>
      <c r="B73" s="166" t="s">
        <v>193</v>
      </c>
      <c r="C73" s="166" t="s">
        <v>4</v>
      </c>
      <c r="D73" s="167" t="s">
        <v>64</v>
      </c>
      <c r="E73" s="166" t="s">
        <v>19</v>
      </c>
      <c r="F73" s="167"/>
      <c r="G73" s="167" t="s">
        <v>27</v>
      </c>
      <c r="H73" s="167" t="s">
        <v>3</v>
      </c>
      <c r="I73" s="168" t="s">
        <v>89</v>
      </c>
      <c r="J73" s="306" t="s">
        <v>207</v>
      </c>
      <c r="K73" s="390"/>
      <c r="L73" s="390"/>
      <c r="M73" s="391"/>
      <c r="N73" s="309" t="s">
        <v>208</v>
      </c>
      <c r="O73" s="310"/>
      <c r="P73" s="311"/>
      <c r="Q73" s="169" t="s">
        <v>196</v>
      </c>
      <c r="R73" s="173"/>
      <c r="S73" s="255"/>
      <c r="T73" s="255"/>
      <c r="U73" s="255"/>
      <c r="V73" s="255"/>
      <c r="W73" s="255">
        <v>27.515999999999998</v>
      </c>
      <c r="X73" s="256">
        <v>63.7</v>
      </c>
      <c r="Y73" s="42">
        <v>140</v>
      </c>
      <c r="Z73" s="82">
        <f t="shared" si="0"/>
        <v>91.216000000000008</v>
      </c>
      <c r="AA73" s="264" t="s">
        <v>60</v>
      </c>
      <c r="AB73" s="411"/>
      <c r="AC73" s="413"/>
      <c r="AD73" s="204"/>
    </row>
    <row r="74" spans="1:30" ht="15" customHeight="1" x14ac:dyDescent="0.15">
      <c r="A74" s="165" t="s">
        <v>209</v>
      </c>
      <c r="B74" s="166" t="s">
        <v>193</v>
      </c>
      <c r="C74" s="166" t="s">
        <v>4</v>
      </c>
      <c r="D74" s="167" t="s">
        <v>64</v>
      </c>
      <c r="E74" s="166" t="s">
        <v>19</v>
      </c>
      <c r="F74" s="167"/>
      <c r="G74" s="167" t="s">
        <v>27</v>
      </c>
      <c r="H74" s="167" t="s">
        <v>3</v>
      </c>
      <c r="I74" s="168" t="s">
        <v>89</v>
      </c>
      <c r="J74" s="306" t="s">
        <v>210</v>
      </c>
      <c r="K74" s="307"/>
      <c r="L74" s="307"/>
      <c r="M74" s="308"/>
      <c r="N74" s="309" t="s">
        <v>162</v>
      </c>
      <c r="O74" s="310"/>
      <c r="P74" s="311"/>
      <c r="Q74" s="169" t="s">
        <v>196</v>
      </c>
      <c r="R74" s="173"/>
      <c r="S74" s="255"/>
      <c r="T74" s="255"/>
      <c r="U74" s="255">
        <v>12.367000000000001</v>
      </c>
      <c r="V74" s="255">
        <f>166.014</f>
        <v>166.01400000000001</v>
      </c>
      <c r="W74" s="255">
        <v>3.68</v>
      </c>
      <c r="X74" s="256"/>
      <c r="Y74" s="42">
        <v>260</v>
      </c>
      <c r="Z74" s="82">
        <f t="shared" si="0"/>
        <v>182.06100000000001</v>
      </c>
      <c r="AA74" s="264" t="s">
        <v>60</v>
      </c>
      <c r="AB74" s="411"/>
      <c r="AC74" s="413"/>
      <c r="AD74" s="204"/>
    </row>
    <row r="75" spans="1:30" ht="15" customHeight="1" x14ac:dyDescent="0.15">
      <c r="A75" s="165" t="s">
        <v>211</v>
      </c>
      <c r="B75" s="166" t="s">
        <v>193</v>
      </c>
      <c r="C75" s="166" t="s">
        <v>4</v>
      </c>
      <c r="D75" s="167" t="s">
        <v>64</v>
      </c>
      <c r="E75" s="166" t="s">
        <v>19</v>
      </c>
      <c r="F75" s="167"/>
      <c r="G75" s="167" t="s">
        <v>27</v>
      </c>
      <c r="H75" s="167" t="s">
        <v>3</v>
      </c>
      <c r="I75" s="168" t="s">
        <v>89</v>
      </c>
      <c r="J75" s="306" t="s">
        <v>212</v>
      </c>
      <c r="K75" s="307"/>
      <c r="L75" s="307"/>
      <c r="M75" s="308"/>
      <c r="N75" s="309" t="s">
        <v>213</v>
      </c>
      <c r="O75" s="310"/>
      <c r="P75" s="311"/>
      <c r="Q75" s="169" t="s">
        <v>196</v>
      </c>
      <c r="R75" s="173"/>
      <c r="S75" s="255"/>
      <c r="T75" s="255"/>
      <c r="U75" s="255"/>
      <c r="V75" s="255"/>
      <c r="W75" s="255"/>
      <c r="X75" s="256"/>
      <c r="Y75" s="42">
        <v>50</v>
      </c>
      <c r="Z75" s="82">
        <f t="shared" si="0"/>
        <v>0</v>
      </c>
      <c r="AA75" s="264" t="s">
        <v>60</v>
      </c>
      <c r="AB75" s="411"/>
      <c r="AC75" s="413"/>
      <c r="AD75" s="204"/>
    </row>
    <row r="76" spans="1:30" ht="15" customHeight="1" x14ac:dyDescent="0.15">
      <c r="A76" s="165" t="s">
        <v>214</v>
      </c>
      <c r="B76" s="166" t="s">
        <v>193</v>
      </c>
      <c r="C76" s="166" t="s">
        <v>4</v>
      </c>
      <c r="D76" s="167" t="s">
        <v>64</v>
      </c>
      <c r="E76" s="166" t="s">
        <v>19</v>
      </c>
      <c r="F76" s="167"/>
      <c r="G76" s="167" t="s">
        <v>27</v>
      </c>
      <c r="H76" s="167" t="s">
        <v>3</v>
      </c>
      <c r="I76" s="168" t="s">
        <v>89</v>
      </c>
      <c r="J76" s="306" t="s">
        <v>215</v>
      </c>
      <c r="K76" s="390"/>
      <c r="L76" s="390"/>
      <c r="M76" s="391"/>
      <c r="N76" s="309" t="s">
        <v>216</v>
      </c>
      <c r="O76" s="310"/>
      <c r="P76" s="311"/>
      <c r="Q76" s="169" t="s">
        <v>196</v>
      </c>
      <c r="R76" s="173"/>
      <c r="S76" s="255"/>
      <c r="T76" s="255"/>
      <c r="U76" s="255"/>
      <c r="V76" s="255"/>
      <c r="W76" s="255"/>
      <c r="X76" s="256"/>
      <c r="Y76" s="42">
        <v>20</v>
      </c>
      <c r="Z76" s="82">
        <f t="shared" si="0"/>
        <v>0</v>
      </c>
      <c r="AA76" s="264" t="s">
        <v>60</v>
      </c>
      <c r="AB76" s="411"/>
      <c r="AC76" s="413"/>
      <c r="AD76" s="203"/>
    </row>
    <row r="77" spans="1:30" ht="13.5" customHeight="1" x14ac:dyDescent="0.15">
      <c r="A77" s="39"/>
      <c r="B77" s="108"/>
      <c r="C77" s="108"/>
      <c r="D77" s="108"/>
      <c r="E77" s="108"/>
      <c r="F77" s="40"/>
      <c r="G77" s="40"/>
      <c r="H77" s="40"/>
      <c r="I77" s="206"/>
      <c r="J77" s="109"/>
      <c r="K77" s="109"/>
      <c r="L77" s="109"/>
      <c r="M77" s="110"/>
      <c r="N77" s="487"/>
      <c r="O77" s="488"/>
      <c r="P77" s="489"/>
      <c r="Q77" s="42"/>
      <c r="R77" s="43"/>
      <c r="S77" s="255"/>
      <c r="T77" s="255"/>
      <c r="U77" s="255"/>
      <c r="V77" s="255"/>
      <c r="W77" s="255"/>
      <c r="X77" s="256"/>
      <c r="Y77" s="42"/>
      <c r="Z77" s="82"/>
      <c r="AA77" s="264"/>
      <c r="AB77" s="411"/>
      <c r="AC77" s="413"/>
      <c r="AD77" s="139"/>
    </row>
    <row r="78" spans="1:30" ht="13.5" customHeight="1" x14ac:dyDescent="0.15">
      <c r="A78" s="39"/>
      <c r="B78" s="108"/>
      <c r="C78" s="108"/>
      <c r="D78" s="108"/>
      <c r="E78" s="108"/>
      <c r="F78" s="40"/>
      <c r="G78" s="40"/>
      <c r="H78" s="40"/>
      <c r="I78" s="206"/>
      <c r="J78" s="109"/>
      <c r="K78" s="109"/>
      <c r="L78" s="109"/>
      <c r="M78" s="110"/>
      <c r="N78" s="508"/>
      <c r="O78" s="509"/>
      <c r="P78" s="510"/>
      <c r="Q78" s="42"/>
      <c r="R78" s="43"/>
      <c r="S78" s="255"/>
      <c r="T78" s="255"/>
      <c r="U78" s="255"/>
      <c r="V78" s="255"/>
      <c r="W78" s="255"/>
      <c r="X78" s="256"/>
      <c r="Y78" s="42"/>
      <c r="Z78" s="82"/>
      <c r="AA78" s="264"/>
      <c r="AB78" s="411"/>
      <c r="AC78" s="413"/>
      <c r="AD78" s="139"/>
    </row>
    <row r="79" spans="1:30" ht="14.25" customHeight="1" x14ac:dyDescent="0.15">
      <c r="A79" s="39"/>
      <c r="B79" s="44"/>
      <c r="C79" s="44"/>
      <c r="D79" s="44"/>
      <c r="E79" s="44"/>
      <c r="F79" s="44"/>
      <c r="G79" s="44"/>
      <c r="H79" s="44"/>
      <c r="I79" s="44"/>
      <c r="J79" s="43"/>
      <c r="K79" s="43"/>
      <c r="L79" s="43"/>
      <c r="M79" s="51"/>
      <c r="N79" s="508"/>
      <c r="O79" s="509"/>
      <c r="P79" s="510"/>
      <c r="Q79" s="331"/>
      <c r="R79" s="410"/>
      <c r="S79" s="255"/>
      <c r="T79" s="255"/>
      <c r="U79" s="258"/>
      <c r="V79" s="255"/>
      <c r="W79" s="255"/>
      <c r="X79" s="255"/>
      <c r="Y79" s="44"/>
      <c r="Z79" s="82"/>
      <c r="AA79" s="264"/>
      <c r="AB79" s="411"/>
      <c r="AC79" s="413"/>
      <c r="AD79" s="45"/>
    </row>
    <row r="80" spans="1:30" ht="14.25" customHeight="1" x14ac:dyDescent="0.15">
      <c r="A80" s="39"/>
      <c r="B80" s="44"/>
      <c r="C80" s="44"/>
      <c r="D80" s="44"/>
      <c r="E80" s="44"/>
      <c r="F80" s="44"/>
      <c r="G80" s="44"/>
      <c r="H80" s="44"/>
      <c r="I80" s="44"/>
      <c r="J80" s="43"/>
      <c r="K80" s="43"/>
      <c r="L80" s="43"/>
      <c r="M80" s="51"/>
      <c r="N80" s="508"/>
      <c r="O80" s="509"/>
      <c r="P80" s="510"/>
      <c r="Q80" s="331"/>
      <c r="R80" s="410"/>
      <c r="S80" s="255"/>
      <c r="T80" s="255"/>
      <c r="U80" s="258"/>
      <c r="V80" s="255"/>
      <c r="W80" s="255"/>
      <c r="X80" s="255"/>
      <c r="Y80" s="44"/>
      <c r="Z80" s="82"/>
      <c r="AA80" s="120"/>
      <c r="AB80" s="411"/>
      <c r="AC80" s="413"/>
      <c r="AD80" s="45"/>
    </row>
    <row r="81" spans="1:30" ht="14.25" customHeight="1" x14ac:dyDescent="0.15">
      <c r="A81" s="39"/>
      <c r="B81" s="44"/>
      <c r="C81" s="44"/>
      <c r="D81" s="44"/>
      <c r="E81" s="44"/>
      <c r="F81" s="44"/>
      <c r="G81" s="44"/>
      <c r="H81" s="44"/>
      <c r="I81" s="44"/>
      <c r="J81" s="43"/>
      <c r="K81" s="43"/>
      <c r="L81" s="43"/>
      <c r="M81" s="51"/>
      <c r="N81" s="508"/>
      <c r="O81" s="509"/>
      <c r="P81" s="510"/>
      <c r="Q81" s="331"/>
      <c r="R81" s="410"/>
      <c r="S81" s="255"/>
      <c r="T81" s="255"/>
      <c r="U81" s="258"/>
      <c r="V81" s="255"/>
      <c r="W81" s="255"/>
      <c r="X81" s="255"/>
      <c r="Y81" s="44"/>
      <c r="Z81" s="82"/>
      <c r="AA81" s="120"/>
      <c r="AB81" s="411"/>
      <c r="AC81" s="413"/>
      <c r="AD81" s="45"/>
    </row>
    <row r="82" spans="1:30" ht="14.25" customHeight="1" x14ac:dyDescent="0.15">
      <c r="A82" s="39"/>
      <c r="B82" s="44"/>
      <c r="C82" s="44"/>
      <c r="D82" s="44"/>
      <c r="E82" s="44"/>
      <c r="F82" s="44"/>
      <c r="G82" s="44"/>
      <c r="H82" s="44"/>
      <c r="I82" s="44"/>
      <c r="J82" s="43"/>
      <c r="K82" s="43"/>
      <c r="L82" s="43"/>
      <c r="M82" s="51"/>
      <c r="N82" s="508"/>
      <c r="O82" s="509"/>
      <c r="P82" s="510"/>
      <c r="Q82" s="331"/>
      <c r="R82" s="410"/>
      <c r="S82" s="255"/>
      <c r="T82" s="255"/>
      <c r="U82" s="258"/>
      <c r="V82" s="255"/>
      <c r="W82" s="255"/>
      <c r="X82" s="255"/>
      <c r="Y82" s="44"/>
      <c r="Z82" s="82"/>
      <c r="AA82" s="120"/>
      <c r="AB82" s="411"/>
      <c r="AC82" s="413"/>
      <c r="AD82" s="45"/>
    </row>
    <row r="83" spans="1:30" ht="14.25" customHeight="1" x14ac:dyDescent="0.15">
      <c r="A83" s="39"/>
      <c r="B83" s="44"/>
      <c r="C83" s="44"/>
      <c r="D83" s="44"/>
      <c r="E83" s="44"/>
      <c r="F83" s="44"/>
      <c r="G83" s="44"/>
      <c r="H83" s="44"/>
      <c r="I83" s="44"/>
      <c r="J83" s="43"/>
      <c r="K83" s="43"/>
      <c r="L83" s="43"/>
      <c r="M83" s="51"/>
      <c r="N83" s="508"/>
      <c r="O83" s="509"/>
      <c r="P83" s="510"/>
      <c r="Q83" s="331"/>
      <c r="R83" s="410"/>
      <c r="S83" s="255"/>
      <c r="T83" s="255"/>
      <c r="U83" s="258"/>
      <c r="V83" s="255"/>
      <c r="W83" s="255"/>
      <c r="X83" s="255"/>
      <c r="Y83" s="44"/>
      <c r="Z83" s="82"/>
      <c r="AA83" s="120"/>
      <c r="AB83" s="411"/>
      <c r="AC83" s="413"/>
      <c r="AD83" s="45"/>
    </row>
    <row r="84" spans="1:30" ht="14.25" customHeight="1" x14ac:dyDescent="0.15">
      <c r="A84" s="39"/>
      <c r="B84" s="44"/>
      <c r="C84" s="44"/>
      <c r="D84" s="44"/>
      <c r="E84" s="44"/>
      <c r="F84" s="44"/>
      <c r="G84" s="44"/>
      <c r="H84" s="44"/>
      <c r="I84" s="44"/>
      <c r="J84" s="43"/>
      <c r="K84" s="43"/>
      <c r="L84" s="43"/>
      <c r="M84" s="51"/>
      <c r="N84" s="508"/>
      <c r="O84" s="509"/>
      <c r="P84" s="510"/>
      <c r="Q84" s="331"/>
      <c r="R84" s="410"/>
      <c r="S84" s="255"/>
      <c r="T84" s="255"/>
      <c r="U84" s="258"/>
      <c r="V84" s="255"/>
      <c r="W84" s="255"/>
      <c r="X84" s="255"/>
      <c r="Y84" s="44"/>
      <c r="Z84" s="82"/>
      <c r="AA84" s="120"/>
      <c r="AB84" s="411"/>
      <c r="AC84" s="413"/>
      <c r="AD84" s="45"/>
    </row>
    <row r="85" spans="1:30" ht="14.25" customHeight="1" x14ac:dyDescent="0.15">
      <c r="A85" s="39"/>
      <c r="B85" s="44"/>
      <c r="C85" s="44"/>
      <c r="D85" s="44"/>
      <c r="E85" s="44"/>
      <c r="F85" s="44"/>
      <c r="G85" s="44"/>
      <c r="H85" s="44"/>
      <c r="I85" s="44"/>
      <c r="J85" s="43"/>
      <c r="K85" s="43"/>
      <c r="L85" s="43"/>
      <c r="M85" s="51"/>
      <c r="N85" s="508"/>
      <c r="O85" s="509"/>
      <c r="P85" s="510"/>
      <c r="Q85" s="331"/>
      <c r="R85" s="410"/>
      <c r="S85" s="255"/>
      <c r="T85" s="255"/>
      <c r="U85" s="258"/>
      <c r="V85" s="255"/>
      <c r="W85" s="255"/>
      <c r="X85" s="255"/>
      <c r="Y85" s="44"/>
      <c r="Z85" s="82"/>
      <c r="AA85" s="120"/>
      <c r="AB85" s="411"/>
      <c r="AC85" s="413"/>
      <c r="AD85" s="45"/>
    </row>
    <row r="86" spans="1:30" ht="14.25" customHeight="1" x14ac:dyDescent="0.15">
      <c r="A86" s="39"/>
      <c r="B86" s="44"/>
      <c r="C86" s="44"/>
      <c r="D86" s="44"/>
      <c r="E86" s="44"/>
      <c r="F86" s="44"/>
      <c r="G86" s="44"/>
      <c r="H86" s="44"/>
      <c r="I86" s="44"/>
      <c r="J86" s="43"/>
      <c r="K86" s="43"/>
      <c r="L86" s="43"/>
      <c r="M86" s="51"/>
      <c r="N86" s="508"/>
      <c r="O86" s="509"/>
      <c r="P86" s="510"/>
      <c r="Q86" s="331"/>
      <c r="R86" s="410"/>
      <c r="S86" s="255"/>
      <c r="T86" s="255"/>
      <c r="U86" s="258"/>
      <c r="V86" s="255"/>
      <c r="W86" s="255"/>
      <c r="X86" s="255"/>
      <c r="Y86" s="44"/>
      <c r="Z86" s="82"/>
      <c r="AA86" s="120"/>
      <c r="AB86" s="411"/>
      <c r="AC86" s="413"/>
      <c r="AD86" s="45"/>
    </row>
    <row r="87" spans="1:30" ht="14.25" customHeight="1" x14ac:dyDescent="0.15">
      <c r="A87" s="39"/>
      <c r="B87" s="44"/>
      <c r="C87" s="44"/>
      <c r="D87" s="44"/>
      <c r="E87" s="44"/>
      <c r="F87" s="44"/>
      <c r="G87" s="44"/>
      <c r="H87" s="44"/>
      <c r="I87" s="44"/>
      <c r="J87" s="43"/>
      <c r="K87" s="43"/>
      <c r="L87" s="43"/>
      <c r="M87" s="51"/>
      <c r="N87" s="508"/>
      <c r="O87" s="509"/>
      <c r="P87" s="510"/>
      <c r="Q87" s="331"/>
      <c r="R87" s="410"/>
      <c r="S87" s="255"/>
      <c r="T87" s="255"/>
      <c r="U87" s="258"/>
      <c r="V87" s="255"/>
      <c r="W87" s="255"/>
      <c r="X87" s="255"/>
      <c r="Y87" s="44"/>
      <c r="Z87" s="82"/>
      <c r="AA87" s="120"/>
      <c r="AB87" s="411"/>
      <c r="AC87" s="413"/>
      <c r="AD87" s="45"/>
    </row>
    <row r="88" spans="1:30" ht="14.25" customHeight="1" x14ac:dyDescent="0.15">
      <c r="A88" s="39"/>
      <c r="B88" s="44"/>
      <c r="C88" s="44"/>
      <c r="D88" s="44"/>
      <c r="E88" s="44"/>
      <c r="F88" s="44"/>
      <c r="G88" s="44"/>
      <c r="H88" s="44"/>
      <c r="I88" s="44"/>
      <c r="J88" s="43"/>
      <c r="K88" s="43"/>
      <c r="L88" s="43"/>
      <c r="M88" s="51"/>
      <c r="N88" s="508"/>
      <c r="O88" s="509"/>
      <c r="P88" s="510"/>
      <c r="Q88" s="331"/>
      <c r="R88" s="410"/>
      <c r="S88" s="255"/>
      <c r="T88" s="255"/>
      <c r="U88" s="258"/>
      <c r="V88" s="255"/>
      <c r="W88" s="255"/>
      <c r="X88" s="255"/>
      <c r="Y88" s="44"/>
      <c r="Z88" s="82"/>
      <c r="AA88" s="120"/>
      <c r="AB88" s="411"/>
      <c r="AC88" s="413"/>
      <c r="AD88" s="45"/>
    </row>
    <row r="89" spans="1:30" ht="14.25" customHeight="1" x14ac:dyDescent="0.15">
      <c r="A89" s="39"/>
      <c r="B89" s="44"/>
      <c r="C89" s="44"/>
      <c r="D89" s="44"/>
      <c r="E89" s="44"/>
      <c r="F89" s="44"/>
      <c r="G89" s="44"/>
      <c r="H89" s="44"/>
      <c r="I89" s="44"/>
      <c r="J89" s="43"/>
      <c r="K89" s="43"/>
      <c r="L89" s="43"/>
      <c r="M89" s="51"/>
      <c r="N89" s="508"/>
      <c r="O89" s="509"/>
      <c r="P89" s="510"/>
      <c r="Q89" s="331"/>
      <c r="R89" s="410"/>
      <c r="S89" s="255"/>
      <c r="T89" s="255"/>
      <c r="U89" s="258"/>
      <c r="V89" s="255"/>
      <c r="W89" s="255"/>
      <c r="X89" s="255"/>
      <c r="Y89" s="44"/>
      <c r="Z89" s="82"/>
      <c r="AA89" s="120"/>
      <c r="AB89" s="411"/>
      <c r="AC89" s="413"/>
      <c r="AD89" s="45"/>
    </row>
    <row r="90" spans="1:30" ht="14.25" customHeight="1" x14ac:dyDescent="0.15">
      <c r="A90" s="39"/>
      <c r="B90" s="44"/>
      <c r="C90" s="44"/>
      <c r="D90" s="44"/>
      <c r="E90" s="44"/>
      <c r="F90" s="44"/>
      <c r="G90" s="44"/>
      <c r="H90" s="44"/>
      <c r="I90" s="44"/>
      <c r="J90" s="43"/>
      <c r="K90" s="43"/>
      <c r="L90" s="43"/>
      <c r="M90" s="51"/>
      <c r="N90" s="508"/>
      <c r="O90" s="509"/>
      <c r="P90" s="510"/>
      <c r="Q90" s="331"/>
      <c r="R90" s="410"/>
      <c r="S90" s="255"/>
      <c r="T90" s="255"/>
      <c r="U90" s="258"/>
      <c r="V90" s="255"/>
      <c r="W90" s="255"/>
      <c r="X90" s="255"/>
      <c r="Y90" s="44"/>
      <c r="Z90" s="82"/>
      <c r="AA90" s="120"/>
      <c r="AB90" s="411"/>
      <c r="AC90" s="413"/>
      <c r="AD90" s="45"/>
    </row>
    <row r="91" spans="1:30" ht="14.25" customHeight="1" x14ac:dyDescent="0.15">
      <c r="A91" s="39"/>
      <c r="B91" s="44"/>
      <c r="C91" s="44"/>
      <c r="D91" s="44"/>
      <c r="E91" s="44"/>
      <c r="F91" s="44"/>
      <c r="G91" s="44"/>
      <c r="H91" s="44"/>
      <c r="I91" s="44"/>
      <c r="J91" s="43"/>
      <c r="K91" s="43"/>
      <c r="L91" s="43"/>
      <c r="M91" s="51"/>
      <c r="N91" s="508"/>
      <c r="O91" s="509"/>
      <c r="P91" s="510"/>
      <c r="Q91" s="331"/>
      <c r="R91" s="410"/>
      <c r="S91" s="255"/>
      <c r="T91" s="255"/>
      <c r="U91" s="258"/>
      <c r="V91" s="255"/>
      <c r="W91" s="255"/>
      <c r="X91" s="255"/>
      <c r="Y91" s="44"/>
      <c r="Z91" s="82"/>
      <c r="AA91" s="120"/>
      <c r="AB91" s="411"/>
      <c r="AC91" s="413"/>
      <c r="AD91" s="45"/>
    </row>
    <row r="92" spans="1:30" ht="14.25" customHeight="1" x14ac:dyDescent="0.15">
      <c r="A92" s="39"/>
      <c r="B92" s="44"/>
      <c r="C92" s="44"/>
      <c r="D92" s="44"/>
      <c r="E92" s="44"/>
      <c r="F92" s="44"/>
      <c r="G92" s="44"/>
      <c r="H92" s="44"/>
      <c r="I92" s="44"/>
      <c r="J92" s="43"/>
      <c r="K92" s="43"/>
      <c r="L92" s="43"/>
      <c r="M92" s="51"/>
      <c r="N92" s="508"/>
      <c r="O92" s="509"/>
      <c r="P92" s="510"/>
      <c r="Q92" s="331"/>
      <c r="R92" s="410"/>
      <c r="S92" s="255"/>
      <c r="T92" s="255"/>
      <c r="U92" s="258"/>
      <c r="V92" s="255"/>
      <c r="W92" s="255"/>
      <c r="X92" s="255"/>
      <c r="Y92" s="44"/>
      <c r="Z92" s="82"/>
      <c r="AA92" s="120"/>
      <c r="AB92" s="411"/>
      <c r="AC92" s="413"/>
      <c r="AD92" s="45"/>
    </row>
    <row r="93" spans="1:30" ht="14.25" customHeight="1" x14ac:dyDescent="0.15">
      <c r="A93" s="39"/>
      <c r="B93" s="44"/>
      <c r="C93" s="44"/>
      <c r="D93" s="44"/>
      <c r="E93" s="44"/>
      <c r="F93" s="44"/>
      <c r="G93" s="44"/>
      <c r="H93" s="44"/>
      <c r="I93" s="44"/>
      <c r="J93" s="43"/>
      <c r="K93" s="43"/>
      <c r="L93" s="43"/>
      <c r="M93" s="51"/>
      <c r="N93" s="508"/>
      <c r="O93" s="509"/>
      <c r="P93" s="510"/>
      <c r="Q93" s="331"/>
      <c r="R93" s="410"/>
      <c r="S93" s="255"/>
      <c r="T93" s="255"/>
      <c r="U93" s="258"/>
      <c r="V93" s="255"/>
      <c r="W93" s="255"/>
      <c r="X93" s="255"/>
      <c r="Y93" s="44"/>
      <c r="Z93" s="82"/>
      <c r="AA93" s="120"/>
      <c r="AB93" s="411"/>
      <c r="AC93" s="413"/>
      <c r="AD93" s="45"/>
    </row>
    <row r="94" spans="1:30" ht="14.25" customHeight="1" x14ac:dyDescent="0.15">
      <c r="A94" s="39"/>
      <c r="B94" s="44"/>
      <c r="C94" s="44"/>
      <c r="D94" s="44"/>
      <c r="E94" s="44"/>
      <c r="F94" s="44"/>
      <c r="G94" s="44"/>
      <c r="H94" s="44"/>
      <c r="I94" s="44"/>
      <c r="J94" s="43"/>
      <c r="K94" s="43"/>
      <c r="L94" s="43"/>
      <c r="M94" s="51"/>
      <c r="N94" s="508"/>
      <c r="O94" s="509"/>
      <c r="P94" s="510"/>
      <c r="Q94" s="331"/>
      <c r="R94" s="410"/>
      <c r="S94" s="255"/>
      <c r="T94" s="255"/>
      <c r="U94" s="258"/>
      <c r="V94" s="255"/>
      <c r="W94" s="255"/>
      <c r="X94" s="255"/>
      <c r="Y94" s="44"/>
      <c r="Z94" s="82"/>
      <c r="AA94" s="120"/>
      <c r="AB94" s="411"/>
      <c r="AC94" s="413"/>
      <c r="AD94" s="45"/>
    </row>
    <row r="95" spans="1:30" ht="14.25" customHeight="1" x14ac:dyDescent="0.15">
      <c r="A95" s="39"/>
      <c r="B95" s="44"/>
      <c r="C95" s="44"/>
      <c r="D95" s="44"/>
      <c r="E95" s="44"/>
      <c r="F95" s="44"/>
      <c r="G95" s="44"/>
      <c r="H95" s="44"/>
      <c r="I95" s="44"/>
      <c r="J95" s="43"/>
      <c r="K95" s="43"/>
      <c r="L95" s="43"/>
      <c r="M95" s="51"/>
      <c r="N95" s="508"/>
      <c r="O95" s="509"/>
      <c r="P95" s="510"/>
      <c r="Q95" s="331"/>
      <c r="R95" s="410"/>
      <c r="S95" s="255"/>
      <c r="T95" s="255"/>
      <c r="U95" s="258"/>
      <c r="V95" s="255"/>
      <c r="W95" s="255"/>
      <c r="X95" s="255"/>
      <c r="Y95" s="44"/>
      <c r="Z95" s="82"/>
      <c r="AA95" s="120"/>
      <c r="AB95" s="411"/>
      <c r="AC95" s="413"/>
      <c r="AD95" s="45"/>
    </row>
    <row r="96" spans="1:30" ht="14.25" customHeight="1" x14ac:dyDescent="0.15">
      <c r="A96" s="39"/>
      <c r="B96" s="44"/>
      <c r="C96" s="44"/>
      <c r="D96" s="44"/>
      <c r="E96" s="44"/>
      <c r="F96" s="44"/>
      <c r="G96" s="44"/>
      <c r="H96" s="44"/>
      <c r="I96" s="44"/>
      <c r="J96" s="43"/>
      <c r="K96" s="43"/>
      <c r="L96" s="43"/>
      <c r="M96" s="51"/>
      <c r="N96" s="508"/>
      <c r="O96" s="509"/>
      <c r="P96" s="510"/>
      <c r="Q96" s="331"/>
      <c r="R96" s="410"/>
      <c r="S96" s="259">
        <f>SUM(S38:S95)</f>
        <v>1618.5</v>
      </c>
      <c r="T96" s="259">
        <f t="shared" ref="T96:X96" si="1">SUM(T38:T95)</f>
        <v>3119.2739999999999</v>
      </c>
      <c r="U96" s="259">
        <f t="shared" si="1"/>
        <v>4347.7159999999985</v>
      </c>
      <c r="V96" s="259">
        <f t="shared" si="1"/>
        <v>3543.5680000000007</v>
      </c>
      <c r="W96" s="259">
        <f t="shared" si="1"/>
        <v>490.57600000000008</v>
      </c>
      <c r="X96" s="259">
        <f t="shared" si="1"/>
        <v>1115.47</v>
      </c>
      <c r="Y96" s="44"/>
      <c r="Z96" s="82"/>
      <c r="AA96" s="120"/>
      <c r="AB96" s="412"/>
      <c r="AC96" s="414"/>
      <c r="AD96" s="45"/>
    </row>
    <row r="97" spans="1:31" ht="13.5" customHeight="1" thickBot="1" x14ac:dyDescent="0.2">
      <c r="A97" s="46"/>
      <c r="B97" s="47"/>
      <c r="C97" s="47"/>
      <c r="D97" s="47"/>
      <c r="E97" s="47"/>
      <c r="F97" s="47"/>
      <c r="G97" s="47"/>
      <c r="H97" s="47"/>
      <c r="I97" s="47"/>
      <c r="J97" s="47"/>
      <c r="K97" s="48"/>
      <c r="L97" s="48"/>
      <c r="M97" s="48"/>
      <c r="N97" s="48"/>
      <c r="O97" s="48"/>
      <c r="P97" s="48"/>
      <c r="Q97" s="47"/>
      <c r="R97" s="47"/>
      <c r="S97" s="47"/>
      <c r="T97" s="47"/>
      <c r="U97" s="49" t="s">
        <v>0</v>
      </c>
      <c r="V97" s="47"/>
      <c r="W97" s="47"/>
      <c r="X97" s="47"/>
      <c r="Y97" s="207">
        <f>SUM(Y38:Y96)</f>
        <v>20972</v>
      </c>
      <c r="Z97" s="295">
        <f>SUM(Z38:Z96)</f>
        <v>14235.104000000001</v>
      </c>
      <c r="AA97" s="128"/>
      <c r="AB97" s="83"/>
      <c r="AC97" s="130"/>
      <c r="AD97" s="140"/>
    </row>
    <row r="98" spans="1:31" ht="12" customHeight="1" x14ac:dyDescent="0.15">
      <c r="A98" s="50" t="s">
        <v>22</v>
      </c>
      <c r="B98" s="16"/>
      <c r="C98" s="16"/>
      <c r="D98" s="17"/>
      <c r="E98" s="14"/>
      <c r="F98" s="14"/>
      <c r="G98" s="14"/>
      <c r="H98" s="16"/>
      <c r="I98" s="14"/>
      <c r="J98" s="14"/>
      <c r="K98" s="14"/>
      <c r="L98" s="14"/>
      <c r="M98" s="14"/>
      <c r="N98" s="14"/>
      <c r="O98" s="14"/>
      <c r="P98" s="14"/>
      <c r="Q98" s="14"/>
      <c r="R98" s="14"/>
      <c r="S98" s="14"/>
      <c r="T98" s="14"/>
      <c r="U98" s="14"/>
      <c r="V98" s="14"/>
      <c r="W98" s="14"/>
      <c r="X98" s="14"/>
      <c r="Y98" s="14"/>
      <c r="Z98" s="14"/>
      <c r="AA98" s="16"/>
      <c r="AB98" s="16"/>
      <c r="AC98" s="16"/>
      <c r="AD98" s="18"/>
    </row>
    <row r="99" spans="1:31" ht="21.75" customHeight="1" x14ac:dyDescent="0.15">
      <c r="A99" s="185" t="s">
        <v>1</v>
      </c>
      <c r="B99" s="186" t="s">
        <v>12</v>
      </c>
      <c r="C99" s="187" t="s">
        <v>11</v>
      </c>
      <c r="D99" s="187" t="s">
        <v>29</v>
      </c>
      <c r="E99" s="187" t="s">
        <v>19</v>
      </c>
      <c r="F99" s="187" t="s">
        <v>12</v>
      </c>
      <c r="G99" s="514" t="s">
        <v>28</v>
      </c>
      <c r="H99" s="515"/>
      <c r="I99" s="187" t="s">
        <v>169</v>
      </c>
      <c r="J99" s="401" t="s">
        <v>170</v>
      </c>
      <c r="K99" s="402"/>
      <c r="L99" s="402"/>
      <c r="M99" s="403"/>
      <c r="N99" s="401" t="s">
        <v>14</v>
      </c>
      <c r="O99" s="402"/>
      <c r="P99" s="403"/>
      <c r="Q99" s="401" t="s">
        <v>15</v>
      </c>
      <c r="R99" s="403"/>
      <c r="S99" s="407" t="s">
        <v>5</v>
      </c>
      <c r="T99" s="408"/>
      <c r="U99" s="408"/>
      <c r="V99" s="408"/>
      <c r="W99" s="408"/>
      <c r="X99" s="409"/>
      <c r="Y99" s="415" t="s">
        <v>31</v>
      </c>
      <c r="Z99" s="416"/>
      <c r="AA99" s="395" t="s">
        <v>223</v>
      </c>
      <c r="AB99" s="396"/>
      <c r="AC99" s="396"/>
      <c r="AD99" s="397"/>
    </row>
    <row r="100" spans="1:31" x14ac:dyDescent="0.15">
      <c r="A100" s="188"/>
      <c r="B100" s="189" t="s">
        <v>13</v>
      </c>
      <c r="C100" s="190" t="s">
        <v>13</v>
      </c>
      <c r="D100" s="190" t="s">
        <v>171</v>
      </c>
      <c r="E100" s="190" t="s">
        <v>20</v>
      </c>
      <c r="F100" s="190" t="s">
        <v>172</v>
      </c>
      <c r="G100" s="485" t="s">
        <v>225</v>
      </c>
      <c r="H100" s="486"/>
      <c r="I100" s="190" t="s">
        <v>173</v>
      </c>
      <c r="J100" s="404"/>
      <c r="K100" s="405"/>
      <c r="L100" s="405"/>
      <c r="M100" s="406"/>
      <c r="N100" s="404" t="s">
        <v>21</v>
      </c>
      <c r="O100" s="405"/>
      <c r="P100" s="406"/>
      <c r="Q100" s="404"/>
      <c r="R100" s="406"/>
      <c r="S100" s="197" t="s">
        <v>217</v>
      </c>
      <c r="T100" s="197" t="s">
        <v>218</v>
      </c>
      <c r="U100" s="197" t="s">
        <v>219</v>
      </c>
      <c r="V100" s="197" t="s">
        <v>220</v>
      </c>
      <c r="W100" s="197" t="s">
        <v>221</v>
      </c>
      <c r="X100" s="197" t="s">
        <v>222</v>
      </c>
      <c r="Y100" s="212" t="s">
        <v>62</v>
      </c>
      <c r="Z100" s="213" t="s">
        <v>63</v>
      </c>
      <c r="AA100" s="398"/>
      <c r="AB100" s="399"/>
      <c r="AC100" s="399"/>
      <c r="AD100" s="400"/>
    </row>
    <row r="101" spans="1:31" ht="30.75" customHeight="1" x14ac:dyDescent="0.15">
      <c r="A101" s="208" t="s">
        <v>226</v>
      </c>
      <c r="B101" s="209" t="s">
        <v>227</v>
      </c>
      <c r="C101" s="210" t="s">
        <v>4</v>
      </c>
      <c r="D101" s="210" t="s">
        <v>64</v>
      </c>
      <c r="E101" s="210" t="s">
        <v>19</v>
      </c>
      <c r="F101" s="210"/>
      <c r="G101" s="312" t="s">
        <v>228</v>
      </c>
      <c r="H101" s="313"/>
      <c r="I101" s="168" t="s">
        <v>167</v>
      </c>
      <c r="J101" s="301" t="s">
        <v>229</v>
      </c>
      <c r="K101" s="302"/>
      <c r="L101" s="302"/>
      <c r="M101" s="303"/>
      <c r="N101" s="301" t="s">
        <v>230</v>
      </c>
      <c r="O101" s="302"/>
      <c r="P101" s="303"/>
      <c r="Q101" s="211" t="s">
        <v>64</v>
      </c>
      <c r="R101" s="4"/>
      <c r="S101" s="105"/>
      <c r="T101" s="105"/>
      <c r="U101" s="105"/>
      <c r="V101" s="105"/>
      <c r="W101" s="105"/>
      <c r="X101" s="114"/>
      <c r="Y101" s="84">
        <v>120</v>
      </c>
      <c r="Z101" s="82">
        <v>0</v>
      </c>
      <c r="AA101" s="331"/>
      <c r="AB101" s="332"/>
      <c r="AC101" s="332"/>
      <c r="AD101" s="333"/>
      <c r="AE101" s="1" t="s">
        <v>328</v>
      </c>
    </row>
    <row r="102" spans="1:31" x14ac:dyDescent="0.15">
      <c r="A102" s="101"/>
      <c r="B102" s="43"/>
      <c r="C102" s="43"/>
      <c r="D102" s="43"/>
      <c r="E102" s="43"/>
      <c r="F102" s="43"/>
      <c r="G102" s="43"/>
      <c r="H102" s="43"/>
      <c r="I102" s="43"/>
      <c r="J102" s="43"/>
      <c r="K102" s="41"/>
      <c r="L102" s="41"/>
      <c r="M102" s="41"/>
      <c r="N102" s="41"/>
      <c r="O102" s="41"/>
      <c r="P102" s="41"/>
      <c r="Q102" s="43"/>
      <c r="R102" s="43"/>
      <c r="S102" s="43"/>
      <c r="T102" s="100"/>
      <c r="U102" s="100" t="s">
        <v>0</v>
      </c>
      <c r="V102" s="43"/>
      <c r="W102" s="51"/>
      <c r="X102" s="43"/>
      <c r="Y102" s="85">
        <f>SUM(Y101)</f>
        <v>120</v>
      </c>
      <c r="Z102" s="82">
        <v>0</v>
      </c>
      <c r="AA102" s="331"/>
      <c r="AB102" s="332"/>
      <c r="AC102" s="332"/>
      <c r="AD102" s="333"/>
    </row>
    <row r="103" spans="1:31" ht="4.5" customHeight="1" x14ac:dyDescent="0.15">
      <c r="A103" s="23"/>
      <c r="B103" s="21"/>
      <c r="C103" s="21"/>
      <c r="D103" s="21"/>
      <c r="E103" s="21"/>
      <c r="F103" s="21"/>
      <c r="G103" s="21"/>
      <c r="H103" s="21"/>
      <c r="I103" s="21"/>
      <c r="J103" s="21"/>
      <c r="K103" s="52"/>
      <c r="L103" s="52"/>
      <c r="M103" s="52"/>
      <c r="N103" s="52"/>
      <c r="O103" s="52"/>
      <c r="P103" s="52"/>
      <c r="Q103" s="21"/>
      <c r="R103" s="21"/>
      <c r="S103" s="21"/>
      <c r="T103" s="21"/>
      <c r="U103" s="21"/>
      <c r="V103" s="21"/>
      <c r="W103" s="21"/>
      <c r="X103" s="21"/>
      <c r="Y103" s="21"/>
      <c r="Z103" s="21"/>
      <c r="AA103" s="20"/>
      <c r="AB103" s="21"/>
      <c r="AC103" s="21"/>
      <c r="AD103" s="22"/>
    </row>
    <row r="104" spans="1:31" ht="13.5" customHeight="1" x14ac:dyDescent="0.15">
      <c r="A104" s="39" t="s">
        <v>168</v>
      </c>
      <c r="B104" s="487" t="s">
        <v>30</v>
      </c>
      <c r="C104" s="488"/>
      <c r="D104" s="488"/>
      <c r="E104" s="488"/>
      <c r="F104" s="488"/>
      <c r="G104" s="488"/>
      <c r="H104" s="488"/>
      <c r="I104" s="488"/>
      <c r="J104" s="488"/>
      <c r="K104" s="488"/>
      <c r="L104" s="488"/>
      <c r="M104" s="488"/>
      <c r="N104" s="488"/>
      <c r="O104" s="488"/>
      <c r="P104" s="488"/>
      <c r="Q104" s="488"/>
      <c r="R104" s="488"/>
      <c r="S104" s="488"/>
      <c r="T104" s="488"/>
      <c r="U104" s="488"/>
      <c r="V104" s="488"/>
      <c r="W104" s="488"/>
      <c r="X104" s="488"/>
      <c r="Y104" s="488"/>
      <c r="Z104" s="489"/>
      <c r="AA104" s="331" t="s">
        <v>24</v>
      </c>
      <c r="AB104" s="332"/>
      <c r="AC104" s="332"/>
      <c r="AD104" s="333"/>
    </row>
    <row r="105" spans="1:31" ht="13.5" customHeight="1" thickBot="1" x14ac:dyDescent="0.2">
      <c r="A105" s="39" t="s">
        <v>232</v>
      </c>
      <c r="B105" s="484" t="s">
        <v>231</v>
      </c>
      <c r="C105" s="474"/>
      <c r="D105" s="474"/>
      <c r="E105" s="474"/>
      <c r="F105" s="474"/>
      <c r="G105" s="474"/>
      <c r="H105" s="474"/>
      <c r="I105" s="474"/>
      <c r="J105" s="474"/>
      <c r="K105" s="474"/>
      <c r="L105" s="474"/>
      <c r="M105" s="474"/>
      <c r="N105" s="474"/>
      <c r="O105" s="474"/>
      <c r="P105" s="474"/>
      <c r="Q105" s="474"/>
      <c r="R105" s="474"/>
      <c r="S105" s="474"/>
      <c r="T105" s="474"/>
      <c r="U105" s="474"/>
      <c r="V105" s="474"/>
      <c r="W105" s="474"/>
      <c r="X105" s="474"/>
      <c r="Y105" s="474"/>
      <c r="Z105" s="475"/>
      <c r="AA105" s="130"/>
      <c r="AB105" s="47"/>
      <c r="AC105" s="47"/>
      <c r="AD105" s="61"/>
    </row>
    <row r="106" spans="1:31" ht="12" customHeight="1" x14ac:dyDescent="0.15">
      <c r="A106" s="214" t="s">
        <v>17</v>
      </c>
      <c r="B106" s="215"/>
      <c r="C106" s="215"/>
      <c r="D106" s="216"/>
      <c r="E106" s="123"/>
      <c r="F106" s="123"/>
      <c r="G106" s="123"/>
      <c r="H106" s="123"/>
      <c r="I106" s="123"/>
      <c r="J106" s="123"/>
      <c r="K106" s="123"/>
      <c r="L106" s="123"/>
      <c r="M106" s="123"/>
      <c r="N106" s="123"/>
      <c r="O106" s="123"/>
      <c r="P106" s="123"/>
      <c r="Q106" s="123"/>
      <c r="R106" s="123"/>
      <c r="S106" s="14"/>
      <c r="T106" s="14"/>
      <c r="U106" s="14"/>
      <c r="V106" s="14"/>
      <c r="W106" s="14"/>
      <c r="X106" s="14"/>
      <c r="Y106" s="14"/>
      <c r="Z106" s="14"/>
      <c r="AA106" s="21"/>
      <c r="AB106" s="119"/>
      <c r="AC106" s="119"/>
      <c r="AD106" s="141"/>
    </row>
    <row r="107" spans="1:31" ht="17.25" customHeight="1" x14ac:dyDescent="0.15">
      <c r="A107" s="185" t="s">
        <v>1</v>
      </c>
      <c r="B107" s="186" t="s">
        <v>12</v>
      </c>
      <c r="C107" s="187" t="s">
        <v>11</v>
      </c>
      <c r="D107" s="187" t="s">
        <v>29</v>
      </c>
      <c r="E107" s="187" t="s">
        <v>19</v>
      </c>
      <c r="F107" s="187" t="s">
        <v>12</v>
      </c>
      <c r="G107" s="514" t="s">
        <v>28</v>
      </c>
      <c r="H107" s="515"/>
      <c r="I107" s="187" t="s">
        <v>169</v>
      </c>
      <c r="J107" s="401" t="s">
        <v>170</v>
      </c>
      <c r="K107" s="402"/>
      <c r="L107" s="402"/>
      <c r="M107" s="403"/>
      <c r="N107" s="401" t="s">
        <v>14</v>
      </c>
      <c r="O107" s="402"/>
      <c r="P107" s="403"/>
      <c r="Q107" s="401" t="s">
        <v>15</v>
      </c>
      <c r="R107" s="403"/>
      <c r="S107" s="407" t="s">
        <v>5</v>
      </c>
      <c r="T107" s="408"/>
      <c r="U107" s="408"/>
      <c r="V107" s="408"/>
      <c r="W107" s="408"/>
      <c r="X107" s="409"/>
      <c r="Y107" s="415" t="s">
        <v>31</v>
      </c>
      <c r="Z107" s="416"/>
      <c r="AA107" s="395" t="s">
        <v>223</v>
      </c>
      <c r="AB107" s="396"/>
      <c r="AC107" s="396"/>
      <c r="AD107" s="397"/>
    </row>
    <row r="108" spans="1:31" x14ac:dyDescent="0.15">
      <c r="A108" s="188"/>
      <c r="B108" s="189" t="s">
        <v>13</v>
      </c>
      <c r="C108" s="190" t="s">
        <v>13</v>
      </c>
      <c r="D108" s="190" t="s">
        <v>171</v>
      </c>
      <c r="E108" s="190" t="s">
        <v>20</v>
      </c>
      <c r="F108" s="190" t="s">
        <v>172</v>
      </c>
      <c r="G108" s="516" t="s">
        <v>225</v>
      </c>
      <c r="H108" s="517"/>
      <c r="I108" s="190" t="s">
        <v>173</v>
      </c>
      <c r="J108" s="404"/>
      <c r="K108" s="405"/>
      <c r="L108" s="405"/>
      <c r="M108" s="406"/>
      <c r="N108" s="404" t="s">
        <v>21</v>
      </c>
      <c r="O108" s="405"/>
      <c r="P108" s="406"/>
      <c r="Q108" s="404"/>
      <c r="R108" s="406"/>
      <c r="S108" s="197" t="s">
        <v>217</v>
      </c>
      <c r="T108" s="197" t="s">
        <v>218</v>
      </c>
      <c r="U108" s="197" t="s">
        <v>219</v>
      </c>
      <c r="V108" s="197" t="s">
        <v>220</v>
      </c>
      <c r="W108" s="197" t="s">
        <v>221</v>
      </c>
      <c r="X108" s="197" t="s">
        <v>222</v>
      </c>
      <c r="Y108" s="212" t="s">
        <v>62</v>
      </c>
      <c r="Z108" s="213" t="s">
        <v>63</v>
      </c>
      <c r="AA108" s="398"/>
      <c r="AB108" s="399"/>
      <c r="AC108" s="399"/>
      <c r="AD108" s="400"/>
    </row>
    <row r="109" spans="1:31" s="13" customFormat="1" ht="35.25" customHeight="1" x14ac:dyDescent="0.15">
      <c r="A109" s="208" t="s">
        <v>233</v>
      </c>
      <c r="B109" s="209" t="s">
        <v>234</v>
      </c>
      <c r="C109" s="210" t="s">
        <v>4</v>
      </c>
      <c r="D109" s="210" t="s">
        <v>64</v>
      </c>
      <c r="E109" s="210" t="s">
        <v>19</v>
      </c>
      <c r="F109" s="209"/>
      <c r="G109" s="312" t="s">
        <v>235</v>
      </c>
      <c r="H109" s="313"/>
      <c r="I109" s="218" t="s">
        <v>166</v>
      </c>
      <c r="J109" s="314" t="s">
        <v>236</v>
      </c>
      <c r="K109" s="315"/>
      <c r="L109" s="315"/>
      <c r="M109" s="316"/>
      <c r="N109" s="381" t="s">
        <v>237</v>
      </c>
      <c r="O109" s="382"/>
      <c r="P109" s="383"/>
      <c r="Q109" s="211" t="s">
        <v>238</v>
      </c>
      <c r="R109" s="4"/>
      <c r="S109" s="258"/>
      <c r="T109" s="258"/>
      <c r="U109" s="258"/>
      <c r="V109" s="258"/>
      <c r="W109" s="258"/>
      <c r="X109" s="261"/>
      <c r="Y109" s="225">
        <v>20</v>
      </c>
      <c r="Z109" s="82">
        <f>SUM(S109:X109)</f>
        <v>0</v>
      </c>
      <c r="AA109" s="298" t="s">
        <v>224</v>
      </c>
      <c r="AB109" s="299"/>
      <c r="AC109" s="299"/>
      <c r="AD109" s="300"/>
    </row>
    <row r="110" spans="1:31" s="13" customFormat="1" ht="35.25" customHeight="1" x14ac:dyDescent="0.15">
      <c r="A110" s="208" t="s">
        <v>239</v>
      </c>
      <c r="B110" s="209" t="s">
        <v>234</v>
      </c>
      <c r="C110" s="210" t="s">
        <v>4</v>
      </c>
      <c r="D110" s="210" t="s">
        <v>64</v>
      </c>
      <c r="E110" s="210" t="s">
        <v>19</v>
      </c>
      <c r="F110" s="209"/>
      <c r="G110" s="312" t="s">
        <v>235</v>
      </c>
      <c r="H110" s="313"/>
      <c r="I110" s="218" t="s">
        <v>166</v>
      </c>
      <c r="J110" s="314" t="s">
        <v>240</v>
      </c>
      <c r="K110" s="315"/>
      <c r="L110" s="315"/>
      <c r="M110" s="316"/>
      <c r="N110" s="381" t="s">
        <v>241</v>
      </c>
      <c r="O110" s="382"/>
      <c r="P110" s="383"/>
      <c r="Q110" s="211" t="s">
        <v>238</v>
      </c>
      <c r="R110" s="4"/>
      <c r="S110" s="258"/>
      <c r="T110" s="258"/>
      <c r="U110" s="258"/>
      <c r="V110" s="258"/>
      <c r="W110" s="258"/>
      <c r="X110" s="261"/>
      <c r="Y110" s="225">
        <v>15</v>
      </c>
      <c r="Z110" s="82">
        <f t="shared" ref="Z110:Z128" si="2">SUM(S110:X110)</f>
        <v>0</v>
      </c>
      <c r="AA110" s="297" t="s">
        <v>224</v>
      </c>
      <c r="AB110" s="297"/>
      <c r="AC110" s="297"/>
      <c r="AD110" s="297"/>
    </row>
    <row r="111" spans="1:31" s="13" customFormat="1" ht="35.25" customHeight="1" x14ac:dyDescent="0.15">
      <c r="A111" s="208" t="s">
        <v>242</v>
      </c>
      <c r="B111" s="209" t="s">
        <v>243</v>
      </c>
      <c r="C111" s="210" t="s">
        <v>4</v>
      </c>
      <c r="D111" s="210" t="s">
        <v>64</v>
      </c>
      <c r="E111" s="210" t="s">
        <v>19</v>
      </c>
      <c r="F111" s="209"/>
      <c r="G111" s="312" t="s">
        <v>244</v>
      </c>
      <c r="H111" s="313"/>
      <c r="I111" s="218" t="s">
        <v>166</v>
      </c>
      <c r="J111" s="314" t="s">
        <v>245</v>
      </c>
      <c r="K111" s="315"/>
      <c r="L111" s="315"/>
      <c r="M111" s="316"/>
      <c r="N111" s="301" t="s">
        <v>246</v>
      </c>
      <c r="O111" s="302"/>
      <c r="P111" s="303"/>
      <c r="Q111" s="211" t="s">
        <v>238</v>
      </c>
      <c r="R111" s="4"/>
      <c r="S111" s="258">
        <v>30.5</v>
      </c>
      <c r="T111" s="258"/>
      <c r="U111" s="258"/>
      <c r="V111" s="258"/>
      <c r="W111" s="258"/>
      <c r="X111" s="261"/>
      <c r="Y111" s="225">
        <v>40</v>
      </c>
      <c r="Z111" s="82">
        <f t="shared" si="2"/>
        <v>30.5</v>
      </c>
      <c r="AA111" s="296"/>
      <c r="AB111" s="296"/>
      <c r="AC111" s="296"/>
      <c r="AD111" s="296"/>
    </row>
    <row r="112" spans="1:31" s="13" customFormat="1" ht="23.25" customHeight="1" x14ac:dyDescent="0.15">
      <c r="A112" s="208" t="s">
        <v>247</v>
      </c>
      <c r="B112" s="209" t="s">
        <v>243</v>
      </c>
      <c r="C112" s="210" t="s">
        <v>4</v>
      </c>
      <c r="D112" s="210" t="s">
        <v>64</v>
      </c>
      <c r="E112" s="210" t="s">
        <v>19</v>
      </c>
      <c r="F112" s="209"/>
      <c r="G112" s="312" t="s">
        <v>244</v>
      </c>
      <c r="H112" s="313"/>
      <c r="I112" s="218" t="s">
        <v>166</v>
      </c>
      <c r="J112" s="314" t="s">
        <v>248</v>
      </c>
      <c r="K112" s="315"/>
      <c r="L112" s="315"/>
      <c r="M112" s="316"/>
      <c r="N112" s="301" t="s">
        <v>249</v>
      </c>
      <c r="O112" s="302"/>
      <c r="P112" s="303"/>
      <c r="Q112" s="211" t="s">
        <v>238</v>
      </c>
      <c r="R112" s="4"/>
      <c r="S112" s="258"/>
      <c r="T112" s="258">
        <v>26</v>
      </c>
      <c r="U112" s="258"/>
      <c r="V112" s="258"/>
      <c r="W112" s="258"/>
      <c r="X112" s="261"/>
      <c r="Y112" s="225">
        <v>20</v>
      </c>
      <c r="Z112" s="82">
        <f t="shared" si="2"/>
        <v>26</v>
      </c>
      <c r="AA112" s="296"/>
      <c r="AB112" s="296"/>
      <c r="AC112" s="296"/>
      <c r="AD112" s="296"/>
    </row>
    <row r="113" spans="1:30" s="13" customFormat="1" ht="23.25" customHeight="1" x14ac:dyDescent="0.15">
      <c r="A113" s="208" t="s">
        <v>250</v>
      </c>
      <c r="B113" s="209" t="s">
        <v>251</v>
      </c>
      <c r="C113" s="210" t="s">
        <v>4</v>
      </c>
      <c r="D113" s="210" t="s">
        <v>64</v>
      </c>
      <c r="E113" s="210" t="s">
        <v>19</v>
      </c>
      <c r="F113" s="209"/>
      <c r="G113" s="312" t="s">
        <v>252</v>
      </c>
      <c r="H113" s="313"/>
      <c r="I113" s="218" t="s">
        <v>166</v>
      </c>
      <c r="J113" s="314" t="s">
        <v>253</v>
      </c>
      <c r="K113" s="315"/>
      <c r="L113" s="315"/>
      <c r="M113" s="316"/>
      <c r="N113" s="301" t="s">
        <v>254</v>
      </c>
      <c r="O113" s="302"/>
      <c r="P113" s="303"/>
      <c r="Q113" s="211" t="s">
        <v>238</v>
      </c>
      <c r="R113" s="4"/>
      <c r="S113" s="258"/>
      <c r="T113" s="258">
        <v>0.9</v>
      </c>
      <c r="U113" s="258"/>
      <c r="V113" s="258"/>
      <c r="W113" s="258"/>
      <c r="X113" s="261"/>
      <c r="Y113" s="225">
        <v>5</v>
      </c>
      <c r="Z113" s="82">
        <f t="shared" si="2"/>
        <v>0.9</v>
      </c>
      <c r="AA113" s="297" t="s">
        <v>224</v>
      </c>
      <c r="AB113" s="297"/>
      <c r="AC113" s="297"/>
      <c r="AD113" s="297"/>
    </row>
    <row r="114" spans="1:30" s="13" customFormat="1" ht="30.75" customHeight="1" x14ac:dyDescent="0.15">
      <c r="A114" s="208" t="s">
        <v>255</v>
      </c>
      <c r="B114" s="209" t="s">
        <v>251</v>
      </c>
      <c r="C114" s="210" t="s">
        <v>4</v>
      </c>
      <c r="D114" s="210" t="s">
        <v>64</v>
      </c>
      <c r="E114" s="210" t="s">
        <v>19</v>
      </c>
      <c r="F114" s="209"/>
      <c r="G114" s="312" t="s">
        <v>252</v>
      </c>
      <c r="H114" s="313"/>
      <c r="I114" s="218" t="s">
        <v>295</v>
      </c>
      <c r="J114" s="370" t="s">
        <v>296</v>
      </c>
      <c r="K114" s="371"/>
      <c r="L114" s="371"/>
      <c r="M114" s="372"/>
      <c r="N114" s="301" t="s">
        <v>256</v>
      </c>
      <c r="O114" s="302"/>
      <c r="P114" s="303"/>
      <c r="Q114" s="211" t="s">
        <v>297</v>
      </c>
      <c r="R114" s="4"/>
      <c r="S114" s="258"/>
      <c r="T114" s="258">
        <v>2.6</v>
      </c>
      <c r="U114" s="258">
        <v>20.760999999999999</v>
      </c>
      <c r="V114" s="258">
        <v>26.128</v>
      </c>
      <c r="W114" s="258">
        <v>7.5149999999999997</v>
      </c>
      <c r="X114" s="261"/>
      <c r="Y114" s="225">
        <v>13</v>
      </c>
      <c r="Z114" s="82">
        <f t="shared" si="2"/>
        <v>57.004000000000005</v>
      </c>
      <c r="AA114" s="297" t="s">
        <v>224</v>
      </c>
      <c r="AB114" s="297"/>
      <c r="AC114" s="297"/>
      <c r="AD114" s="297"/>
    </row>
    <row r="115" spans="1:30" s="13" customFormat="1" ht="15" customHeight="1" x14ac:dyDescent="0.15">
      <c r="A115" s="219" t="s">
        <v>257</v>
      </c>
      <c r="B115" s="220" t="s">
        <v>251</v>
      </c>
      <c r="C115" s="221" t="s">
        <v>4</v>
      </c>
      <c r="D115" s="221" t="s">
        <v>64</v>
      </c>
      <c r="E115" s="221" t="s">
        <v>19</v>
      </c>
      <c r="F115" s="220"/>
      <c r="G115" s="373" t="s">
        <v>252</v>
      </c>
      <c r="H115" s="374"/>
      <c r="I115" s="222" t="s">
        <v>295</v>
      </c>
      <c r="J115" s="375" t="s">
        <v>258</v>
      </c>
      <c r="K115" s="376"/>
      <c r="L115" s="376"/>
      <c r="M115" s="377"/>
      <c r="N115" s="378" t="s">
        <v>259</v>
      </c>
      <c r="O115" s="379"/>
      <c r="P115" s="380"/>
      <c r="Q115" s="320" t="s">
        <v>297</v>
      </c>
      <c r="R115" s="321"/>
      <c r="S115" s="258"/>
      <c r="T115" s="258"/>
      <c r="U115" s="258"/>
      <c r="V115" s="258">
        <v>3.5030000000000001</v>
      </c>
      <c r="W115" s="258">
        <v>9.4</v>
      </c>
      <c r="X115" s="261"/>
      <c r="Y115" s="226">
        <v>25</v>
      </c>
      <c r="Z115" s="82">
        <f t="shared" si="2"/>
        <v>12.903</v>
      </c>
      <c r="AA115" s="297" t="s">
        <v>224</v>
      </c>
      <c r="AB115" s="297"/>
      <c r="AC115" s="297"/>
      <c r="AD115" s="297"/>
    </row>
    <row r="116" spans="1:30" s="13" customFormat="1" ht="15" customHeight="1" x14ac:dyDescent="0.15">
      <c r="A116" s="208" t="s">
        <v>260</v>
      </c>
      <c r="B116" s="209" t="s">
        <v>261</v>
      </c>
      <c r="C116" s="210" t="s">
        <v>4</v>
      </c>
      <c r="D116" s="210" t="s">
        <v>64</v>
      </c>
      <c r="E116" s="210" t="s">
        <v>19</v>
      </c>
      <c r="F116" s="209"/>
      <c r="G116" s="312" t="s">
        <v>261</v>
      </c>
      <c r="H116" s="313"/>
      <c r="I116" s="218" t="s">
        <v>295</v>
      </c>
      <c r="J116" s="314" t="s">
        <v>262</v>
      </c>
      <c r="K116" s="315"/>
      <c r="L116" s="315"/>
      <c r="M116" s="316"/>
      <c r="N116" s="301" t="s">
        <v>256</v>
      </c>
      <c r="O116" s="302"/>
      <c r="P116" s="303"/>
      <c r="Q116" s="211" t="s">
        <v>297</v>
      </c>
      <c r="R116" s="4"/>
      <c r="S116" s="258">
        <v>10.9</v>
      </c>
      <c r="T116" s="258"/>
      <c r="U116" s="258"/>
      <c r="V116" s="258"/>
      <c r="W116" s="258"/>
      <c r="X116" s="261"/>
      <c r="Y116" s="225">
        <v>9</v>
      </c>
      <c r="Z116" s="82">
        <f t="shared" si="2"/>
        <v>10.9</v>
      </c>
      <c r="AA116" s="296"/>
      <c r="AB116" s="296"/>
      <c r="AC116" s="296"/>
      <c r="AD116" s="296"/>
    </row>
    <row r="117" spans="1:30" s="13" customFormat="1" ht="15" customHeight="1" x14ac:dyDescent="0.15">
      <c r="A117" s="208" t="s">
        <v>263</v>
      </c>
      <c r="B117" s="209" t="s">
        <v>261</v>
      </c>
      <c r="C117" s="210" t="s">
        <v>4</v>
      </c>
      <c r="D117" s="210" t="s">
        <v>64</v>
      </c>
      <c r="E117" s="210" t="s">
        <v>19</v>
      </c>
      <c r="F117" s="209"/>
      <c r="G117" s="312" t="s">
        <v>261</v>
      </c>
      <c r="H117" s="313"/>
      <c r="I117" s="218" t="s">
        <v>295</v>
      </c>
      <c r="J117" s="314" t="s">
        <v>264</v>
      </c>
      <c r="K117" s="315"/>
      <c r="L117" s="315"/>
      <c r="M117" s="316"/>
      <c r="N117" s="301" t="s">
        <v>256</v>
      </c>
      <c r="O117" s="302"/>
      <c r="P117" s="303"/>
      <c r="Q117" s="211" t="s">
        <v>297</v>
      </c>
      <c r="R117" s="4"/>
      <c r="S117" s="258">
        <v>1.6</v>
      </c>
      <c r="T117" s="258"/>
      <c r="U117" s="258"/>
      <c r="V117" s="258"/>
      <c r="W117" s="258"/>
      <c r="X117" s="261"/>
      <c r="Y117" s="225">
        <v>1</v>
      </c>
      <c r="Z117" s="82">
        <f t="shared" si="2"/>
        <v>1.6</v>
      </c>
      <c r="AA117" s="296"/>
      <c r="AB117" s="296"/>
      <c r="AC117" s="296"/>
      <c r="AD117" s="296"/>
    </row>
    <row r="118" spans="1:30" s="13" customFormat="1" ht="15" customHeight="1" x14ac:dyDescent="0.15">
      <c r="A118" s="208" t="s">
        <v>265</v>
      </c>
      <c r="B118" s="209" t="s">
        <v>261</v>
      </c>
      <c r="C118" s="210" t="s">
        <v>4</v>
      </c>
      <c r="D118" s="210" t="s">
        <v>64</v>
      </c>
      <c r="E118" s="210" t="s">
        <v>19</v>
      </c>
      <c r="F118" s="209"/>
      <c r="G118" s="312" t="s">
        <v>261</v>
      </c>
      <c r="H118" s="313"/>
      <c r="I118" s="218" t="s">
        <v>295</v>
      </c>
      <c r="J118" s="314" t="s">
        <v>298</v>
      </c>
      <c r="K118" s="315"/>
      <c r="L118" s="315"/>
      <c r="M118" s="316"/>
      <c r="N118" s="301" t="s">
        <v>266</v>
      </c>
      <c r="O118" s="302"/>
      <c r="P118" s="303"/>
      <c r="Q118" s="211" t="s">
        <v>297</v>
      </c>
      <c r="R118" s="4"/>
      <c r="S118" s="258">
        <v>49.5</v>
      </c>
      <c r="T118" s="258">
        <v>58.95</v>
      </c>
      <c r="U118" s="258"/>
      <c r="V118" s="258"/>
      <c r="W118" s="258"/>
      <c r="X118" s="261"/>
      <c r="Y118" s="225">
        <v>170</v>
      </c>
      <c r="Z118" s="82">
        <f t="shared" si="2"/>
        <v>108.45</v>
      </c>
      <c r="AA118" s="296"/>
      <c r="AB118" s="296"/>
      <c r="AC118" s="296"/>
      <c r="AD118" s="296"/>
    </row>
    <row r="119" spans="1:30" s="13" customFormat="1" ht="15" customHeight="1" x14ac:dyDescent="0.15">
      <c r="A119" s="208" t="s">
        <v>267</v>
      </c>
      <c r="B119" s="209" t="s">
        <v>23</v>
      </c>
      <c r="C119" s="210" t="s">
        <v>4</v>
      </c>
      <c r="D119" s="210" t="s">
        <v>64</v>
      </c>
      <c r="E119" s="210" t="s">
        <v>19</v>
      </c>
      <c r="F119" s="209"/>
      <c r="G119" s="312" t="s">
        <v>23</v>
      </c>
      <c r="H119" s="313"/>
      <c r="I119" s="218" t="s">
        <v>295</v>
      </c>
      <c r="J119" s="314" t="s">
        <v>268</v>
      </c>
      <c r="K119" s="315"/>
      <c r="L119" s="315"/>
      <c r="M119" s="316"/>
      <c r="N119" s="301" t="s">
        <v>269</v>
      </c>
      <c r="O119" s="302"/>
      <c r="P119" s="303"/>
      <c r="Q119" s="211" t="s">
        <v>297</v>
      </c>
      <c r="R119" s="4"/>
      <c r="S119" s="258"/>
      <c r="T119" s="258"/>
      <c r="U119" s="258"/>
      <c r="V119" s="258"/>
      <c r="W119" s="258"/>
      <c r="X119" s="261"/>
      <c r="Y119" s="225">
        <v>10</v>
      </c>
      <c r="Z119" s="82">
        <f t="shared" si="2"/>
        <v>0</v>
      </c>
      <c r="AA119" s="296"/>
      <c r="AB119" s="296"/>
      <c r="AC119" s="296"/>
      <c r="AD119" s="296"/>
    </row>
    <row r="120" spans="1:30" s="13" customFormat="1" ht="15" customHeight="1" x14ac:dyDescent="0.15">
      <c r="A120" s="208" t="s">
        <v>270</v>
      </c>
      <c r="B120" s="209" t="s">
        <v>23</v>
      </c>
      <c r="C120" s="210" t="s">
        <v>4</v>
      </c>
      <c r="D120" s="210" t="s">
        <v>64</v>
      </c>
      <c r="E120" s="210" t="s">
        <v>19</v>
      </c>
      <c r="F120" s="209"/>
      <c r="G120" s="312" t="s">
        <v>23</v>
      </c>
      <c r="H120" s="313"/>
      <c r="I120" s="218" t="s">
        <v>295</v>
      </c>
      <c r="J120" s="314" t="s">
        <v>271</v>
      </c>
      <c r="K120" s="315"/>
      <c r="L120" s="315"/>
      <c r="M120" s="316"/>
      <c r="N120" s="301" t="s">
        <v>272</v>
      </c>
      <c r="O120" s="302"/>
      <c r="P120" s="303"/>
      <c r="Q120" s="211" t="s">
        <v>297</v>
      </c>
      <c r="R120" s="4"/>
      <c r="S120" s="258"/>
      <c r="T120" s="258"/>
      <c r="U120" s="258"/>
      <c r="V120" s="258"/>
      <c r="W120" s="258"/>
      <c r="X120" s="261"/>
      <c r="Y120" s="225">
        <v>10</v>
      </c>
      <c r="Z120" s="82">
        <f t="shared" si="2"/>
        <v>0</v>
      </c>
      <c r="AA120" s="296"/>
      <c r="AB120" s="296"/>
      <c r="AC120" s="296"/>
      <c r="AD120" s="296"/>
    </row>
    <row r="121" spans="1:30" s="13" customFormat="1" ht="15" customHeight="1" x14ac:dyDescent="0.15">
      <c r="A121" s="165" t="s">
        <v>299</v>
      </c>
      <c r="B121" s="167" t="s">
        <v>251</v>
      </c>
      <c r="C121" s="166" t="s">
        <v>4</v>
      </c>
      <c r="D121" s="166" t="s">
        <v>64</v>
      </c>
      <c r="E121" s="166" t="s">
        <v>19</v>
      </c>
      <c r="F121" s="167"/>
      <c r="G121" s="304" t="s">
        <v>252</v>
      </c>
      <c r="H121" s="305"/>
      <c r="I121" s="168" t="s">
        <v>295</v>
      </c>
      <c r="J121" s="306" t="s">
        <v>274</v>
      </c>
      <c r="K121" s="307"/>
      <c r="L121" s="307"/>
      <c r="M121" s="308"/>
      <c r="N121" s="317" t="s">
        <v>275</v>
      </c>
      <c r="O121" s="318"/>
      <c r="P121" s="319"/>
      <c r="Q121" s="223" t="s">
        <v>297</v>
      </c>
      <c r="R121" s="172"/>
      <c r="S121" s="258">
        <v>130</v>
      </c>
      <c r="T121" s="258"/>
      <c r="U121" s="258"/>
      <c r="V121" s="258"/>
      <c r="W121" s="258"/>
      <c r="X121" s="261"/>
      <c r="Y121" s="227">
        <v>130</v>
      </c>
      <c r="Z121" s="82">
        <f t="shared" si="2"/>
        <v>130</v>
      </c>
      <c r="AA121" s="296"/>
      <c r="AB121" s="296"/>
      <c r="AC121" s="296"/>
      <c r="AD121" s="296"/>
    </row>
    <row r="122" spans="1:30" s="13" customFormat="1" ht="15" customHeight="1" x14ac:dyDescent="0.15">
      <c r="A122" s="208" t="s">
        <v>300</v>
      </c>
      <c r="B122" s="209" t="s">
        <v>301</v>
      </c>
      <c r="C122" s="210" t="s">
        <v>4</v>
      </c>
      <c r="D122" s="210" t="s">
        <v>64</v>
      </c>
      <c r="E122" s="210" t="s">
        <v>19</v>
      </c>
      <c r="F122" s="209"/>
      <c r="G122" s="312" t="s">
        <v>252</v>
      </c>
      <c r="H122" s="313"/>
      <c r="I122" s="218" t="s">
        <v>295</v>
      </c>
      <c r="J122" s="314" t="s">
        <v>277</v>
      </c>
      <c r="K122" s="315"/>
      <c r="L122" s="315"/>
      <c r="M122" s="316"/>
      <c r="N122" s="301" t="s">
        <v>256</v>
      </c>
      <c r="O122" s="302"/>
      <c r="P122" s="303"/>
      <c r="Q122" s="334" t="s">
        <v>297</v>
      </c>
      <c r="R122" s="335"/>
      <c r="S122" s="258"/>
      <c r="T122" s="258">
        <v>131</v>
      </c>
      <c r="U122" s="258">
        <v>130.33799999999999</v>
      </c>
      <c r="V122" s="258">
        <v>67.5</v>
      </c>
      <c r="W122" s="258">
        <v>65</v>
      </c>
      <c r="X122" s="261">
        <v>30</v>
      </c>
      <c r="Y122" s="228">
        <v>530</v>
      </c>
      <c r="Z122" s="82">
        <f t="shared" si="2"/>
        <v>423.83799999999997</v>
      </c>
      <c r="AA122" s="297" t="s">
        <v>224</v>
      </c>
      <c r="AB122" s="297"/>
      <c r="AC122" s="297"/>
      <c r="AD122" s="297"/>
    </row>
    <row r="123" spans="1:30" s="13" customFormat="1" ht="15" customHeight="1" x14ac:dyDescent="0.15">
      <c r="A123" s="208" t="s">
        <v>278</v>
      </c>
      <c r="B123" s="209" t="s">
        <v>301</v>
      </c>
      <c r="C123" s="210" t="s">
        <v>4</v>
      </c>
      <c r="D123" s="210" t="s">
        <v>64</v>
      </c>
      <c r="E123" s="210" t="s">
        <v>19</v>
      </c>
      <c r="F123" s="224"/>
      <c r="G123" s="312" t="s">
        <v>261</v>
      </c>
      <c r="H123" s="313"/>
      <c r="I123" s="218" t="s">
        <v>295</v>
      </c>
      <c r="J123" s="314" t="s">
        <v>279</v>
      </c>
      <c r="K123" s="315"/>
      <c r="L123" s="315"/>
      <c r="M123" s="316"/>
      <c r="N123" s="301" t="s">
        <v>256</v>
      </c>
      <c r="O123" s="302"/>
      <c r="P123" s="303"/>
      <c r="Q123" s="211" t="s">
        <v>297</v>
      </c>
      <c r="R123" s="4"/>
      <c r="S123" s="258"/>
      <c r="T123" s="258"/>
      <c r="U123" s="258"/>
      <c r="V123" s="258"/>
      <c r="W123" s="258"/>
      <c r="X123" s="261"/>
      <c r="Y123" s="225">
        <v>40</v>
      </c>
      <c r="Z123" s="82">
        <f t="shared" si="2"/>
        <v>0</v>
      </c>
      <c r="AA123" s="296"/>
      <c r="AB123" s="296"/>
      <c r="AC123" s="296"/>
      <c r="AD123" s="296"/>
    </row>
    <row r="124" spans="1:30" s="13" customFormat="1" ht="15" customHeight="1" x14ac:dyDescent="0.15">
      <c r="A124" s="208" t="s">
        <v>302</v>
      </c>
      <c r="B124" s="209" t="s">
        <v>301</v>
      </c>
      <c r="C124" s="210" t="s">
        <v>4</v>
      </c>
      <c r="D124" s="210" t="s">
        <v>64</v>
      </c>
      <c r="E124" s="210" t="s">
        <v>19</v>
      </c>
      <c r="F124" s="224"/>
      <c r="G124" s="312" t="s">
        <v>23</v>
      </c>
      <c r="H124" s="313"/>
      <c r="I124" s="218" t="s">
        <v>295</v>
      </c>
      <c r="J124" s="314" t="s">
        <v>281</v>
      </c>
      <c r="K124" s="315"/>
      <c r="L124" s="315"/>
      <c r="M124" s="316"/>
      <c r="N124" s="301" t="s">
        <v>256</v>
      </c>
      <c r="O124" s="302"/>
      <c r="P124" s="303"/>
      <c r="Q124" s="211" t="s">
        <v>297</v>
      </c>
      <c r="R124" s="4"/>
      <c r="S124" s="258"/>
      <c r="T124" s="258">
        <v>18</v>
      </c>
      <c r="U124" s="258"/>
      <c r="V124" s="258">
        <v>30.111000000000001</v>
      </c>
      <c r="W124" s="258"/>
      <c r="X124" s="261"/>
      <c r="Y124" s="225">
        <v>24</v>
      </c>
      <c r="Z124" s="82">
        <f t="shared" si="2"/>
        <v>48.111000000000004</v>
      </c>
      <c r="AA124" s="297" t="s">
        <v>224</v>
      </c>
      <c r="AB124" s="297"/>
      <c r="AC124" s="297"/>
      <c r="AD124" s="297"/>
    </row>
    <row r="125" spans="1:30" s="13" customFormat="1" ht="15" customHeight="1" x14ac:dyDescent="0.15">
      <c r="A125" s="165" t="s">
        <v>303</v>
      </c>
      <c r="B125" s="167" t="s">
        <v>301</v>
      </c>
      <c r="C125" s="166" t="s">
        <v>4</v>
      </c>
      <c r="D125" s="166" t="s">
        <v>64</v>
      </c>
      <c r="E125" s="166" t="s">
        <v>20</v>
      </c>
      <c r="F125" s="167" t="s">
        <v>283</v>
      </c>
      <c r="G125" s="304" t="s">
        <v>252</v>
      </c>
      <c r="H125" s="305"/>
      <c r="I125" s="168" t="s">
        <v>295</v>
      </c>
      <c r="J125" s="306" t="s">
        <v>284</v>
      </c>
      <c r="K125" s="307"/>
      <c r="L125" s="307"/>
      <c r="M125" s="308"/>
      <c r="N125" s="317" t="s">
        <v>256</v>
      </c>
      <c r="O125" s="318"/>
      <c r="P125" s="319"/>
      <c r="Q125" s="169" t="s">
        <v>297</v>
      </c>
      <c r="R125" s="172"/>
      <c r="S125" s="258"/>
      <c r="T125" s="258"/>
      <c r="U125" s="258">
        <v>3.5910000000000002</v>
      </c>
      <c r="V125" s="258">
        <v>2.2599999999999998</v>
      </c>
      <c r="W125" s="258">
        <v>2.2000000000000002</v>
      </c>
      <c r="X125" s="261">
        <v>5.12</v>
      </c>
      <c r="Y125" s="229">
        <v>148</v>
      </c>
      <c r="Z125" s="82">
        <f t="shared" si="2"/>
        <v>13.170999999999999</v>
      </c>
      <c r="AA125" s="297" t="s">
        <v>224</v>
      </c>
      <c r="AB125" s="297"/>
      <c r="AC125" s="297"/>
      <c r="AD125" s="297"/>
    </row>
    <row r="126" spans="1:30" s="13" customFormat="1" ht="15" customHeight="1" x14ac:dyDescent="0.15">
      <c r="A126" s="165" t="s">
        <v>285</v>
      </c>
      <c r="B126" s="167" t="s">
        <v>251</v>
      </c>
      <c r="C126" s="166" t="s">
        <v>4</v>
      </c>
      <c r="D126" s="166" t="s">
        <v>64</v>
      </c>
      <c r="E126" s="166" t="s">
        <v>19</v>
      </c>
      <c r="F126" s="167"/>
      <c r="G126" s="304" t="s">
        <v>252</v>
      </c>
      <c r="H126" s="305"/>
      <c r="I126" s="168" t="s">
        <v>295</v>
      </c>
      <c r="J126" s="306" t="s">
        <v>286</v>
      </c>
      <c r="K126" s="307"/>
      <c r="L126" s="307"/>
      <c r="M126" s="308"/>
      <c r="N126" s="309" t="s">
        <v>287</v>
      </c>
      <c r="O126" s="310"/>
      <c r="P126" s="311"/>
      <c r="Q126" s="169" t="s">
        <v>288</v>
      </c>
      <c r="R126" s="172"/>
      <c r="S126" s="258"/>
      <c r="T126" s="258"/>
      <c r="U126" s="258"/>
      <c r="V126" s="258">
        <v>126.5</v>
      </c>
      <c r="W126" s="258"/>
      <c r="X126" s="261"/>
      <c r="Y126" s="229">
        <v>238</v>
      </c>
      <c r="Z126" s="82">
        <f t="shared" si="2"/>
        <v>126.5</v>
      </c>
      <c r="AA126" s="297" t="s">
        <v>224</v>
      </c>
      <c r="AB126" s="297"/>
      <c r="AC126" s="297"/>
      <c r="AD126" s="297"/>
    </row>
    <row r="127" spans="1:30" s="13" customFormat="1" ht="15" customHeight="1" x14ac:dyDescent="0.15">
      <c r="A127" s="165" t="s">
        <v>289</v>
      </c>
      <c r="B127" s="167" t="s">
        <v>251</v>
      </c>
      <c r="C127" s="166" t="s">
        <v>4</v>
      </c>
      <c r="D127" s="166" t="s">
        <v>64</v>
      </c>
      <c r="E127" s="166" t="s">
        <v>19</v>
      </c>
      <c r="F127" s="167"/>
      <c r="G127" s="304" t="s">
        <v>252</v>
      </c>
      <c r="H127" s="305"/>
      <c r="I127" s="168" t="s">
        <v>295</v>
      </c>
      <c r="J127" s="306" t="s">
        <v>290</v>
      </c>
      <c r="K127" s="307"/>
      <c r="L127" s="307"/>
      <c r="M127" s="308"/>
      <c r="N127" s="306" t="s">
        <v>291</v>
      </c>
      <c r="O127" s="307"/>
      <c r="P127" s="308"/>
      <c r="Q127" s="169" t="s">
        <v>288</v>
      </c>
      <c r="R127" s="172"/>
      <c r="S127" s="258"/>
      <c r="T127" s="258"/>
      <c r="U127" s="258"/>
      <c r="V127" s="258"/>
      <c r="W127" s="258">
        <v>1.94</v>
      </c>
      <c r="X127" s="261">
        <v>1.62</v>
      </c>
      <c r="Y127" s="229">
        <v>12</v>
      </c>
      <c r="Z127" s="82">
        <f t="shared" si="2"/>
        <v>3.56</v>
      </c>
      <c r="AA127" s="328"/>
      <c r="AB127" s="329"/>
      <c r="AC127" s="329"/>
      <c r="AD127" s="330"/>
    </row>
    <row r="128" spans="1:30" s="13" customFormat="1" ht="15" customHeight="1" x14ac:dyDescent="0.15">
      <c r="A128" s="165" t="s">
        <v>292</v>
      </c>
      <c r="B128" s="167" t="s">
        <v>251</v>
      </c>
      <c r="C128" s="166" t="s">
        <v>4</v>
      </c>
      <c r="D128" s="166" t="s">
        <v>64</v>
      </c>
      <c r="E128" s="166" t="s">
        <v>19</v>
      </c>
      <c r="F128" s="167"/>
      <c r="G128" s="304" t="s">
        <v>252</v>
      </c>
      <c r="H128" s="305"/>
      <c r="I128" s="168" t="s">
        <v>295</v>
      </c>
      <c r="J128" s="306" t="s">
        <v>293</v>
      </c>
      <c r="K128" s="307"/>
      <c r="L128" s="307"/>
      <c r="M128" s="308"/>
      <c r="N128" s="184" t="s">
        <v>294</v>
      </c>
      <c r="O128" s="195"/>
      <c r="P128" s="196"/>
      <c r="Q128" s="169" t="s">
        <v>288</v>
      </c>
      <c r="R128" s="172"/>
      <c r="S128" s="258"/>
      <c r="T128" s="258"/>
      <c r="U128" s="258"/>
      <c r="V128" s="258"/>
      <c r="W128" s="258">
        <v>2.9449999999999998</v>
      </c>
      <c r="X128" s="261">
        <v>35</v>
      </c>
      <c r="Y128" s="229">
        <v>70</v>
      </c>
      <c r="Z128" s="82">
        <f t="shared" si="2"/>
        <v>37.945</v>
      </c>
      <c r="AA128" s="328"/>
      <c r="AB128" s="329"/>
      <c r="AC128" s="329"/>
      <c r="AD128" s="330"/>
    </row>
    <row r="129" spans="1:30" s="13" customFormat="1" ht="13.5" customHeight="1" x14ac:dyDescent="0.15">
      <c r="A129" s="116"/>
      <c r="B129" s="38"/>
      <c r="C129" s="117"/>
      <c r="D129" s="117"/>
      <c r="E129" s="117"/>
      <c r="F129" s="108"/>
      <c r="G129" s="111"/>
      <c r="H129" s="112"/>
      <c r="I129" s="206"/>
      <c r="J129" s="109"/>
      <c r="K129" s="109"/>
      <c r="L129" s="109"/>
      <c r="M129" s="110"/>
      <c r="N129" s="53"/>
      <c r="O129" s="115"/>
      <c r="P129" s="113"/>
      <c r="Q129" s="54"/>
      <c r="R129" s="115"/>
      <c r="S129" s="258"/>
      <c r="T129" s="258"/>
      <c r="U129" s="258"/>
      <c r="V129" s="258"/>
      <c r="W129" s="258"/>
      <c r="X129" s="261"/>
      <c r="Y129" s="84"/>
      <c r="Z129" s="82"/>
      <c r="AA129" s="328"/>
      <c r="AB129" s="329"/>
      <c r="AC129" s="329"/>
      <c r="AD129" s="330"/>
    </row>
    <row r="130" spans="1:30" ht="13.5" customHeight="1" x14ac:dyDescent="0.15">
      <c r="A130" s="39"/>
      <c r="B130" s="40"/>
      <c r="C130" s="105"/>
      <c r="D130" s="105"/>
      <c r="E130" s="105"/>
      <c r="F130" s="105"/>
      <c r="G130" s="362"/>
      <c r="H130" s="363"/>
      <c r="I130" s="44"/>
      <c r="J130" s="43"/>
      <c r="K130" s="43"/>
      <c r="L130" s="43"/>
      <c r="M130" s="51"/>
      <c r="N130" s="55"/>
      <c r="O130" s="43"/>
      <c r="P130" s="51"/>
      <c r="Q130" s="42"/>
      <c r="R130" s="43"/>
      <c r="S130" s="255"/>
      <c r="T130" s="255"/>
      <c r="U130" s="255"/>
      <c r="V130" s="255"/>
      <c r="W130" s="255"/>
      <c r="X130" s="256"/>
      <c r="Y130" s="84"/>
      <c r="Z130" s="82"/>
      <c r="AA130" s="328"/>
      <c r="AB130" s="329"/>
      <c r="AC130" s="329"/>
      <c r="AD130" s="330"/>
    </row>
    <row r="131" spans="1:30" ht="13.5" customHeight="1" x14ac:dyDescent="0.15">
      <c r="A131" s="39"/>
      <c r="B131" s="40"/>
      <c r="C131" s="40"/>
      <c r="D131" s="105"/>
      <c r="E131" s="105"/>
      <c r="F131" s="105"/>
      <c r="G131" s="362"/>
      <c r="H131" s="363"/>
      <c r="I131" s="236"/>
      <c r="J131" s="234"/>
      <c r="K131" s="234"/>
      <c r="L131" s="234"/>
      <c r="M131" s="235"/>
      <c r="N131" s="367"/>
      <c r="O131" s="368"/>
      <c r="P131" s="369"/>
      <c r="Q131" s="42"/>
      <c r="R131" s="43"/>
      <c r="S131" s="255"/>
      <c r="T131" s="255"/>
      <c r="U131" s="255"/>
      <c r="V131" s="255"/>
      <c r="W131" s="255"/>
      <c r="X131" s="256"/>
      <c r="Y131" s="84"/>
      <c r="Z131" s="82"/>
      <c r="AA131" s="328"/>
      <c r="AB131" s="329"/>
      <c r="AC131" s="329"/>
      <c r="AD131" s="330"/>
    </row>
    <row r="132" spans="1:30" s="13" customFormat="1" ht="13.5" customHeight="1" x14ac:dyDescent="0.15">
      <c r="A132" s="104"/>
      <c r="B132" s="38"/>
      <c r="C132" s="102"/>
      <c r="D132" s="102"/>
      <c r="E132" s="102"/>
      <c r="F132" s="105"/>
      <c r="G132" s="365"/>
      <c r="H132" s="366"/>
      <c r="I132" s="44"/>
      <c r="J132" s="43"/>
      <c r="K132" s="43"/>
      <c r="L132" s="43"/>
      <c r="M132" s="51"/>
      <c r="N132" s="53"/>
      <c r="O132" s="99"/>
      <c r="P132" s="103"/>
      <c r="Q132" s="54"/>
      <c r="R132" s="99"/>
      <c r="S132" s="258"/>
      <c r="T132" s="258"/>
      <c r="U132" s="258"/>
      <c r="V132" s="258"/>
      <c r="W132" s="258"/>
      <c r="X132" s="261"/>
      <c r="Y132" s="84"/>
      <c r="Z132" s="82"/>
      <c r="AA132" s="328"/>
      <c r="AB132" s="329"/>
      <c r="AC132" s="329"/>
      <c r="AD132" s="330"/>
    </row>
    <row r="133" spans="1:30" ht="13.5" customHeight="1" x14ac:dyDescent="0.15">
      <c r="A133" s="39"/>
      <c r="B133" s="40"/>
      <c r="C133" s="105"/>
      <c r="D133" s="105"/>
      <c r="E133" s="105"/>
      <c r="F133" s="105"/>
      <c r="G133" s="362"/>
      <c r="H133" s="363"/>
      <c r="I133" s="237"/>
      <c r="J133" s="129"/>
      <c r="K133" s="129"/>
      <c r="L133" s="129"/>
      <c r="M133" s="131"/>
      <c r="N133" s="43"/>
      <c r="O133" s="43"/>
      <c r="P133" s="51"/>
      <c r="Q133" s="42"/>
      <c r="R133" s="43"/>
      <c r="S133" s="255"/>
      <c r="T133" s="255"/>
      <c r="U133" s="255"/>
      <c r="V133" s="255"/>
      <c r="W133" s="255"/>
      <c r="X133" s="256"/>
      <c r="Y133" s="84"/>
      <c r="Z133" s="82"/>
      <c r="AA133" s="328"/>
      <c r="AB133" s="329"/>
      <c r="AC133" s="329"/>
      <c r="AD133" s="330"/>
    </row>
    <row r="134" spans="1:30" s="13" customFormat="1" ht="13.5" customHeight="1" x14ac:dyDescent="0.15">
      <c r="A134" s="104"/>
      <c r="B134" s="38"/>
      <c r="C134" s="102"/>
      <c r="D134" s="102"/>
      <c r="E134" s="102"/>
      <c r="F134" s="105"/>
      <c r="G134" s="365"/>
      <c r="H134" s="366"/>
      <c r="I134" s="44"/>
      <c r="J134" s="43"/>
      <c r="K134" s="43"/>
      <c r="L134" s="43"/>
      <c r="M134" s="51"/>
      <c r="N134" s="53"/>
      <c r="O134" s="99"/>
      <c r="P134" s="103"/>
      <c r="Q134" s="54"/>
      <c r="R134" s="99"/>
      <c r="S134" s="258"/>
      <c r="T134" s="258"/>
      <c r="U134" s="258"/>
      <c r="V134" s="258"/>
      <c r="W134" s="258"/>
      <c r="X134" s="261"/>
      <c r="Y134" s="84"/>
      <c r="Z134" s="82"/>
      <c r="AA134" s="328"/>
      <c r="AB134" s="329"/>
      <c r="AC134" s="329"/>
      <c r="AD134" s="330"/>
    </row>
    <row r="135" spans="1:30" ht="13.5" customHeight="1" x14ac:dyDescent="0.15">
      <c r="A135" s="39"/>
      <c r="B135" s="40"/>
      <c r="C135" s="40"/>
      <c r="D135" s="105"/>
      <c r="E135" s="105"/>
      <c r="F135" s="105"/>
      <c r="G135" s="362"/>
      <c r="H135" s="363"/>
      <c r="I135" s="238"/>
      <c r="J135" s="56"/>
      <c r="K135" s="56"/>
      <c r="L135" s="56"/>
      <c r="M135" s="57"/>
      <c r="N135" s="58"/>
      <c r="O135" s="106"/>
      <c r="P135" s="107"/>
      <c r="Q135" s="360"/>
      <c r="R135" s="361"/>
      <c r="S135" s="255"/>
      <c r="T135" s="255"/>
      <c r="U135" s="255"/>
      <c r="V135" s="255"/>
      <c r="W135" s="255"/>
      <c r="X135" s="256"/>
      <c r="Y135" s="84"/>
      <c r="Z135" s="82"/>
      <c r="AA135" s="328"/>
      <c r="AB135" s="329"/>
      <c r="AC135" s="329"/>
      <c r="AD135" s="330"/>
    </row>
    <row r="136" spans="1:30" ht="13.5" customHeight="1" x14ac:dyDescent="0.15">
      <c r="A136" s="39"/>
      <c r="B136" s="40"/>
      <c r="C136" s="40"/>
      <c r="D136" s="105"/>
      <c r="E136" s="105"/>
      <c r="F136" s="105"/>
      <c r="G136" s="362"/>
      <c r="H136" s="363"/>
      <c r="I136" s="239"/>
      <c r="J136" s="59"/>
      <c r="K136" s="59"/>
      <c r="L136" s="59"/>
      <c r="M136" s="60"/>
      <c r="N136" s="43"/>
      <c r="O136" s="43"/>
      <c r="P136" s="51"/>
      <c r="Q136" s="360"/>
      <c r="R136" s="364"/>
      <c r="S136" s="259">
        <f>SUM(S109:S135)</f>
        <v>222.5</v>
      </c>
      <c r="T136" s="259">
        <f t="shared" ref="T136:X136" si="3">SUM(T109:T135)</f>
        <v>237.45</v>
      </c>
      <c r="U136" s="259">
        <f>SUM(U109:U135)</f>
        <v>154.69</v>
      </c>
      <c r="V136" s="259">
        <f t="shared" si="3"/>
        <v>256.00200000000001</v>
      </c>
      <c r="W136" s="259">
        <f t="shared" si="3"/>
        <v>88.999999999999986</v>
      </c>
      <c r="X136" s="259">
        <f t="shared" si="3"/>
        <v>71.739999999999995</v>
      </c>
      <c r="Y136" s="84"/>
      <c r="Z136" s="82"/>
      <c r="AA136" s="328"/>
      <c r="AB136" s="329"/>
      <c r="AC136" s="329"/>
      <c r="AD136" s="330"/>
    </row>
    <row r="137" spans="1:30" x14ac:dyDescent="0.15">
      <c r="A137" s="101"/>
      <c r="B137" s="43"/>
      <c r="C137" s="43"/>
      <c r="D137" s="43"/>
      <c r="E137" s="43"/>
      <c r="F137" s="43"/>
      <c r="G137" s="43"/>
      <c r="H137" s="43"/>
      <c r="I137" s="43"/>
      <c r="J137" s="43"/>
      <c r="K137" s="41"/>
      <c r="L137" s="41"/>
      <c r="M137" s="41"/>
      <c r="N137" s="41"/>
      <c r="O137" s="41"/>
      <c r="P137" s="41"/>
      <c r="Q137" s="43"/>
      <c r="R137" s="43"/>
      <c r="S137" s="43"/>
      <c r="T137" s="43"/>
      <c r="U137" s="100" t="s">
        <v>0</v>
      </c>
      <c r="V137" s="100"/>
      <c r="W137" s="51"/>
      <c r="X137" s="43"/>
      <c r="Y137" s="240">
        <f>SUM(Y109:Y136)</f>
        <v>1530</v>
      </c>
      <c r="Z137" s="82">
        <f>SUM(Z109:Z136)</f>
        <v>1031.3820000000001</v>
      </c>
      <c r="AA137" s="328"/>
      <c r="AB137" s="329"/>
      <c r="AC137" s="329"/>
      <c r="AD137" s="330"/>
    </row>
    <row r="138" spans="1:30" ht="4.5" customHeight="1" thickBot="1" x14ac:dyDescent="0.2">
      <c r="A138" s="511"/>
      <c r="B138" s="512"/>
      <c r="C138" s="512"/>
      <c r="D138" s="512"/>
      <c r="E138" s="512"/>
      <c r="F138" s="512"/>
      <c r="G138" s="512"/>
      <c r="H138" s="512"/>
      <c r="I138" s="512"/>
      <c r="J138" s="512"/>
      <c r="K138" s="512"/>
      <c r="L138" s="512"/>
      <c r="M138" s="512"/>
      <c r="N138" s="512"/>
      <c r="O138" s="512"/>
      <c r="P138" s="512"/>
      <c r="Q138" s="512"/>
      <c r="R138" s="512"/>
      <c r="S138" s="512"/>
      <c r="T138" s="512"/>
      <c r="U138" s="512"/>
      <c r="V138" s="512"/>
      <c r="W138" s="512"/>
      <c r="X138" s="512"/>
      <c r="Y138" s="512"/>
      <c r="Z138" s="512"/>
      <c r="AA138" s="512"/>
      <c r="AB138" s="512"/>
      <c r="AC138" s="512"/>
      <c r="AD138" s="513"/>
    </row>
    <row r="139" spans="1:30" ht="13.5" customHeight="1" x14ac:dyDescent="0.15">
      <c r="A139" s="230" t="s">
        <v>1</v>
      </c>
      <c r="B139" s="322" t="s">
        <v>30</v>
      </c>
      <c r="C139" s="323"/>
      <c r="D139" s="323"/>
      <c r="E139" s="323"/>
      <c r="F139" s="323"/>
      <c r="G139" s="323"/>
      <c r="H139" s="323"/>
      <c r="I139" s="323"/>
      <c r="J139" s="323"/>
      <c r="K139" s="323"/>
      <c r="L139" s="323"/>
      <c r="M139" s="323"/>
      <c r="N139" s="323"/>
      <c r="O139" s="323"/>
      <c r="P139" s="323"/>
      <c r="Q139" s="323"/>
      <c r="R139" s="323"/>
      <c r="S139" s="323"/>
      <c r="T139" s="323"/>
      <c r="U139" s="323"/>
      <c r="V139" s="323"/>
      <c r="W139" s="323"/>
      <c r="X139" s="323"/>
      <c r="Y139" s="323"/>
      <c r="Z139" s="323"/>
      <c r="AA139" s="323"/>
      <c r="AB139" s="323"/>
      <c r="AC139" s="324"/>
      <c r="AD139" s="231" t="s">
        <v>223</v>
      </c>
    </row>
    <row r="140" spans="1:30" ht="13.5" customHeight="1" x14ac:dyDescent="0.15">
      <c r="A140" s="208" t="s">
        <v>233</v>
      </c>
      <c r="B140" s="336" t="s">
        <v>304</v>
      </c>
      <c r="C140" s="337"/>
      <c r="D140" s="337"/>
      <c r="E140" s="337"/>
      <c r="F140" s="337"/>
      <c r="G140" s="337"/>
      <c r="H140" s="337"/>
      <c r="I140" s="337"/>
      <c r="J140" s="337"/>
      <c r="K140" s="337"/>
      <c r="L140" s="337"/>
      <c r="M140" s="337"/>
      <c r="N140" s="337"/>
      <c r="O140" s="337"/>
      <c r="P140" s="337"/>
      <c r="Q140" s="337"/>
      <c r="R140" s="337"/>
      <c r="S140" s="337"/>
      <c r="T140" s="337"/>
      <c r="U140" s="337"/>
      <c r="V140" s="337"/>
      <c r="W140" s="337"/>
      <c r="X140" s="337"/>
      <c r="Y140" s="337"/>
      <c r="Z140" s="337"/>
      <c r="AA140" s="337"/>
      <c r="AB140" s="337"/>
      <c r="AC140" s="338"/>
      <c r="AD140" s="45"/>
    </row>
    <row r="141" spans="1:30" ht="13.5" customHeight="1" x14ac:dyDescent="0.15">
      <c r="A141" s="208" t="s">
        <v>305</v>
      </c>
      <c r="B141" s="336" t="s">
        <v>306</v>
      </c>
      <c r="C141" s="337"/>
      <c r="D141" s="337"/>
      <c r="E141" s="337"/>
      <c r="F141" s="337"/>
      <c r="G141" s="337"/>
      <c r="H141" s="337"/>
      <c r="I141" s="337"/>
      <c r="J141" s="337"/>
      <c r="K141" s="337"/>
      <c r="L141" s="337"/>
      <c r="M141" s="337"/>
      <c r="N141" s="337"/>
      <c r="O141" s="337"/>
      <c r="P141" s="337"/>
      <c r="Q141" s="337"/>
      <c r="R141" s="337"/>
      <c r="S141" s="337"/>
      <c r="T141" s="337"/>
      <c r="U141" s="337"/>
      <c r="V141" s="337"/>
      <c r="W141" s="337"/>
      <c r="X141" s="337"/>
      <c r="Y141" s="337"/>
      <c r="Z141" s="337"/>
      <c r="AA141" s="337"/>
      <c r="AB141" s="337"/>
      <c r="AC141" s="338"/>
      <c r="AD141" s="45"/>
    </row>
    <row r="142" spans="1:30" ht="27.75" customHeight="1" x14ac:dyDescent="0.15">
      <c r="A142" s="208" t="s">
        <v>307</v>
      </c>
      <c r="B142" s="336" t="s">
        <v>308</v>
      </c>
      <c r="C142" s="337"/>
      <c r="D142" s="337"/>
      <c r="E142" s="337"/>
      <c r="F142" s="337"/>
      <c r="G142" s="337"/>
      <c r="H142" s="337"/>
      <c r="I142" s="337"/>
      <c r="J142" s="337"/>
      <c r="K142" s="337"/>
      <c r="L142" s="337"/>
      <c r="M142" s="337"/>
      <c r="N142" s="337"/>
      <c r="O142" s="337"/>
      <c r="P142" s="337"/>
      <c r="Q142" s="337"/>
      <c r="R142" s="337"/>
      <c r="S142" s="337"/>
      <c r="T142" s="337"/>
      <c r="U142" s="337"/>
      <c r="V142" s="337"/>
      <c r="W142" s="337"/>
      <c r="X142" s="337"/>
      <c r="Y142" s="337"/>
      <c r="Z142" s="337"/>
      <c r="AA142" s="337"/>
      <c r="AB142" s="337"/>
      <c r="AC142" s="338"/>
      <c r="AD142" s="45"/>
    </row>
    <row r="143" spans="1:30" ht="13.5" customHeight="1" x14ac:dyDescent="0.15">
      <c r="A143" s="208" t="s">
        <v>247</v>
      </c>
      <c r="B143" s="336" t="s">
        <v>309</v>
      </c>
      <c r="C143" s="337"/>
      <c r="D143" s="337"/>
      <c r="E143" s="337"/>
      <c r="F143" s="337"/>
      <c r="G143" s="337"/>
      <c r="H143" s="337"/>
      <c r="I143" s="337"/>
      <c r="J143" s="337"/>
      <c r="K143" s="337"/>
      <c r="L143" s="337"/>
      <c r="M143" s="337"/>
      <c r="N143" s="337"/>
      <c r="O143" s="337"/>
      <c r="P143" s="337"/>
      <c r="Q143" s="337"/>
      <c r="R143" s="337"/>
      <c r="S143" s="337"/>
      <c r="T143" s="337"/>
      <c r="U143" s="337"/>
      <c r="V143" s="337"/>
      <c r="W143" s="337"/>
      <c r="X143" s="337"/>
      <c r="Y143" s="337"/>
      <c r="Z143" s="337"/>
      <c r="AA143" s="337"/>
      <c r="AB143" s="337"/>
      <c r="AC143" s="338"/>
      <c r="AD143" s="45"/>
    </row>
    <row r="144" spans="1:30" ht="27" customHeight="1" x14ac:dyDescent="0.15">
      <c r="A144" s="208" t="s">
        <v>250</v>
      </c>
      <c r="B144" s="309" t="s">
        <v>310</v>
      </c>
      <c r="C144" s="310"/>
      <c r="D144" s="310"/>
      <c r="E144" s="310"/>
      <c r="F144" s="310"/>
      <c r="G144" s="310"/>
      <c r="H144" s="310"/>
      <c r="I144" s="310"/>
      <c r="J144" s="310"/>
      <c r="K144" s="310"/>
      <c r="L144" s="310"/>
      <c r="M144" s="310"/>
      <c r="N144" s="310"/>
      <c r="O144" s="310"/>
      <c r="P144" s="310"/>
      <c r="Q144" s="310"/>
      <c r="R144" s="310"/>
      <c r="S144" s="310"/>
      <c r="T144" s="310"/>
      <c r="U144" s="310"/>
      <c r="V144" s="310"/>
      <c r="W144" s="310"/>
      <c r="X144" s="310"/>
      <c r="Y144" s="310"/>
      <c r="Z144" s="310"/>
      <c r="AA144" s="310"/>
      <c r="AB144" s="310"/>
      <c r="AC144" s="311"/>
      <c r="AD144" s="45"/>
    </row>
    <row r="145" spans="1:30" ht="27" customHeight="1" x14ac:dyDescent="0.15">
      <c r="A145" s="208" t="s">
        <v>255</v>
      </c>
      <c r="B145" s="309" t="s">
        <v>311</v>
      </c>
      <c r="C145" s="310"/>
      <c r="D145" s="310"/>
      <c r="E145" s="310"/>
      <c r="F145" s="310"/>
      <c r="G145" s="310"/>
      <c r="H145" s="310"/>
      <c r="I145" s="310"/>
      <c r="J145" s="310"/>
      <c r="K145" s="310"/>
      <c r="L145" s="310"/>
      <c r="M145" s="310"/>
      <c r="N145" s="310"/>
      <c r="O145" s="310"/>
      <c r="P145" s="310"/>
      <c r="Q145" s="310"/>
      <c r="R145" s="310"/>
      <c r="S145" s="310"/>
      <c r="T145" s="310"/>
      <c r="U145" s="310"/>
      <c r="V145" s="310"/>
      <c r="W145" s="310"/>
      <c r="X145" s="310"/>
      <c r="Y145" s="310"/>
      <c r="Z145" s="310"/>
      <c r="AA145" s="310"/>
      <c r="AB145" s="310"/>
      <c r="AC145" s="311"/>
      <c r="AD145" s="45"/>
    </row>
    <row r="146" spans="1:30" ht="29.25" customHeight="1" x14ac:dyDescent="0.15">
      <c r="A146" s="208" t="s">
        <v>257</v>
      </c>
      <c r="B146" s="309" t="s">
        <v>312</v>
      </c>
      <c r="C146" s="310"/>
      <c r="D146" s="310"/>
      <c r="E146" s="310"/>
      <c r="F146" s="310"/>
      <c r="G146" s="310"/>
      <c r="H146" s="310"/>
      <c r="I146" s="310"/>
      <c r="J146" s="310"/>
      <c r="K146" s="310"/>
      <c r="L146" s="310"/>
      <c r="M146" s="310"/>
      <c r="N146" s="310"/>
      <c r="O146" s="310"/>
      <c r="P146" s="310"/>
      <c r="Q146" s="310"/>
      <c r="R146" s="310"/>
      <c r="S146" s="310"/>
      <c r="T146" s="310"/>
      <c r="U146" s="310"/>
      <c r="V146" s="310"/>
      <c r="W146" s="310"/>
      <c r="X146" s="310"/>
      <c r="Y146" s="310"/>
      <c r="Z146" s="310"/>
      <c r="AA146" s="310"/>
      <c r="AB146" s="310"/>
      <c r="AC146" s="311"/>
      <c r="AD146" s="45"/>
    </row>
    <row r="147" spans="1:30" ht="27" customHeight="1" x14ac:dyDescent="0.15">
      <c r="A147" s="208" t="s">
        <v>260</v>
      </c>
      <c r="B147" s="309" t="s">
        <v>313</v>
      </c>
      <c r="C147" s="310"/>
      <c r="D147" s="310"/>
      <c r="E147" s="310"/>
      <c r="F147" s="310"/>
      <c r="G147" s="310"/>
      <c r="H147" s="310"/>
      <c r="I147" s="310"/>
      <c r="J147" s="310"/>
      <c r="K147" s="310"/>
      <c r="L147" s="310"/>
      <c r="M147" s="310"/>
      <c r="N147" s="310"/>
      <c r="O147" s="310"/>
      <c r="P147" s="310"/>
      <c r="Q147" s="310"/>
      <c r="R147" s="310"/>
      <c r="S147" s="310"/>
      <c r="T147" s="310"/>
      <c r="U147" s="310"/>
      <c r="V147" s="310"/>
      <c r="W147" s="310"/>
      <c r="X147" s="310"/>
      <c r="Y147" s="310"/>
      <c r="Z147" s="310"/>
      <c r="AA147" s="310"/>
      <c r="AB147" s="310"/>
      <c r="AC147" s="311"/>
      <c r="AD147" s="45"/>
    </row>
    <row r="148" spans="1:30" ht="28.5" customHeight="1" x14ac:dyDescent="0.15">
      <c r="A148" s="208" t="s">
        <v>263</v>
      </c>
      <c r="B148" s="309" t="s">
        <v>314</v>
      </c>
      <c r="C148" s="310"/>
      <c r="D148" s="310"/>
      <c r="E148" s="310"/>
      <c r="F148" s="310"/>
      <c r="G148" s="310"/>
      <c r="H148" s="310"/>
      <c r="I148" s="310"/>
      <c r="J148" s="310"/>
      <c r="K148" s="310"/>
      <c r="L148" s="310"/>
      <c r="M148" s="310"/>
      <c r="N148" s="310"/>
      <c r="O148" s="310"/>
      <c r="P148" s="310"/>
      <c r="Q148" s="310"/>
      <c r="R148" s="310"/>
      <c r="S148" s="310"/>
      <c r="T148" s="310"/>
      <c r="U148" s="310"/>
      <c r="V148" s="310"/>
      <c r="W148" s="310"/>
      <c r="X148" s="310"/>
      <c r="Y148" s="310"/>
      <c r="Z148" s="310"/>
      <c r="AA148" s="310"/>
      <c r="AB148" s="310"/>
      <c r="AC148" s="311"/>
      <c r="AD148" s="45"/>
    </row>
    <row r="149" spans="1:30" ht="13.5" customHeight="1" x14ac:dyDescent="0.15">
      <c r="A149" s="208" t="s">
        <v>265</v>
      </c>
      <c r="B149" s="309" t="s">
        <v>315</v>
      </c>
      <c r="C149" s="310"/>
      <c r="D149" s="310"/>
      <c r="E149" s="310"/>
      <c r="F149" s="310"/>
      <c r="G149" s="310"/>
      <c r="H149" s="310"/>
      <c r="I149" s="310"/>
      <c r="J149" s="310"/>
      <c r="K149" s="310"/>
      <c r="L149" s="310"/>
      <c r="M149" s="310"/>
      <c r="N149" s="310"/>
      <c r="O149" s="310"/>
      <c r="P149" s="310"/>
      <c r="Q149" s="310"/>
      <c r="R149" s="310"/>
      <c r="S149" s="310"/>
      <c r="T149" s="310"/>
      <c r="U149" s="310"/>
      <c r="V149" s="310"/>
      <c r="W149" s="310"/>
      <c r="X149" s="310"/>
      <c r="Y149" s="310"/>
      <c r="Z149" s="310"/>
      <c r="AA149" s="310"/>
      <c r="AB149" s="310"/>
      <c r="AC149" s="311"/>
      <c r="AD149" s="45"/>
    </row>
    <row r="150" spans="1:30" ht="13.5" customHeight="1" x14ac:dyDescent="0.15">
      <c r="A150" s="208" t="s">
        <v>267</v>
      </c>
      <c r="B150" s="309" t="s">
        <v>316</v>
      </c>
      <c r="C150" s="310"/>
      <c r="D150" s="310"/>
      <c r="E150" s="310"/>
      <c r="F150" s="310"/>
      <c r="G150" s="310"/>
      <c r="H150" s="310"/>
      <c r="I150" s="310"/>
      <c r="J150" s="310"/>
      <c r="K150" s="310"/>
      <c r="L150" s="310"/>
      <c r="M150" s="310"/>
      <c r="N150" s="310"/>
      <c r="O150" s="310"/>
      <c r="P150" s="310"/>
      <c r="Q150" s="310"/>
      <c r="R150" s="310"/>
      <c r="S150" s="310"/>
      <c r="T150" s="310"/>
      <c r="U150" s="310"/>
      <c r="V150" s="310"/>
      <c r="W150" s="310"/>
      <c r="X150" s="310"/>
      <c r="Y150" s="310"/>
      <c r="Z150" s="310"/>
      <c r="AA150" s="310"/>
      <c r="AB150" s="310"/>
      <c r="AC150" s="311"/>
      <c r="AD150" s="45"/>
    </row>
    <row r="151" spans="1:30" ht="25.5" customHeight="1" x14ac:dyDescent="0.15">
      <c r="A151" s="208" t="s">
        <v>270</v>
      </c>
      <c r="B151" s="309" t="s">
        <v>317</v>
      </c>
      <c r="C151" s="310"/>
      <c r="D151" s="310"/>
      <c r="E151" s="310"/>
      <c r="F151" s="310"/>
      <c r="G151" s="310"/>
      <c r="H151" s="310"/>
      <c r="I151" s="310"/>
      <c r="J151" s="310"/>
      <c r="K151" s="310"/>
      <c r="L151" s="310"/>
      <c r="M151" s="310"/>
      <c r="N151" s="310"/>
      <c r="O151" s="310"/>
      <c r="P151" s="310"/>
      <c r="Q151" s="310"/>
      <c r="R151" s="310"/>
      <c r="S151" s="310"/>
      <c r="T151" s="310"/>
      <c r="U151" s="310"/>
      <c r="V151" s="310"/>
      <c r="W151" s="310"/>
      <c r="X151" s="310"/>
      <c r="Y151" s="310"/>
      <c r="Z151" s="310"/>
      <c r="AA151" s="310"/>
      <c r="AB151" s="310"/>
      <c r="AC151" s="311"/>
      <c r="AD151" s="45"/>
    </row>
    <row r="152" spans="1:30" ht="27.75" customHeight="1" x14ac:dyDescent="0.15">
      <c r="A152" s="165" t="s">
        <v>273</v>
      </c>
      <c r="B152" s="309" t="s">
        <v>318</v>
      </c>
      <c r="C152" s="310"/>
      <c r="D152" s="310"/>
      <c r="E152" s="310"/>
      <c r="F152" s="310"/>
      <c r="G152" s="310"/>
      <c r="H152" s="310"/>
      <c r="I152" s="310"/>
      <c r="J152" s="310"/>
      <c r="K152" s="310"/>
      <c r="L152" s="310"/>
      <c r="M152" s="310"/>
      <c r="N152" s="310"/>
      <c r="O152" s="310"/>
      <c r="P152" s="310"/>
      <c r="Q152" s="310"/>
      <c r="R152" s="310"/>
      <c r="S152" s="310"/>
      <c r="T152" s="310"/>
      <c r="U152" s="310"/>
      <c r="V152" s="310"/>
      <c r="W152" s="310"/>
      <c r="X152" s="310"/>
      <c r="Y152" s="310"/>
      <c r="Z152" s="310"/>
      <c r="AA152" s="310"/>
      <c r="AB152" s="310"/>
      <c r="AC152" s="311"/>
      <c r="AD152" s="45"/>
    </row>
    <row r="153" spans="1:30" ht="13.5" customHeight="1" x14ac:dyDescent="0.15">
      <c r="A153" s="165" t="s">
        <v>276</v>
      </c>
      <c r="B153" s="309" t="s">
        <v>319</v>
      </c>
      <c r="C153" s="310"/>
      <c r="D153" s="310"/>
      <c r="E153" s="310"/>
      <c r="F153" s="310"/>
      <c r="G153" s="310"/>
      <c r="H153" s="310"/>
      <c r="I153" s="310"/>
      <c r="J153" s="310"/>
      <c r="K153" s="310"/>
      <c r="L153" s="310"/>
      <c r="M153" s="310"/>
      <c r="N153" s="310"/>
      <c r="O153" s="310"/>
      <c r="P153" s="310"/>
      <c r="Q153" s="310"/>
      <c r="R153" s="310"/>
      <c r="S153" s="310"/>
      <c r="T153" s="310"/>
      <c r="U153" s="310"/>
      <c r="V153" s="310"/>
      <c r="W153" s="310"/>
      <c r="X153" s="310"/>
      <c r="Y153" s="310"/>
      <c r="Z153" s="310"/>
      <c r="AA153" s="310"/>
      <c r="AB153" s="310"/>
      <c r="AC153" s="311"/>
      <c r="AD153" s="45"/>
    </row>
    <row r="154" spans="1:30" ht="13.5" customHeight="1" x14ac:dyDescent="0.15">
      <c r="A154" s="232" t="s">
        <v>278</v>
      </c>
      <c r="B154" s="309" t="s">
        <v>320</v>
      </c>
      <c r="C154" s="310"/>
      <c r="D154" s="310"/>
      <c r="E154" s="310"/>
      <c r="F154" s="310"/>
      <c r="G154" s="310"/>
      <c r="H154" s="310"/>
      <c r="I154" s="310"/>
      <c r="J154" s="310"/>
      <c r="K154" s="310"/>
      <c r="L154" s="310"/>
      <c r="M154" s="310"/>
      <c r="N154" s="310"/>
      <c r="O154" s="310"/>
      <c r="P154" s="310"/>
      <c r="Q154" s="310"/>
      <c r="R154" s="310"/>
      <c r="S154" s="310"/>
      <c r="T154" s="310"/>
      <c r="U154" s="310"/>
      <c r="V154" s="310"/>
      <c r="W154" s="310"/>
      <c r="X154" s="310"/>
      <c r="Y154" s="310"/>
      <c r="Z154" s="310"/>
      <c r="AA154" s="310"/>
      <c r="AB154" s="310"/>
      <c r="AC154" s="311"/>
      <c r="AD154" s="45"/>
    </row>
    <row r="155" spans="1:30" ht="13.5" customHeight="1" x14ac:dyDescent="0.15">
      <c r="A155" s="174" t="s">
        <v>280</v>
      </c>
      <c r="B155" s="309" t="s">
        <v>321</v>
      </c>
      <c r="C155" s="310"/>
      <c r="D155" s="310"/>
      <c r="E155" s="310"/>
      <c r="F155" s="310"/>
      <c r="G155" s="310"/>
      <c r="H155" s="310"/>
      <c r="I155" s="310"/>
      <c r="J155" s="310"/>
      <c r="K155" s="310"/>
      <c r="L155" s="310"/>
      <c r="M155" s="310"/>
      <c r="N155" s="310"/>
      <c r="O155" s="310"/>
      <c r="P155" s="310"/>
      <c r="Q155" s="310"/>
      <c r="R155" s="310"/>
      <c r="S155" s="310"/>
      <c r="T155" s="310"/>
      <c r="U155" s="310"/>
      <c r="V155" s="310"/>
      <c r="W155" s="310"/>
      <c r="X155" s="310"/>
      <c r="Y155" s="310"/>
      <c r="Z155" s="310"/>
      <c r="AA155" s="310"/>
      <c r="AB155" s="310"/>
      <c r="AC155" s="311"/>
      <c r="AD155" s="45"/>
    </row>
    <row r="156" spans="1:30" ht="14.25" customHeight="1" x14ac:dyDescent="0.15">
      <c r="A156" s="165" t="s">
        <v>282</v>
      </c>
      <c r="B156" s="309" t="s">
        <v>322</v>
      </c>
      <c r="C156" s="310"/>
      <c r="D156" s="310"/>
      <c r="E156" s="310"/>
      <c r="F156" s="310"/>
      <c r="G156" s="310"/>
      <c r="H156" s="310"/>
      <c r="I156" s="310"/>
      <c r="J156" s="310"/>
      <c r="K156" s="310"/>
      <c r="L156" s="310"/>
      <c r="M156" s="310"/>
      <c r="N156" s="310"/>
      <c r="O156" s="310"/>
      <c r="P156" s="310"/>
      <c r="Q156" s="310"/>
      <c r="R156" s="310"/>
      <c r="S156" s="310"/>
      <c r="T156" s="310"/>
      <c r="U156" s="310"/>
      <c r="V156" s="310"/>
      <c r="W156" s="310"/>
      <c r="X156" s="310"/>
      <c r="Y156" s="310"/>
      <c r="Z156" s="310"/>
      <c r="AA156" s="310"/>
      <c r="AB156" s="310"/>
      <c r="AC156" s="311"/>
      <c r="AD156" s="45"/>
    </row>
    <row r="157" spans="1:30" ht="25.5" customHeight="1" x14ac:dyDescent="0.15">
      <c r="A157" s="165" t="s">
        <v>285</v>
      </c>
      <c r="B157" s="309" t="s">
        <v>323</v>
      </c>
      <c r="C157" s="310"/>
      <c r="D157" s="310"/>
      <c r="E157" s="310"/>
      <c r="F157" s="310"/>
      <c r="G157" s="310"/>
      <c r="H157" s="310"/>
      <c r="I157" s="310"/>
      <c r="J157" s="310"/>
      <c r="K157" s="310"/>
      <c r="L157" s="310"/>
      <c r="M157" s="310"/>
      <c r="N157" s="310"/>
      <c r="O157" s="310"/>
      <c r="P157" s="310"/>
      <c r="Q157" s="310"/>
      <c r="R157" s="310"/>
      <c r="S157" s="310"/>
      <c r="T157" s="310"/>
      <c r="U157" s="310"/>
      <c r="V157" s="310"/>
      <c r="W157" s="310"/>
      <c r="X157" s="310"/>
      <c r="Y157" s="310"/>
      <c r="Z157" s="310"/>
      <c r="AA157" s="310"/>
      <c r="AB157" s="310"/>
      <c r="AC157" s="311"/>
      <c r="AD157" s="45"/>
    </row>
    <row r="158" spans="1:30" ht="27" customHeight="1" x14ac:dyDescent="0.15">
      <c r="A158" s="165" t="s">
        <v>289</v>
      </c>
      <c r="B158" s="309" t="s">
        <v>324</v>
      </c>
      <c r="C158" s="310"/>
      <c r="D158" s="310"/>
      <c r="E158" s="310"/>
      <c r="F158" s="310"/>
      <c r="G158" s="310"/>
      <c r="H158" s="310"/>
      <c r="I158" s="310"/>
      <c r="J158" s="310"/>
      <c r="K158" s="310"/>
      <c r="L158" s="310"/>
      <c r="M158" s="310"/>
      <c r="N158" s="310"/>
      <c r="O158" s="310"/>
      <c r="P158" s="310"/>
      <c r="Q158" s="310"/>
      <c r="R158" s="310"/>
      <c r="S158" s="310"/>
      <c r="T158" s="310"/>
      <c r="U158" s="310"/>
      <c r="V158" s="310"/>
      <c r="W158" s="310"/>
      <c r="X158" s="310"/>
      <c r="Y158" s="310"/>
      <c r="Z158" s="310"/>
      <c r="AA158" s="310"/>
      <c r="AB158" s="310"/>
      <c r="AC158" s="311"/>
      <c r="AD158" s="45"/>
    </row>
    <row r="159" spans="1:30" ht="13.5" customHeight="1" thickBot="1" x14ac:dyDescent="0.2">
      <c r="A159" s="233" t="s">
        <v>292</v>
      </c>
      <c r="B159" s="346" t="s">
        <v>325</v>
      </c>
      <c r="C159" s="347"/>
      <c r="D159" s="347"/>
      <c r="E159" s="347"/>
      <c r="F159" s="347"/>
      <c r="G159" s="347"/>
      <c r="H159" s="347"/>
      <c r="I159" s="347"/>
      <c r="J159" s="347"/>
      <c r="K159" s="347"/>
      <c r="L159" s="347"/>
      <c r="M159" s="347"/>
      <c r="N159" s="347"/>
      <c r="O159" s="347"/>
      <c r="P159" s="347"/>
      <c r="Q159" s="347"/>
      <c r="R159" s="347"/>
      <c r="S159" s="347"/>
      <c r="T159" s="347"/>
      <c r="U159" s="347"/>
      <c r="V159" s="347"/>
      <c r="W159" s="347"/>
      <c r="X159" s="347"/>
      <c r="Y159" s="347"/>
      <c r="Z159" s="347"/>
      <c r="AA159" s="347"/>
      <c r="AB159" s="347"/>
      <c r="AC159" s="348"/>
      <c r="AD159" s="140"/>
    </row>
    <row r="160" spans="1:30" ht="12" thickBot="1" x14ac:dyDescent="0.2">
      <c r="A160" s="90" t="s">
        <v>42</v>
      </c>
      <c r="B160" s="5"/>
      <c r="C160" s="5"/>
      <c r="D160" s="5"/>
      <c r="E160" s="5"/>
      <c r="F160" s="5"/>
      <c r="G160" s="5"/>
      <c r="H160" s="5"/>
      <c r="I160" s="9"/>
      <c r="J160" s="9"/>
      <c r="K160" s="9"/>
      <c r="L160" s="9"/>
      <c r="M160" s="9"/>
      <c r="N160" s="9"/>
      <c r="O160" s="9"/>
      <c r="P160" s="9"/>
      <c r="Q160" s="9"/>
      <c r="R160" s="9"/>
      <c r="S160" s="9"/>
      <c r="T160" s="9"/>
      <c r="U160" s="9"/>
      <c r="V160" s="9"/>
      <c r="W160" s="9"/>
      <c r="X160" s="9"/>
      <c r="Y160" s="9"/>
      <c r="Z160" s="5"/>
      <c r="AA160" s="5"/>
      <c r="AB160" s="428"/>
      <c r="AC160" s="434"/>
      <c r="AD160" s="217"/>
    </row>
    <row r="161" spans="1:30" s="5" customFormat="1" ht="14.25" customHeight="1" x14ac:dyDescent="0.15">
      <c r="A161" s="92" t="s">
        <v>39</v>
      </c>
      <c r="B161" s="73"/>
      <c r="C161" s="73"/>
      <c r="D161" s="73"/>
      <c r="E161" s="73"/>
      <c r="F161" s="73"/>
      <c r="G161" s="294"/>
      <c r="H161" s="294"/>
      <c r="I161" s="294"/>
      <c r="J161" s="294"/>
      <c r="K161" s="294"/>
      <c r="L161" s="294"/>
      <c r="M161" s="294"/>
      <c r="N161" s="294"/>
      <c r="O161" s="294"/>
      <c r="P161" s="294"/>
      <c r="Q161" s="294"/>
      <c r="R161" s="294"/>
      <c r="S161" s="294"/>
      <c r="T161" s="294"/>
      <c r="U161" s="294"/>
      <c r="V161" s="294"/>
      <c r="W161" s="294"/>
      <c r="X161" s="294"/>
      <c r="Y161" s="294"/>
      <c r="Z161" s="294"/>
      <c r="AA161" s="294"/>
      <c r="AB161" s="524"/>
      <c r="AC161" s="524"/>
      <c r="AD161" s="525"/>
    </row>
    <row r="162" spans="1:30" ht="13.5" customHeight="1" x14ac:dyDescent="0.15">
      <c r="A162" s="93"/>
      <c r="B162" s="65"/>
      <c r="C162" s="65"/>
      <c r="D162" s="65"/>
      <c r="E162" s="65"/>
      <c r="F162" s="65"/>
      <c r="G162" s="357" t="s">
        <v>351</v>
      </c>
      <c r="H162" s="340"/>
      <c r="I162" s="340"/>
      <c r="J162" s="340"/>
      <c r="K162" s="340"/>
      <c r="L162" s="340"/>
      <c r="M162" s="340"/>
      <c r="N162" s="340"/>
      <c r="O162" s="340"/>
      <c r="P162" s="340"/>
      <c r="Q162" s="340"/>
      <c r="R162" s="340"/>
      <c r="S162" s="340"/>
      <c r="T162" s="340"/>
      <c r="U162" s="340"/>
      <c r="V162" s="340"/>
      <c r="W162" s="340"/>
      <c r="X162" s="340"/>
      <c r="Y162" s="340"/>
      <c r="Z162" s="340"/>
      <c r="AA162" s="340"/>
      <c r="AB162" s="340"/>
      <c r="AC162" s="340"/>
      <c r="AD162" s="341"/>
    </row>
    <row r="163" spans="1:30" ht="13.5" customHeight="1" x14ac:dyDescent="0.15">
      <c r="A163" s="94"/>
      <c r="B163" s="65"/>
      <c r="C163" s="65"/>
      <c r="D163" s="65"/>
      <c r="E163" s="65"/>
      <c r="F163" s="65"/>
      <c r="G163" s="340"/>
      <c r="H163" s="340"/>
      <c r="I163" s="340"/>
      <c r="J163" s="340"/>
      <c r="K163" s="340"/>
      <c r="L163" s="340"/>
      <c r="M163" s="340"/>
      <c r="N163" s="340"/>
      <c r="O163" s="340"/>
      <c r="P163" s="340"/>
      <c r="Q163" s="340"/>
      <c r="R163" s="340"/>
      <c r="S163" s="340"/>
      <c r="T163" s="340"/>
      <c r="U163" s="340"/>
      <c r="V163" s="340"/>
      <c r="W163" s="340"/>
      <c r="X163" s="340"/>
      <c r="Y163" s="340"/>
      <c r="Z163" s="340"/>
      <c r="AA163" s="340"/>
      <c r="AB163" s="340"/>
      <c r="AC163" s="340"/>
      <c r="AD163" s="341"/>
    </row>
    <row r="164" spans="1:30" ht="13.5" customHeight="1" x14ac:dyDescent="0.15">
      <c r="A164" s="94" t="s">
        <v>53</v>
      </c>
      <c r="B164" s="65"/>
      <c r="C164" s="65"/>
      <c r="D164" s="65"/>
      <c r="E164" s="65"/>
      <c r="F164" s="65"/>
      <c r="G164" s="340"/>
      <c r="H164" s="340"/>
      <c r="I164" s="340"/>
      <c r="J164" s="340"/>
      <c r="K164" s="340"/>
      <c r="L164" s="340"/>
      <c r="M164" s="340"/>
      <c r="N164" s="340"/>
      <c r="O164" s="340"/>
      <c r="P164" s="340"/>
      <c r="Q164" s="340"/>
      <c r="R164" s="340"/>
      <c r="S164" s="340"/>
      <c r="T164" s="340"/>
      <c r="U164" s="340"/>
      <c r="V164" s="340"/>
      <c r="W164" s="340"/>
      <c r="X164" s="340"/>
      <c r="Y164" s="340"/>
      <c r="Z164" s="340"/>
      <c r="AA164" s="340"/>
      <c r="AB164" s="340"/>
      <c r="AC164" s="340"/>
      <c r="AD164" s="341"/>
    </row>
    <row r="165" spans="1:30" ht="13.5" customHeight="1" x14ac:dyDescent="0.15">
      <c r="A165" s="94" t="s">
        <v>343</v>
      </c>
      <c r="B165" s="65"/>
      <c r="C165" s="65"/>
      <c r="D165" s="65"/>
      <c r="E165" s="65"/>
      <c r="F165" s="65"/>
      <c r="G165" s="340"/>
      <c r="H165" s="340"/>
      <c r="I165" s="340"/>
      <c r="J165" s="340"/>
      <c r="K165" s="340"/>
      <c r="L165" s="340"/>
      <c r="M165" s="340"/>
      <c r="N165" s="340"/>
      <c r="O165" s="340"/>
      <c r="P165" s="340"/>
      <c r="Q165" s="340"/>
      <c r="R165" s="340"/>
      <c r="S165" s="340"/>
      <c r="T165" s="340"/>
      <c r="U165" s="340"/>
      <c r="V165" s="340"/>
      <c r="W165" s="340"/>
      <c r="X165" s="340"/>
      <c r="Y165" s="340"/>
      <c r="Z165" s="340"/>
      <c r="AA165" s="340"/>
      <c r="AB165" s="340"/>
      <c r="AC165" s="340"/>
      <c r="AD165" s="341"/>
    </row>
    <row r="166" spans="1:30" ht="13.5" customHeight="1" x14ac:dyDescent="0.15">
      <c r="A166" s="94"/>
      <c r="B166" s="65"/>
      <c r="C166" s="65"/>
      <c r="D166" s="65"/>
      <c r="E166" s="65"/>
      <c r="F166" s="65"/>
      <c r="G166" s="340"/>
      <c r="H166" s="340"/>
      <c r="I166" s="340"/>
      <c r="J166" s="340"/>
      <c r="K166" s="340"/>
      <c r="L166" s="340"/>
      <c r="M166" s="340"/>
      <c r="N166" s="340"/>
      <c r="O166" s="340"/>
      <c r="P166" s="340"/>
      <c r="Q166" s="340"/>
      <c r="R166" s="340"/>
      <c r="S166" s="340"/>
      <c r="T166" s="340"/>
      <c r="U166" s="340"/>
      <c r="V166" s="340"/>
      <c r="W166" s="340"/>
      <c r="X166" s="340"/>
      <c r="Y166" s="340"/>
      <c r="Z166" s="340"/>
      <c r="AA166" s="340"/>
      <c r="AB166" s="340"/>
      <c r="AC166" s="340"/>
      <c r="AD166" s="341"/>
    </row>
    <row r="167" spans="1:30" ht="14.25" customHeight="1" thickBot="1" x14ac:dyDescent="0.2">
      <c r="A167" s="95"/>
      <c r="B167" s="66"/>
      <c r="C167" s="66"/>
      <c r="D167" s="66"/>
      <c r="E167" s="66"/>
      <c r="F167" s="66"/>
      <c r="G167" s="344"/>
      <c r="H167" s="344"/>
      <c r="I167" s="344"/>
      <c r="J167" s="344"/>
      <c r="K167" s="344"/>
      <c r="L167" s="344"/>
      <c r="M167" s="344"/>
      <c r="N167" s="344"/>
      <c r="O167" s="344"/>
      <c r="P167" s="344"/>
      <c r="Q167" s="344"/>
      <c r="R167" s="344"/>
      <c r="S167" s="344"/>
      <c r="T167" s="344"/>
      <c r="U167" s="344"/>
      <c r="V167" s="344"/>
      <c r="W167" s="344"/>
      <c r="X167" s="344"/>
      <c r="Y167" s="344"/>
      <c r="Z167" s="344"/>
      <c r="AA167" s="344"/>
      <c r="AB167" s="344"/>
      <c r="AC167" s="344"/>
      <c r="AD167" s="345"/>
    </row>
    <row r="168" spans="1:30" ht="10.5" customHeight="1" x14ac:dyDescent="0.15">
      <c r="A168" s="97"/>
      <c r="B168" s="65"/>
      <c r="C168" s="65"/>
      <c r="D168" s="65"/>
      <c r="E168" s="349" t="s">
        <v>336</v>
      </c>
      <c r="F168" s="350"/>
      <c r="G168" s="63"/>
      <c r="H168" s="63"/>
      <c r="I168" s="68"/>
      <c r="J168" s="68"/>
      <c r="K168" s="68"/>
      <c r="L168" s="63"/>
      <c r="M168" s="63"/>
      <c r="N168" s="358" t="s">
        <v>339</v>
      </c>
      <c r="O168" s="358"/>
      <c r="P168" s="358"/>
      <c r="Q168" s="358"/>
      <c r="R168" s="358"/>
      <c r="S168" s="358"/>
      <c r="T168" s="358"/>
      <c r="U168" s="358"/>
      <c r="V168" s="358"/>
      <c r="W168" s="358"/>
      <c r="X168" s="358"/>
      <c r="Y168" s="358"/>
      <c r="Z168" s="358"/>
      <c r="AA168" s="358"/>
      <c r="AB168" s="358"/>
      <c r="AC168" s="358"/>
      <c r="AD168" s="359"/>
    </row>
    <row r="169" spans="1:30" ht="10.5" customHeight="1" x14ac:dyDescent="0.15">
      <c r="A169" s="97"/>
      <c r="B169" s="65"/>
      <c r="C169" s="65"/>
      <c r="D169" s="65"/>
      <c r="E169" s="351"/>
      <c r="F169" s="352"/>
      <c r="G169" s="63" t="s">
        <v>33</v>
      </c>
      <c r="H169" s="63"/>
      <c r="I169" s="355" t="s">
        <v>334</v>
      </c>
      <c r="J169" s="355"/>
      <c r="K169" s="355"/>
      <c r="L169" s="63"/>
      <c r="M169" s="63"/>
      <c r="N169" s="340"/>
      <c r="O169" s="340"/>
      <c r="P169" s="340"/>
      <c r="Q169" s="340"/>
      <c r="R169" s="340"/>
      <c r="S169" s="340"/>
      <c r="T169" s="340"/>
      <c r="U169" s="340"/>
      <c r="V169" s="340"/>
      <c r="W169" s="340"/>
      <c r="X169" s="340"/>
      <c r="Y169" s="340"/>
      <c r="Z169" s="340"/>
      <c r="AA169" s="340"/>
      <c r="AB169" s="340"/>
      <c r="AC169" s="340"/>
      <c r="AD169" s="341"/>
    </row>
    <row r="170" spans="1:30" ht="10.5" customHeight="1" thickBot="1" x14ac:dyDescent="0.2">
      <c r="A170" s="94" t="s">
        <v>54</v>
      </c>
      <c r="B170" s="65"/>
      <c r="C170" s="65"/>
      <c r="D170" s="65"/>
      <c r="E170" s="351"/>
      <c r="F170" s="352"/>
      <c r="G170" s="71"/>
      <c r="H170" s="71"/>
      <c r="I170" s="356" t="s">
        <v>335</v>
      </c>
      <c r="J170" s="356"/>
      <c r="K170" s="356"/>
      <c r="L170" s="63" t="s">
        <v>35</v>
      </c>
      <c r="M170" s="63"/>
      <c r="N170" s="340"/>
      <c r="O170" s="340"/>
      <c r="P170" s="340"/>
      <c r="Q170" s="340"/>
      <c r="R170" s="340"/>
      <c r="S170" s="340"/>
      <c r="T170" s="340"/>
      <c r="U170" s="340"/>
      <c r="V170" s="340"/>
      <c r="W170" s="340"/>
      <c r="X170" s="340"/>
      <c r="Y170" s="340"/>
      <c r="Z170" s="340"/>
      <c r="AA170" s="340"/>
      <c r="AB170" s="340"/>
      <c r="AC170" s="340"/>
      <c r="AD170" s="341"/>
    </row>
    <row r="171" spans="1:30" ht="10.5" customHeight="1" x14ac:dyDescent="0.15">
      <c r="A171" s="94"/>
      <c r="B171" s="65"/>
      <c r="C171" s="65"/>
      <c r="D171" s="65"/>
      <c r="E171" s="351"/>
      <c r="F171" s="352"/>
      <c r="G171" s="63"/>
      <c r="H171" s="63"/>
      <c r="I171" s="68"/>
      <c r="J171" s="68"/>
      <c r="K171" s="68"/>
      <c r="L171" s="63" t="s">
        <v>36</v>
      </c>
      <c r="M171" s="63"/>
      <c r="N171" s="340"/>
      <c r="O171" s="340"/>
      <c r="P171" s="340"/>
      <c r="Q171" s="340"/>
      <c r="R171" s="340"/>
      <c r="S171" s="340"/>
      <c r="T171" s="340"/>
      <c r="U171" s="340"/>
      <c r="V171" s="340"/>
      <c r="W171" s="340"/>
      <c r="X171" s="340"/>
      <c r="Y171" s="340"/>
      <c r="Z171" s="340"/>
      <c r="AA171" s="340"/>
      <c r="AB171" s="340"/>
      <c r="AC171" s="340"/>
      <c r="AD171" s="341"/>
    </row>
    <row r="172" spans="1:30" ht="10.5" customHeight="1" x14ac:dyDescent="0.15">
      <c r="A172" s="97"/>
      <c r="B172" s="65"/>
      <c r="C172" s="65"/>
      <c r="D172" s="65"/>
      <c r="E172" s="351"/>
      <c r="F172" s="352"/>
      <c r="G172" s="63" t="s">
        <v>41</v>
      </c>
      <c r="H172" s="63"/>
      <c r="I172" s="355" t="s">
        <v>337</v>
      </c>
      <c r="J172" s="355"/>
      <c r="K172" s="355"/>
      <c r="L172" s="63"/>
      <c r="M172" s="63"/>
      <c r="N172" s="340"/>
      <c r="O172" s="340"/>
      <c r="P172" s="340"/>
      <c r="Q172" s="340"/>
      <c r="R172" s="340"/>
      <c r="S172" s="340"/>
      <c r="T172" s="340"/>
      <c r="U172" s="340"/>
      <c r="V172" s="340"/>
      <c r="W172" s="340"/>
      <c r="X172" s="340"/>
      <c r="Y172" s="340"/>
      <c r="Z172" s="340"/>
      <c r="AA172" s="340"/>
      <c r="AB172" s="340"/>
      <c r="AC172" s="340"/>
      <c r="AD172" s="341"/>
    </row>
    <row r="173" spans="1:30" ht="10.5" customHeight="1" thickBot="1" x14ac:dyDescent="0.2">
      <c r="A173" s="97"/>
      <c r="B173" s="65"/>
      <c r="C173" s="65"/>
      <c r="D173" s="70"/>
      <c r="E173" s="353"/>
      <c r="F173" s="354"/>
      <c r="G173" s="71"/>
      <c r="H173" s="71"/>
      <c r="I173" s="356" t="s">
        <v>338</v>
      </c>
      <c r="J173" s="356"/>
      <c r="K173" s="356"/>
      <c r="L173" s="71"/>
      <c r="M173" s="71"/>
      <c r="N173" s="344"/>
      <c r="O173" s="344"/>
      <c r="P173" s="344"/>
      <c r="Q173" s="344"/>
      <c r="R173" s="344"/>
      <c r="S173" s="344"/>
      <c r="T173" s="344"/>
      <c r="U173" s="344"/>
      <c r="V173" s="344"/>
      <c r="W173" s="344"/>
      <c r="X173" s="344"/>
      <c r="Y173" s="344"/>
      <c r="Z173" s="344"/>
      <c r="AA173" s="344"/>
      <c r="AB173" s="344"/>
      <c r="AC173" s="344"/>
      <c r="AD173" s="345"/>
    </row>
    <row r="174" spans="1:30" ht="10.5" customHeight="1" x14ac:dyDescent="0.15">
      <c r="A174" s="97"/>
      <c r="B174" s="65"/>
      <c r="C174" s="65"/>
      <c r="D174" s="65"/>
      <c r="E174" s="349"/>
      <c r="F174" s="350"/>
      <c r="G174" s="63"/>
      <c r="H174" s="63"/>
      <c r="I174" s="68"/>
      <c r="J174" s="68"/>
      <c r="K174" s="68"/>
      <c r="L174" s="63"/>
      <c r="M174" s="63"/>
      <c r="N174" s="5"/>
      <c r="O174" s="5"/>
      <c r="P174" s="5"/>
      <c r="Q174" s="5"/>
      <c r="R174" s="5"/>
      <c r="S174" s="5"/>
      <c r="T174" s="5"/>
      <c r="U174" s="5"/>
      <c r="V174" s="5"/>
      <c r="W174" s="5"/>
      <c r="X174" s="5"/>
      <c r="Y174" s="5"/>
      <c r="Z174" s="5"/>
      <c r="AA174" s="5"/>
      <c r="AB174" s="21"/>
      <c r="AC174" s="21"/>
      <c r="AD174" s="22"/>
    </row>
    <row r="175" spans="1:30" ht="10.5" customHeight="1" x14ac:dyDescent="0.15">
      <c r="A175" s="97"/>
      <c r="B175" s="65"/>
      <c r="C175" s="65"/>
      <c r="D175" s="65"/>
      <c r="E175" s="351"/>
      <c r="F175" s="352"/>
      <c r="G175" s="63" t="s">
        <v>33</v>
      </c>
      <c r="H175" s="63"/>
      <c r="I175" s="5"/>
      <c r="J175" s="5"/>
      <c r="K175" s="5"/>
      <c r="L175" s="63"/>
      <c r="M175" s="63"/>
      <c r="N175" s="5"/>
      <c r="O175" s="5"/>
      <c r="P175" s="5"/>
      <c r="Q175" s="5"/>
      <c r="R175" s="5"/>
      <c r="S175" s="5"/>
      <c r="T175" s="5"/>
      <c r="U175" s="5"/>
      <c r="V175" s="5"/>
      <c r="W175" s="5"/>
      <c r="X175" s="5"/>
      <c r="Y175" s="5"/>
      <c r="Z175" s="5"/>
      <c r="AA175" s="5"/>
      <c r="AB175" s="21"/>
      <c r="AC175" s="21"/>
      <c r="AD175" s="22"/>
    </row>
    <row r="176" spans="1:30" ht="10.5" customHeight="1" thickBot="1" x14ac:dyDescent="0.2">
      <c r="A176" s="94"/>
      <c r="B176" s="65"/>
      <c r="C176" s="65"/>
      <c r="D176" s="65"/>
      <c r="E176" s="351"/>
      <c r="F176" s="352"/>
      <c r="G176" s="71"/>
      <c r="H176" s="71"/>
      <c r="I176" s="67"/>
      <c r="J176" s="67"/>
      <c r="K176" s="67"/>
      <c r="L176" s="63" t="s">
        <v>35</v>
      </c>
      <c r="M176" s="63"/>
      <c r="N176" s="5"/>
      <c r="O176" s="5"/>
      <c r="P176" s="5"/>
      <c r="Q176" s="5"/>
      <c r="R176" s="5"/>
      <c r="S176" s="5"/>
      <c r="T176" s="5"/>
      <c r="U176" s="5"/>
      <c r="V176" s="5"/>
      <c r="W176" s="5"/>
      <c r="X176" s="5"/>
      <c r="Y176" s="5"/>
      <c r="Z176" s="5"/>
      <c r="AA176" s="5"/>
      <c r="AB176" s="21"/>
      <c r="AC176" s="21"/>
      <c r="AD176" s="22"/>
    </row>
    <row r="177" spans="1:30" ht="10.5" customHeight="1" x14ac:dyDescent="0.15">
      <c r="A177" s="94"/>
      <c r="B177" s="65"/>
      <c r="C177" s="65"/>
      <c r="D177" s="65"/>
      <c r="E177" s="351"/>
      <c r="F177" s="352"/>
      <c r="G177" s="63"/>
      <c r="H177" s="63"/>
      <c r="I177" s="68"/>
      <c r="J177" s="68"/>
      <c r="K177" s="68"/>
      <c r="L177" s="63" t="s">
        <v>36</v>
      </c>
      <c r="M177" s="63"/>
      <c r="N177" s="5"/>
      <c r="O177" s="5"/>
      <c r="P177" s="5"/>
      <c r="Q177" s="5"/>
      <c r="R177" s="5"/>
      <c r="S177" s="5"/>
      <c r="T177" s="5"/>
      <c r="U177" s="5"/>
      <c r="V177" s="5"/>
      <c r="W177" s="5"/>
      <c r="X177" s="5"/>
      <c r="Y177" s="5"/>
      <c r="Z177" s="5"/>
      <c r="AA177" s="5"/>
      <c r="AB177" s="21"/>
      <c r="AC177" s="21"/>
      <c r="AD177" s="22"/>
    </row>
    <row r="178" spans="1:30" ht="10.5" customHeight="1" x14ac:dyDescent="0.15">
      <c r="A178" s="97"/>
      <c r="B178" s="65"/>
      <c r="C178" s="65"/>
      <c r="D178" s="65"/>
      <c r="E178" s="351"/>
      <c r="F178" s="352"/>
      <c r="G178" s="63" t="s">
        <v>41</v>
      </c>
      <c r="H178" s="63"/>
      <c r="I178" s="5"/>
      <c r="J178" s="5"/>
      <c r="K178" s="5"/>
      <c r="L178" s="63"/>
      <c r="M178" s="63"/>
      <c r="N178" s="5"/>
      <c r="O178" s="5"/>
      <c r="P178" s="5"/>
      <c r="Q178" s="5"/>
      <c r="R178" s="5"/>
      <c r="S178" s="5"/>
      <c r="T178" s="5"/>
      <c r="U178" s="5"/>
      <c r="V178" s="5"/>
      <c r="W178" s="5"/>
      <c r="X178" s="5"/>
      <c r="Y178" s="5"/>
      <c r="Z178" s="5"/>
      <c r="AA178" s="5"/>
      <c r="AB178" s="21"/>
      <c r="AC178" s="21"/>
      <c r="AD178" s="22"/>
    </row>
    <row r="179" spans="1:30" ht="10.5" customHeight="1" thickBot="1" x14ac:dyDescent="0.2">
      <c r="A179" s="97"/>
      <c r="B179" s="65"/>
      <c r="C179" s="65"/>
      <c r="D179" s="70"/>
      <c r="E179" s="353"/>
      <c r="F179" s="354"/>
      <c r="G179" s="71"/>
      <c r="H179" s="71"/>
      <c r="I179" s="67"/>
      <c r="J179" s="67"/>
      <c r="K179" s="67"/>
      <c r="L179" s="71"/>
      <c r="M179" s="71"/>
      <c r="N179" s="67"/>
      <c r="O179" s="67"/>
      <c r="P179" s="67"/>
      <c r="Q179" s="67"/>
      <c r="R179" s="67"/>
      <c r="S179" s="67"/>
      <c r="T179" s="67"/>
      <c r="U179" s="67"/>
      <c r="V179" s="67"/>
      <c r="W179" s="67"/>
      <c r="X179" s="67"/>
      <c r="Y179" s="67"/>
      <c r="Z179" s="67"/>
      <c r="AA179" s="67"/>
      <c r="AB179" s="21"/>
      <c r="AC179" s="21"/>
      <c r="AD179" s="22"/>
    </row>
    <row r="180" spans="1:30" ht="10.5" customHeight="1" x14ac:dyDescent="0.15">
      <c r="A180" s="97"/>
      <c r="B180" s="65"/>
      <c r="C180" s="65"/>
      <c r="D180" s="65"/>
      <c r="E180" s="349"/>
      <c r="F180" s="350"/>
      <c r="G180" s="63"/>
      <c r="H180" s="63"/>
      <c r="I180" s="68"/>
      <c r="J180" s="68"/>
      <c r="K180" s="68"/>
      <c r="L180" s="63"/>
      <c r="M180" s="63"/>
      <c r="N180" s="5"/>
      <c r="O180" s="5"/>
      <c r="P180" s="5"/>
      <c r="Q180" s="5"/>
      <c r="R180" s="5"/>
      <c r="S180" s="5"/>
      <c r="T180" s="5"/>
      <c r="U180" s="5"/>
      <c r="V180" s="5"/>
      <c r="W180" s="5"/>
      <c r="X180" s="5"/>
      <c r="Y180" s="5"/>
      <c r="Z180" s="5"/>
      <c r="AA180" s="5"/>
      <c r="AB180" s="14"/>
      <c r="AC180" s="14"/>
      <c r="AD180" s="15"/>
    </row>
    <row r="181" spans="1:30" ht="10.5" customHeight="1" x14ac:dyDescent="0.15">
      <c r="A181" s="97"/>
      <c r="B181" s="65"/>
      <c r="C181" s="65"/>
      <c r="D181" s="65"/>
      <c r="E181" s="351"/>
      <c r="F181" s="352"/>
      <c r="G181" s="63" t="s">
        <v>33</v>
      </c>
      <c r="H181" s="63"/>
      <c r="I181" s="5"/>
      <c r="J181" s="5"/>
      <c r="K181" s="5"/>
      <c r="L181" s="63"/>
      <c r="M181" s="63"/>
      <c r="N181" s="5"/>
      <c r="O181" s="5"/>
      <c r="P181" s="5"/>
      <c r="Q181" s="5"/>
      <c r="R181" s="5"/>
      <c r="S181" s="5"/>
      <c r="T181" s="5"/>
      <c r="U181" s="5"/>
      <c r="V181" s="5"/>
      <c r="W181" s="5"/>
      <c r="X181" s="5"/>
      <c r="Y181" s="5"/>
      <c r="Z181" s="5"/>
      <c r="AA181" s="5"/>
      <c r="AB181" s="21"/>
      <c r="AC181" s="21"/>
      <c r="AD181" s="22"/>
    </row>
    <row r="182" spans="1:30" ht="10.5" customHeight="1" thickBot="1" x14ac:dyDescent="0.2">
      <c r="A182" s="94"/>
      <c r="B182" s="65"/>
      <c r="C182" s="65"/>
      <c r="D182" s="65"/>
      <c r="E182" s="351"/>
      <c r="F182" s="352"/>
      <c r="G182" s="71"/>
      <c r="H182" s="71"/>
      <c r="I182" s="67"/>
      <c r="J182" s="67"/>
      <c r="K182" s="67"/>
      <c r="L182" s="63" t="s">
        <v>35</v>
      </c>
      <c r="M182" s="63"/>
      <c r="N182" s="5"/>
      <c r="O182" s="5"/>
      <c r="P182" s="5"/>
      <c r="Q182" s="5"/>
      <c r="R182" s="5"/>
      <c r="S182" s="5"/>
      <c r="T182" s="5"/>
      <c r="U182" s="5"/>
      <c r="V182" s="5"/>
      <c r="W182" s="5"/>
      <c r="X182" s="5"/>
      <c r="Y182" s="5"/>
      <c r="Z182" s="5"/>
      <c r="AA182" s="5"/>
      <c r="AB182" s="21"/>
      <c r="AC182" s="21"/>
      <c r="AD182" s="22"/>
    </row>
    <row r="183" spans="1:30" ht="10.5" customHeight="1" x14ac:dyDescent="0.15">
      <c r="A183" s="94"/>
      <c r="B183" s="65"/>
      <c r="C183" s="65"/>
      <c r="D183" s="65"/>
      <c r="E183" s="351"/>
      <c r="F183" s="352"/>
      <c r="G183" s="63"/>
      <c r="H183" s="63"/>
      <c r="I183" s="68"/>
      <c r="J183" s="68"/>
      <c r="K183" s="68"/>
      <c r="L183" s="63" t="s">
        <v>36</v>
      </c>
      <c r="M183" s="63"/>
      <c r="N183" s="5"/>
      <c r="O183" s="5"/>
      <c r="P183" s="5"/>
      <c r="Q183" s="5"/>
      <c r="R183" s="5"/>
      <c r="S183" s="5"/>
      <c r="T183" s="5"/>
      <c r="U183" s="5"/>
      <c r="V183" s="5"/>
      <c r="W183" s="5"/>
      <c r="X183" s="5"/>
      <c r="Y183" s="5"/>
      <c r="Z183" s="5"/>
      <c r="AA183" s="5"/>
      <c r="AB183" s="21"/>
      <c r="AC183" s="21"/>
      <c r="AD183" s="22"/>
    </row>
    <row r="184" spans="1:30" ht="10.5" customHeight="1" x14ac:dyDescent="0.15">
      <c r="A184" s="97"/>
      <c r="B184" s="65"/>
      <c r="C184" s="65"/>
      <c r="D184" s="65"/>
      <c r="E184" s="351"/>
      <c r="F184" s="352"/>
      <c r="G184" s="63" t="s">
        <v>41</v>
      </c>
      <c r="H184" s="63"/>
      <c r="I184" s="5"/>
      <c r="J184" s="5"/>
      <c r="K184" s="5"/>
      <c r="L184" s="63"/>
      <c r="M184" s="63"/>
      <c r="N184" s="5"/>
      <c r="O184" s="5"/>
      <c r="P184" s="5"/>
      <c r="Q184" s="5"/>
      <c r="R184" s="5"/>
      <c r="S184" s="5"/>
      <c r="T184" s="5"/>
      <c r="U184" s="5"/>
      <c r="V184" s="5"/>
      <c r="W184" s="5"/>
      <c r="X184" s="5"/>
      <c r="Y184" s="5"/>
      <c r="Z184" s="5"/>
      <c r="AA184" s="5"/>
      <c r="AB184" s="21"/>
      <c r="AC184" s="21"/>
      <c r="AD184" s="22"/>
    </row>
    <row r="185" spans="1:30" ht="10.5" customHeight="1" thickBot="1" x14ac:dyDescent="0.2">
      <c r="A185" s="95"/>
      <c r="B185" s="66"/>
      <c r="C185" s="66"/>
      <c r="D185" s="66"/>
      <c r="E185" s="353"/>
      <c r="F185" s="354"/>
      <c r="G185" s="63"/>
      <c r="H185" s="63"/>
      <c r="I185" s="67"/>
      <c r="J185" s="67"/>
      <c r="K185" s="67"/>
      <c r="L185" s="63"/>
      <c r="M185" s="63"/>
      <c r="N185" s="67"/>
      <c r="O185" s="67"/>
      <c r="P185" s="67"/>
      <c r="Q185" s="67"/>
      <c r="R185" s="67"/>
      <c r="S185" s="67"/>
      <c r="T185" s="67"/>
      <c r="U185" s="67"/>
      <c r="V185" s="67"/>
      <c r="W185" s="67"/>
      <c r="X185" s="67"/>
      <c r="Y185" s="67"/>
      <c r="Z185" s="67"/>
      <c r="AA185" s="67"/>
      <c r="AB185" s="132"/>
      <c r="AC185" s="132"/>
      <c r="AD185" s="142"/>
    </row>
    <row r="186" spans="1:30" ht="13.5" customHeight="1" x14ac:dyDescent="0.15">
      <c r="A186" s="93"/>
      <c r="B186" s="65"/>
      <c r="C186" s="65"/>
      <c r="D186" s="65"/>
      <c r="E186" s="65"/>
      <c r="F186" s="65"/>
      <c r="G186" s="357" t="s">
        <v>353</v>
      </c>
      <c r="H186" s="340"/>
      <c r="I186" s="340"/>
      <c r="J186" s="340"/>
      <c r="K186" s="340"/>
      <c r="L186" s="340"/>
      <c r="M186" s="340"/>
      <c r="N186" s="340"/>
      <c r="O186" s="340"/>
      <c r="P186" s="340"/>
      <c r="Q186" s="340"/>
      <c r="R186" s="340"/>
      <c r="S186" s="340"/>
      <c r="T186" s="340"/>
      <c r="U186" s="340"/>
      <c r="V186" s="340"/>
      <c r="W186" s="340"/>
      <c r="X186" s="340"/>
      <c r="Y186" s="340"/>
      <c r="Z186" s="340"/>
      <c r="AA186" s="340"/>
      <c r="AB186" s="340"/>
      <c r="AC186" s="340"/>
      <c r="AD186" s="341"/>
    </row>
    <row r="187" spans="1:30" ht="13.5" customHeight="1" x14ac:dyDescent="0.15">
      <c r="A187" s="94"/>
      <c r="B187" s="65"/>
      <c r="C187" s="65"/>
      <c r="D187" s="65"/>
      <c r="E187" s="65"/>
      <c r="F187" s="65"/>
      <c r="G187" s="340"/>
      <c r="H187" s="340"/>
      <c r="I187" s="340"/>
      <c r="J187" s="340"/>
      <c r="K187" s="340"/>
      <c r="L187" s="340"/>
      <c r="M187" s="340"/>
      <c r="N187" s="340"/>
      <c r="O187" s="340"/>
      <c r="P187" s="340"/>
      <c r="Q187" s="340"/>
      <c r="R187" s="340"/>
      <c r="S187" s="340"/>
      <c r="T187" s="340"/>
      <c r="U187" s="340"/>
      <c r="V187" s="340"/>
      <c r="W187" s="340"/>
      <c r="X187" s="340"/>
      <c r="Y187" s="340"/>
      <c r="Z187" s="340"/>
      <c r="AA187" s="340"/>
      <c r="AB187" s="340"/>
      <c r="AC187" s="340"/>
      <c r="AD187" s="341"/>
    </row>
    <row r="188" spans="1:30" ht="13.5" customHeight="1" x14ac:dyDescent="0.15">
      <c r="A188" s="94" t="s">
        <v>55</v>
      </c>
      <c r="B188" s="65"/>
      <c r="C188" s="65"/>
      <c r="D188" s="65"/>
      <c r="E188" s="65"/>
      <c r="F188" s="65"/>
      <c r="G188" s="340"/>
      <c r="H188" s="340"/>
      <c r="I188" s="340"/>
      <c r="J188" s="340"/>
      <c r="K188" s="340"/>
      <c r="L188" s="340"/>
      <c r="M188" s="340"/>
      <c r="N188" s="340"/>
      <c r="O188" s="340"/>
      <c r="P188" s="340"/>
      <c r="Q188" s="340"/>
      <c r="R188" s="340"/>
      <c r="S188" s="340"/>
      <c r="T188" s="340"/>
      <c r="U188" s="340"/>
      <c r="V188" s="340"/>
      <c r="W188" s="340"/>
      <c r="X188" s="340"/>
      <c r="Y188" s="340"/>
      <c r="Z188" s="340"/>
      <c r="AA188" s="340"/>
      <c r="AB188" s="340"/>
      <c r="AC188" s="340"/>
      <c r="AD188" s="341"/>
    </row>
    <row r="189" spans="1:30" ht="13.5" customHeight="1" x14ac:dyDescent="0.15">
      <c r="A189" s="94" t="s">
        <v>43</v>
      </c>
      <c r="B189" s="65"/>
      <c r="C189" s="65"/>
      <c r="D189" s="65"/>
      <c r="E189" s="65"/>
      <c r="F189" s="65"/>
      <c r="G189" s="340"/>
      <c r="H189" s="340"/>
      <c r="I189" s="340"/>
      <c r="J189" s="340"/>
      <c r="K189" s="340"/>
      <c r="L189" s="340"/>
      <c r="M189" s="340"/>
      <c r="N189" s="340"/>
      <c r="O189" s="340"/>
      <c r="P189" s="340"/>
      <c r="Q189" s="340"/>
      <c r="R189" s="340"/>
      <c r="S189" s="340"/>
      <c r="T189" s="340"/>
      <c r="U189" s="340"/>
      <c r="V189" s="340"/>
      <c r="W189" s="340"/>
      <c r="X189" s="340"/>
      <c r="Y189" s="340"/>
      <c r="Z189" s="340"/>
      <c r="AA189" s="340"/>
      <c r="AB189" s="340"/>
      <c r="AC189" s="340"/>
      <c r="AD189" s="341"/>
    </row>
    <row r="190" spans="1:30" ht="14.25" customHeight="1" thickBot="1" x14ac:dyDescent="0.2">
      <c r="A190" s="95"/>
      <c r="B190" s="66"/>
      <c r="C190" s="66"/>
      <c r="D190" s="66"/>
      <c r="E190" s="66"/>
      <c r="F190" s="66"/>
      <c r="G190" s="344"/>
      <c r="H190" s="344"/>
      <c r="I190" s="344"/>
      <c r="J190" s="344"/>
      <c r="K190" s="344"/>
      <c r="L190" s="344"/>
      <c r="M190" s="344"/>
      <c r="N190" s="344"/>
      <c r="O190" s="344"/>
      <c r="P190" s="344"/>
      <c r="Q190" s="344"/>
      <c r="R190" s="344"/>
      <c r="S190" s="344"/>
      <c r="T190" s="344"/>
      <c r="U190" s="344"/>
      <c r="V190" s="344"/>
      <c r="W190" s="344"/>
      <c r="X190" s="344"/>
      <c r="Y190" s="344"/>
      <c r="Z190" s="344"/>
      <c r="AA190" s="340"/>
      <c r="AB190" s="340"/>
      <c r="AC190" s="340"/>
      <c r="AD190" s="341"/>
    </row>
    <row r="191" spans="1:30" s="5" customFormat="1" ht="14.25" customHeight="1" x14ac:dyDescent="0.15">
      <c r="A191" s="98" t="s">
        <v>38</v>
      </c>
      <c r="B191" s="72"/>
      <c r="C191" s="72"/>
      <c r="D191" s="72"/>
      <c r="E191" s="72"/>
      <c r="F191" s="72"/>
      <c r="G191" s="72"/>
      <c r="H191" s="72"/>
      <c r="I191" s="72"/>
      <c r="J191" s="72"/>
      <c r="K191" s="72"/>
      <c r="L191" s="72"/>
      <c r="M191" s="72"/>
      <c r="N191" s="72"/>
      <c r="O191" s="72"/>
      <c r="P191" s="72"/>
      <c r="Q191" s="72"/>
      <c r="R191" s="72"/>
      <c r="S191" s="72"/>
      <c r="T191" s="72"/>
      <c r="U191" s="72"/>
      <c r="V191" s="72"/>
      <c r="W191" s="72"/>
      <c r="X191" s="72"/>
      <c r="Y191" s="72"/>
      <c r="Z191" s="72"/>
      <c r="AA191" s="526"/>
      <c r="AB191" s="524"/>
      <c r="AC191" s="524"/>
      <c r="AD191" s="525"/>
    </row>
    <row r="192" spans="1:30" ht="13.5" customHeight="1" x14ac:dyDescent="0.15">
      <c r="A192" s="339" t="s">
        <v>352</v>
      </c>
      <c r="B192" s="340"/>
      <c r="C192" s="340"/>
      <c r="D192" s="340"/>
      <c r="E192" s="340"/>
      <c r="F192" s="340"/>
      <c r="G192" s="340"/>
      <c r="H192" s="340"/>
      <c r="I192" s="340"/>
      <c r="J192" s="340"/>
      <c r="K192" s="340"/>
      <c r="L192" s="340"/>
      <c r="M192" s="340"/>
      <c r="N192" s="340"/>
      <c r="O192" s="340"/>
      <c r="P192" s="340"/>
      <c r="Q192" s="340"/>
      <c r="R192" s="340"/>
      <c r="S192" s="340"/>
      <c r="T192" s="340"/>
      <c r="U192" s="340"/>
      <c r="V192" s="340"/>
      <c r="W192" s="340"/>
      <c r="X192" s="340"/>
      <c r="Y192" s="340"/>
      <c r="Z192" s="340"/>
      <c r="AA192" s="340"/>
      <c r="AB192" s="340"/>
      <c r="AC192" s="340"/>
      <c r="AD192" s="341"/>
    </row>
    <row r="193" spans="1:30" ht="13.5" customHeight="1" x14ac:dyDescent="0.15">
      <c r="A193" s="342"/>
      <c r="B193" s="340"/>
      <c r="C193" s="340"/>
      <c r="D193" s="340"/>
      <c r="E193" s="340"/>
      <c r="F193" s="340"/>
      <c r="G193" s="340"/>
      <c r="H193" s="340"/>
      <c r="I193" s="340"/>
      <c r="J193" s="340"/>
      <c r="K193" s="340"/>
      <c r="L193" s="340"/>
      <c r="M193" s="340"/>
      <c r="N193" s="340"/>
      <c r="O193" s="340"/>
      <c r="P193" s="340"/>
      <c r="Q193" s="340"/>
      <c r="R193" s="340"/>
      <c r="S193" s="340"/>
      <c r="T193" s="340"/>
      <c r="U193" s="340"/>
      <c r="V193" s="340"/>
      <c r="W193" s="340"/>
      <c r="X193" s="340"/>
      <c r="Y193" s="340"/>
      <c r="Z193" s="340"/>
      <c r="AA193" s="340"/>
      <c r="AB193" s="340"/>
      <c r="AC193" s="340"/>
      <c r="AD193" s="341"/>
    </row>
    <row r="194" spans="1:30" ht="10.5" customHeight="1" x14ac:dyDescent="0.15">
      <c r="A194" s="342"/>
      <c r="B194" s="340"/>
      <c r="C194" s="340"/>
      <c r="D194" s="340"/>
      <c r="E194" s="340"/>
      <c r="F194" s="340"/>
      <c r="G194" s="340"/>
      <c r="H194" s="340"/>
      <c r="I194" s="340"/>
      <c r="J194" s="340"/>
      <c r="K194" s="340"/>
      <c r="L194" s="340"/>
      <c r="M194" s="340"/>
      <c r="N194" s="340"/>
      <c r="O194" s="340"/>
      <c r="P194" s="340"/>
      <c r="Q194" s="340"/>
      <c r="R194" s="340"/>
      <c r="S194" s="340"/>
      <c r="T194" s="340"/>
      <c r="U194" s="340"/>
      <c r="V194" s="340"/>
      <c r="W194" s="340"/>
      <c r="X194" s="340"/>
      <c r="Y194" s="340"/>
      <c r="Z194" s="340"/>
      <c r="AA194" s="340"/>
      <c r="AB194" s="340"/>
      <c r="AC194" s="340"/>
      <c r="AD194" s="341"/>
    </row>
    <row r="195" spans="1:30" ht="13.5" customHeight="1" x14ac:dyDescent="0.15">
      <c r="A195" s="342"/>
      <c r="B195" s="340"/>
      <c r="C195" s="340"/>
      <c r="D195" s="340"/>
      <c r="E195" s="340"/>
      <c r="F195" s="340"/>
      <c r="G195" s="340"/>
      <c r="H195" s="340"/>
      <c r="I195" s="340"/>
      <c r="J195" s="340"/>
      <c r="K195" s="340"/>
      <c r="L195" s="340"/>
      <c r="M195" s="340"/>
      <c r="N195" s="340"/>
      <c r="O195" s="340"/>
      <c r="P195" s="340"/>
      <c r="Q195" s="340"/>
      <c r="R195" s="340"/>
      <c r="S195" s="340"/>
      <c r="T195" s="340"/>
      <c r="U195" s="340"/>
      <c r="V195" s="340"/>
      <c r="W195" s="340"/>
      <c r="X195" s="340"/>
      <c r="Y195" s="340"/>
      <c r="Z195" s="340"/>
      <c r="AA195" s="340"/>
      <c r="AB195" s="340"/>
      <c r="AC195" s="340"/>
      <c r="AD195" s="341"/>
    </row>
    <row r="196" spans="1:30" ht="13.5" customHeight="1" x14ac:dyDescent="0.15">
      <c r="A196" s="342"/>
      <c r="B196" s="340"/>
      <c r="C196" s="340"/>
      <c r="D196" s="340"/>
      <c r="E196" s="340"/>
      <c r="F196" s="340"/>
      <c r="G196" s="340"/>
      <c r="H196" s="340"/>
      <c r="I196" s="340"/>
      <c r="J196" s="340"/>
      <c r="K196" s="340"/>
      <c r="L196" s="340"/>
      <c r="M196" s="340"/>
      <c r="N196" s="340"/>
      <c r="O196" s="340"/>
      <c r="P196" s="340"/>
      <c r="Q196" s="340"/>
      <c r="R196" s="340"/>
      <c r="S196" s="340"/>
      <c r="T196" s="340"/>
      <c r="U196" s="340"/>
      <c r="V196" s="340"/>
      <c r="W196" s="340"/>
      <c r="X196" s="340"/>
      <c r="Y196" s="340"/>
      <c r="Z196" s="340"/>
      <c r="AA196" s="340"/>
      <c r="AB196" s="340"/>
      <c r="AC196" s="340"/>
      <c r="AD196" s="341"/>
    </row>
    <row r="197" spans="1:30" ht="13.5" customHeight="1" thickBot="1" x14ac:dyDescent="0.2">
      <c r="A197" s="343"/>
      <c r="B197" s="344"/>
      <c r="C197" s="344"/>
      <c r="D197" s="344"/>
      <c r="E197" s="344"/>
      <c r="F197" s="344"/>
      <c r="G197" s="344"/>
      <c r="H197" s="344"/>
      <c r="I197" s="344"/>
      <c r="J197" s="344"/>
      <c r="K197" s="344"/>
      <c r="L197" s="344"/>
      <c r="M197" s="344"/>
      <c r="N197" s="344"/>
      <c r="O197" s="344"/>
      <c r="P197" s="344"/>
      <c r="Q197" s="344"/>
      <c r="R197" s="344"/>
      <c r="S197" s="344"/>
      <c r="T197" s="344"/>
      <c r="U197" s="344"/>
      <c r="V197" s="344"/>
      <c r="W197" s="344"/>
      <c r="X197" s="344"/>
      <c r="Y197" s="344"/>
      <c r="Z197" s="344"/>
      <c r="AA197" s="344"/>
      <c r="AB197" s="344"/>
      <c r="AC197" s="344"/>
      <c r="AD197" s="345"/>
    </row>
    <row r="198" spans="1:30" ht="13.5" customHeight="1" x14ac:dyDescent="0.15">
      <c r="A198" s="2"/>
      <c r="J198" s="3"/>
      <c r="K198" s="3"/>
      <c r="L198" s="3"/>
      <c r="M198" s="3"/>
      <c r="N198" s="3"/>
    </row>
    <row r="199" spans="1:30" ht="13.5" customHeight="1" x14ac:dyDescent="0.15">
      <c r="A199" s="2"/>
      <c r="J199" s="3"/>
      <c r="K199" s="3"/>
      <c r="L199" s="3"/>
      <c r="M199" s="3"/>
      <c r="N199" s="3"/>
      <c r="O199" s="3"/>
    </row>
    <row r="200" spans="1:30" ht="13.5" customHeight="1" x14ac:dyDescent="0.15">
      <c r="A200" s="2"/>
      <c r="J200" s="3"/>
      <c r="K200" s="3"/>
      <c r="L200" s="3"/>
      <c r="M200" s="3"/>
      <c r="N200" s="3"/>
      <c r="O200" s="3"/>
    </row>
    <row r="201" spans="1:30" ht="13.5" customHeight="1" x14ac:dyDescent="0.15">
      <c r="A201" s="2"/>
      <c r="J201" s="3"/>
      <c r="K201" s="3"/>
      <c r="L201" s="3"/>
      <c r="M201" s="3"/>
      <c r="N201" s="3"/>
      <c r="O201" s="3"/>
    </row>
    <row r="202" spans="1:30" ht="13.5" customHeight="1" x14ac:dyDescent="0.15">
      <c r="A202" s="2"/>
      <c r="J202" s="3"/>
      <c r="K202" s="3"/>
      <c r="L202" s="3"/>
      <c r="M202" s="3"/>
      <c r="N202" s="3"/>
      <c r="O202" s="3"/>
    </row>
    <row r="203" spans="1:30" ht="13.5" customHeight="1" x14ac:dyDescent="0.15">
      <c r="A203" s="2"/>
      <c r="J203" s="3"/>
      <c r="K203" s="3"/>
      <c r="L203" s="3"/>
      <c r="M203" s="3"/>
      <c r="N203" s="3"/>
      <c r="O203" s="3"/>
    </row>
    <row r="204" spans="1:30" ht="13.5" customHeight="1" x14ac:dyDescent="0.15">
      <c r="A204" s="2"/>
      <c r="J204" s="3"/>
      <c r="K204" s="3"/>
      <c r="L204" s="3"/>
      <c r="M204" s="3"/>
      <c r="N204" s="3"/>
      <c r="O204" s="3"/>
    </row>
    <row r="205" spans="1:30" ht="13.5" customHeight="1" x14ac:dyDescent="0.15">
      <c r="A205" s="2"/>
      <c r="J205" s="3"/>
      <c r="K205" s="3"/>
      <c r="L205" s="3"/>
      <c r="M205" s="3"/>
      <c r="N205" s="3"/>
      <c r="O205" s="3"/>
    </row>
    <row r="206" spans="1:30" ht="9" customHeight="1" x14ac:dyDescent="0.15">
      <c r="A206" s="2"/>
      <c r="B206" s="8"/>
      <c r="J206" s="3"/>
      <c r="K206" s="3"/>
      <c r="L206" s="3"/>
      <c r="M206" s="3"/>
      <c r="N206" s="3"/>
      <c r="O206" s="3"/>
    </row>
    <row r="207" spans="1:30" s="11" customFormat="1" ht="13.5" customHeight="1" x14ac:dyDescent="0.15">
      <c r="J207" s="12"/>
      <c r="K207" s="12"/>
      <c r="L207" s="12"/>
      <c r="M207" s="12"/>
      <c r="N207" s="12"/>
      <c r="O207" s="12"/>
    </row>
    <row r="208" spans="1:30" ht="13.5" customHeight="1" x14ac:dyDescent="0.15">
      <c r="A208" s="2"/>
      <c r="J208" s="3"/>
      <c r="K208" s="3"/>
      <c r="L208" s="3"/>
      <c r="M208" s="3"/>
      <c r="N208" s="3"/>
      <c r="O208" s="3"/>
    </row>
    <row r="209" spans="1:15" ht="13.5" customHeight="1" x14ac:dyDescent="0.15">
      <c r="A209" s="2"/>
      <c r="J209" s="3"/>
      <c r="K209" s="3"/>
      <c r="L209" s="3"/>
      <c r="M209" s="3"/>
      <c r="N209" s="3"/>
      <c r="O209" s="3"/>
    </row>
    <row r="210" spans="1:15" ht="13.5" customHeight="1" x14ac:dyDescent="0.15">
      <c r="A210" s="2"/>
      <c r="J210" s="3"/>
      <c r="K210" s="3"/>
      <c r="L210" s="3"/>
      <c r="M210" s="3"/>
      <c r="N210" s="3"/>
      <c r="O210" s="3"/>
    </row>
    <row r="211" spans="1:15" ht="13.5" customHeight="1" x14ac:dyDescent="0.15">
      <c r="A211" s="2"/>
      <c r="J211" s="3"/>
      <c r="K211" s="3"/>
      <c r="L211" s="3"/>
      <c r="M211" s="3"/>
      <c r="N211" s="3"/>
      <c r="O211" s="3"/>
    </row>
    <row r="212" spans="1:15" ht="13.5" customHeight="1" x14ac:dyDescent="0.15">
      <c r="A212" s="2"/>
      <c r="J212" s="3"/>
      <c r="K212" s="3"/>
      <c r="L212" s="3"/>
      <c r="M212" s="3"/>
      <c r="N212" s="3"/>
      <c r="O212" s="3"/>
    </row>
    <row r="213" spans="1:15" ht="13.5" customHeight="1" x14ac:dyDescent="0.15">
      <c r="A213" s="2"/>
      <c r="J213" s="3"/>
      <c r="K213" s="3"/>
      <c r="L213" s="3"/>
      <c r="M213" s="3"/>
      <c r="N213" s="3"/>
      <c r="O213" s="3"/>
    </row>
    <row r="214" spans="1:15" ht="13.5" customHeight="1" x14ac:dyDescent="0.15">
      <c r="A214" s="2"/>
      <c r="N214" s="3"/>
      <c r="O214" s="3"/>
    </row>
    <row r="215" spans="1:15" ht="9" customHeight="1" x14ac:dyDescent="0.15">
      <c r="J215" s="3"/>
      <c r="K215" s="3"/>
      <c r="L215" s="3"/>
      <c r="M215" s="3"/>
    </row>
    <row r="216" spans="1:15" s="11" customFormat="1" ht="13.5" customHeight="1" x14ac:dyDescent="0.15">
      <c r="J216" s="12"/>
      <c r="K216" s="12"/>
      <c r="L216" s="12"/>
      <c r="M216" s="12"/>
      <c r="N216" s="12"/>
      <c r="O216" s="12"/>
    </row>
    <row r="217" spans="1:15" ht="13.5" customHeight="1" x14ac:dyDescent="0.15">
      <c r="A217" s="2"/>
      <c r="J217" s="3"/>
      <c r="K217" s="3"/>
      <c r="L217" s="3"/>
      <c r="M217" s="3"/>
      <c r="N217" s="3"/>
      <c r="O217" s="3"/>
    </row>
    <row r="218" spans="1:15" ht="13.5" customHeight="1" x14ac:dyDescent="0.15">
      <c r="A218" s="2"/>
      <c r="J218" s="3"/>
      <c r="K218" s="3"/>
      <c r="L218" s="3"/>
      <c r="M218" s="3"/>
      <c r="N218" s="3"/>
      <c r="O218" s="3"/>
    </row>
    <row r="219" spans="1:15" ht="13.5" customHeight="1" x14ac:dyDescent="0.15">
      <c r="A219" s="2"/>
      <c r="J219" s="3"/>
      <c r="K219" s="3"/>
      <c r="L219" s="3"/>
      <c r="M219" s="3"/>
      <c r="N219" s="3"/>
      <c r="O219" s="3"/>
    </row>
    <row r="220" spans="1:15" ht="13.5" customHeight="1" x14ac:dyDescent="0.15">
      <c r="A220" s="2"/>
      <c r="J220" s="3"/>
      <c r="K220" s="3"/>
      <c r="L220" s="3"/>
      <c r="M220" s="3"/>
      <c r="N220" s="3"/>
      <c r="O220" s="3"/>
    </row>
    <row r="221" spans="1:15" ht="9" customHeight="1" x14ac:dyDescent="0.15">
      <c r="J221" s="3"/>
      <c r="K221" s="3"/>
      <c r="L221" s="3"/>
      <c r="M221" s="3"/>
      <c r="N221" s="3"/>
      <c r="O221" s="3"/>
    </row>
    <row r="222" spans="1:15" s="11" customFormat="1" ht="13.5" customHeight="1" x14ac:dyDescent="0.15">
      <c r="J222" s="12"/>
      <c r="K222" s="12"/>
      <c r="L222" s="12"/>
      <c r="M222" s="12"/>
      <c r="N222" s="12"/>
      <c r="O222" s="12"/>
    </row>
    <row r="223" spans="1:15" ht="13.5" customHeight="1" x14ac:dyDescent="0.15">
      <c r="A223" s="2"/>
      <c r="J223" s="3"/>
      <c r="K223" s="3"/>
      <c r="L223" s="3"/>
      <c r="M223" s="3"/>
      <c r="N223" s="3"/>
      <c r="O223" s="3"/>
    </row>
    <row r="224" spans="1:15" ht="13.5" customHeight="1" x14ac:dyDescent="0.15">
      <c r="A224" s="2"/>
      <c r="J224" s="3"/>
      <c r="K224" s="3"/>
      <c r="L224" s="3"/>
      <c r="M224" s="3"/>
      <c r="N224" s="3"/>
      <c r="O224" s="3"/>
    </row>
    <row r="225" spans="1:15" ht="13.5" customHeight="1" x14ac:dyDescent="0.15">
      <c r="A225" s="2"/>
      <c r="J225" s="3"/>
      <c r="K225" s="3"/>
      <c r="L225" s="3"/>
      <c r="M225" s="3"/>
      <c r="N225" s="3"/>
      <c r="O225" s="3"/>
    </row>
    <row r="226" spans="1:15" ht="13.5" customHeight="1" x14ac:dyDescent="0.15">
      <c r="A226" s="2"/>
    </row>
  </sheetData>
  <mergeCells count="336">
    <mergeCell ref="AA99:AD100"/>
    <mergeCell ref="AA101:AD101"/>
    <mergeCell ref="N81:P81"/>
    <mergeCell ref="N91:P91"/>
    <mergeCell ref="A138:AD138"/>
    <mergeCell ref="N92:P92"/>
    <mergeCell ref="N93:P93"/>
    <mergeCell ref="N94:P94"/>
    <mergeCell ref="N95:P95"/>
    <mergeCell ref="N96:P96"/>
    <mergeCell ref="N82:P82"/>
    <mergeCell ref="N83:P83"/>
    <mergeCell ref="N84:P84"/>
    <mergeCell ref="N85:P85"/>
    <mergeCell ref="N86:P86"/>
    <mergeCell ref="N87:P87"/>
    <mergeCell ref="N88:P88"/>
    <mergeCell ref="N89:P89"/>
    <mergeCell ref="N90:P90"/>
    <mergeCell ref="G99:H99"/>
    <mergeCell ref="G107:H107"/>
    <mergeCell ref="G108:H108"/>
    <mergeCell ref="G101:H101"/>
    <mergeCell ref="Q90:R90"/>
    <mergeCell ref="N66:P66"/>
    <mergeCell ref="N67:P67"/>
    <mergeCell ref="N68:P68"/>
    <mergeCell ref="N69:P69"/>
    <mergeCell ref="N70:P70"/>
    <mergeCell ref="N71:P71"/>
    <mergeCell ref="Q91:R91"/>
    <mergeCell ref="Q86:R86"/>
    <mergeCell ref="N72:P72"/>
    <mergeCell ref="N73:P73"/>
    <mergeCell ref="N74:P74"/>
    <mergeCell ref="N75:P75"/>
    <mergeCell ref="N76:P76"/>
    <mergeCell ref="N77:P77"/>
    <mergeCell ref="N78:P78"/>
    <mergeCell ref="N79:P79"/>
    <mergeCell ref="N80:P80"/>
    <mergeCell ref="Q82:R82"/>
    <mergeCell ref="Q83:R83"/>
    <mergeCell ref="Q87:R87"/>
    <mergeCell ref="N57:P57"/>
    <mergeCell ref="N58:P58"/>
    <mergeCell ref="N59:P59"/>
    <mergeCell ref="N60:P60"/>
    <mergeCell ref="N61:P61"/>
    <mergeCell ref="N62:P62"/>
    <mergeCell ref="N63:P63"/>
    <mergeCell ref="N64:P64"/>
    <mergeCell ref="N65:P65"/>
    <mergeCell ref="Q92:R92"/>
    <mergeCell ref="Q93:R93"/>
    <mergeCell ref="N101:P101"/>
    <mergeCell ref="Q94:R94"/>
    <mergeCell ref="C2:AD2"/>
    <mergeCell ref="N3:AD3"/>
    <mergeCell ref="A6:AD7"/>
    <mergeCell ref="A11:AD12"/>
    <mergeCell ref="Q60:R60"/>
    <mergeCell ref="Q45:R45"/>
    <mergeCell ref="Q46:R46"/>
    <mergeCell ref="Q47:R47"/>
    <mergeCell ref="Q48:R48"/>
    <mergeCell ref="Q49:R49"/>
    <mergeCell ref="Q50:R50"/>
    <mergeCell ref="Q51:R51"/>
    <mergeCell ref="Q52:R52"/>
    <mergeCell ref="Q53:R53"/>
    <mergeCell ref="Q16:R16"/>
    <mergeCell ref="S16:T16"/>
    <mergeCell ref="U16:V16"/>
    <mergeCell ref="W15:AD16"/>
    <mergeCell ref="S36:X36"/>
    <mergeCell ref="AB36:AC36"/>
    <mergeCell ref="N108:P108"/>
    <mergeCell ref="Q108:R108"/>
    <mergeCell ref="S107:X107"/>
    <mergeCell ref="J109:M109"/>
    <mergeCell ref="N109:P109"/>
    <mergeCell ref="Q96:R96"/>
    <mergeCell ref="Y99:Z99"/>
    <mergeCell ref="N99:P99"/>
    <mergeCell ref="G100:H100"/>
    <mergeCell ref="B104:Z104"/>
    <mergeCell ref="H23:H24"/>
    <mergeCell ref="I23:J24"/>
    <mergeCell ref="K23:K24"/>
    <mergeCell ref="L23:M24"/>
    <mergeCell ref="N23:N24"/>
    <mergeCell ref="N28:R28"/>
    <mergeCell ref="Q95:R95"/>
    <mergeCell ref="C31:M31"/>
    <mergeCell ref="N41:P41"/>
    <mergeCell ref="N42:P42"/>
    <mergeCell ref="N43:P43"/>
    <mergeCell ref="N44:P44"/>
    <mergeCell ref="N45:P45"/>
    <mergeCell ref="N46:P46"/>
    <mergeCell ref="N47:P47"/>
    <mergeCell ref="N48:P48"/>
    <mergeCell ref="N49:P49"/>
    <mergeCell ref="N50:P50"/>
    <mergeCell ref="N51:P51"/>
    <mergeCell ref="N52:P52"/>
    <mergeCell ref="N53:P53"/>
    <mergeCell ref="A29:I29"/>
    <mergeCell ref="A28:E28"/>
    <mergeCell ref="Q56:R56"/>
    <mergeCell ref="J36:M36"/>
    <mergeCell ref="N36:P36"/>
    <mergeCell ref="Q57:R57"/>
    <mergeCell ref="Q58:R58"/>
    <mergeCell ref="Q59:R59"/>
    <mergeCell ref="Q79:R79"/>
    <mergeCell ref="Q80:R80"/>
    <mergeCell ref="J45:M45"/>
    <mergeCell ref="J46:M46"/>
    <mergeCell ref="Q54:R54"/>
    <mergeCell ref="Q66:R66"/>
    <mergeCell ref="N54:P54"/>
    <mergeCell ref="N55:P55"/>
    <mergeCell ref="N56:P56"/>
    <mergeCell ref="Q38:R38"/>
    <mergeCell ref="Q39:R39"/>
    <mergeCell ref="Q40:R40"/>
    <mergeCell ref="Q41:R41"/>
    <mergeCell ref="Q42:R42"/>
    <mergeCell ref="Q43:R43"/>
    <mergeCell ref="N37:P37"/>
    <mergeCell ref="N38:P38"/>
    <mergeCell ref="N39:P39"/>
    <mergeCell ref="N40:P40"/>
    <mergeCell ref="A1:T1"/>
    <mergeCell ref="A2:B2"/>
    <mergeCell ref="A3:B3"/>
    <mergeCell ref="L3:M3"/>
    <mergeCell ref="A4:B4"/>
    <mergeCell ref="A9:E9"/>
    <mergeCell ref="A34:Z34"/>
    <mergeCell ref="H36:H37"/>
    <mergeCell ref="A23:C24"/>
    <mergeCell ref="D23:E24"/>
    <mergeCell ref="F23:G24"/>
    <mergeCell ref="Y36:Z36"/>
    <mergeCell ref="N30:R30"/>
    <mergeCell ref="A15:E15"/>
    <mergeCell ref="Q15:V15"/>
    <mergeCell ref="O23:P24"/>
    <mergeCell ref="Q23:T23"/>
    <mergeCell ref="Q24:T24"/>
    <mergeCell ref="Q36:R36"/>
    <mergeCell ref="J37:M37"/>
    <mergeCell ref="Q37:R37"/>
    <mergeCell ref="U23:AD24"/>
    <mergeCell ref="AA36:AA37"/>
    <mergeCell ref="AD36:AD37"/>
    <mergeCell ref="AA107:AD108"/>
    <mergeCell ref="J74:M74"/>
    <mergeCell ref="J75:M75"/>
    <mergeCell ref="J76:M76"/>
    <mergeCell ref="J99:M99"/>
    <mergeCell ref="Q99:R99"/>
    <mergeCell ref="J100:M100"/>
    <mergeCell ref="Q100:R100"/>
    <mergeCell ref="J101:M101"/>
    <mergeCell ref="S99:X99"/>
    <mergeCell ref="J107:M107"/>
    <mergeCell ref="N107:P107"/>
    <mergeCell ref="Q107:R107"/>
    <mergeCell ref="N100:P100"/>
    <mergeCell ref="Q81:R81"/>
    <mergeCell ref="Q84:R84"/>
    <mergeCell ref="Q85:R85"/>
    <mergeCell ref="AB38:AB96"/>
    <mergeCell ref="AC38:AC96"/>
    <mergeCell ref="AA104:AD104"/>
    <mergeCell ref="Y107:Z107"/>
    <mergeCell ref="Q44:R44"/>
    <mergeCell ref="Q67:R67"/>
    <mergeCell ref="Q55:R55"/>
    <mergeCell ref="G110:H110"/>
    <mergeCell ref="J110:M110"/>
    <mergeCell ref="N110:P110"/>
    <mergeCell ref="J47:M47"/>
    <mergeCell ref="J48:M48"/>
    <mergeCell ref="J56:M56"/>
    <mergeCell ref="J57:M57"/>
    <mergeCell ref="Q68:R68"/>
    <mergeCell ref="J70:M70"/>
    <mergeCell ref="J71:M71"/>
    <mergeCell ref="J72:M72"/>
    <mergeCell ref="J73:M73"/>
    <mergeCell ref="Q61:R61"/>
    <mergeCell ref="Q62:R62"/>
    <mergeCell ref="Q63:R63"/>
    <mergeCell ref="Q64:R64"/>
    <mergeCell ref="Q65:R65"/>
    <mergeCell ref="J66:M66"/>
    <mergeCell ref="J60:M60"/>
    <mergeCell ref="G109:H109"/>
    <mergeCell ref="B105:Z105"/>
    <mergeCell ref="Q88:R88"/>
    <mergeCell ref="Q89:R89"/>
    <mergeCell ref="J108:M108"/>
    <mergeCell ref="G111:H111"/>
    <mergeCell ref="J111:M111"/>
    <mergeCell ref="N111:P111"/>
    <mergeCell ref="G112:H112"/>
    <mergeCell ref="J112:M112"/>
    <mergeCell ref="N112:P112"/>
    <mergeCell ref="J116:M116"/>
    <mergeCell ref="N116:P116"/>
    <mergeCell ref="G117:H117"/>
    <mergeCell ref="J117:M117"/>
    <mergeCell ref="N117:P117"/>
    <mergeCell ref="J118:M118"/>
    <mergeCell ref="N118:P118"/>
    <mergeCell ref="G113:H113"/>
    <mergeCell ref="J113:M113"/>
    <mergeCell ref="N113:P113"/>
    <mergeCell ref="G114:H114"/>
    <mergeCell ref="J114:M114"/>
    <mergeCell ref="N114:P114"/>
    <mergeCell ref="G115:H115"/>
    <mergeCell ref="J115:M115"/>
    <mergeCell ref="N115:P115"/>
    <mergeCell ref="Q135:R135"/>
    <mergeCell ref="G136:H136"/>
    <mergeCell ref="Q136:R136"/>
    <mergeCell ref="G135:H135"/>
    <mergeCell ref="G134:H134"/>
    <mergeCell ref="G133:H133"/>
    <mergeCell ref="G130:H130"/>
    <mergeCell ref="G131:H131"/>
    <mergeCell ref="G132:H132"/>
    <mergeCell ref="N131:P131"/>
    <mergeCell ref="A192:AD197"/>
    <mergeCell ref="B156:AC156"/>
    <mergeCell ref="B157:AC157"/>
    <mergeCell ref="B158:AC158"/>
    <mergeCell ref="B159:AC159"/>
    <mergeCell ref="AB160:AC160"/>
    <mergeCell ref="E174:F179"/>
    <mergeCell ref="E180:F185"/>
    <mergeCell ref="E168:F173"/>
    <mergeCell ref="I169:K169"/>
    <mergeCell ref="I170:K170"/>
    <mergeCell ref="I172:K172"/>
    <mergeCell ref="I173:K173"/>
    <mergeCell ref="G186:AD190"/>
    <mergeCell ref="N168:AD173"/>
    <mergeCell ref="G162:AD167"/>
    <mergeCell ref="B140:AC140"/>
    <mergeCell ref="B141:AC141"/>
    <mergeCell ref="B142:AC142"/>
    <mergeCell ref="B143:AC143"/>
    <mergeCell ref="B144:AC144"/>
    <mergeCell ref="B145:AC145"/>
    <mergeCell ref="B146:AC146"/>
    <mergeCell ref="B147:AC147"/>
    <mergeCell ref="B148:AC148"/>
    <mergeCell ref="B149:AC149"/>
    <mergeCell ref="B150:AC150"/>
    <mergeCell ref="B151:AC151"/>
    <mergeCell ref="B152:AC152"/>
    <mergeCell ref="B153:AC153"/>
    <mergeCell ref="B154:AC154"/>
    <mergeCell ref="B155:AC155"/>
    <mergeCell ref="AA110:AD110"/>
    <mergeCell ref="AA111:AD111"/>
    <mergeCell ref="AA112:AD112"/>
    <mergeCell ref="AA113:AD113"/>
    <mergeCell ref="AA114:AD114"/>
    <mergeCell ref="AA115:AD115"/>
    <mergeCell ref="AA116:AD116"/>
    <mergeCell ref="AA117:AD117"/>
    <mergeCell ref="G122:H122"/>
    <mergeCell ref="J122:M122"/>
    <mergeCell ref="N122:P122"/>
    <mergeCell ref="Q122:R122"/>
    <mergeCell ref="G123:H123"/>
    <mergeCell ref="J123:M123"/>
    <mergeCell ref="N123:P123"/>
    <mergeCell ref="G124:H124"/>
    <mergeCell ref="J124:M124"/>
    <mergeCell ref="B139:AC139"/>
    <mergeCell ref="G125:H125"/>
    <mergeCell ref="J125:M125"/>
    <mergeCell ref="J44:M44"/>
    <mergeCell ref="AA136:AD136"/>
    <mergeCell ref="AA137:AD137"/>
    <mergeCell ref="AA102:AD102"/>
    <mergeCell ref="AA127:AD127"/>
    <mergeCell ref="AA128:AD128"/>
    <mergeCell ref="AA129:AD129"/>
    <mergeCell ref="AA130:AD130"/>
    <mergeCell ref="AA131:AD131"/>
    <mergeCell ref="AA132:AD132"/>
    <mergeCell ref="AA133:AD133"/>
    <mergeCell ref="AA134:AD134"/>
    <mergeCell ref="AA135:AD135"/>
    <mergeCell ref="AA118:AD118"/>
    <mergeCell ref="AA119:AD119"/>
    <mergeCell ref="AA120:AD120"/>
    <mergeCell ref="AA121:AD121"/>
    <mergeCell ref="N125:P125"/>
    <mergeCell ref="G126:H126"/>
    <mergeCell ref="J126:M126"/>
    <mergeCell ref="AA122:AD122"/>
    <mergeCell ref="AA123:AD123"/>
    <mergeCell ref="AA124:AD124"/>
    <mergeCell ref="AA125:AD125"/>
    <mergeCell ref="AA126:AD126"/>
    <mergeCell ref="AA109:AD109"/>
    <mergeCell ref="N124:P124"/>
    <mergeCell ref="G128:H128"/>
    <mergeCell ref="J128:M128"/>
    <mergeCell ref="N126:P126"/>
    <mergeCell ref="G127:H127"/>
    <mergeCell ref="J127:M127"/>
    <mergeCell ref="N127:P127"/>
    <mergeCell ref="G119:H119"/>
    <mergeCell ref="J119:M119"/>
    <mergeCell ref="N119:P119"/>
    <mergeCell ref="G120:H120"/>
    <mergeCell ref="J120:M120"/>
    <mergeCell ref="N120:P120"/>
    <mergeCell ref="G121:H121"/>
    <mergeCell ref="J121:M121"/>
    <mergeCell ref="N121:P121"/>
    <mergeCell ref="Q115:R115"/>
    <mergeCell ref="G116:H116"/>
    <mergeCell ref="G118:H118"/>
  </mergeCells>
  <phoneticPr fontId="1"/>
  <dataValidations count="1">
    <dataValidation type="list" allowBlank="1" showInputMessage="1" showErrorMessage="1" sqref="AA101 AA127:AA137 AA111:AA112 AA116:AA121 AA123 AA38:AA52 AA54:AA96">
      <formula1>$AE$37:$AE$38</formula1>
    </dataValidation>
  </dataValidations>
  <printOptions horizontalCentered="1"/>
  <pageMargins left="0" right="0" top="0.19685039370078741" bottom="0.19685039370078741" header="0.51181102362204722" footer="0.51181102362204722"/>
  <headerFooter alignWithMargins="0"/>
  <rowBreaks count="2" manualBreakCount="2">
    <brk id="97" max="27" man="1"/>
    <brk id="138" max="2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Z143"/>
  <sheetViews>
    <sheetView view="pageBreakPreview" topLeftCell="O1" zoomScale="115" zoomScaleNormal="75" zoomScaleSheetLayoutView="115" workbookViewId="0">
      <selection activeCell="AD1" sqref="AD1"/>
    </sheetView>
  </sheetViews>
  <sheetFormatPr defaultColWidth="6.25" defaultRowHeight="11.25" x14ac:dyDescent="0.15"/>
  <cols>
    <col min="1" max="16384" width="6.25" style="273"/>
  </cols>
  <sheetData>
    <row r="1" spans="1:26" s="7" customFormat="1" ht="21" x14ac:dyDescent="0.15">
      <c r="A1" s="6" t="s">
        <v>345</v>
      </c>
      <c r="B1" s="6"/>
      <c r="C1" s="6"/>
      <c r="D1" s="6"/>
      <c r="E1" s="6"/>
      <c r="F1" s="6"/>
      <c r="G1" s="6"/>
      <c r="H1" s="6"/>
      <c r="I1" s="6"/>
      <c r="J1" s="6"/>
      <c r="K1" s="6"/>
      <c r="L1" s="6"/>
      <c r="M1" s="6"/>
      <c r="N1" s="6"/>
      <c r="O1" s="6"/>
      <c r="P1" s="6"/>
      <c r="Q1" s="6"/>
      <c r="R1" s="6"/>
      <c r="S1" s="6"/>
      <c r="T1" s="6"/>
      <c r="U1" s="6"/>
      <c r="V1" s="6"/>
      <c r="W1" s="6"/>
      <c r="X1" s="6"/>
    </row>
    <row r="2" spans="1:26" s="1" customFormat="1" ht="13.5" x14ac:dyDescent="0.15">
      <c r="X2" s="518"/>
      <c r="Y2" s="519"/>
    </row>
    <row r="3" spans="1:26" s="1" customFormat="1" x14ac:dyDescent="0.15">
      <c r="A3" s="266" t="s">
        <v>8</v>
      </c>
      <c r="B3" s="267"/>
      <c r="C3" s="4" t="s">
        <v>346</v>
      </c>
      <c r="D3" s="4"/>
      <c r="E3" s="4"/>
      <c r="F3" s="4"/>
      <c r="G3" s="4"/>
      <c r="H3" s="4"/>
      <c r="I3" s="4"/>
      <c r="J3" s="4"/>
      <c r="K3" s="4"/>
      <c r="L3" s="4"/>
      <c r="M3" s="4"/>
      <c r="N3" s="4"/>
      <c r="O3" s="4"/>
      <c r="P3" s="4"/>
      <c r="Q3" s="4"/>
      <c r="R3" s="4"/>
      <c r="S3" s="4"/>
      <c r="T3" s="4"/>
      <c r="U3" s="4"/>
      <c r="V3" s="4"/>
      <c r="W3" s="4"/>
      <c r="X3" s="4"/>
      <c r="Y3" s="265"/>
      <c r="Z3" s="268"/>
    </row>
    <row r="4" spans="1:26" s="1" customFormat="1" x14ac:dyDescent="0.15">
      <c r="A4" s="266" t="s">
        <v>10</v>
      </c>
      <c r="B4" s="269"/>
      <c r="C4" s="4" t="s">
        <v>347</v>
      </c>
      <c r="D4" s="4"/>
      <c r="E4" s="4"/>
      <c r="F4" s="4"/>
      <c r="G4" s="4"/>
      <c r="H4" s="4"/>
      <c r="I4" s="4"/>
      <c r="J4" s="4"/>
      <c r="K4" s="4"/>
      <c r="L4" s="265"/>
      <c r="M4" s="445" t="s">
        <v>348</v>
      </c>
      <c r="N4" s="421"/>
      <c r="O4" s="4" t="s">
        <v>349</v>
      </c>
      <c r="P4" s="4"/>
      <c r="Q4" s="4"/>
      <c r="R4" s="4"/>
      <c r="S4" s="4"/>
      <c r="T4" s="4"/>
      <c r="U4" s="4"/>
      <c r="V4" s="4"/>
      <c r="W4" s="4"/>
      <c r="X4" s="4"/>
      <c r="Y4" s="265"/>
      <c r="Z4" s="268"/>
    </row>
    <row r="5" spans="1:26" x14ac:dyDescent="0.15">
      <c r="A5" s="270"/>
      <c r="B5" s="271"/>
      <c r="C5" s="271"/>
      <c r="D5" s="271"/>
      <c r="E5" s="271"/>
      <c r="F5" s="271"/>
      <c r="G5" s="271"/>
      <c r="H5" s="271"/>
      <c r="I5" s="271"/>
      <c r="J5" s="271"/>
      <c r="K5" s="271"/>
      <c r="L5" s="271"/>
      <c r="M5" s="271"/>
      <c r="N5" s="271"/>
      <c r="O5" s="271"/>
      <c r="P5" s="271"/>
      <c r="Q5" s="271"/>
      <c r="R5" s="271"/>
      <c r="S5" s="271"/>
      <c r="T5" s="271"/>
      <c r="U5" s="271"/>
      <c r="V5" s="271"/>
      <c r="W5" s="271"/>
      <c r="X5" s="271"/>
      <c r="Y5" s="272"/>
    </row>
    <row r="6" spans="1:26" x14ac:dyDescent="0.15">
      <c r="A6" s="274"/>
      <c r="B6" s="275"/>
      <c r="C6" s="275"/>
      <c r="D6" s="275"/>
      <c r="E6" s="275"/>
      <c r="F6" s="275"/>
      <c r="G6" s="275"/>
      <c r="H6" s="275"/>
      <c r="I6" s="275"/>
      <c r="J6" s="275"/>
      <c r="K6" s="275"/>
      <c r="L6" s="275"/>
      <c r="M6" s="275"/>
      <c r="N6" s="275"/>
      <c r="O6" s="275"/>
      <c r="P6" s="275"/>
      <c r="Q6" s="275"/>
      <c r="R6" s="275"/>
      <c r="S6" s="275"/>
      <c r="T6" s="275"/>
      <c r="U6" s="275"/>
      <c r="V6" s="275"/>
      <c r="W6" s="275"/>
      <c r="X6" s="275"/>
      <c r="Y6" s="276"/>
    </row>
    <row r="7" spans="1:26" x14ac:dyDescent="0.15">
      <c r="A7" s="274"/>
      <c r="B7" s="275"/>
      <c r="C7" s="275"/>
      <c r="D7" s="275"/>
      <c r="E7" s="275"/>
      <c r="F7" s="275"/>
      <c r="G7" s="275"/>
      <c r="H7" s="275"/>
      <c r="I7" s="275"/>
      <c r="J7" s="275"/>
      <c r="K7" s="275"/>
      <c r="L7" s="275"/>
      <c r="M7" s="275"/>
      <c r="N7" s="275"/>
      <c r="O7" s="275"/>
      <c r="P7" s="275"/>
      <c r="Q7" s="275"/>
      <c r="R7" s="275"/>
      <c r="S7" s="275"/>
      <c r="T7" s="275"/>
      <c r="U7" s="275"/>
      <c r="V7" s="275"/>
      <c r="W7" s="275"/>
      <c r="X7" s="275"/>
      <c r="Y7" s="276"/>
    </row>
    <row r="8" spans="1:26" x14ac:dyDescent="0.15">
      <c r="A8" s="274"/>
      <c r="B8" s="275"/>
      <c r="C8" s="275"/>
      <c r="D8" s="275"/>
      <c r="E8" s="275"/>
      <c r="F8" s="275"/>
      <c r="G8" s="275"/>
      <c r="H8" s="275"/>
      <c r="I8" s="275"/>
      <c r="J8" s="275"/>
      <c r="K8" s="275"/>
      <c r="L8" s="275"/>
      <c r="M8" s="275"/>
      <c r="N8" s="275"/>
      <c r="O8" s="275"/>
      <c r="P8" s="275"/>
      <c r="Q8" s="275"/>
      <c r="R8" s="275"/>
      <c r="S8" s="275"/>
      <c r="T8" s="275"/>
      <c r="U8" s="275"/>
      <c r="V8" s="275"/>
      <c r="W8" s="275"/>
      <c r="X8" s="275"/>
      <c r="Y8" s="276"/>
    </row>
    <row r="9" spans="1:26" x14ac:dyDescent="0.15">
      <c r="A9" s="274"/>
      <c r="B9" s="275"/>
      <c r="C9" s="275"/>
      <c r="D9" s="275"/>
      <c r="E9" s="275"/>
      <c r="F9" s="275"/>
      <c r="G9" s="275"/>
      <c r="H9" s="275"/>
      <c r="I9" s="275"/>
      <c r="J9" s="275"/>
      <c r="K9" s="275"/>
      <c r="L9" s="275"/>
      <c r="M9" s="275"/>
      <c r="N9" s="275"/>
      <c r="O9" s="275"/>
      <c r="P9" s="275"/>
      <c r="Q9" s="275"/>
      <c r="R9" s="275"/>
      <c r="S9" s="275"/>
      <c r="T9" s="275"/>
      <c r="U9" s="275"/>
      <c r="V9" s="275"/>
      <c r="W9" s="275"/>
      <c r="X9" s="275"/>
      <c r="Y9" s="276"/>
    </row>
    <row r="10" spans="1:26" x14ac:dyDescent="0.15">
      <c r="A10" s="274"/>
      <c r="B10" s="275"/>
      <c r="C10" s="275"/>
      <c r="D10" s="275"/>
      <c r="E10" s="275"/>
      <c r="F10" s="275"/>
      <c r="G10" s="275"/>
      <c r="H10" s="275"/>
      <c r="I10" s="275"/>
      <c r="J10" s="275"/>
      <c r="K10" s="275"/>
      <c r="L10" s="275"/>
      <c r="M10" s="275"/>
      <c r="N10" s="275"/>
      <c r="O10" s="275"/>
      <c r="P10" s="275"/>
      <c r="Q10" s="275"/>
      <c r="R10" s="275"/>
      <c r="S10" s="275"/>
      <c r="T10" s="275"/>
      <c r="U10" s="275"/>
      <c r="V10" s="275"/>
      <c r="W10" s="275"/>
      <c r="X10" s="275"/>
      <c r="Y10" s="276"/>
    </row>
    <row r="11" spans="1:26" x14ac:dyDescent="0.15">
      <c r="A11" s="274"/>
      <c r="B11" s="275"/>
      <c r="C11" s="275"/>
      <c r="D11" s="275"/>
      <c r="E11" s="275"/>
      <c r="F11" s="275"/>
      <c r="G11" s="275"/>
      <c r="H11" s="275"/>
      <c r="I11" s="275"/>
      <c r="J11" s="275"/>
      <c r="K11" s="275"/>
      <c r="L11" s="275"/>
      <c r="M11" s="275"/>
      <c r="N11" s="275"/>
      <c r="O11" s="275"/>
      <c r="P11" s="275"/>
      <c r="Q11" s="275"/>
      <c r="R11" s="275"/>
      <c r="S11" s="275"/>
      <c r="T11" s="275"/>
      <c r="U11" s="275"/>
      <c r="V11" s="275"/>
      <c r="W11" s="275"/>
      <c r="X11" s="275"/>
      <c r="Y11" s="276"/>
    </row>
    <row r="12" spans="1:26" x14ac:dyDescent="0.15">
      <c r="A12" s="274"/>
      <c r="B12" s="275"/>
      <c r="C12" s="275"/>
      <c r="D12" s="275"/>
      <c r="E12" s="275"/>
      <c r="F12" s="275"/>
      <c r="G12" s="275"/>
      <c r="H12" s="275"/>
      <c r="I12" s="275"/>
      <c r="J12" s="275"/>
      <c r="K12" s="275"/>
      <c r="L12" s="275"/>
      <c r="M12" s="275"/>
      <c r="N12" s="275"/>
      <c r="O12" s="275"/>
      <c r="P12" s="275"/>
      <c r="Q12" s="275"/>
      <c r="R12" s="275"/>
      <c r="S12" s="275"/>
      <c r="T12" s="275"/>
      <c r="U12" s="275"/>
      <c r="V12" s="275"/>
      <c r="W12" s="275"/>
      <c r="X12" s="275"/>
      <c r="Y12" s="276"/>
    </row>
    <row r="13" spans="1:26" x14ac:dyDescent="0.15">
      <c r="A13" s="274"/>
      <c r="B13" s="275"/>
      <c r="C13" s="275"/>
      <c r="D13" s="275"/>
      <c r="E13" s="275"/>
      <c r="F13" s="275"/>
      <c r="G13" s="275"/>
      <c r="H13" s="275"/>
      <c r="I13" s="275"/>
      <c r="J13" s="275"/>
      <c r="K13" s="275"/>
      <c r="L13" s="275"/>
      <c r="M13" s="275"/>
      <c r="N13" s="275"/>
      <c r="O13" s="275"/>
      <c r="P13" s="275"/>
      <c r="Q13" s="275"/>
      <c r="R13" s="275"/>
      <c r="S13" s="275"/>
      <c r="T13" s="275"/>
      <c r="U13" s="275"/>
      <c r="V13" s="275"/>
      <c r="W13" s="275"/>
      <c r="X13" s="275"/>
      <c r="Y13" s="276"/>
    </row>
    <row r="14" spans="1:26" x14ac:dyDescent="0.15">
      <c r="A14" s="274"/>
      <c r="B14" s="275"/>
      <c r="C14" s="275"/>
      <c r="D14" s="275"/>
      <c r="E14" s="275"/>
      <c r="F14" s="275"/>
      <c r="G14" s="275"/>
      <c r="H14" s="275"/>
      <c r="I14" s="275"/>
      <c r="J14" s="275"/>
      <c r="K14" s="275"/>
      <c r="L14" s="275"/>
      <c r="M14" s="275"/>
      <c r="N14" s="275"/>
      <c r="O14" s="275"/>
      <c r="P14" s="275"/>
      <c r="Q14" s="275"/>
      <c r="R14" s="275"/>
      <c r="S14" s="275"/>
      <c r="T14" s="275"/>
      <c r="U14" s="275"/>
      <c r="V14" s="275"/>
      <c r="W14" s="277"/>
      <c r="X14" s="277"/>
      <c r="Y14" s="278"/>
      <c r="Z14" s="277"/>
    </row>
    <row r="15" spans="1:26" x14ac:dyDescent="0.15">
      <c r="A15" s="274"/>
      <c r="B15" s="275"/>
      <c r="C15" s="275"/>
      <c r="D15" s="275"/>
      <c r="E15" s="275"/>
      <c r="F15" s="275"/>
      <c r="G15" s="275"/>
      <c r="H15" s="275"/>
      <c r="I15" s="275"/>
      <c r="J15" s="275"/>
      <c r="K15" s="275"/>
      <c r="L15" s="275"/>
      <c r="M15" s="275"/>
      <c r="N15" s="275"/>
      <c r="O15" s="275"/>
      <c r="P15" s="275"/>
      <c r="Q15" s="275"/>
      <c r="R15" s="275"/>
      <c r="S15" s="275"/>
      <c r="T15" s="275"/>
      <c r="U15" s="275"/>
      <c r="V15" s="275"/>
      <c r="W15" s="277"/>
      <c r="X15" s="277"/>
      <c r="Y15" s="278"/>
      <c r="Z15" s="277"/>
    </row>
    <row r="16" spans="1:26" x14ac:dyDescent="0.15">
      <c r="A16" s="274"/>
      <c r="B16" s="275"/>
      <c r="C16" s="275"/>
      <c r="D16" s="275"/>
      <c r="E16" s="275"/>
      <c r="F16" s="275"/>
      <c r="G16" s="275"/>
      <c r="H16" s="275"/>
      <c r="I16" s="275"/>
      <c r="J16" s="275"/>
      <c r="K16" s="275"/>
      <c r="L16" s="275"/>
      <c r="M16" s="275"/>
      <c r="N16" s="275"/>
      <c r="O16" s="275"/>
      <c r="P16" s="275"/>
      <c r="Q16" s="275"/>
      <c r="R16" s="275"/>
      <c r="S16" s="275"/>
      <c r="T16" s="275"/>
      <c r="U16" s="275"/>
      <c r="V16" s="275"/>
      <c r="W16" s="275"/>
      <c r="X16" s="275"/>
      <c r="Y16" s="276"/>
    </row>
    <row r="17" spans="1:25" x14ac:dyDescent="0.15">
      <c r="A17" s="274"/>
      <c r="B17" s="275"/>
      <c r="C17" s="275"/>
      <c r="D17" s="275"/>
      <c r="E17" s="275"/>
      <c r="F17" s="275"/>
      <c r="G17" s="275"/>
      <c r="H17" s="275"/>
      <c r="I17" s="275"/>
      <c r="J17" s="275"/>
      <c r="K17" s="275"/>
      <c r="L17" s="275"/>
      <c r="M17" s="275"/>
      <c r="N17" s="275"/>
      <c r="O17" s="275"/>
      <c r="P17" s="275"/>
      <c r="Q17" s="275"/>
      <c r="R17" s="275"/>
      <c r="S17" s="275"/>
      <c r="T17" s="275"/>
      <c r="U17" s="275"/>
      <c r="V17" s="275"/>
      <c r="W17" s="275"/>
      <c r="X17" s="275"/>
      <c r="Y17" s="276"/>
    </row>
    <row r="18" spans="1:25" x14ac:dyDescent="0.15">
      <c r="A18" s="274"/>
      <c r="B18" s="275"/>
      <c r="C18" s="275"/>
      <c r="D18" s="275"/>
      <c r="E18" s="275"/>
      <c r="F18" s="275"/>
      <c r="G18" s="275"/>
      <c r="H18" s="275"/>
      <c r="I18" s="275"/>
      <c r="J18" s="275"/>
      <c r="K18" s="275"/>
      <c r="L18" s="275"/>
      <c r="M18" s="275"/>
      <c r="N18" s="275"/>
      <c r="O18" s="275"/>
      <c r="P18" s="275"/>
      <c r="Q18" s="275"/>
      <c r="R18" s="275"/>
      <c r="S18" s="275"/>
      <c r="T18" s="275"/>
      <c r="U18" s="275"/>
      <c r="V18" s="275"/>
      <c r="W18" s="275"/>
      <c r="X18" s="275"/>
      <c r="Y18" s="276"/>
    </row>
    <row r="19" spans="1:25" x14ac:dyDescent="0.15">
      <c r="A19" s="274"/>
      <c r="B19" s="275"/>
      <c r="C19" s="275"/>
      <c r="D19" s="275"/>
      <c r="E19" s="275"/>
      <c r="F19" s="275"/>
      <c r="G19" s="275"/>
      <c r="H19" s="275"/>
      <c r="I19" s="275"/>
      <c r="J19" s="275"/>
      <c r="K19" s="275"/>
      <c r="L19" s="275"/>
      <c r="M19" s="275"/>
      <c r="N19" s="275"/>
      <c r="O19" s="275"/>
      <c r="P19" s="275"/>
      <c r="Q19" s="275"/>
      <c r="R19" s="275"/>
      <c r="S19" s="275"/>
      <c r="T19" s="275"/>
      <c r="U19" s="275"/>
      <c r="V19" s="275"/>
      <c r="W19" s="275"/>
      <c r="X19" s="275"/>
      <c r="Y19" s="276"/>
    </row>
    <row r="20" spans="1:25" x14ac:dyDescent="0.15">
      <c r="A20" s="274"/>
      <c r="B20" s="275"/>
      <c r="C20" s="275"/>
      <c r="D20" s="275"/>
      <c r="E20" s="275"/>
      <c r="F20" s="275"/>
      <c r="G20" s="275"/>
      <c r="H20" s="275"/>
      <c r="I20" s="275"/>
      <c r="J20" s="275"/>
      <c r="K20" s="275"/>
      <c r="L20" s="275"/>
      <c r="M20" s="275"/>
      <c r="N20" s="275"/>
      <c r="O20" s="275"/>
      <c r="P20" s="275"/>
      <c r="Q20" s="275"/>
      <c r="R20" s="275"/>
      <c r="S20" s="275"/>
      <c r="T20" s="275"/>
      <c r="U20" s="275"/>
      <c r="V20" s="275"/>
      <c r="W20" s="275"/>
      <c r="X20" s="275"/>
      <c r="Y20" s="276"/>
    </row>
    <row r="21" spans="1:25" x14ac:dyDescent="0.15">
      <c r="A21" s="274"/>
      <c r="B21" s="275"/>
      <c r="C21" s="275"/>
      <c r="D21" s="275"/>
      <c r="E21" s="275"/>
      <c r="F21" s="275"/>
      <c r="G21" s="275"/>
      <c r="H21" s="275"/>
      <c r="I21" s="275"/>
      <c r="J21" s="275"/>
      <c r="K21" s="275"/>
      <c r="L21" s="275"/>
      <c r="M21" s="275"/>
      <c r="N21" s="275"/>
      <c r="O21" s="275"/>
      <c r="P21" s="275"/>
      <c r="Q21" s="275"/>
      <c r="R21" s="275"/>
      <c r="S21" s="275"/>
      <c r="T21" s="275"/>
      <c r="U21" s="275"/>
      <c r="V21" s="275"/>
      <c r="W21" s="275"/>
      <c r="X21" s="275"/>
      <c r="Y21" s="276"/>
    </row>
    <row r="22" spans="1:25" x14ac:dyDescent="0.15">
      <c r="A22" s="274"/>
      <c r="B22" s="275"/>
      <c r="C22" s="275"/>
      <c r="D22" s="275"/>
      <c r="E22" s="275"/>
      <c r="F22" s="275"/>
      <c r="G22" s="275"/>
      <c r="H22" s="275"/>
      <c r="I22" s="275"/>
      <c r="J22" s="275"/>
      <c r="K22" s="275"/>
      <c r="L22" s="275"/>
      <c r="M22" s="275"/>
      <c r="N22" s="275"/>
      <c r="O22" s="275"/>
      <c r="P22" s="275"/>
      <c r="Q22" s="275"/>
      <c r="R22" s="275"/>
      <c r="S22" s="275"/>
      <c r="T22" s="275"/>
      <c r="U22" s="275"/>
      <c r="V22" s="275"/>
      <c r="W22" s="275"/>
      <c r="X22" s="275"/>
      <c r="Y22" s="276"/>
    </row>
    <row r="23" spans="1:25" x14ac:dyDescent="0.15">
      <c r="A23" s="274"/>
      <c r="B23" s="275"/>
      <c r="C23" s="275"/>
      <c r="D23" s="275"/>
      <c r="E23" s="275"/>
      <c r="F23" s="275"/>
      <c r="G23" s="275"/>
      <c r="H23" s="275"/>
      <c r="I23" s="275"/>
      <c r="J23" s="275"/>
      <c r="K23" s="275"/>
      <c r="L23" s="275"/>
      <c r="M23" s="275"/>
      <c r="N23" s="275"/>
      <c r="O23" s="275"/>
      <c r="P23" s="275"/>
      <c r="Q23" s="275"/>
      <c r="R23" s="275"/>
      <c r="S23" s="275"/>
      <c r="T23" s="275"/>
      <c r="U23" s="275"/>
      <c r="V23" s="275"/>
      <c r="W23" s="275"/>
      <c r="X23" s="275"/>
      <c r="Y23" s="276"/>
    </row>
    <row r="24" spans="1:25" x14ac:dyDescent="0.15">
      <c r="A24" s="274"/>
      <c r="B24" s="275"/>
      <c r="C24" s="275"/>
      <c r="D24" s="275"/>
      <c r="E24" s="275"/>
      <c r="F24" s="275"/>
      <c r="G24" s="275"/>
      <c r="H24" s="275"/>
      <c r="I24" s="275"/>
      <c r="J24" s="275"/>
      <c r="K24" s="275"/>
      <c r="L24" s="275"/>
      <c r="M24" s="275"/>
      <c r="N24" s="275"/>
      <c r="O24" s="275"/>
      <c r="P24" s="275"/>
      <c r="Q24" s="275"/>
      <c r="R24" s="275"/>
      <c r="S24" s="275"/>
      <c r="T24" s="275"/>
      <c r="U24" s="275"/>
      <c r="V24" s="275"/>
      <c r="W24" s="275"/>
      <c r="X24" s="275"/>
      <c r="Y24" s="276"/>
    </row>
    <row r="25" spans="1:25" x14ac:dyDescent="0.15">
      <c r="A25" s="274"/>
      <c r="B25" s="275"/>
      <c r="C25" s="275"/>
      <c r="D25" s="275"/>
      <c r="E25" s="275"/>
      <c r="F25" s="275"/>
      <c r="G25" s="275"/>
      <c r="H25" s="275"/>
      <c r="I25" s="275"/>
      <c r="J25" s="275"/>
      <c r="K25" s="275"/>
      <c r="L25" s="275"/>
      <c r="M25" s="275"/>
      <c r="N25" s="275"/>
      <c r="O25" s="275"/>
      <c r="P25" s="275"/>
      <c r="Q25" s="275"/>
      <c r="R25" s="275"/>
      <c r="S25" s="275"/>
      <c r="T25" s="275"/>
      <c r="U25" s="275"/>
      <c r="V25" s="275"/>
      <c r="W25" s="275"/>
      <c r="X25" s="275"/>
      <c r="Y25" s="276"/>
    </row>
    <row r="26" spans="1:25" x14ac:dyDescent="0.15">
      <c r="A26" s="274"/>
      <c r="B26" s="275"/>
      <c r="C26" s="275"/>
      <c r="D26" s="275"/>
      <c r="E26" s="275"/>
      <c r="F26" s="275"/>
      <c r="G26" s="275"/>
      <c r="H26" s="275"/>
      <c r="I26" s="275"/>
      <c r="J26" s="275"/>
      <c r="K26" s="275"/>
      <c r="L26" s="275"/>
      <c r="M26" s="275"/>
      <c r="N26" s="275"/>
      <c r="O26" s="275"/>
      <c r="P26" s="275"/>
      <c r="Q26" s="275"/>
      <c r="R26" s="275"/>
      <c r="S26" s="275"/>
      <c r="T26" s="275"/>
      <c r="U26" s="275"/>
      <c r="V26" s="275"/>
      <c r="W26" s="275"/>
      <c r="X26" s="275"/>
      <c r="Y26" s="276"/>
    </row>
    <row r="27" spans="1:25" x14ac:dyDescent="0.15">
      <c r="A27" s="274"/>
      <c r="B27" s="275"/>
      <c r="C27" s="275"/>
      <c r="D27" s="275"/>
      <c r="E27" s="275"/>
      <c r="F27" s="275"/>
      <c r="G27" s="275"/>
      <c r="H27" s="275"/>
      <c r="I27" s="275"/>
      <c r="J27" s="275"/>
      <c r="K27" s="275"/>
      <c r="L27" s="275"/>
      <c r="M27" s="275"/>
      <c r="N27" s="275"/>
      <c r="O27" s="275"/>
      <c r="P27" s="275"/>
      <c r="Q27" s="275"/>
      <c r="R27" s="275"/>
      <c r="S27" s="275"/>
      <c r="T27" s="275"/>
      <c r="U27" s="275"/>
      <c r="V27" s="275"/>
      <c r="W27" s="275"/>
      <c r="X27" s="275"/>
      <c r="Y27" s="276"/>
    </row>
    <row r="28" spans="1:25" x14ac:dyDescent="0.15">
      <c r="A28" s="274"/>
      <c r="B28" s="275"/>
      <c r="C28" s="275"/>
      <c r="D28" s="275"/>
      <c r="E28" s="275"/>
      <c r="F28" s="275"/>
      <c r="G28" s="275"/>
      <c r="H28" s="275"/>
      <c r="I28" s="275"/>
      <c r="J28" s="275"/>
      <c r="K28" s="275"/>
      <c r="L28" s="275"/>
      <c r="M28" s="275"/>
      <c r="N28" s="275"/>
      <c r="O28" s="275"/>
      <c r="P28" s="275"/>
      <c r="Q28" s="275"/>
      <c r="R28" s="275"/>
      <c r="S28" s="275"/>
      <c r="T28" s="275"/>
      <c r="U28" s="275"/>
      <c r="V28" s="275"/>
      <c r="W28" s="275"/>
      <c r="X28" s="275"/>
      <c r="Y28" s="276"/>
    </row>
    <row r="29" spans="1:25" x14ac:dyDescent="0.15">
      <c r="A29" s="274"/>
      <c r="B29" s="275"/>
      <c r="C29" s="275"/>
      <c r="D29" s="275"/>
      <c r="E29" s="275"/>
      <c r="F29" s="275"/>
      <c r="G29" s="275"/>
      <c r="H29" s="275"/>
      <c r="I29" s="275"/>
      <c r="J29" s="275"/>
      <c r="K29" s="275"/>
      <c r="L29" s="275"/>
      <c r="M29" s="275"/>
      <c r="N29" s="275"/>
      <c r="O29" s="275"/>
      <c r="P29" s="275"/>
      <c r="Q29" s="275"/>
      <c r="R29" s="275"/>
      <c r="S29" s="275"/>
      <c r="T29" s="275"/>
      <c r="U29" s="275"/>
      <c r="V29" s="275"/>
      <c r="W29" s="275"/>
      <c r="X29" s="275"/>
      <c r="Y29" s="276"/>
    </row>
    <row r="30" spans="1:25" x14ac:dyDescent="0.15">
      <c r="A30" s="274"/>
      <c r="B30" s="275"/>
      <c r="C30" s="275"/>
      <c r="D30" s="275"/>
      <c r="E30" s="275"/>
      <c r="F30" s="275"/>
      <c r="G30" s="275"/>
      <c r="H30" s="275"/>
      <c r="I30" s="275"/>
      <c r="J30" s="275"/>
      <c r="K30" s="275"/>
      <c r="L30" s="275"/>
      <c r="M30" s="275"/>
      <c r="N30" s="275"/>
      <c r="O30" s="275"/>
      <c r="P30" s="275"/>
      <c r="Q30" s="275"/>
      <c r="R30" s="275"/>
      <c r="S30" s="275"/>
      <c r="T30" s="275"/>
      <c r="U30" s="275"/>
      <c r="V30" s="275"/>
      <c r="W30" s="275"/>
      <c r="X30" s="275" t="s">
        <v>350</v>
      </c>
      <c r="Y30" s="276"/>
    </row>
    <row r="31" spans="1:25" x14ac:dyDescent="0.15">
      <c r="A31" s="274"/>
      <c r="B31" s="275"/>
      <c r="C31" s="275"/>
      <c r="D31" s="275"/>
      <c r="E31" s="275"/>
      <c r="F31" s="275"/>
      <c r="G31" s="275"/>
      <c r="H31" s="275"/>
      <c r="I31" s="275"/>
      <c r="J31" s="275"/>
      <c r="K31" s="275"/>
      <c r="L31" s="275"/>
      <c r="M31" s="275"/>
      <c r="N31" s="275"/>
      <c r="O31" s="275"/>
      <c r="P31" s="275"/>
      <c r="Q31" s="275"/>
      <c r="R31" s="275"/>
      <c r="S31" s="275"/>
      <c r="T31" s="275"/>
      <c r="U31" s="275"/>
      <c r="V31" s="275"/>
      <c r="W31" s="275"/>
      <c r="X31" s="275"/>
      <c r="Y31" s="276"/>
    </row>
    <row r="32" spans="1:25" x14ac:dyDescent="0.15">
      <c r="A32" s="274"/>
      <c r="B32" s="275"/>
      <c r="C32" s="275"/>
      <c r="D32" s="275"/>
      <c r="E32" s="275"/>
      <c r="F32" s="275"/>
      <c r="G32" s="275"/>
      <c r="H32" s="275"/>
      <c r="I32" s="275"/>
      <c r="J32" s="275"/>
      <c r="K32" s="275"/>
      <c r="L32" s="275"/>
      <c r="M32" s="275"/>
      <c r="N32" s="275"/>
      <c r="O32" s="275"/>
      <c r="P32" s="275"/>
      <c r="Q32" s="275"/>
      <c r="R32" s="275"/>
      <c r="S32" s="275"/>
      <c r="T32" s="275"/>
      <c r="U32" s="275"/>
      <c r="V32" s="275"/>
      <c r="W32" s="275"/>
      <c r="X32" s="275"/>
      <c r="Y32" s="276"/>
    </row>
    <row r="33" spans="1:25" x14ac:dyDescent="0.15">
      <c r="A33" s="274"/>
      <c r="B33" s="275"/>
      <c r="C33" s="275"/>
      <c r="D33" s="275"/>
      <c r="E33" s="275"/>
      <c r="F33" s="275"/>
      <c r="G33" s="275"/>
      <c r="H33" s="275"/>
      <c r="I33" s="275"/>
      <c r="J33" s="275"/>
      <c r="K33" s="275"/>
      <c r="L33" s="275"/>
      <c r="M33" s="275"/>
      <c r="N33" s="275"/>
      <c r="O33" s="275"/>
      <c r="P33" s="275"/>
      <c r="Q33" s="275"/>
      <c r="R33" s="275"/>
      <c r="S33" s="275"/>
      <c r="T33" s="275"/>
      <c r="U33" s="275"/>
      <c r="V33" s="275"/>
      <c r="W33" s="275"/>
      <c r="X33" s="275"/>
      <c r="Y33" s="276"/>
    </row>
    <row r="34" spans="1:25" x14ac:dyDescent="0.15">
      <c r="A34" s="274"/>
      <c r="B34" s="275"/>
      <c r="C34" s="275"/>
      <c r="D34" s="275"/>
      <c r="E34" s="275"/>
      <c r="F34" s="275"/>
      <c r="G34" s="275"/>
      <c r="H34" s="275"/>
      <c r="I34" s="275"/>
      <c r="J34" s="275"/>
      <c r="K34" s="275"/>
      <c r="L34" s="275"/>
      <c r="M34" s="275"/>
      <c r="N34" s="275"/>
      <c r="O34" s="275"/>
      <c r="P34" s="275"/>
      <c r="Q34" s="275"/>
      <c r="R34" s="275"/>
      <c r="S34" s="275"/>
      <c r="T34" s="275"/>
      <c r="U34" s="275"/>
      <c r="V34" s="275"/>
      <c r="W34" s="275"/>
      <c r="X34" s="275"/>
      <c r="Y34" s="276"/>
    </row>
    <row r="35" spans="1:25" x14ac:dyDescent="0.15">
      <c r="A35" s="274"/>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6"/>
    </row>
    <row r="36" spans="1:25" x14ac:dyDescent="0.15">
      <c r="A36" s="274"/>
      <c r="B36" s="275"/>
      <c r="C36" s="275"/>
      <c r="D36" s="275"/>
      <c r="E36" s="275"/>
      <c r="F36" s="275"/>
      <c r="G36" s="275"/>
      <c r="H36" s="275"/>
      <c r="I36" s="275"/>
      <c r="J36" s="275"/>
      <c r="K36" s="275"/>
      <c r="L36" s="275"/>
      <c r="M36" s="275"/>
      <c r="N36" s="275"/>
      <c r="O36" s="275"/>
      <c r="P36" s="275"/>
      <c r="Q36" s="275"/>
      <c r="R36" s="275"/>
      <c r="S36" s="275"/>
      <c r="T36" s="275"/>
      <c r="U36" s="275"/>
      <c r="V36" s="275"/>
      <c r="W36" s="275"/>
      <c r="X36" s="275"/>
      <c r="Y36" s="276"/>
    </row>
    <row r="37" spans="1:25" x14ac:dyDescent="0.15">
      <c r="A37" s="274"/>
      <c r="B37" s="275"/>
      <c r="C37" s="275"/>
      <c r="D37" s="275"/>
      <c r="E37" s="275"/>
      <c r="F37" s="275"/>
      <c r="G37" s="275"/>
      <c r="H37" s="275"/>
      <c r="I37" s="275"/>
      <c r="J37" s="275"/>
      <c r="K37" s="275"/>
      <c r="L37" s="275"/>
      <c r="M37" s="275"/>
      <c r="N37" s="275"/>
      <c r="O37" s="275"/>
      <c r="P37" s="275"/>
      <c r="Q37" s="275"/>
      <c r="R37" s="275"/>
      <c r="S37" s="275"/>
      <c r="T37" s="275"/>
      <c r="U37" s="275"/>
      <c r="V37" s="275"/>
      <c r="W37" s="275"/>
      <c r="X37" s="275"/>
      <c r="Y37" s="276"/>
    </row>
    <row r="38" spans="1:25" x14ac:dyDescent="0.15">
      <c r="A38" s="274"/>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6"/>
    </row>
    <row r="39" spans="1:25" x14ac:dyDescent="0.15">
      <c r="A39" s="274"/>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6"/>
    </row>
    <row r="40" spans="1:25" x14ac:dyDescent="0.15">
      <c r="A40" s="274"/>
      <c r="B40" s="275"/>
      <c r="C40" s="275"/>
      <c r="D40" s="275"/>
      <c r="E40" s="275"/>
      <c r="F40" s="275"/>
      <c r="G40" s="275"/>
      <c r="H40" s="275"/>
      <c r="I40" s="275"/>
      <c r="J40" s="275"/>
      <c r="K40" s="275"/>
      <c r="L40" s="275"/>
      <c r="M40" s="275"/>
      <c r="N40" s="275"/>
      <c r="O40" s="275"/>
      <c r="P40" s="275"/>
      <c r="Q40" s="275"/>
      <c r="R40" s="275"/>
      <c r="S40" s="275"/>
      <c r="T40" s="275"/>
      <c r="U40" s="275"/>
      <c r="V40" s="275"/>
      <c r="W40" s="275"/>
      <c r="X40" s="275"/>
      <c r="Y40" s="276"/>
    </row>
    <row r="41" spans="1:25" x14ac:dyDescent="0.15">
      <c r="A41" s="274"/>
      <c r="B41" s="275"/>
      <c r="C41" s="275"/>
      <c r="D41" s="275"/>
      <c r="E41" s="275"/>
      <c r="F41" s="275"/>
      <c r="G41" s="275"/>
      <c r="H41" s="275"/>
      <c r="I41" s="275"/>
      <c r="J41" s="275"/>
      <c r="K41" s="275"/>
      <c r="L41" s="275"/>
      <c r="M41" s="275"/>
      <c r="N41" s="275"/>
      <c r="O41" s="275"/>
      <c r="P41" s="275"/>
      <c r="Q41" s="275"/>
      <c r="R41" s="275"/>
      <c r="S41" s="275"/>
      <c r="T41" s="275"/>
      <c r="U41" s="275"/>
      <c r="V41" s="275"/>
      <c r="W41" s="275"/>
      <c r="X41" s="275"/>
      <c r="Y41" s="276"/>
    </row>
    <row r="42" spans="1:25" x14ac:dyDescent="0.15">
      <c r="A42" s="274"/>
      <c r="B42" s="275"/>
      <c r="C42" s="275"/>
      <c r="D42" s="275"/>
      <c r="E42" s="275"/>
      <c r="F42" s="275"/>
      <c r="G42" s="275"/>
      <c r="H42" s="275"/>
      <c r="I42" s="275"/>
      <c r="J42" s="275"/>
      <c r="K42" s="275"/>
      <c r="L42" s="275"/>
      <c r="M42" s="275"/>
      <c r="N42" s="275"/>
      <c r="O42" s="275"/>
      <c r="P42" s="275"/>
      <c r="Q42" s="275"/>
      <c r="R42" s="275"/>
      <c r="S42" s="275"/>
      <c r="T42" s="275"/>
      <c r="U42" s="275"/>
      <c r="V42" s="275"/>
      <c r="W42" s="275"/>
      <c r="X42" s="275"/>
      <c r="Y42" s="276"/>
    </row>
    <row r="43" spans="1:25" x14ac:dyDescent="0.15">
      <c r="A43" s="274"/>
      <c r="B43" s="275"/>
      <c r="C43" s="275"/>
      <c r="D43" s="275"/>
      <c r="E43" s="275"/>
      <c r="F43" s="275"/>
      <c r="G43" s="275"/>
      <c r="H43" s="275"/>
      <c r="I43" s="275"/>
      <c r="J43" s="275"/>
      <c r="K43" s="275"/>
      <c r="L43" s="275"/>
      <c r="M43" s="275"/>
      <c r="N43" s="275"/>
      <c r="O43" s="275"/>
      <c r="P43" s="275"/>
      <c r="Q43" s="275"/>
      <c r="R43" s="275"/>
      <c r="S43" s="275"/>
      <c r="T43" s="275"/>
      <c r="U43" s="275"/>
      <c r="V43" s="275"/>
      <c r="W43" s="275"/>
      <c r="X43" s="275"/>
      <c r="Y43" s="276"/>
    </row>
    <row r="44" spans="1:25" x14ac:dyDescent="0.15">
      <c r="A44" s="274"/>
      <c r="B44" s="275"/>
      <c r="C44" s="275"/>
      <c r="D44" s="275"/>
      <c r="E44" s="275"/>
      <c r="F44" s="275"/>
      <c r="G44" s="275"/>
      <c r="H44" s="275"/>
      <c r="I44" s="275"/>
      <c r="J44" s="275"/>
      <c r="K44" s="275"/>
      <c r="L44" s="275"/>
      <c r="M44" s="275"/>
      <c r="N44" s="275"/>
      <c r="O44" s="275"/>
      <c r="P44" s="275"/>
      <c r="Q44" s="275"/>
      <c r="R44" s="275"/>
      <c r="S44" s="275"/>
      <c r="T44" s="275"/>
      <c r="U44" s="275"/>
      <c r="V44" s="275"/>
      <c r="W44" s="275"/>
      <c r="X44" s="275"/>
      <c r="Y44" s="276"/>
    </row>
    <row r="45" spans="1:25" x14ac:dyDescent="0.15">
      <c r="A45" s="274"/>
      <c r="B45" s="275"/>
      <c r="C45" s="275"/>
      <c r="D45" s="275"/>
      <c r="E45" s="275"/>
      <c r="F45" s="275"/>
      <c r="G45" s="275"/>
      <c r="H45" s="275"/>
      <c r="I45" s="275"/>
      <c r="J45" s="275"/>
      <c r="K45" s="275"/>
      <c r="L45" s="275"/>
      <c r="M45" s="275"/>
      <c r="N45" s="275"/>
      <c r="O45" s="275"/>
      <c r="P45" s="275"/>
      <c r="Q45" s="275"/>
      <c r="R45" s="275"/>
      <c r="S45" s="275"/>
      <c r="T45" s="275"/>
      <c r="U45" s="275"/>
      <c r="V45" s="275"/>
      <c r="W45" s="275"/>
      <c r="X45" s="275"/>
      <c r="Y45" s="276"/>
    </row>
    <row r="46" spans="1:25" x14ac:dyDescent="0.15">
      <c r="A46" s="274"/>
      <c r="B46" s="275"/>
      <c r="C46" s="275"/>
      <c r="D46" s="275"/>
      <c r="E46" s="275"/>
      <c r="F46" s="275"/>
      <c r="G46" s="275"/>
      <c r="H46" s="275"/>
      <c r="I46" s="275"/>
      <c r="J46" s="275"/>
      <c r="K46" s="275"/>
      <c r="L46" s="275"/>
      <c r="M46" s="275"/>
      <c r="N46" s="275"/>
      <c r="O46" s="275"/>
      <c r="P46" s="275"/>
      <c r="Q46" s="275"/>
      <c r="R46" s="275"/>
      <c r="S46" s="275"/>
      <c r="T46" s="275"/>
      <c r="U46" s="275"/>
      <c r="V46" s="275"/>
      <c r="W46" s="275"/>
      <c r="X46" s="275"/>
      <c r="Y46" s="276"/>
    </row>
    <row r="47" spans="1:25" x14ac:dyDescent="0.15">
      <c r="A47" s="274"/>
      <c r="B47" s="275"/>
      <c r="C47" s="275"/>
      <c r="D47" s="275"/>
      <c r="E47" s="275"/>
      <c r="F47" s="275"/>
      <c r="G47" s="275"/>
      <c r="H47" s="275"/>
      <c r="I47" s="275"/>
      <c r="J47" s="275"/>
      <c r="K47" s="275"/>
      <c r="L47" s="275"/>
      <c r="M47" s="275"/>
      <c r="N47" s="275"/>
      <c r="O47" s="275"/>
      <c r="P47" s="275"/>
      <c r="Q47" s="275"/>
      <c r="R47" s="275"/>
      <c r="S47" s="275"/>
      <c r="T47" s="275"/>
      <c r="U47" s="275"/>
      <c r="V47" s="275"/>
      <c r="W47" s="275"/>
      <c r="X47" s="275"/>
      <c r="Y47" s="276"/>
    </row>
    <row r="48" spans="1:25" x14ac:dyDescent="0.15">
      <c r="A48" s="274"/>
      <c r="B48" s="275"/>
      <c r="C48" s="275"/>
      <c r="D48" s="275"/>
      <c r="E48" s="275"/>
      <c r="F48" s="275"/>
      <c r="G48" s="275"/>
      <c r="H48" s="275"/>
      <c r="I48" s="275"/>
      <c r="J48" s="275"/>
      <c r="K48" s="275"/>
      <c r="L48" s="275"/>
      <c r="M48" s="275"/>
      <c r="N48" s="275"/>
      <c r="O48" s="275"/>
      <c r="P48" s="275"/>
      <c r="Q48" s="275"/>
      <c r="R48" s="275"/>
      <c r="S48" s="275"/>
      <c r="T48" s="275"/>
      <c r="U48" s="275"/>
      <c r="V48" s="275"/>
      <c r="W48" s="275"/>
      <c r="X48" s="275"/>
      <c r="Y48" s="276"/>
    </row>
    <row r="49" spans="1:25" x14ac:dyDescent="0.15">
      <c r="A49" s="274"/>
      <c r="B49" s="275"/>
      <c r="C49" s="275"/>
      <c r="D49" s="275"/>
      <c r="E49" s="275"/>
      <c r="F49" s="275"/>
      <c r="G49" s="275"/>
      <c r="H49" s="275"/>
      <c r="I49" s="275"/>
      <c r="J49" s="275"/>
      <c r="K49" s="275"/>
      <c r="L49" s="275"/>
      <c r="M49" s="275"/>
      <c r="N49" s="275"/>
      <c r="O49" s="275"/>
      <c r="P49" s="275"/>
      <c r="Q49" s="275"/>
      <c r="R49" s="275"/>
      <c r="S49" s="275"/>
      <c r="T49" s="275"/>
      <c r="U49" s="275"/>
      <c r="V49" s="275"/>
      <c r="W49" s="275"/>
      <c r="X49" s="275"/>
      <c r="Y49" s="276"/>
    </row>
    <row r="50" spans="1:25" x14ac:dyDescent="0.15">
      <c r="A50" s="274"/>
      <c r="B50" s="275"/>
      <c r="C50" s="275"/>
      <c r="D50" s="275"/>
      <c r="E50" s="275"/>
      <c r="F50" s="275"/>
      <c r="G50" s="275"/>
      <c r="H50" s="275"/>
      <c r="I50" s="275"/>
      <c r="J50" s="275"/>
      <c r="K50" s="275"/>
      <c r="L50" s="275"/>
      <c r="M50" s="275"/>
      <c r="N50" s="275"/>
      <c r="O50" s="275"/>
      <c r="P50" s="275"/>
      <c r="Q50" s="275"/>
      <c r="R50" s="275"/>
      <c r="S50" s="275"/>
      <c r="T50" s="275"/>
      <c r="U50" s="275"/>
      <c r="V50" s="275"/>
      <c r="W50" s="275"/>
      <c r="X50" s="275"/>
      <c r="Y50" s="276"/>
    </row>
    <row r="51" spans="1:25" x14ac:dyDescent="0.15">
      <c r="A51" s="274"/>
      <c r="B51" s="275"/>
      <c r="C51" s="275"/>
      <c r="D51" s="275"/>
      <c r="E51" s="275"/>
      <c r="F51" s="275"/>
      <c r="G51" s="275"/>
      <c r="H51" s="275"/>
      <c r="I51" s="275"/>
      <c r="J51" s="275"/>
      <c r="K51" s="275"/>
      <c r="L51" s="275"/>
      <c r="M51" s="275"/>
      <c r="N51" s="275"/>
      <c r="O51" s="275"/>
      <c r="P51" s="275"/>
      <c r="Q51" s="275"/>
      <c r="R51" s="275"/>
      <c r="S51" s="275"/>
      <c r="T51" s="275"/>
      <c r="U51" s="275"/>
      <c r="V51" s="275"/>
      <c r="W51" s="275"/>
      <c r="X51" s="275"/>
      <c r="Y51" s="276"/>
    </row>
    <row r="52" spans="1:25" x14ac:dyDescent="0.15">
      <c r="A52" s="274"/>
      <c r="B52" s="275"/>
      <c r="C52" s="275"/>
      <c r="D52" s="275"/>
      <c r="E52" s="275"/>
      <c r="F52" s="275"/>
      <c r="G52" s="275"/>
      <c r="H52" s="275"/>
      <c r="I52" s="275"/>
      <c r="J52" s="275"/>
      <c r="K52" s="275"/>
      <c r="L52" s="275"/>
      <c r="M52" s="275"/>
      <c r="N52" s="275"/>
      <c r="O52" s="275"/>
      <c r="P52" s="275"/>
      <c r="Q52" s="275"/>
      <c r="R52" s="275"/>
      <c r="S52" s="275"/>
      <c r="T52" s="275"/>
      <c r="U52" s="275"/>
      <c r="V52" s="275"/>
      <c r="W52" s="275"/>
      <c r="X52" s="275"/>
      <c r="Y52" s="276"/>
    </row>
    <row r="53" spans="1:25" x14ac:dyDescent="0.15">
      <c r="A53" s="274"/>
      <c r="B53" s="275"/>
      <c r="C53" s="275"/>
      <c r="D53" s="275"/>
      <c r="E53" s="275"/>
      <c r="F53" s="275"/>
      <c r="G53" s="275"/>
      <c r="H53" s="275"/>
      <c r="I53" s="275"/>
      <c r="J53" s="275"/>
      <c r="K53" s="275"/>
      <c r="L53" s="275"/>
      <c r="M53" s="275"/>
      <c r="N53" s="275"/>
      <c r="O53" s="275"/>
      <c r="P53" s="275"/>
      <c r="Q53" s="275"/>
      <c r="R53" s="275"/>
      <c r="S53" s="275"/>
      <c r="T53" s="275"/>
      <c r="U53" s="275"/>
      <c r="V53" s="275"/>
      <c r="W53" s="275"/>
      <c r="X53" s="275"/>
      <c r="Y53" s="276"/>
    </row>
    <row r="54" spans="1:25" x14ac:dyDescent="0.15">
      <c r="A54" s="274"/>
      <c r="B54" s="275"/>
      <c r="C54" s="275"/>
      <c r="D54" s="275"/>
      <c r="E54" s="275"/>
      <c r="F54" s="275"/>
      <c r="G54" s="275"/>
      <c r="H54" s="275"/>
      <c r="I54" s="275"/>
      <c r="J54" s="275"/>
      <c r="K54" s="275"/>
      <c r="L54" s="275"/>
      <c r="M54" s="275"/>
      <c r="N54" s="275"/>
      <c r="O54" s="275"/>
      <c r="P54" s="275"/>
      <c r="Q54" s="275"/>
      <c r="R54" s="275"/>
      <c r="S54" s="275"/>
      <c r="T54" s="275"/>
      <c r="U54" s="275"/>
      <c r="V54" s="275"/>
      <c r="W54" s="275"/>
      <c r="X54" s="275"/>
      <c r="Y54" s="276"/>
    </row>
    <row r="55" spans="1:25" x14ac:dyDescent="0.15">
      <c r="A55" s="274"/>
      <c r="B55" s="275"/>
      <c r="C55" s="275"/>
      <c r="D55" s="275"/>
      <c r="E55" s="275"/>
      <c r="F55" s="275"/>
      <c r="G55" s="275"/>
      <c r="H55" s="275"/>
      <c r="I55" s="275"/>
      <c r="J55" s="275"/>
      <c r="K55" s="275"/>
      <c r="L55" s="275"/>
      <c r="M55" s="275"/>
      <c r="N55" s="275"/>
      <c r="O55" s="275"/>
      <c r="P55" s="275"/>
      <c r="Q55" s="275"/>
      <c r="R55" s="275"/>
      <c r="S55" s="275"/>
      <c r="T55" s="275"/>
      <c r="U55" s="275"/>
      <c r="V55" s="275"/>
      <c r="W55" s="275"/>
      <c r="X55" s="275"/>
      <c r="Y55" s="276"/>
    </row>
    <row r="56" spans="1:25" x14ac:dyDescent="0.15">
      <c r="A56" s="274"/>
      <c r="B56" s="275"/>
      <c r="C56" s="275"/>
      <c r="D56" s="275"/>
      <c r="E56" s="275"/>
      <c r="F56" s="275"/>
      <c r="G56" s="275"/>
      <c r="H56" s="275"/>
      <c r="I56" s="275"/>
      <c r="J56" s="275"/>
      <c r="K56" s="275"/>
      <c r="L56" s="275"/>
      <c r="M56" s="275"/>
      <c r="N56" s="275"/>
      <c r="O56" s="275"/>
      <c r="P56" s="275"/>
      <c r="Q56" s="275"/>
      <c r="R56" s="275"/>
      <c r="S56" s="275"/>
      <c r="T56" s="275"/>
      <c r="U56" s="275"/>
      <c r="V56" s="275"/>
      <c r="W56" s="275"/>
      <c r="X56" s="275"/>
      <c r="Y56" s="276"/>
    </row>
    <row r="57" spans="1:25" x14ac:dyDescent="0.15">
      <c r="A57" s="274"/>
      <c r="B57" s="275"/>
      <c r="C57" s="275"/>
      <c r="D57" s="275"/>
      <c r="E57" s="275"/>
      <c r="F57" s="275"/>
      <c r="G57" s="275"/>
      <c r="H57" s="275"/>
      <c r="I57" s="275"/>
      <c r="J57" s="275"/>
      <c r="K57" s="275"/>
      <c r="L57" s="275"/>
      <c r="M57" s="275"/>
      <c r="N57" s="275"/>
      <c r="O57" s="275"/>
      <c r="P57" s="275"/>
      <c r="Q57" s="275"/>
      <c r="R57" s="275"/>
      <c r="S57" s="275"/>
      <c r="T57" s="275"/>
      <c r="U57" s="275"/>
      <c r="V57" s="275"/>
      <c r="W57" s="275"/>
      <c r="X57" s="275"/>
      <c r="Y57" s="276"/>
    </row>
    <row r="58" spans="1:25" x14ac:dyDescent="0.15">
      <c r="A58" s="274"/>
      <c r="B58" s="275"/>
      <c r="C58" s="275"/>
      <c r="D58" s="275"/>
      <c r="E58" s="275"/>
      <c r="F58" s="275"/>
      <c r="G58" s="275"/>
      <c r="H58" s="275"/>
      <c r="I58" s="275"/>
      <c r="J58" s="275"/>
      <c r="K58" s="275"/>
      <c r="L58" s="275"/>
      <c r="M58" s="275"/>
      <c r="N58" s="275"/>
      <c r="O58" s="275"/>
      <c r="P58" s="275"/>
      <c r="Q58" s="275"/>
      <c r="R58" s="275"/>
      <c r="S58" s="275"/>
      <c r="T58" s="275"/>
      <c r="U58" s="275"/>
      <c r="V58" s="275"/>
      <c r="W58" s="275"/>
      <c r="X58" s="275"/>
      <c r="Y58" s="276"/>
    </row>
    <row r="59" spans="1:25" x14ac:dyDescent="0.15">
      <c r="A59" s="274"/>
      <c r="B59" s="275"/>
      <c r="C59" s="275"/>
      <c r="D59" s="275"/>
      <c r="E59" s="275"/>
      <c r="F59" s="275"/>
      <c r="G59" s="275"/>
      <c r="H59" s="275"/>
      <c r="I59" s="275"/>
      <c r="J59" s="275"/>
      <c r="K59" s="275"/>
      <c r="L59" s="275"/>
      <c r="M59" s="275"/>
      <c r="N59" s="275"/>
      <c r="O59" s="275"/>
      <c r="P59" s="275"/>
      <c r="Q59" s="275"/>
      <c r="R59" s="275"/>
      <c r="S59" s="275"/>
      <c r="T59" s="275"/>
      <c r="U59" s="275"/>
      <c r="V59" s="275"/>
      <c r="W59" s="275"/>
      <c r="X59" s="275"/>
      <c r="Y59" s="276"/>
    </row>
    <row r="60" spans="1:25" x14ac:dyDescent="0.15">
      <c r="A60" s="279"/>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1"/>
    </row>
    <row r="73" spans="1:26" x14ac:dyDescent="0.15">
      <c r="X73" s="273" t="s">
        <v>350</v>
      </c>
    </row>
    <row r="78" spans="1:26" ht="12" thickBot="1" x14ac:dyDescent="0.2"/>
    <row r="79" spans="1:26" x14ac:dyDescent="0.15">
      <c r="A79" s="282"/>
      <c r="B79" s="283"/>
      <c r="C79" s="283"/>
      <c r="D79" s="283"/>
      <c r="E79" s="283"/>
      <c r="F79" s="283"/>
      <c r="G79" s="283"/>
      <c r="H79" s="283"/>
      <c r="I79" s="283"/>
      <c r="J79" s="283"/>
      <c r="K79" s="283"/>
      <c r="L79" s="283"/>
      <c r="M79" s="283"/>
      <c r="N79" s="283"/>
      <c r="O79" s="283"/>
      <c r="P79" s="283"/>
      <c r="Q79" s="283"/>
      <c r="R79" s="283"/>
      <c r="S79" s="283"/>
      <c r="T79" s="283"/>
      <c r="U79" s="283"/>
      <c r="V79" s="283"/>
      <c r="W79" s="283"/>
      <c r="X79" s="283"/>
      <c r="Y79" s="283"/>
      <c r="Z79" s="284"/>
    </row>
    <row r="80" spans="1:26" x14ac:dyDescent="0.15">
      <c r="A80" s="285"/>
      <c r="B80" s="275"/>
      <c r="C80" s="275"/>
      <c r="D80" s="275"/>
      <c r="E80" s="275"/>
      <c r="F80" s="275"/>
      <c r="G80" s="275"/>
      <c r="H80" s="275"/>
      <c r="I80" s="275"/>
      <c r="J80" s="275"/>
      <c r="K80" s="275"/>
      <c r="L80" s="275"/>
      <c r="M80" s="275"/>
      <c r="N80" s="275"/>
      <c r="O80" s="275"/>
      <c r="P80" s="275"/>
      <c r="Q80" s="275"/>
      <c r="R80" s="275"/>
      <c r="S80" s="275"/>
      <c r="T80" s="275"/>
      <c r="U80" s="275"/>
      <c r="V80" s="275"/>
      <c r="W80" s="275"/>
      <c r="X80" s="275"/>
      <c r="Y80" s="275"/>
      <c r="Z80" s="286"/>
    </row>
    <row r="81" spans="1:26" x14ac:dyDescent="0.15">
      <c r="A81" s="285"/>
      <c r="B81" s="275"/>
      <c r="C81" s="275"/>
      <c r="D81" s="275"/>
      <c r="E81" s="275"/>
      <c r="F81" s="275"/>
      <c r="G81" s="275"/>
      <c r="H81" s="275"/>
      <c r="I81" s="275"/>
      <c r="J81" s="275"/>
      <c r="K81" s="275"/>
      <c r="L81" s="275"/>
      <c r="M81" s="275"/>
      <c r="N81" s="275"/>
      <c r="O81" s="275"/>
      <c r="P81" s="275"/>
      <c r="Q81" s="275"/>
      <c r="R81" s="275"/>
      <c r="S81" s="275"/>
      <c r="T81" s="275"/>
      <c r="U81" s="275"/>
      <c r="V81" s="275"/>
      <c r="W81" s="275"/>
      <c r="X81" s="273" t="s">
        <v>350</v>
      </c>
      <c r="Y81" s="275"/>
      <c r="Z81" s="286"/>
    </row>
    <row r="82" spans="1:26" x14ac:dyDescent="0.15">
      <c r="A82" s="285"/>
      <c r="B82" s="275"/>
      <c r="C82" s="275"/>
      <c r="D82" s="275"/>
      <c r="E82" s="275"/>
      <c r="F82" s="275"/>
      <c r="G82" s="275"/>
      <c r="H82" s="275"/>
      <c r="I82" s="275"/>
      <c r="J82" s="275"/>
      <c r="K82" s="275"/>
      <c r="L82" s="275"/>
      <c r="M82" s="275"/>
      <c r="N82" s="275"/>
      <c r="O82" s="275"/>
      <c r="P82" s="275"/>
      <c r="Q82" s="275"/>
      <c r="R82" s="275"/>
      <c r="S82" s="275"/>
      <c r="T82" s="275"/>
      <c r="U82" s="275"/>
      <c r="V82" s="275"/>
      <c r="W82" s="275"/>
      <c r="X82" s="275"/>
      <c r="Y82" s="275"/>
      <c r="Z82" s="286"/>
    </row>
    <row r="83" spans="1:26" x14ac:dyDescent="0.15">
      <c r="A83" s="285"/>
      <c r="B83" s="275"/>
      <c r="C83" s="275"/>
      <c r="D83" s="275"/>
      <c r="E83" s="275"/>
      <c r="F83" s="275"/>
      <c r="G83" s="275"/>
      <c r="H83" s="275"/>
      <c r="I83" s="275"/>
      <c r="J83" s="275"/>
      <c r="K83" s="275"/>
      <c r="L83" s="275"/>
      <c r="M83" s="275"/>
      <c r="N83" s="275"/>
      <c r="O83" s="275"/>
      <c r="P83" s="275"/>
      <c r="Q83" s="275"/>
      <c r="R83" s="275"/>
      <c r="S83" s="275"/>
      <c r="T83" s="275"/>
      <c r="U83" s="275"/>
      <c r="V83" s="275"/>
      <c r="W83" s="275"/>
      <c r="X83" s="275"/>
      <c r="Y83" s="275"/>
      <c r="Z83" s="286"/>
    </row>
    <row r="84" spans="1:26" x14ac:dyDescent="0.15">
      <c r="A84" s="285"/>
      <c r="B84" s="275"/>
      <c r="C84" s="275"/>
      <c r="D84" s="275"/>
      <c r="E84" s="275"/>
      <c r="F84" s="275"/>
      <c r="G84" s="275"/>
      <c r="H84" s="275"/>
      <c r="I84" s="275"/>
      <c r="J84" s="275"/>
      <c r="K84" s="275"/>
      <c r="L84" s="275"/>
      <c r="M84" s="275"/>
      <c r="N84" s="275"/>
      <c r="O84" s="275"/>
      <c r="P84" s="275"/>
      <c r="Q84" s="275"/>
      <c r="R84" s="275"/>
      <c r="S84" s="275"/>
      <c r="T84" s="275"/>
      <c r="U84" s="275"/>
      <c r="V84" s="275"/>
      <c r="W84" s="275"/>
      <c r="X84" s="275"/>
      <c r="Y84" s="275"/>
      <c r="Z84" s="286"/>
    </row>
    <row r="85" spans="1:26" x14ac:dyDescent="0.15">
      <c r="A85" s="285"/>
      <c r="B85" s="275"/>
      <c r="C85" s="275"/>
      <c r="D85" s="275"/>
      <c r="E85" s="275"/>
      <c r="F85" s="275"/>
      <c r="G85" s="275"/>
      <c r="H85" s="275"/>
      <c r="I85" s="275"/>
      <c r="J85" s="275"/>
      <c r="K85" s="275"/>
      <c r="L85" s="275"/>
      <c r="M85" s="275"/>
      <c r="N85" s="275"/>
      <c r="O85" s="275"/>
      <c r="P85" s="275"/>
      <c r="Q85" s="275"/>
      <c r="R85" s="275"/>
      <c r="S85" s="275"/>
      <c r="T85" s="275"/>
      <c r="U85" s="275"/>
      <c r="V85" s="275"/>
      <c r="W85" s="275"/>
      <c r="X85" s="275"/>
      <c r="Y85" s="275"/>
      <c r="Z85" s="286"/>
    </row>
    <row r="86" spans="1:26" x14ac:dyDescent="0.15">
      <c r="A86" s="285"/>
      <c r="B86" s="275"/>
      <c r="C86" s="275"/>
      <c r="D86" s="275"/>
      <c r="E86" s="275"/>
      <c r="F86" s="275"/>
      <c r="G86" s="275"/>
      <c r="H86" s="275"/>
      <c r="I86" s="275"/>
      <c r="J86" s="275"/>
      <c r="K86" s="275"/>
      <c r="L86" s="275"/>
      <c r="M86" s="275"/>
      <c r="N86" s="275"/>
      <c r="O86" s="275"/>
      <c r="P86" s="275"/>
      <c r="Q86" s="275"/>
      <c r="R86" s="275"/>
      <c r="S86" s="275"/>
      <c r="T86" s="275"/>
      <c r="U86" s="275"/>
      <c r="V86" s="275"/>
      <c r="W86" s="275"/>
      <c r="X86" s="275"/>
      <c r="Y86" s="275"/>
      <c r="Z86" s="286"/>
    </row>
    <row r="87" spans="1:26" x14ac:dyDescent="0.15">
      <c r="A87" s="285"/>
      <c r="B87" s="275"/>
      <c r="C87" s="275"/>
      <c r="D87" s="275"/>
      <c r="E87" s="275"/>
      <c r="F87" s="275"/>
      <c r="G87" s="275"/>
      <c r="H87" s="275"/>
      <c r="I87" s="275"/>
      <c r="J87" s="275"/>
      <c r="K87" s="275"/>
      <c r="L87" s="275"/>
      <c r="M87" s="275"/>
      <c r="N87" s="275"/>
      <c r="O87" s="275"/>
      <c r="P87" s="275"/>
      <c r="Q87" s="275"/>
      <c r="R87" s="275"/>
      <c r="S87" s="275"/>
      <c r="T87" s="275"/>
      <c r="U87" s="275"/>
      <c r="V87" s="275"/>
      <c r="W87" s="275"/>
      <c r="X87" s="275"/>
      <c r="Y87" s="275"/>
      <c r="Z87" s="286"/>
    </row>
    <row r="88" spans="1:26" x14ac:dyDescent="0.15">
      <c r="A88" s="285"/>
      <c r="B88" s="275"/>
      <c r="C88" s="275"/>
      <c r="D88" s="275"/>
      <c r="E88" s="275"/>
      <c r="F88" s="275"/>
      <c r="G88" s="275"/>
      <c r="H88" s="275"/>
      <c r="I88" s="275"/>
      <c r="J88" s="275"/>
      <c r="K88" s="275"/>
      <c r="L88" s="275"/>
      <c r="M88" s="275"/>
      <c r="N88" s="275"/>
      <c r="O88" s="275"/>
      <c r="P88" s="275"/>
      <c r="Q88" s="275"/>
      <c r="R88" s="275"/>
      <c r="S88" s="275"/>
      <c r="T88" s="275"/>
      <c r="U88" s="275"/>
      <c r="V88" s="275"/>
      <c r="W88" s="275"/>
      <c r="X88" s="275"/>
      <c r="Y88" s="275"/>
      <c r="Z88" s="286"/>
    </row>
    <row r="89" spans="1:26" x14ac:dyDescent="0.15">
      <c r="A89" s="285"/>
      <c r="B89" s="275"/>
      <c r="C89" s="275"/>
      <c r="D89" s="275"/>
      <c r="E89" s="275"/>
      <c r="F89" s="275"/>
      <c r="G89" s="275"/>
      <c r="H89" s="275"/>
      <c r="I89" s="275"/>
      <c r="J89" s="275"/>
      <c r="K89" s="275"/>
      <c r="L89" s="275"/>
      <c r="M89" s="275"/>
      <c r="N89" s="275"/>
      <c r="O89" s="275"/>
      <c r="P89" s="275"/>
      <c r="Q89" s="275"/>
      <c r="R89" s="275"/>
      <c r="S89" s="275"/>
      <c r="T89" s="275"/>
      <c r="U89" s="275"/>
      <c r="V89" s="275"/>
      <c r="W89" s="275"/>
      <c r="X89" s="275"/>
      <c r="Y89" s="275"/>
      <c r="Z89" s="286"/>
    </row>
    <row r="90" spans="1:26" x14ac:dyDescent="0.15">
      <c r="A90" s="285"/>
      <c r="B90" s="275"/>
      <c r="C90" s="275"/>
      <c r="D90" s="275"/>
      <c r="E90" s="275"/>
      <c r="F90" s="275"/>
      <c r="G90" s="275"/>
      <c r="H90" s="275"/>
      <c r="I90" s="275"/>
      <c r="J90" s="275"/>
      <c r="K90" s="275"/>
      <c r="L90" s="275"/>
      <c r="M90" s="275"/>
      <c r="N90" s="275"/>
      <c r="O90" s="275"/>
      <c r="P90" s="275"/>
      <c r="Q90" s="275"/>
      <c r="R90" s="275"/>
      <c r="S90" s="275"/>
      <c r="T90" s="275"/>
      <c r="U90" s="275"/>
      <c r="V90" s="275"/>
      <c r="W90" s="275"/>
      <c r="X90" s="275"/>
      <c r="Y90" s="275"/>
      <c r="Z90" s="286"/>
    </row>
    <row r="91" spans="1:26" x14ac:dyDescent="0.15">
      <c r="A91" s="285"/>
      <c r="B91" s="275"/>
      <c r="C91" s="275"/>
      <c r="D91" s="275"/>
      <c r="E91" s="275"/>
      <c r="F91" s="275"/>
      <c r="G91" s="275"/>
      <c r="H91" s="275"/>
      <c r="I91" s="275"/>
      <c r="J91" s="275"/>
      <c r="K91" s="275"/>
      <c r="L91" s="275"/>
      <c r="M91" s="275"/>
      <c r="N91" s="275"/>
      <c r="O91" s="275"/>
      <c r="P91" s="275"/>
      <c r="Q91" s="275"/>
      <c r="R91" s="275"/>
      <c r="S91" s="275"/>
      <c r="T91" s="275"/>
      <c r="U91" s="275"/>
      <c r="V91" s="275"/>
      <c r="W91" s="275"/>
      <c r="X91" s="275"/>
      <c r="Y91" s="275"/>
      <c r="Z91" s="286"/>
    </row>
    <row r="92" spans="1:26" x14ac:dyDescent="0.15">
      <c r="A92" s="285"/>
      <c r="B92" s="275"/>
      <c r="C92" s="275"/>
      <c r="D92" s="275"/>
      <c r="E92" s="275"/>
      <c r="F92" s="275"/>
      <c r="G92" s="275"/>
      <c r="H92" s="275"/>
      <c r="I92" s="275"/>
      <c r="J92" s="275"/>
      <c r="K92" s="275"/>
      <c r="L92" s="275"/>
      <c r="M92" s="275"/>
      <c r="N92" s="275"/>
      <c r="O92" s="275"/>
      <c r="P92" s="275"/>
      <c r="Q92" s="275"/>
      <c r="R92" s="275"/>
      <c r="S92" s="275"/>
      <c r="T92" s="275"/>
      <c r="U92" s="275"/>
      <c r="V92" s="275"/>
      <c r="W92" s="275"/>
      <c r="X92" s="275"/>
      <c r="Y92" s="275"/>
      <c r="Z92" s="286"/>
    </row>
    <row r="93" spans="1:26" x14ac:dyDescent="0.15">
      <c r="A93" s="285"/>
      <c r="B93" s="275"/>
      <c r="C93" s="275"/>
      <c r="D93" s="275"/>
      <c r="E93" s="275"/>
      <c r="F93" s="275"/>
      <c r="G93" s="275"/>
      <c r="H93" s="275"/>
      <c r="I93" s="275"/>
      <c r="J93" s="275"/>
      <c r="K93" s="275"/>
      <c r="L93" s="275"/>
      <c r="M93" s="275"/>
      <c r="N93" s="275"/>
      <c r="O93" s="275"/>
      <c r="P93" s="275"/>
      <c r="Q93" s="275"/>
      <c r="R93" s="275"/>
      <c r="S93" s="275"/>
      <c r="T93" s="275"/>
      <c r="U93" s="275"/>
      <c r="V93" s="275"/>
      <c r="W93" s="275"/>
      <c r="X93" s="275"/>
      <c r="Y93" s="275"/>
      <c r="Z93" s="286"/>
    </row>
    <row r="94" spans="1:26" x14ac:dyDescent="0.15">
      <c r="A94" s="285"/>
      <c r="B94" s="275"/>
      <c r="C94" s="275"/>
      <c r="D94" s="275"/>
      <c r="E94" s="275"/>
      <c r="F94" s="275"/>
      <c r="G94" s="275"/>
      <c r="H94" s="275"/>
      <c r="I94" s="275"/>
      <c r="J94" s="275"/>
      <c r="K94" s="275"/>
      <c r="L94" s="275"/>
      <c r="M94" s="275"/>
      <c r="N94" s="275"/>
      <c r="O94" s="275"/>
      <c r="P94" s="275"/>
      <c r="Q94" s="275"/>
      <c r="R94" s="275"/>
      <c r="S94" s="275"/>
      <c r="T94" s="275"/>
      <c r="U94" s="275"/>
      <c r="V94" s="275"/>
      <c r="W94" s="275"/>
      <c r="X94" s="275"/>
      <c r="Y94" s="275"/>
      <c r="Z94" s="286"/>
    </row>
    <row r="95" spans="1:26" x14ac:dyDescent="0.15">
      <c r="A95" s="285"/>
      <c r="B95" s="275"/>
      <c r="C95" s="275"/>
      <c r="D95" s="275"/>
      <c r="E95" s="275"/>
      <c r="F95" s="275"/>
      <c r="G95" s="275"/>
      <c r="H95" s="275"/>
      <c r="I95" s="275"/>
      <c r="J95" s="275"/>
      <c r="K95" s="275"/>
      <c r="L95" s="275"/>
      <c r="M95" s="275"/>
      <c r="N95" s="275"/>
      <c r="O95" s="275"/>
      <c r="P95" s="275"/>
      <c r="Q95" s="275"/>
      <c r="R95" s="275"/>
      <c r="S95" s="275"/>
      <c r="T95" s="275"/>
      <c r="U95" s="275"/>
      <c r="V95" s="275"/>
      <c r="W95" s="275"/>
      <c r="X95" s="275"/>
      <c r="Y95" s="275"/>
      <c r="Z95" s="286"/>
    </row>
    <row r="96" spans="1:26" x14ac:dyDescent="0.15">
      <c r="A96" s="285"/>
      <c r="B96" s="275"/>
      <c r="C96" s="275"/>
      <c r="D96" s="275"/>
      <c r="E96" s="275"/>
      <c r="F96" s="275"/>
      <c r="G96" s="275"/>
      <c r="H96" s="275"/>
      <c r="I96" s="275"/>
      <c r="J96" s="275"/>
      <c r="K96" s="275"/>
      <c r="L96" s="275"/>
      <c r="M96" s="275"/>
      <c r="N96" s="275"/>
      <c r="O96" s="275"/>
      <c r="P96" s="275"/>
      <c r="Q96" s="275"/>
      <c r="R96" s="275"/>
      <c r="S96" s="275"/>
      <c r="T96" s="275"/>
      <c r="U96" s="275"/>
      <c r="V96" s="275"/>
      <c r="W96" s="275"/>
      <c r="X96" s="275"/>
      <c r="Y96" s="275"/>
      <c r="Z96" s="286"/>
    </row>
    <row r="97" spans="1:26" x14ac:dyDescent="0.15">
      <c r="A97" s="285"/>
      <c r="B97" s="275"/>
      <c r="C97" s="275"/>
      <c r="D97" s="275"/>
      <c r="E97" s="275"/>
      <c r="F97" s="275"/>
      <c r="G97" s="275"/>
      <c r="H97" s="275"/>
      <c r="I97" s="275"/>
      <c r="J97" s="275"/>
      <c r="K97" s="275"/>
      <c r="L97" s="275"/>
      <c r="M97" s="275"/>
      <c r="N97" s="275"/>
      <c r="O97" s="275"/>
      <c r="P97" s="275"/>
      <c r="Q97" s="275"/>
      <c r="R97" s="275"/>
      <c r="S97" s="275"/>
      <c r="T97" s="275"/>
      <c r="U97" s="275"/>
      <c r="V97" s="275"/>
      <c r="W97" s="275"/>
      <c r="X97" s="275"/>
      <c r="Y97" s="275"/>
      <c r="Z97" s="286"/>
    </row>
    <row r="98" spans="1:26" x14ac:dyDescent="0.15">
      <c r="A98" s="285"/>
      <c r="B98" s="275"/>
      <c r="C98" s="275"/>
      <c r="D98" s="275"/>
      <c r="E98" s="275"/>
      <c r="F98" s="275"/>
      <c r="G98" s="275"/>
      <c r="H98" s="275"/>
      <c r="I98" s="275"/>
      <c r="J98" s="275"/>
      <c r="K98" s="275"/>
      <c r="L98" s="275"/>
      <c r="M98" s="275"/>
      <c r="N98" s="275"/>
      <c r="O98" s="275"/>
      <c r="P98" s="275"/>
      <c r="Q98" s="275"/>
      <c r="R98" s="275"/>
      <c r="S98" s="275"/>
      <c r="T98" s="275"/>
      <c r="U98" s="275"/>
      <c r="V98" s="275"/>
      <c r="W98" s="275"/>
      <c r="X98" s="275"/>
      <c r="Y98" s="275"/>
      <c r="Z98" s="286"/>
    </row>
    <row r="99" spans="1:26" x14ac:dyDescent="0.15">
      <c r="A99" s="287"/>
      <c r="B99" s="288"/>
      <c r="C99" s="288"/>
      <c r="D99" s="288"/>
      <c r="E99" s="288"/>
      <c r="F99" s="288"/>
      <c r="G99" s="288"/>
      <c r="H99" s="288"/>
      <c r="I99" s="288"/>
      <c r="J99" s="288"/>
      <c r="K99" s="288"/>
      <c r="L99" s="288"/>
      <c r="M99" s="288"/>
      <c r="N99" s="288"/>
      <c r="O99" s="288"/>
      <c r="P99" s="288"/>
      <c r="Q99" s="288"/>
      <c r="R99" s="288"/>
      <c r="S99" s="288"/>
      <c r="T99" s="288"/>
      <c r="U99" s="288"/>
      <c r="V99" s="288"/>
      <c r="W99" s="288"/>
      <c r="X99" s="288"/>
      <c r="Y99" s="288"/>
      <c r="Z99" s="289"/>
    </row>
    <row r="100" spans="1:26" x14ac:dyDescent="0.15">
      <c r="A100" s="287"/>
      <c r="B100" s="288"/>
      <c r="C100" s="288"/>
      <c r="D100" s="288"/>
      <c r="E100" s="288"/>
      <c r="F100" s="288"/>
      <c r="G100" s="288"/>
      <c r="H100" s="288"/>
      <c r="I100" s="288"/>
      <c r="J100" s="288"/>
      <c r="K100" s="288"/>
      <c r="L100" s="288"/>
      <c r="M100" s="288"/>
      <c r="N100" s="288"/>
      <c r="O100" s="288"/>
      <c r="P100" s="288"/>
      <c r="Q100" s="288"/>
      <c r="R100" s="288"/>
      <c r="S100" s="288"/>
      <c r="T100" s="288"/>
      <c r="U100" s="288"/>
      <c r="V100" s="288"/>
      <c r="W100" s="288"/>
      <c r="X100" s="288"/>
      <c r="Y100" s="288"/>
      <c r="Z100" s="289"/>
    </row>
    <row r="101" spans="1:26" x14ac:dyDescent="0.15">
      <c r="A101" s="287"/>
      <c r="B101" s="288"/>
      <c r="C101" s="288"/>
      <c r="D101" s="288"/>
      <c r="E101" s="288"/>
      <c r="F101" s="288"/>
      <c r="G101" s="288"/>
      <c r="H101" s="288"/>
      <c r="I101" s="288"/>
      <c r="J101" s="288"/>
      <c r="K101" s="288"/>
      <c r="L101" s="288"/>
      <c r="M101" s="288"/>
      <c r="N101" s="288"/>
      <c r="O101" s="288"/>
      <c r="P101" s="288"/>
      <c r="Q101" s="288"/>
      <c r="R101" s="288"/>
      <c r="S101" s="288"/>
      <c r="T101" s="288"/>
      <c r="U101" s="288"/>
      <c r="V101" s="288"/>
      <c r="W101" s="288"/>
      <c r="X101" s="288"/>
      <c r="Y101" s="288"/>
      <c r="Z101" s="289"/>
    </row>
    <row r="102" spans="1:26" x14ac:dyDescent="0.15">
      <c r="A102" s="285"/>
      <c r="B102" s="275"/>
      <c r="C102" s="275"/>
      <c r="D102" s="275"/>
      <c r="E102" s="275"/>
      <c r="F102" s="275"/>
      <c r="G102" s="275"/>
      <c r="H102" s="275"/>
      <c r="I102" s="275"/>
      <c r="J102" s="275"/>
      <c r="K102" s="275"/>
      <c r="L102" s="275"/>
      <c r="M102" s="275"/>
      <c r="N102" s="275"/>
      <c r="O102" s="275"/>
      <c r="P102" s="275"/>
      <c r="Q102" s="275"/>
      <c r="R102" s="275"/>
      <c r="S102" s="275"/>
      <c r="T102" s="275"/>
      <c r="U102" s="275"/>
      <c r="V102" s="275"/>
      <c r="W102" s="275"/>
      <c r="X102" s="275"/>
      <c r="Y102" s="275"/>
      <c r="Z102" s="286"/>
    </row>
    <row r="103" spans="1:26" ht="12" thickBot="1" x14ac:dyDescent="0.2">
      <c r="A103" s="290"/>
      <c r="B103" s="291"/>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291"/>
      <c r="Z103" s="292"/>
    </row>
    <row r="104" spans="1:26" x14ac:dyDescent="0.15">
      <c r="A104" s="283"/>
      <c r="B104" s="283"/>
      <c r="C104" s="283"/>
      <c r="D104" s="283"/>
      <c r="E104" s="283"/>
      <c r="F104" s="283"/>
      <c r="G104" s="283"/>
      <c r="H104" s="283"/>
      <c r="I104" s="283"/>
      <c r="J104" s="283"/>
      <c r="K104" s="283"/>
      <c r="L104" s="283"/>
      <c r="M104" s="283"/>
      <c r="N104" s="283"/>
      <c r="O104" s="283"/>
      <c r="P104" s="283"/>
      <c r="Q104" s="283"/>
      <c r="R104" s="283"/>
      <c r="S104" s="283"/>
      <c r="T104" s="283"/>
      <c r="U104" s="283"/>
      <c r="V104" s="283"/>
      <c r="W104" s="283"/>
      <c r="X104" s="283"/>
      <c r="Y104" s="283"/>
      <c r="Z104" s="283"/>
    </row>
    <row r="111" spans="1:26" ht="36" customHeight="1" x14ac:dyDescent="0.15"/>
    <row r="126" spans="1:26" ht="12" thickBot="1" x14ac:dyDescent="0.2"/>
    <row r="127" spans="1:26" x14ac:dyDescent="0.15">
      <c r="A127" s="282"/>
      <c r="B127" s="283"/>
      <c r="C127" s="283"/>
      <c r="D127" s="283"/>
      <c r="E127" s="283"/>
      <c r="F127" s="283"/>
      <c r="G127" s="283"/>
      <c r="H127" s="283"/>
      <c r="I127" s="283"/>
      <c r="J127" s="283"/>
      <c r="K127" s="283"/>
      <c r="L127" s="283"/>
      <c r="M127" s="283"/>
      <c r="N127" s="283"/>
      <c r="O127" s="283"/>
      <c r="P127" s="283"/>
      <c r="Q127" s="283"/>
      <c r="R127" s="283"/>
      <c r="S127" s="283"/>
      <c r="T127" s="283"/>
      <c r="U127" s="283"/>
      <c r="V127" s="283"/>
      <c r="W127" s="283"/>
      <c r="X127" s="283"/>
      <c r="Y127" s="283"/>
      <c r="Z127" s="284"/>
    </row>
    <row r="128" spans="1:26" x14ac:dyDescent="0.15">
      <c r="A128" s="285"/>
      <c r="B128" s="275"/>
      <c r="C128" s="275"/>
      <c r="D128" s="275"/>
      <c r="E128" s="275"/>
      <c r="F128" s="275"/>
      <c r="G128" s="275"/>
      <c r="H128" s="275"/>
      <c r="I128" s="275"/>
      <c r="J128" s="275"/>
      <c r="K128" s="275"/>
      <c r="L128" s="275"/>
      <c r="M128" s="275"/>
      <c r="N128" s="275"/>
      <c r="O128" s="275"/>
      <c r="P128" s="275"/>
      <c r="Q128" s="275"/>
      <c r="R128" s="275"/>
      <c r="S128" s="275"/>
      <c r="T128" s="275"/>
      <c r="U128" s="275"/>
      <c r="V128" s="275"/>
      <c r="W128" s="275"/>
      <c r="X128" s="275"/>
      <c r="Y128" s="275"/>
      <c r="Z128" s="286"/>
    </row>
    <row r="129" spans="1:26" x14ac:dyDescent="0.15">
      <c r="A129" s="285"/>
      <c r="B129" s="275"/>
      <c r="C129" s="275"/>
      <c r="D129" s="275"/>
      <c r="E129" s="275"/>
      <c r="F129" s="275"/>
      <c r="G129" s="275"/>
      <c r="H129" s="275"/>
      <c r="I129" s="275"/>
      <c r="J129" s="275"/>
      <c r="K129" s="275"/>
      <c r="L129" s="275"/>
      <c r="M129" s="275"/>
      <c r="N129" s="275"/>
      <c r="O129" s="275"/>
      <c r="P129" s="275"/>
      <c r="Q129" s="275"/>
      <c r="R129" s="275"/>
      <c r="S129" s="275"/>
      <c r="T129" s="275"/>
      <c r="U129" s="275"/>
      <c r="V129" s="275"/>
      <c r="W129" s="275"/>
      <c r="X129" s="275"/>
      <c r="Y129" s="275"/>
      <c r="Z129" s="286"/>
    </row>
    <row r="130" spans="1:26" x14ac:dyDescent="0.15">
      <c r="A130" s="285"/>
      <c r="B130" s="275"/>
      <c r="C130" s="275"/>
      <c r="D130" s="275"/>
      <c r="E130" s="275"/>
      <c r="F130" s="275"/>
      <c r="G130" s="275"/>
      <c r="H130" s="275"/>
      <c r="I130" s="275"/>
      <c r="J130" s="275"/>
      <c r="K130" s="275"/>
      <c r="L130" s="275"/>
      <c r="M130" s="275"/>
      <c r="N130" s="275"/>
      <c r="O130" s="275"/>
      <c r="P130" s="275"/>
      <c r="Q130" s="275"/>
      <c r="R130" s="275"/>
      <c r="S130" s="275"/>
      <c r="T130" s="275"/>
      <c r="U130" s="275"/>
      <c r="V130" s="275"/>
      <c r="W130" s="275"/>
      <c r="X130" s="275"/>
      <c r="Y130" s="275"/>
      <c r="Z130" s="286"/>
    </row>
    <row r="131" spans="1:26" x14ac:dyDescent="0.15">
      <c r="A131" s="285"/>
      <c r="B131" s="275"/>
      <c r="C131" s="275"/>
      <c r="D131" s="275"/>
      <c r="E131" s="275"/>
      <c r="F131" s="275"/>
      <c r="G131" s="275"/>
      <c r="H131" s="275"/>
      <c r="I131" s="275"/>
      <c r="J131" s="275"/>
      <c r="K131" s="275"/>
      <c r="L131" s="275"/>
      <c r="M131" s="275"/>
      <c r="N131" s="275"/>
      <c r="O131" s="275"/>
      <c r="P131" s="275"/>
      <c r="Q131" s="275"/>
      <c r="R131" s="275"/>
      <c r="S131" s="275"/>
      <c r="T131" s="275"/>
      <c r="U131" s="275"/>
      <c r="V131" s="275"/>
      <c r="W131" s="275"/>
      <c r="X131" s="275"/>
      <c r="Y131" s="275"/>
      <c r="Z131" s="286"/>
    </row>
    <row r="132" spans="1:26" x14ac:dyDescent="0.15">
      <c r="A132" s="285"/>
      <c r="B132" s="275"/>
      <c r="C132" s="275"/>
      <c r="D132" s="275"/>
      <c r="E132" s="275"/>
      <c r="F132" s="275"/>
      <c r="G132" s="275"/>
      <c r="H132" s="275"/>
      <c r="I132" s="275"/>
      <c r="J132" s="275"/>
      <c r="K132" s="275"/>
      <c r="L132" s="275"/>
      <c r="M132" s="275"/>
      <c r="N132" s="275"/>
      <c r="O132" s="275"/>
      <c r="P132" s="275"/>
      <c r="Q132" s="275"/>
      <c r="R132" s="275"/>
      <c r="S132" s="275"/>
      <c r="T132" s="275"/>
      <c r="U132" s="275"/>
      <c r="V132" s="275"/>
      <c r="W132" s="275"/>
      <c r="X132" s="275"/>
      <c r="Y132" s="275"/>
      <c r="Z132" s="286"/>
    </row>
    <row r="133" spans="1:26" x14ac:dyDescent="0.15">
      <c r="A133" s="285"/>
      <c r="B133" s="275"/>
      <c r="C133" s="275"/>
      <c r="D133" s="275"/>
      <c r="E133" s="275"/>
      <c r="F133" s="275"/>
      <c r="G133" s="275"/>
      <c r="H133" s="275"/>
      <c r="I133" s="275"/>
      <c r="J133" s="275"/>
      <c r="K133" s="275"/>
      <c r="L133" s="275"/>
      <c r="M133" s="275"/>
      <c r="N133" s="275"/>
      <c r="O133" s="275"/>
      <c r="P133" s="275"/>
      <c r="Q133" s="275"/>
      <c r="R133" s="275"/>
      <c r="S133" s="275"/>
      <c r="T133" s="275"/>
      <c r="U133" s="275"/>
      <c r="V133" s="275"/>
      <c r="W133" s="275"/>
      <c r="X133" s="275"/>
      <c r="Y133" s="275"/>
      <c r="Z133" s="286"/>
    </row>
    <row r="134" spans="1:26" x14ac:dyDescent="0.15">
      <c r="A134" s="285"/>
      <c r="B134" s="275"/>
      <c r="C134" s="275"/>
      <c r="D134" s="275"/>
      <c r="E134" s="275"/>
      <c r="F134" s="275"/>
      <c r="G134" s="275"/>
      <c r="H134" s="275"/>
      <c r="I134" s="275"/>
      <c r="J134" s="275"/>
      <c r="K134" s="275"/>
      <c r="L134" s="275"/>
      <c r="M134" s="275"/>
      <c r="N134" s="275"/>
      <c r="O134" s="275"/>
      <c r="P134" s="275"/>
      <c r="Q134" s="275"/>
      <c r="R134" s="275"/>
      <c r="S134" s="275"/>
      <c r="T134" s="275"/>
      <c r="U134" s="275"/>
      <c r="V134" s="275"/>
      <c r="W134" s="275"/>
      <c r="X134" s="275"/>
      <c r="Y134" s="275"/>
      <c r="Z134" s="286"/>
    </row>
    <row r="135" spans="1:26" x14ac:dyDescent="0.15">
      <c r="A135" s="285"/>
      <c r="B135" s="275"/>
      <c r="C135" s="275"/>
      <c r="D135" s="275"/>
      <c r="E135" s="275"/>
      <c r="F135" s="275"/>
      <c r="G135" s="275"/>
      <c r="H135" s="275"/>
      <c r="I135" s="275"/>
      <c r="J135" s="275"/>
      <c r="K135" s="275"/>
      <c r="L135" s="275"/>
      <c r="M135" s="275"/>
      <c r="N135" s="275"/>
      <c r="O135" s="275"/>
      <c r="P135" s="275"/>
      <c r="Q135" s="275"/>
      <c r="R135" s="275"/>
      <c r="S135" s="275"/>
      <c r="T135" s="275"/>
      <c r="U135" s="275"/>
      <c r="V135" s="275"/>
      <c r="W135" s="275"/>
      <c r="X135" s="275"/>
      <c r="Y135" s="275"/>
      <c r="Z135" s="286"/>
    </row>
    <row r="136" spans="1:26" x14ac:dyDescent="0.15">
      <c r="A136" s="285"/>
      <c r="B136" s="275"/>
      <c r="C136" s="275"/>
      <c r="D136" s="275"/>
      <c r="E136" s="275"/>
      <c r="F136" s="275"/>
      <c r="G136" s="275"/>
      <c r="H136" s="275"/>
      <c r="I136" s="275"/>
      <c r="J136" s="275"/>
      <c r="K136" s="275"/>
      <c r="L136" s="275"/>
      <c r="M136" s="275"/>
      <c r="N136" s="275"/>
      <c r="O136" s="275"/>
      <c r="P136" s="275"/>
      <c r="Q136" s="275"/>
      <c r="R136" s="275"/>
      <c r="S136" s="275"/>
      <c r="T136" s="275"/>
      <c r="U136" s="275"/>
      <c r="V136" s="275"/>
      <c r="W136" s="275"/>
      <c r="X136" s="275"/>
      <c r="Y136" s="275"/>
      <c r="Z136" s="286"/>
    </row>
    <row r="137" spans="1:26" x14ac:dyDescent="0.15">
      <c r="A137" s="285"/>
      <c r="B137" s="275"/>
      <c r="C137" s="275"/>
      <c r="D137" s="275"/>
      <c r="E137" s="275"/>
      <c r="F137" s="275"/>
      <c r="G137" s="275"/>
      <c r="H137" s="275"/>
      <c r="I137" s="275"/>
      <c r="J137" s="275"/>
      <c r="K137" s="275"/>
      <c r="L137" s="275"/>
      <c r="M137" s="275"/>
      <c r="N137" s="275"/>
      <c r="O137" s="275"/>
      <c r="P137" s="275"/>
      <c r="Q137" s="275"/>
      <c r="R137" s="275"/>
      <c r="S137" s="275"/>
      <c r="T137" s="275"/>
      <c r="U137" s="275"/>
      <c r="V137" s="275"/>
      <c r="W137" s="275"/>
      <c r="X137" s="275"/>
      <c r="Y137" s="275"/>
      <c r="Z137" s="286"/>
    </row>
    <row r="138" spans="1:26" x14ac:dyDescent="0.15">
      <c r="A138" s="285"/>
      <c r="B138" s="275"/>
      <c r="C138" s="275"/>
      <c r="D138" s="275"/>
      <c r="E138" s="275"/>
      <c r="F138" s="275"/>
      <c r="G138" s="275"/>
      <c r="H138" s="275"/>
      <c r="I138" s="275"/>
      <c r="J138" s="275"/>
      <c r="K138" s="275"/>
      <c r="L138" s="275"/>
      <c r="M138" s="275"/>
      <c r="N138" s="275"/>
      <c r="O138" s="275"/>
      <c r="P138" s="275"/>
      <c r="Q138" s="275"/>
      <c r="R138" s="275"/>
      <c r="S138" s="275"/>
      <c r="T138" s="275"/>
      <c r="U138" s="275"/>
      <c r="V138" s="275"/>
      <c r="W138" s="275"/>
      <c r="X138" s="275"/>
      <c r="Y138" s="275"/>
      <c r="Z138" s="286"/>
    </row>
    <row r="139" spans="1:26" x14ac:dyDescent="0.15">
      <c r="A139" s="285"/>
      <c r="B139" s="275"/>
      <c r="C139" s="275"/>
      <c r="D139" s="275"/>
      <c r="E139" s="275"/>
      <c r="F139" s="275"/>
      <c r="G139" s="275"/>
      <c r="H139" s="275"/>
      <c r="I139" s="275"/>
      <c r="J139" s="275"/>
      <c r="K139" s="275"/>
      <c r="L139" s="275"/>
      <c r="M139" s="275"/>
      <c r="N139" s="275"/>
      <c r="O139" s="275"/>
      <c r="P139" s="275"/>
      <c r="Q139" s="275"/>
      <c r="R139" s="275"/>
      <c r="S139" s="275"/>
      <c r="T139" s="275"/>
      <c r="U139" s="275"/>
      <c r="V139" s="275"/>
      <c r="W139" s="275"/>
      <c r="X139" s="275"/>
      <c r="Y139" s="275"/>
      <c r="Z139" s="286"/>
    </row>
    <row r="140" spans="1:26" x14ac:dyDescent="0.15">
      <c r="A140" s="285"/>
      <c r="B140" s="275"/>
      <c r="C140" s="275"/>
      <c r="D140" s="275"/>
      <c r="E140" s="275"/>
      <c r="F140" s="275"/>
      <c r="G140" s="275"/>
      <c r="H140" s="275"/>
      <c r="I140" s="275"/>
      <c r="J140" s="275"/>
      <c r="K140" s="275"/>
      <c r="L140" s="275"/>
      <c r="M140" s="275"/>
      <c r="N140" s="275"/>
      <c r="O140" s="275"/>
      <c r="P140" s="275"/>
      <c r="Q140" s="275"/>
      <c r="R140" s="275"/>
      <c r="S140" s="275"/>
      <c r="T140" s="275"/>
      <c r="U140" s="275"/>
      <c r="V140" s="275"/>
      <c r="W140" s="275"/>
      <c r="X140" s="275"/>
      <c r="Y140" s="275"/>
      <c r="Z140" s="286"/>
    </row>
    <row r="141" spans="1:26" x14ac:dyDescent="0.15">
      <c r="A141" s="285"/>
      <c r="B141" s="275"/>
      <c r="C141" s="275"/>
      <c r="D141" s="275"/>
      <c r="E141" s="275"/>
      <c r="F141" s="275"/>
      <c r="G141" s="275"/>
      <c r="H141" s="275"/>
      <c r="I141" s="275"/>
      <c r="J141" s="275"/>
      <c r="K141" s="275"/>
      <c r="L141" s="275"/>
      <c r="M141" s="275"/>
      <c r="N141" s="275"/>
      <c r="O141" s="275"/>
      <c r="P141" s="275"/>
      <c r="Q141" s="275"/>
      <c r="R141" s="275"/>
      <c r="S141" s="275"/>
      <c r="T141" s="275"/>
      <c r="U141" s="275"/>
      <c r="V141" s="275"/>
      <c r="W141" s="275"/>
      <c r="X141" s="275"/>
      <c r="Y141" s="275"/>
      <c r="Z141" s="286"/>
    </row>
    <row r="142" spans="1:26" x14ac:dyDescent="0.15">
      <c r="A142" s="285"/>
      <c r="B142" s="275"/>
      <c r="C142" s="275"/>
      <c r="D142" s="275"/>
      <c r="E142" s="275"/>
      <c r="F142" s="275"/>
      <c r="G142" s="275"/>
      <c r="H142" s="275"/>
      <c r="I142" s="275"/>
      <c r="J142" s="275"/>
      <c r="K142" s="275"/>
      <c r="L142" s="275"/>
      <c r="M142" s="275"/>
      <c r="N142" s="275"/>
      <c r="O142" s="275"/>
      <c r="P142" s="275"/>
      <c r="Q142" s="275"/>
      <c r="R142" s="275"/>
      <c r="S142" s="275"/>
      <c r="T142" s="275"/>
      <c r="U142" s="275"/>
      <c r="V142" s="275"/>
      <c r="W142" s="275"/>
      <c r="X142" s="275"/>
      <c r="Y142" s="275"/>
      <c r="Z142" s="286"/>
    </row>
    <row r="143" spans="1:26" ht="12" thickBot="1" x14ac:dyDescent="0.2">
      <c r="A143" s="290"/>
      <c r="B143" s="291"/>
      <c r="C143" s="291"/>
      <c r="D143" s="291"/>
      <c r="E143" s="291"/>
      <c r="F143" s="291"/>
      <c r="G143" s="291"/>
      <c r="H143" s="291"/>
      <c r="I143" s="291"/>
      <c r="J143" s="291"/>
      <c r="K143" s="291"/>
      <c r="L143" s="291"/>
      <c r="M143" s="291"/>
      <c r="N143" s="291"/>
      <c r="O143" s="291"/>
      <c r="P143" s="291"/>
      <c r="Q143" s="291"/>
      <c r="R143" s="291"/>
      <c r="S143" s="291"/>
      <c r="T143" s="291"/>
      <c r="U143" s="291"/>
      <c r="V143" s="291"/>
      <c r="W143" s="291"/>
      <c r="X143" s="291"/>
      <c r="Y143" s="291"/>
      <c r="Z143" s="292"/>
    </row>
  </sheetData>
  <mergeCells count="2">
    <mergeCell ref="X2:Y2"/>
    <mergeCell ref="M4:N4"/>
  </mergeCells>
  <phoneticPr fontId="1"/>
  <printOptions horizontalCentered="1"/>
  <pageMargins left="0" right="0" top="0.39370078740157483" bottom="0.39370078740157483" header="0.51181102362204722" footer="0.51181102362204722"/>
  <headerFooter alignWithMargins="0"/>
  <drawing r:id="rId2"/>
</worksheet>
</file>