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4400" windowHeight="12960"/>
  </bookViews>
  <sheets>
    <sheet name="P134." sheetId="12" r:id="rId1"/>
  </sheets>
  <definedNames>
    <definedName name="_xlnm.Print_Area" localSheetId="0">P134.!$A$1:$AH$79</definedName>
  </definedNames>
  <calcPr calcId="145621"/>
</workbook>
</file>

<file path=xl/calcChain.xml><?xml version="1.0" encoding="utf-8"?>
<calcChain xmlns="http://schemas.openxmlformats.org/spreadsheetml/2006/main">
  <c r="AB72" i="12" l="1"/>
  <c r="D72" i="12"/>
  <c r="AF35" i="12"/>
  <c r="AG35" i="12"/>
  <c r="AF17" i="12"/>
  <c r="AG17" i="12"/>
  <c r="AF16" i="12"/>
  <c r="AF18" i="12"/>
  <c r="K19" i="12"/>
  <c r="D19" i="12"/>
  <c r="Y75" i="12"/>
  <c r="F75" i="12"/>
  <c r="AA74" i="12"/>
  <c r="AG74" i="12" s="1"/>
  <c r="Z74" i="12"/>
  <c r="AF74" i="12" s="1"/>
  <c r="AG73" i="12"/>
  <c r="Z72" i="12"/>
  <c r="X72" i="12"/>
  <c r="V72" i="12"/>
  <c r="U72" i="12"/>
  <c r="T72" i="12"/>
  <c r="R72" i="12"/>
  <c r="N72" i="12"/>
  <c r="L72" i="12"/>
  <c r="K72" i="12"/>
  <c r="AG72" i="12" s="1"/>
  <c r="J72" i="12"/>
  <c r="J75" i="12" s="1"/>
  <c r="H72" i="12"/>
  <c r="G72" i="12"/>
  <c r="F72" i="12"/>
  <c r="E72" i="12"/>
  <c r="AG71" i="12"/>
  <c r="AE70" i="12"/>
  <c r="AE75" i="12" s="1"/>
  <c r="AD70" i="12"/>
  <c r="AD75" i="12" s="1"/>
  <c r="AC70" i="12"/>
  <c r="AC75" i="12" s="1"/>
  <c r="AB70" i="12"/>
  <c r="AB75" i="12" s="1"/>
  <c r="AA70" i="12"/>
  <c r="AA75" i="12" s="1"/>
  <c r="Z70" i="12"/>
  <c r="Z75" i="12" s="1"/>
  <c r="Y70" i="12"/>
  <c r="X70" i="12"/>
  <c r="W70" i="12"/>
  <c r="W75" i="12" s="1"/>
  <c r="V70" i="12"/>
  <c r="U70" i="12"/>
  <c r="T70" i="12"/>
  <c r="S70" i="12"/>
  <c r="S75" i="12" s="1"/>
  <c r="R70" i="12"/>
  <c r="R75" i="12" s="1"/>
  <c r="O70" i="12"/>
  <c r="O75" i="12" s="1"/>
  <c r="N70" i="12"/>
  <c r="N75" i="12" s="1"/>
  <c r="L70" i="12"/>
  <c r="L75" i="12" s="1"/>
  <c r="K70" i="12"/>
  <c r="K75" i="12" s="1"/>
  <c r="J70" i="12"/>
  <c r="H70" i="12"/>
  <c r="H75" i="12" s="1"/>
  <c r="G70" i="12"/>
  <c r="F70" i="12"/>
  <c r="E70" i="12"/>
  <c r="AG69" i="12"/>
  <c r="AF69" i="12"/>
  <c r="AG68" i="12"/>
  <c r="AF68" i="12"/>
  <c r="AE67" i="12"/>
  <c r="AD67" i="12"/>
  <c r="AC67" i="12"/>
  <c r="AB67" i="12"/>
  <c r="AA67" i="12"/>
  <c r="Z67" i="12"/>
  <c r="Y67" i="12"/>
  <c r="X67" i="12"/>
  <c r="W67" i="12"/>
  <c r="V67" i="12"/>
  <c r="U67" i="12"/>
  <c r="T67" i="12"/>
  <c r="S67" i="12"/>
  <c r="R67" i="12"/>
  <c r="O67" i="12"/>
  <c r="N67" i="12"/>
  <c r="H67" i="12"/>
  <c r="D67" i="12"/>
  <c r="AG66" i="12"/>
  <c r="AF66" i="12"/>
  <c r="AG65" i="12"/>
  <c r="AF65" i="12"/>
  <c r="S65" i="12"/>
  <c r="AG64" i="12"/>
  <c r="AF64" i="12"/>
  <c r="AG63" i="12"/>
  <c r="L63" i="12"/>
  <c r="AF63" i="12" s="1"/>
  <c r="AG62" i="12"/>
  <c r="AF62" i="12"/>
  <c r="AG61" i="12"/>
  <c r="AF61" i="12"/>
  <c r="AG60" i="12"/>
  <c r="AF60" i="12"/>
  <c r="AG59" i="12"/>
  <c r="AF59" i="12"/>
  <c r="AG58" i="12"/>
  <c r="L58" i="12"/>
  <c r="D58" i="12"/>
  <c r="AF58" i="12" s="1"/>
  <c r="AG57" i="12"/>
  <c r="AF57" i="12"/>
  <c r="AG56" i="12"/>
  <c r="AF56" i="12"/>
  <c r="AG55" i="12"/>
  <c r="Z55" i="12"/>
  <c r="AF55" i="12" s="1"/>
  <c r="AG54" i="12"/>
  <c r="AF54" i="12"/>
  <c r="AG53" i="12"/>
  <c r="AF53" i="12"/>
  <c r="AG52" i="12"/>
  <c r="J52" i="12"/>
  <c r="F52" i="12"/>
  <c r="D52" i="12"/>
  <c r="AF52" i="12" s="1"/>
  <c r="AG51" i="12"/>
  <c r="AF51" i="12"/>
  <c r="AG50" i="12"/>
  <c r="AF50" i="12"/>
  <c r="AG49" i="12"/>
  <c r="AF49" i="12"/>
  <c r="AA48" i="12"/>
  <c r="AG48" i="12" s="1"/>
  <c r="Z48" i="12"/>
  <c r="X48" i="12"/>
  <c r="D48" i="12"/>
  <c r="AG47" i="12"/>
  <c r="AF47" i="12"/>
  <c r="AG46" i="12"/>
  <c r="AF46" i="12"/>
  <c r="AG45" i="12"/>
  <c r="AF45" i="12"/>
  <c r="AG44" i="12"/>
  <c r="AF44" i="12"/>
  <c r="AG43" i="12"/>
  <c r="AF43" i="12"/>
  <c r="AG42" i="12"/>
  <c r="AF42" i="12"/>
  <c r="AA41" i="12"/>
  <c r="Z41" i="12"/>
  <c r="W41" i="12"/>
  <c r="V41" i="12"/>
  <c r="H41" i="12"/>
  <c r="F41" i="12"/>
  <c r="E41" i="12"/>
  <c r="D41" i="12"/>
  <c r="AG40" i="12"/>
  <c r="AF40" i="12"/>
  <c r="AG39" i="12"/>
  <c r="AF39" i="12"/>
  <c r="AG38" i="12"/>
  <c r="AF38" i="12"/>
  <c r="AG37" i="12"/>
  <c r="D37" i="12"/>
  <c r="AF37" i="12" s="1"/>
  <c r="AG36" i="12"/>
  <c r="AF36" i="12"/>
  <c r="AG34" i="12"/>
  <c r="AF34" i="12"/>
  <c r="AG33" i="12"/>
  <c r="AF33" i="12"/>
  <c r="H32" i="12"/>
  <c r="F32" i="12"/>
  <c r="D32" i="12"/>
  <c r="AF32" i="12" s="1"/>
  <c r="AG31" i="12"/>
  <c r="AF31" i="12"/>
  <c r="AF30" i="12"/>
  <c r="I30" i="12"/>
  <c r="AG30" i="12" s="1"/>
  <c r="Z29" i="12"/>
  <c r="X29" i="12"/>
  <c r="R29" i="12"/>
  <c r="N29" i="12"/>
  <c r="L29" i="12"/>
  <c r="K29" i="12"/>
  <c r="J29" i="12"/>
  <c r="I29" i="12"/>
  <c r="AG29" i="12" s="1"/>
  <c r="H29" i="12"/>
  <c r="G29" i="12"/>
  <c r="F29" i="12"/>
  <c r="D29" i="12"/>
  <c r="AG28" i="12"/>
  <c r="AF28" i="12"/>
  <c r="AG27" i="12"/>
  <c r="AF27" i="12"/>
  <c r="AG26" i="12"/>
  <c r="AF26" i="12"/>
  <c r="AG25" i="12"/>
  <c r="AF25" i="12"/>
  <c r="D25" i="12"/>
  <c r="AG24" i="12"/>
  <c r="R24" i="12"/>
  <c r="N24" i="12"/>
  <c r="J24" i="12"/>
  <c r="H24" i="12"/>
  <c r="G24" i="12"/>
  <c r="F24" i="12"/>
  <c r="E24" i="12"/>
  <c r="AG23" i="12"/>
  <c r="D23" i="12"/>
  <c r="D73" i="12" s="1"/>
  <c r="AF73" i="12" s="1"/>
  <c r="AG22" i="12"/>
  <c r="AF22" i="12"/>
  <c r="AG21" i="12"/>
  <c r="D21" i="12"/>
  <c r="AF21" i="12" s="1"/>
  <c r="AG20" i="12"/>
  <c r="D20" i="12"/>
  <c r="AF20" i="12" s="1"/>
  <c r="Z19" i="12"/>
  <c r="X19" i="12"/>
  <c r="W19" i="12"/>
  <c r="V19" i="12"/>
  <c r="U19" i="12"/>
  <c r="T19" i="12"/>
  <c r="S19" i="12"/>
  <c r="R19" i="12"/>
  <c r="O19" i="12"/>
  <c r="N19" i="12"/>
  <c r="L19" i="12"/>
  <c r="J19" i="12"/>
  <c r="I19" i="12"/>
  <c r="H19" i="12"/>
  <c r="E19" i="12"/>
  <c r="AG18" i="12"/>
  <c r="AG16" i="12"/>
  <c r="AG15" i="12"/>
  <c r="AF15" i="12"/>
  <c r="AG14" i="12"/>
  <c r="D14" i="12"/>
  <c r="D70" i="12" s="1"/>
  <c r="AF41" i="12" l="1"/>
  <c r="AF48" i="12"/>
  <c r="E75" i="12"/>
  <c r="I70" i="12"/>
  <c r="I75" i="12" s="1"/>
  <c r="T75" i="12"/>
  <c r="X75" i="12"/>
  <c r="G75" i="12"/>
  <c r="U75" i="12"/>
  <c r="AF67" i="12"/>
  <c r="AG19" i="12"/>
  <c r="AF29" i="12"/>
  <c r="AG41" i="12"/>
  <c r="AG67" i="12"/>
  <c r="AF72" i="12"/>
  <c r="V75" i="12"/>
  <c r="AF70" i="12"/>
  <c r="AG75" i="12"/>
  <c r="AG70" i="12"/>
  <c r="AF14" i="12"/>
  <c r="AF19" i="12"/>
  <c r="AF23" i="12"/>
  <c r="D71" i="12"/>
  <c r="AF71" i="12" s="1"/>
  <c r="D24" i="12"/>
  <c r="AF24" i="12" s="1"/>
  <c r="I32" i="12"/>
  <c r="AG32" i="12" s="1"/>
  <c r="D75" i="12" l="1"/>
  <c r="AF75" i="12" s="1"/>
</calcChain>
</file>

<file path=xl/sharedStrings.xml><?xml version="1.0" encoding="utf-8"?>
<sst xmlns="http://schemas.openxmlformats.org/spreadsheetml/2006/main" count="94" uniqueCount="39">
  <si>
    <t>計</t>
    <rPh sb="0" eb="1">
      <t>ケイ</t>
    </rPh>
    <phoneticPr fontId="1"/>
  </si>
  <si>
    <t xml:space="preserve">                                  （平成17年度は当初計画戸数　( )内は改善戸数(内数））</t>
  </si>
  <si>
    <t>えびの市</t>
    <rPh sb="3" eb="4">
      <t>シ</t>
    </rPh>
    <phoneticPr fontId="1"/>
  </si>
  <si>
    <t>種別</t>
    <rPh sb="0" eb="2">
      <t>シュベツ</t>
    </rPh>
    <phoneticPr fontId="1"/>
  </si>
  <si>
    <t>事業主体</t>
    <rPh sb="0" eb="2">
      <t>ジギョウ</t>
    </rPh>
    <rPh sb="2" eb="4">
      <t>シュタイ</t>
    </rPh>
    <phoneticPr fontId="1"/>
  </si>
  <si>
    <t xml:space="preserve"> S52</t>
    <phoneticPr fontId="1"/>
  </si>
  <si>
    <t>～</t>
    <phoneticPr fontId="1"/>
  </si>
  <si>
    <t xml:space="preserve">H11 </t>
    <phoneticPr fontId="1"/>
  </si>
  <si>
    <t>計画</t>
    <rPh sb="0" eb="2">
      <t>ケイカク</t>
    </rPh>
    <phoneticPr fontId="1"/>
  </si>
  <si>
    <t>宮崎市</t>
    <rPh sb="0" eb="3">
      <t>ミヤザキシ</t>
    </rPh>
    <phoneticPr fontId="1"/>
  </si>
  <si>
    <t>老人</t>
    <rPh sb="0" eb="2">
      <t>ロウジン</t>
    </rPh>
    <phoneticPr fontId="1"/>
  </si>
  <si>
    <t>地改</t>
    <rPh sb="0" eb="1">
      <t>チ</t>
    </rPh>
    <rPh sb="1" eb="2">
      <t>カイ</t>
    </rPh>
    <phoneticPr fontId="1"/>
  </si>
  <si>
    <t>心障</t>
    <rPh sb="0" eb="1">
      <t>シン</t>
    </rPh>
    <rPh sb="1" eb="2">
      <t>サワ</t>
    </rPh>
    <phoneticPr fontId="1"/>
  </si>
  <si>
    <t>母子</t>
    <rPh sb="0" eb="2">
      <t>ボシ</t>
    </rPh>
    <phoneticPr fontId="1"/>
  </si>
  <si>
    <t>小計</t>
    <rPh sb="0" eb="2">
      <t>ショウケイ</t>
    </rPh>
    <phoneticPr fontId="1"/>
  </si>
  <si>
    <t>都城市</t>
    <rPh sb="0" eb="2">
      <t>ミヤコノジョウ</t>
    </rPh>
    <rPh sb="2" eb="3">
      <t>シ</t>
    </rPh>
    <phoneticPr fontId="1"/>
  </si>
  <si>
    <t>延岡市</t>
    <rPh sb="0" eb="1">
      <t>ノ</t>
    </rPh>
    <rPh sb="1" eb="2">
      <t>オカ</t>
    </rPh>
    <rPh sb="2" eb="3">
      <t>シ</t>
    </rPh>
    <phoneticPr fontId="1"/>
  </si>
  <si>
    <t>日南市</t>
    <rPh sb="0" eb="2">
      <t>ニチナン</t>
    </rPh>
    <rPh sb="2" eb="3">
      <t>シ</t>
    </rPh>
    <phoneticPr fontId="1"/>
  </si>
  <si>
    <t>小林市</t>
    <rPh sb="0" eb="2">
      <t>コバヤシ</t>
    </rPh>
    <rPh sb="2" eb="3">
      <t>シ</t>
    </rPh>
    <phoneticPr fontId="1"/>
  </si>
  <si>
    <t>日向市</t>
    <rPh sb="0" eb="2">
      <t>ヒュウガ</t>
    </rPh>
    <rPh sb="2" eb="3">
      <t>シ</t>
    </rPh>
    <phoneticPr fontId="1"/>
  </si>
  <si>
    <t>西都市</t>
    <rPh sb="0" eb="3">
      <t>サイトシ</t>
    </rPh>
    <phoneticPr fontId="1"/>
  </si>
  <si>
    <t>串間市</t>
    <rPh sb="0" eb="2">
      <t>クシマ</t>
    </rPh>
    <rPh sb="2" eb="3">
      <t>シ</t>
    </rPh>
    <phoneticPr fontId="1"/>
  </si>
  <si>
    <t>共用</t>
    <rPh sb="0" eb="2">
      <t>キョウヨウ</t>
    </rPh>
    <phoneticPr fontId="1"/>
  </si>
  <si>
    <t>三股町</t>
    <rPh sb="0" eb="3">
      <t>ミマタチョウ</t>
    </rPh>
    <phoneticPr fontId="1"/>
  </si>
  <si>
    <t>高原町</t>
    <rPh sb="0" eb="2">
      <t>タカハル</t>
    </rPh>
    <rPh sb="2" eb="3">
      <t>チョウ</t>
    </rPh>
    <phoneticPr fontId="1"/>
  </si>
  <si>
    <t>野尻町</t>
    <rPh sb="0" eb="3">
      <t>ノジリチョウ</t>
    </rPh>
    <phoneticPr fontId="1"/>
  </si>
  <si>
    <t>綾　町</t>
    <rPh sb="0" eb="1">
      <t>アヤ</t>
    </rPh>
    <rPh sb="2" eb="3">
      <t>マチ</t>
    </rPh>
    <phoneticPr fontId="1"/>
  </si>
  <si>
    <t>高鍋町</t>
    <rPh sb="0" eb="3">
      <t>タカナベマチ</t>
    </rPh>
    <phoneticPr fontId="1"/>
  </si>
  <si>
    <t>門川町</t>
    <rPh sb="0" eb="2">
      <t>カドカワ</t>
    </rPh>
    <rPh sb="2" eb="3">
      <t>チョウ</t>
    </rPh>
    <phoneticPr fontId="1"/>
  </si>
  <si>
    <t>美郷町</t>
    <rPh sb="0" eb="2">
      <t>ミサト</t>
    </rPh>
    <rPh sb="2" eb="3">
      <t>マチ</t>
    </rPh>
    <phoneticPr fontId="1"/>
  </si>
  <si>
    <t>諸塚村</t>
    <rPh sb="0" eb="2">
      <t>モロツカ</t>
    </rPh>
    <rPh sb="2" eb="3">
      <t>ソン</t>
    </rPh>
    <phoneticPr fontId="1"/>
  </si>
  <si>
    <t>種別計</t>
    <rPh sb="0" eb="2">
      <t>シュベツ</t>
    </rPh>
    <rPh sb="2" eb="3">
      <t>ケイ</t>
    </rPh>
    <phoneticPr fontId="1"/>
  </si>
  <si>
    <t>合　　　計</t>
    <rPh sb="0" eb="1">
      <t>ゴウ</t>
    </rPh>
    <rPh sb="4" eb="5">
      <t>ケイ</t>
    </rPh>
    <phoneticPr fontId="1"/>
  </si>
  <si>
    <r>
      <t>１１　人にやさしい公営住宅（旧福祉公営）の県費補助実績</t>
    </r>
    <r>
      <rPr>
        <sz val="11"/>
        <rFont val="ＭＳ ゴシック"/>
        <family val="3"/>
        <charset val="128"/>
      </rPr>
      <t>（昭和５２年度創設）</t>
    </r>
    <phoneticPr fontId="3"/>
  </si>
  <si>
    <t>※母子世帯向けは平成10年度まで補助対象</t>
    <phoneticPr fontId="1"/>
  </si>
  <si>
    <t>※老人世帯向け(建設)は平成17年度まで補助対象</t>
    <phoneticPr fontId="1"/>
  </si>
  <si>
    <t>※戸数については事業着手年度に計上</t>
    <phoneticPr fontId="1"/>
  </si>
  <si>
    <t>　本県では、県民の福祉の向上に資するため、地域改善向、老人世帯向（60歳以上）、及び心身障がい者世帯向の建設事業等を実施する市町村に対し、国庫補助基本額から国庫補助金を控除した額の１／３以内、または１／２以内を上乗せ補助してきたが、１５年度より老人・障がい者世帯に限定し、改善事業も加え、基本補助率に知事が定める係数を乗じた額以内で補助している。また、平成２１年度～２３年度に限り、整備計画の作成を行った。
　本県市町村営公営住宅のバリアフリー化率において、県営が３６．１％であるのに対し、市町村営は２１．９％にとどまっており、団地入口から住戸までの共用部分のバリアフリー化についてもバリアフリー化されていない団地が多くあるため、平成２４年度より共用部分のバリアフリー化についても補助対象として追加する。</t>
    <rPh sb="176" eb="178">
      <t>ヘイセイ</t>
    </rPh>
    <rPh sb="180" eb="182">
      <t>ネンド</t>
    </rPh>
    <rPh sb="185" eb="187">
      <t>ネンド</t>
    </rPh>
    <rPh sb="188" eb="189">
      <t>カギ</t>
    </rPh>
    <rPh sb="191" eb="193">
      <t>セイビ</t>
    </rPh>
    <rPh sb="193" eb="195">
      <t>ケイカク</t>
    </rPh>
    <rPh sb="196" eb="198">
      <t>サクセイ</t>
    </rPh>
    <rPh sb="199" eb="200">
      <t>オコナ</t>
    </rPh>
    <rPh sb="205" eb="207">
      <t>ホンケン</t>
    </rPh>
    <rPh sb="207" eb="209">
      <t>シチョウ</t>
    </rPh>
    <rPh sb="209" eb="211">
      <t>ソンエイ</t>
    </rPh>
    <rPh sb="211" eb="213">
      <t>コウエイ</t>
    </rPh>
    <rPh sb="213" eb="215">
      <t>ジュウタク</t>
    </rPh>
    <rPh sb="222" eb="223">
      <t>カ</t>
    </rPh>
    <rPh sb="223" eb="224">
      <t>リツ</t>
    </rPh>
    <rPh sb="229" eb="231">
      <t>ケンエイ</t>
    </rPh>
    <rPh sb="242" eb="243">
      <t>タイ</t>
    </rPh>
    <rPh sb="245" eb="247">
      <t>シチョウ</t>
    </rPh>
    <rPh sb="247" eb="249">
      <t>ソンエイ</t>
    </rPh>
    <rPh sb="264" eb="266">
      <t>ダンチ</t>
    </rPh>
    <rPh sb="266" eb="268">
      <t>イリグチ</t>
    </rPh>
    <rPh sb="270" eb="271">
      <t>ジュウ</t>
    </rPh>
    <rPh sb="271" eb="272">
      <t>コ</t>
    </rPh>
    <rPh sb="275" eb="277">
      <t>キョウヨウ</t>
    </rPh>
    <rPh sb="277" eb="279">
      <t>ブブン</t>
    </rPh>
    <rPh sb="286" eb="287">
      <t>カ</t>
    </rPh>
    <rPh sb="298" eb="299">
      <t>カ</t>
    </rPh>
    <rPh sb="305" eb="307">
      <t>ダンチ</t>
    </rPh>
    <rPh sb="308" eb="309">
      <t>オオ</t>
    </rPh>
    <rPh sb="323" eb="325">
      <t>キョウヨウ</t>
    </rPh>
    <rPh sb="325" eb="327">
      <t>ブブン</t>
    </rPh>
    <rPh sb="334" eb="335">
      <t>カ</t>
    </rPh>
    <rPh sb="340" eb="342">
      <t>ホジョ</t>
    </rPh>
    <rPh sb="342" eb="344">
      <t>タイショウ</t>
    </rPh>
    <rPh sb="347" eb="349">
      <t>ツイカ</t>
    </rPh>
    <phoneticPr fontId="3"/>
  </si>
  <si>
    <t>（平成26年度は当初計画戸数　（　）内は改善戸数（内数））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</si>
</sst>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(#\)"/>
  </numFmts>
  <fonts count="1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154">
    <xf numFmtId="0" fontId="0" fillId="0" borderId="0" xfId="0">
      <alignment vertical="center"/>
    </xf>
    <xf numFmtId="0" fontId="5" fillId="0" borderId="0" xfId="3" applyFont="1">
      <alignment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vertical="center"/>
    </xf>
    <xf numFmtId="0" fontId="6" fillId="0" borderId="0" xfId="3" applyFont="1">
      <alignment vertic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0" fontId="6" fillId="0" borderId="0" xfId="3" applyFont="1" applyBorder="1">
      <alignment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176" fontId="5" fillId="0" borderId="0" xfId="3" applyNumberFormat="1" applyFont="1" applyAlignment="1">
      <alignment horizontal="center" vertical="center" shrinkToFit="1"/>
    </xf>
    <xf numFmtId="0" fontId="5" fillId="0" borderId="0" xfId="3" applyFont="1" applyAlignment="1">
      <alignment vertical="center" shrinkToFit="1"/>
    </xf>
    <xf numFmtId="0" fontId="5" fillId="0" borderId="0" xfId="3" applyFont="1" applyAlignment="1">
      <alignment horizontal="right" vertical="center"/>
    </xf>
    <xf numFmtId="0" fontId="5" fillId="0" borderId="0" xfId="3" applyFont="1" applyAlignment="1">
      <alignment horizontal="left" vertical="center" shrinkToFit="1"/>
    </xf>
    <xf numFmtId="0" fontId="4" fillId="0" borderId="0" xfId="3" applyFont="1">
      <alignment vertical="center"/>
    </xf>
    <xf numFmtId="0" fontId="6" fillId="0" borderId="0" xfId="3" applyFont="1" applyAlignment="1">
      <alignment horizontal="left" vertical="center"/>
    </xf>
    <xf numFmtId="176" fontId="6" fillId="0" borderId="0" xfId="3" applyNumberFormat="1" applyFont="1" applyAlignment="1">
      <alignment horizontal="center" vertical="center" shrinkToFit="1"/>
    </xf>
    <xf numFmtId="0" fontId="6" fillId="0" borderId="0" xfId="3" applyFont="1" applyAlignment="1">
      <alignment vertical="center" shrinkToFit="1"/>
    </xf>
    <xf numFmtId="0" fontId="6" fillId="0" borderId="0" xfId="3" applyFont="1" applyAlignment="1">
      <alignment horizontal="right" vertical="center"/>
    </xf>
    <xf numFmtId="0" fontId="6" fillId="0" borderId="0" xfId="3" applyFont="1" applyAlignment="1">
      <alignment horizontal="left" vertical="center" shrinkToFit="1"/>
    </xf>
    <xf numFmtId="176" fontId="4" fillId="0" borderId="0" xfId="3" applyNumberFormat="1" applyFont="1" applyAlignment="1">
      <alignment horizontal="center" vertical="center" shrinkToFit="1"/>
    </xf>
    <xf numFmtId="0" fontId="4" fillId="0" borderId="0" xfId="3" applyFont="1" applyAlignment="1">
      <alignment vertical="center" shrinkToFit="1"/>
    </xf>
    <xf numFmtId="0" fontId="4" fillId="0" borderId="0" xfId="3" applyFont="1" applyAlignment="1">
      <alignment horizontal="right" vertical="center"/>
    </xf>
    <xf numFmtId="0" fontId="4" fillId="0" borderId="0" xfId="3" applyFont="1" applyAlignment="1">
      <alignment horizontal="left" vertical="center" shrinkToFit="1"/>
    </xf>
    <xf numFmtId="0" fontId="6" fillId="0" borderId="0" xfId="3" applyFont="1" applyAlignment="1">
      <alignment vertical="center" wrapText="1"/>
    </xf>
    <xf numFmtId="0" fontId="4" fillId="0" borderId="0" xfId="3" applyFont="1" applyAlignment="1">
      <alignment horizontal="left" vertical="center"/>
    </xf>
    <xf numFmtId="0" fontId="6" fillId="0" borderId="36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176" fontId="2" fillId="0" borderId="25" xfId="0" applyNumberFormat="1" applyFont="1" applyBorder="1" applyAlignment="1">
      <alignment vertical="center" shrinkToFit="1"/>
    </xf>
    <xf numFmtId="176" fontId="2" fillId="0" borderId="26" xfId="0" applyNumberFormat="1" applyFont="1" applyBorder="1" applyAlignment="1">
      <alignment vertical="center" shrinkToFit="1"/>
    </xf>
    <xf numFmtId="176" fontId="2" fillId="0" borderId="26" xfId="0" applyNumberFormat="1" applyFont="1" applyBorder="1" applyAlignment="1">
      <alignment horizontal="center" vertical="center" shrinkToFit="1"/>
    </xf>
    <xf numFmtId="0" fontId="2" fillId="0" borderId="16" xfId="0" applyNumberFormat="1" applyFont="1" applyBorder="1" applyAlignment="1">
      <alignment horizontal="right" vertical="center" shrinkToFit="1"/>
    </xf>
    <xf numFmtId="176" fontId="2" fillId="0" borderId="26" xfId="0" applyNumberFormat="1" applyFont="1" applyBorder="1" applyAlignment="1">
      <alignment horizontal="right" vertical="center" shrinkToFit="1"/>
    </xf>
    <xf numFmtId="0" fontId="2" fillId="0" borderId="16" xfId="0" applyNumberFormat="1" applyFont="1" applyFill="1" applyBorder="1" applyAlignment="1">
      <alignment horizontal="right" vertical="center" shrinkToFit="1"/>
    </xf>
    <xf numFmtId="176" fontId="2" fillId="0" borderId="26" xfId="0" applyNumberFormat="1" applyFont="1" applyFill="1" applyBorder="1" applyAlignment="1">
      <alignment horizontal="right" vertical="center" shrinkToFit="1"/>
    </xf>
    <xf numFmtId="176" fontId="2" fillId="0" borderId="16" xfId="0" applyNumberFormat="1" applyFont="1" applyFill="1" applyBorder="1" applyAlignment="1">
      <alignment horizontal="right" vertical="center" shrinkToFit="1"/>
    </xf>
    <xf numFmtId="176" fontId="2" fillId="0" borderId="25" xfId="0" applyNumberFormat="1" applyFont="1" applyFill="1" applyBorder="1" applyAlignment="1">
      <alignment horizontal="right" vertical="center" shrinkToFit="1"/>
    </xf>
    <xf numFmtId="0" fontId="2" fillId="0" borderId="26" xfId="0" applyNumberFormat="1" applyFont="1" applyFill="1" applyBorder="1" applyAlignment="1">
      <alignment horizontal="right" vertical="center" shrinkToFit="1"/>
    </xf>
    <xf numFmtId="176" fontId="2" fillId="0" borderId="8" xfId="0" applyNumberFormat="1" applyFont="1" applyFill="1" applyBorder="1" applyAlignment="1">
      <alignment horizontal="right" vertical="center" shrinkToFit="1"/>
    </xf>
    <xf numFmtId="38" fontId="2" fillId="0" borderId="35" xfId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left" vertical="center" shrinkToFit="1"/>
    </xf>
    <xf numFmtId="0" fontId="2" fillId="0" borderId="26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176" fontId="9" fillId="0" borderId="26" xfId="0" applyNumberFormat="1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right" vertical="center"/>
    </xf>
    <xf numFmtId="0" fontId="2" fillId="0" borderId="16" xfId="0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16" xfId="0" applyFont="1" applyFill="1" applyBorder="1" applyAlignment="1">
      <alignment vertical="center"/>
    </xf>
    <xf numFmtId="176" fontId="2" fillId="0" borderId="26" xfId="0" applyNumberFormat="1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vertical="center"/>
    </xf>
    <xf numFmtId="176" fontId="2" fillId="0" borderId="25" xfId="0" applyNumberFormat="1" applyFont="1" applyFill="1" applyBorder="1" applyAlignment="1">
      <alignment vertical="center" shrinkToFit="1"/>
    </xf>
    <xf numFmtId="176" fontId="2" fillId="0" borderId="26" xfId="0" applyNumberFormat="1" applyFont="1" applyFill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16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 shrinkToFit="1"/>
    </xf>
    <xf numFmtId="0" fontId="2" fillId="0" borderId="6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30" xfId="0" applyFont="1" applyBorder="1" applyAlignment="1">
      <alignment vertical="center" shrinkToFit="1"/>
    </xf>
    <xf numFmtId="176" fontId="2" fillId="0" borderId="30" xfId="0" applyNumberFormat="1" applyFont="1" applyBorder="1" applyAlignment="1">
      <alignment vertical="center" shrinkToFit="1"/>
    </xf>
    <xf numFmtId="0" fontId="2" fillId="0" borderId="29" xfId="0" applyFont="1" applyBorder="1" applyAlignment="1">
      <alignment vertical="center" shrinkToFit="1"/>
    </xf>
    <xf numFmtId="176" fontId="2" fillId="0" borderId="29" xfId="0" applyNumberFormat="1" applyFont="1" applyBorder="1" applyAlignment="1">
      <alignment vertical="center" shrinkToFit="1"/>
    </xf>
    <xf numFmtId="0" fontId="2" fillId="0" borderId="28" xfId="0" applyNumberFormat="1" applyFont="1" applyBorder="1" applyAlignment="1">
      <alignment horizontal="right" vertical="center" shrinkToFit="1"/>
    </xf>
    <xf numFmtId="176" fontId="2" fillId="0" borderId="29" xfId="0" applyNumberFormat="1" applyFont="1" applyBorder="1" applyAlignment="1">
      <alignment horizontal="right" vertical="center" shrinkToFit="1"/>
    </xf>
    <xf numFmtId="0" fontId="2" fillId="0" borderId="28" xfId="0" applyNumberFormat="1" applyFont="1" applyFill="1" applyBorder="1" applyAlignment="1">
      <alignment horizontal="right" vertical="center" shrinkToFit="1"/>
    </xf>
    <xf numFmtId="176" fontId="2" fillId="0" borderId="30" xfId="0" applyNumberFormat="1" applyFont="1" applyFill="1" applyBorder="1" applyAlignment="1">
      <alignment horizontal="right" vertical="center" shrinkToFit="1"/>
    </xf>
    <xf numFmtId="0" fontId="2" fillId="0" borderId="29" xfId="0" applyNumberFormat="1" applyFont="1" applyFill="1" applyBorder="1" applyAlignment="1">
      <alignment horizontal="right" vertical="center" shrinkToFit="1"/>
    </xf>
    <xf numFmtId="176" fontId="2" fillId="0" borderId="29" xfId="0" applyNumberFormat="1" applyFont="1" applyFill="1" applyBorder="1" applyAlignment="1">
      <alignment horizontal="right" vertical="center" shrinkToFit="1"/>
    </xf>
    <xf numFmtId="176" fontId="2" fillId="0" borderId="39" xfId="0" applyNumberFormat="1" applyFont="1" applyFill="1" applyBorder="1" applyAlignment="1">
      <alignment horizontal="right" vertical="center" shrinkToFit="1"/>
    </xf>
    <xf numFmtId="38" fontId="2" fillId="0" borderId="7" xfId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176" fontId="2" fillId="0" borderId="18" xfId="0" applyNumberFormat="1" applyFont="1" applyBorder="1" applyAlignment="1">
      <alignment vertical="center" shrinkToFit="1"/>
    </xf>
    <xf numFmtId="176" fontId="2" fillId="0" borderId="27" xfId="0" applyNumberFormat="1" applyFont="1" applyBorder="1" applyAlignment="1">
      <alignment vertical="center" shrinkToFit="1"/>
    </xf>
    <xf numFmtId="0" fontId="2" fillId="0" borderId="19" xfId="0" applyFont="1" applyFill="1" applyBorder="1" applyAlignment="1">
      <alignment vertical="center"/>
    </xf>
    <xf numFmtId="176" fontId="2" fillId="0" borderId="18" xfId="0" applyNumberFormat="1" applyFont="1" applyFill="1" applyBorder="1" applyAlignment="1">
      <alignment vertical="center" shrinkToFit="1"/>
    </xf>
    <xf numFmtId="0" fontId="2" fillId="0" borderId="27" xfId="0" applyFont="1" applyFill="1" applyBorder="1" applyAlignment="1">
      <alignment vertical="center"/>
    </xf>
    <xf numFmtId="176" fontId="2" fillId="0" borderId="27" xfId="0" applyNumberFormat="1" applyFont="1" applyFill="1" applyBorder="1" applyAlignment="1">
      <alignment vertical="center" shrinkToFit="1"/>
    </xf>
    <xf numFmtId="176" fontId="2" fillId="0" borderId="20" xfId="0" applyNumberFormat="1" applyFont="1" applyBorder="1" applyAlignment="1">
      <alignment horizontal="left" vertical="center" shrinkToFit="1"/>
    </xf>
    <xf numFmtId="0" fontId="6" fillId="0" borderId="36" xfId="3" applyFont="1" applyBorder="1" applyAlignment="1">
      <alignment horizontal="left" vertical="center"/>
    </xf>
    <xf numFmtId="176" fontId="7" fillId="0" borderId="36" xfId="0" applyNumberFormat="1" applyFont="1" applyBorder="1" applyAlignment="1">
      <alignment horizontal="left" vertical="center"/>
    </xf>
    <xf numFmtId="176" fontId="2" fillId="0" borderId="16" xfId="0" applyNumberFormat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/>
    <xf numFmtId="0" fontId="10" fillId="0" borderId="11" xfId="0" applyFont="1" applyBorder="1" applyAlignment="1">
      <alignment horizontal="center" vertical="center"/>
    </xf>
    <xf numFmtId="176" fontId="10" fillId="0" borderId="21" xfId="0" applyNumberFormat="1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/>
    </xf>
    <xf numFmtId="176" fontId="10" fillId="0" borderId="22" xfId="0" applyNumberFormat="1" applyFont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8" fontId="10" fillId="0" borderId="33" xfId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right" vertical="top"/>
    </xf>
    <xf numFmtId="0" fontId="10" fillId="0" borderId="0" xfId="0" applyFont="1">
      <alignment vertical="center"/>
    </xf>
    <xf numFmtId="0" fontId="10" fillId="0" borderId="17" xfId="0" applyFont="1" applyBorder="1" applyAlignment="1">
      <alignment horizontal="center" vertical="center"/>
    </xf>
    <xf numFmtId="176" fontId="10" fillId="0" borderId="23" xfId="0" applyNumberFormat="1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/>
    </xf>
    <xf numFmtId="176" fontId="10" fillId="0" borderId="24" xfId="0" applyNumberFormat="1" applyFont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center" vertical="top"/>
    </xf>
    <xf numFmtId="0" fontId="10" fillId="0" borderId="23" xfId="0" applyFont="1" applyFill="1" applyBorder="1" applyAlignment="1">
      <alignment horizontal="center" vertical="top"/>
    </xf>
    <xf numFmtId="0" fontId="10" fillId="0" borderId="15" xfId="0" applyFont="1" applyFill="1" applyBorder="1" applyAlignment="1">
      <alignment horizontal="center" vertical="top"/>
    </xf>
    <xf numFmtId="38" fontId="10" fillId="0" borderId="2" xfId="1" applyFont="1" applyBorder="1" applyAlignment="1">
      <alignment horizontal="right" vertical="center"/>
    </xf>
    <xf numFmtId="0" fontId="10" fillId="0" borderId="15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distributed" vertical="center"/>
    </xf>
    <xf numFmtId="0" fontId="10" fillId="0" borderId="4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distributed" vertical="center"/>
    </xf>
    <xf numFmtId="0" fontId="10" fillId="0" borderId="36" xfId="0" applyFont="1" applyBorder="1" applyAlignment="1">
      <alignment horizontal="distributed" vertical="center"/>
    </xf>
    <xf numFmtId="176" fontId="2" fillId="0" borderId="28" xfId="0" applyNumberFormat="1" applyFont="1" applyFill="1" applyBorder="1" applyAlignment="1">
      <alignment horizontal="right" vertical="center" shrinkToFit="1"/>
    </xf>
    <xf numFmtId="176" fontId="2" fillId="0" borderId="20" xfId="0" applyNumberFormat="1" applyFont="1" applyFill="1" applyBorder="1" applyAlignment="1">
      <alignment vertical="center" shrinkToFit="1"/>
    </xf>
    <xf numFmtId="38" fontId="2" fillId="0" borderId="34" xfId="1" applyFont="1" applyBorder="1" applyAlignment="1">
      <alignment horizontal="right" vertical="center"/>
    </xf>
    <xf numFmtId="176" fontId="6" fillId="0" borderId="0" xfId="3" applyNumberFormat="1" applyFont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0" fontId="6" fillId="0" borderId="0" xfId="3" applyFont="1" applyBorder="1" applyAlignment="1">
      <alignment vertical="center"/>
    </xf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0" borderId="5" xfId="0" applyFont="1" applyBorder="1" applyAlignment="1">
      <alignment horizontal="distributed" vertical="center"/>
    </xf>
    <xf numFmtId="0" fontId="10" fillId="0" borderId="37" xfId="0" applyFont="1" applyBorder="1" applyAlignment="1">
      <alignment horizontal="distributed" vertical="center"/>
    </xf>
    <xf numFmtId="0" fontId="10" fillId="0" borderId="38" xfId="0" applyFont="1" applyBorder="1" applyAlignment="1">
      <alignment horizontal="distributed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top"/>
    </xf>
    <xf numFmtId="0" fontId="10" fillId="0" borderId="23" xfId="0" applyFont="1" applyBorder="1" applyAlignment="1">
      <alignment horizontal="center" vertical="top"/>
    </xf>
    <xf numFmtId="0" fontId="10" fillId="0" borderId="17" xfId="0" applyFont="1" applyFill="1" applyBorder="1" applyAlignment="1">
      <alignment horizontal="center" vertical="top"/>
    </xf>
    <xf numFmtId="0" fontId="10" fillId="0" borderId="24" xfId="0" applyFont="1" applyFill="1" applyBorder="1" applyAlignment="1">
      <alignment horizontal="center" vertical="top"/>
    </xf>
    <xf numFmtId="0" fontId="4" fillId="0" borderId="24" xfId="0" applyFont="1" applyFill="1" applyBorder="1" applyAlignment="1">
      <alignment horizontal="center" vertical="top"/>
    </xf>
    <xf numFmtId="0" fontId="4" fillId="0" borderId="15" xfId="0" applyFont="1" applyFill="1" applyBorder="1" applyAlignment="1">
      <alignment horizontal="center" vertical="top"/>
    </xf>
    <xf numFmtId="0" fontId="10" fillId="0" borderId="11" xfId="0" applyFont="1" applyBorder="1" applyAlignment="1">
      <alignment horizontal="center" vertical="center"/>
    </xf>
    <xf numFmtId="176" fontId="10" fillId="0" borderId="22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L79"/>
  <sheetViews>
    <sheetView tabSelected="1" view="pageBreakPreview" zoomScaleNormal="100" zoomScaleSheetLayoutView="100" workbookViewId="0">
      <selection activeCell="AF2" sqref="AF2"/>
    </sheetView>
  </sheetViews>
  <sheetFormatPr defaultRowHeight="13.5"/>
  <cols>
    <col min="1" max="1" width="2.5" style="14" customWidth="1"/>
    <col min="2" max="2" width="8.625" style="8" customWidth="1"/>
    <col min="3" max="3" width="5.625" style="8" customWidth="1"/>
    <col min="4" max="4" width="7.625" style="14" customWidth="1"/>
    <col min="5" max="9" width="3.125" style="8" customWidth="1"/>
    <col min="10" max="10" width="3.125" style="20" customWidth="1"/>
    <col min="11" max="11" width="3.125" style="8" customWidth="1"/>
    <col min="12" max="12" width="3.125" style="20" customWidth="1"/>
    <col min="13" max="13" width="3.125" style="8" customWidth="1"/>
    <col min="14" max="14" width="3.125" style="20" customWidth="1"/>
    <col min="15" max="15" width="3.125" style="8" customWidth="1"/>
    <col min="16" max="16" width="3.125" style="20" customWidth="1"/>
    <col min="17" max="17" width="3.125" style="8" customWidth="1"/>
    <col min="18" max="18" width="3.125" style="20" customWidth="1"/>
    <col min="19" max="19" width="3.125" style="9" customWidth="1"/>
    <col min="20" max="20" width="3.125" style="20" customWidth="1"/>
    <col min="21" max="21" width="3.125" style="9" customWidth="1"/>
    <col min="22" max="22" width="3.125" style="20" customWidth="1"/>
    <col min="23" max="23" width="3.125" style="9" customWidth="1"/>
    <col min="24" max="24" width="3.125" style="20" customWidth="1"/>
    <col min="25" max="25" width="3.125" style="14" customWidth="1"/>
    <col min="26" max="26" width="3.125" style="21" customWidth="1"/>
    <col min="27" max="27" width="3.125" style="9" customWidth="1"/>
    <col min="28" max="28" width="3.125" style="20" customWidth="1"/>
    <col min="29" max="29" width="5.625" style="22" customWidth="1"/>
    <col min="30" max="30" width="3.375" style="23" customWidth="1"/>
    <col min="31" max="31" width="4.75" style="14" bestFit="1" customWidth="1"/>
    <col min="32" max="32" width="5.875" style="14" bestFit="1" customWidth="1"/>
    <col min="33" max="33" width="5.75" style="14" bestFit="1" customWidth="1"/>
    <col min="34" max="34" width="5.625" style="14" customWidth="1"/>
    <col min="35" max="16384" width="9" style="14"/>
  </cols>
  <sheetData>
    <row r="2" spans="1:35" s="1" customFormat="1" ht="17.25">
      <c r="A2" s="1" t="s">
        <v>33</v>
      </c>
      <c r="B2" s="2"/>
      <c r="C2" s="2"/>
      <c r="E2" s="2"/>
      <c r="F2" s="2"/>
      <c r="G2" s="2"/>
      <c r="H2" s="2"/>
      <c r="I2" s="2"/>
      <c r="J2" s="10"/>
      <c r="K2" s="2"/>
      <c r="L2" s="10"/>
      <c r="M2" s="2"/>
      <c r="N2" s="10"/>
      <c r="O2" s="2"/>
      <c r="P2" s="10"/>
      <c r="Q2" s="2"/>
      <c r="R2" s="10"/>
      <c r="S2" s="3"/>
      <c r="T2" s="10"/>
      <c r="U2" s="3"/>
      <c r="V2" s="10"/>
      <c r="W2" s="3"/>
      <c r="X2" s="10"/>
      <c r="Z2" s="11"/>
      <c r="AA2" s="3"/>
      <c r="AB2" s="10"/>
      <c r="AC2" s="12"/>
      <c r="AD2" s="13"/>
    </row>
    <row r="4" spans="1:35" ht="13.5" customHeight="1">
      <c r="B4" s="121" t="s">
        <v>37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0"/>
    </row>
    <row r="5" spans="1:35" ht="13.5" customHeight="1"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0"/>
    </row>
    <row r="6" spans="1:35" ht="13.5" customHeight="1"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0"/>
    </row>
    <row r="7" spans="1:35" ht="13.5" customHeight="1"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0"/>
    </row>
    <row r="8" spans="1:35" ht="13.5" customHeight="1"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0"/>
    </row>
    <row r="9" spans="1:35" ht="40.5" customHeight="1">
      <c r="A9" s="14" t="s">
        <v>1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0"/>
    </row>
    <row r="10" spans="1:35" s="4" customFormat="1" ht="20.25" customHeight="1" thickBot="1">
      <c r="B10" s="5"/>
      <c r="C10" s="5"/>
      <c r="E10" s="5"/>
      <c r="F10" s="5"/>
      <c r="G10" s="5"/>
      <c r="H10" s="5"/>
      <c r="I10" s="15"/>
      <c r="J10" s="15"/>
      <c r="K10" s="15"/>
      <c r="L10" s="16"/>
      <c r="M10" s="5"/>
      <c r="N10" s="16"/>
      <c r="O10" s="5"/>
      <c r="P10" s="16"/>
      <c r="Q10" s="5"/>
      <c r="R10" s="16"/>
      <c r="S10" s="6"/>
      <c r="T10" s="16"/>
      <c r="U10" s="6"/>
      <c r="V10" s="16"/>
      <c r="W10" s="6"/>
      <c r="X10" s="16"/>
      <c r="Z10" s="17"/>
      <c r="AA10" s="6"/>
      <c r="AB10" s="16"/>
      <c r="AC10" s="18"/>
      <c r="AD10" s="18"/>
      <c r="AF10" s="18"/>
      <c r="AG10" s="18" t="s">
        <v>38</v>
      </c>
      <c r="AH10" s="18"/>
    </row>
    <row r="11" spans="1:35" s="4" customFormat="1" ht="15" customHeight="1">
      <c r="B11" s="147" t="s">
        <v>4</v>
      </c>
      <c r="C11" s="84"/>
      <c r="D11" s="85" t="s">
        <v>5</v>
      </c>
      <c r="E11" s="84"/>
      <c r="F11" s="84"/>
      <c r="G11" s="84"/>
      <c r="H11" s="86"/>
      <c r="I11" s="87"/>
      <c r="J11" s="88"/>
      <c r="K11" s="87"/>
      <c r="L11" s="86"/>
      <c r="M11" s="89"/>
      <c r="N11" s="86"/>
      <c r="O11" s="89"/>
      <c r="P11" s="138"/>
      <c r="Q11" s="139"/>
      <c r="R11" s="138"/>
      <c r="S11" s="153"/>
      <c r="T11" s="86"/>
      <c r="U11" s="88"/>
      <c r="V11" s="90"/>
      <c r="W11" s="91"/>
      <c r="X11" s="90"/>
      <c r="Y11" s="92"/>
      <c r="Z11" s="91"/>
      <c r="AA11" s="91"/>
      <c r="AB11" s="90"/>
      <c r="AC11" s="93"/>
      <c r="AD11" s="91"/>
      <c r="AE11" s="93"/>
      <c r="AF11" s="94"/>
      <c r="AG11" s="95"/>
      <c r="AH11" s="81"/>
      <c r="AI11" s="7"/>
    </row>
    <row r="12" spans="1:35" s="4" customFormat="1" ht="15" customHeight="1">
      <c r="B12" s="143"/>
      <c r="C12" s="96" t="s">
        <v>3</v>
      </c>
      <c r="D12" s="96" t="s">
        <v>6</v>
      </c>
      <c r="E12" s="96">
        <v>12</v>
      </c>
      <c r="F12" s="96">
        <v>13</v>
      </c>
      <c r="G12" s="96">
        <v>14</v>
      </c>
      <c r="H12" s="148">
        <v>15</v>
      </c>
      <c r="I12" s="149"/>
      <c r="J12" s="148">
        <v>16</v>
      </c>
      <c r="K12" s="149"/>
      <c r="L12" s="148">
        <v>17</v>
      </c>
      <c r="M12" s="150"/>
      <c r="N12" s="148">
        <v>18</v>
      </c>
      <c r="O12" s="150"/>
      <c r="P12" s="148">
        <v>19</v>
      </c>
      <c r="Q12" s="150"/>
      <c r="R12" s="148">
        <v>20</v>
      </c>
      <c r="S12" s="150"/>
      <c r="T12" s="148">
        <v>21</v>
      </c>
      <c r="U12" s="150"/>
      <c r="V12" s="151">
        <v>22</v>
      </c>
      <c r="W12" s="126"/>
      <c r="X12" s="151">
        <v>23</v>
      </c>
      <c r="Y12" s="152"/>
      <c r="Z12" s="126">
        <v>24</v>
      </c>
      <c r="AA12" s="126"/>
      <c r="AB12" s="127">
        <v>25</v>
      </c>
      <c r="AC12" s="128"/>
      <c r="AD12" s="129">
        <v>26</v>
      </c>
      <c r="AE12" s="128"/>
      <c r="AF12" s="130" t="s">
        <v>0</v>
      </c>
      <c r="AG12" s="131"/>
      <c r="AH12" s="26"/>
      <c r="AI12" s="27"/>
    </row>
    <row r="13" spans="1:35" s="4" customFormat="1" ht="15" customHeight="1">
      <c r="B13" s="144"/>
      <c r="C13" s="97"/>
      <c r="D13" s="98" t="s">
        <v>7</v>
      </c>
      <c r="E13" s="99"/>
      <c r="F13" s="99"/>
      <c r="G13" s="97"/>
      <c r="H13" s="100"/>
      <c r="I13" s="101"/>
      <c r="J13" s="102"/>
      <c r="K13" s="101"/>
      <c r="L13" s="100"/>
      <c r="M13" s="103"/>
      <c r="N13" s="100"/>
      <c r="O13" s="103"/>
      <c r="P13" s="132"/>
      <c r="Q13" s="133"/>
      <c r="R13" s="132"/>
      <c r="S13" s="133"/>
      <c r="T13" s="132"/>
      <c r="U13" s="133"/>
      <c r="V13" s="134"/>
      <c r="W13" s="135"/>
      <c r="X13" s="104"/>
      <c r="Y13" s="105"/>
      <c r="Z13" s="135"/>
      <c r="AA13" s="135"/>
      <c r="AB13" s="104"/>
      <c r="AC13" s="106"/>
      <c r="AD13" s="136" t="s">
        <v>8</v>
      </c>
      <c r="AE13" s="137"/>
      <c r="AF13" s="107"/>
      <c r="AG13" s="108"/>
      <c r="AH13" s="81"/>
      <c r="AI13" s="7"/>
    </row>
    <row r="14" spans="1:35" s="4" customFormat="1" ht="15" customHeight="1">
      <c r="B14" s="123" t="s">
        <v>9</v>
      </c>
      <c r="C14" s="109" t="s">
        <v>10</v>
      </c>
      <c r="D14" s="28">
        <f>147+12</f>
        <v>159</v>
      </c>
      <c r="E14" s="28">
        <v>20</v>
      </c>
      <c r="F14" s="28"/>
      <c r="G14" s="28"/>
      <c r="H14" s="29">
        <v>9</v>
      </c>
      <c r="I14" s="30">
        <v>9</v>
      </c>
      <c r="J14" s="29">
        <v>9</v>
      </c>
      <c r="K14" s="30">
        <v>9</v>
      </c>
      <c r="L14" s="29"/>
      <c r="M14" s="31"/>
      <c r="N14" s="29">
        <v>9</v>
      </c>
      <c r="O14" s="31">
        <v>9</v>
      </c>
      <c r="P14" s="29">
        <v>14</v>
      </c>
      <c r="Q14" s="32">
        <v>14</v>
      </c>
      <c r="R14" s="29">
        <v>14</v>
      </c>
      <c r="S14" s="32">
        <v>14</v>
      </c>
      <c r="T14" s="33">
        <v>11</v>
      </c>
      <c r="U14" s="34">
        <v>11</v>
      </c>
      <c r="V14" s="35">
        <v>6</v>
      </c>
      <c r="W14" s="36">
        <v>6</v>
      </c>
      <c r="X14" s="37"/>
      <c r="Y14" s="38"/>
      <c r="Z14" s="39"/>
      <c r="AA14" s="36"/>
      <c r="AB14" s="37"/>
      <c r="AC14" s="40"/>
      <c r="AD14" s="39"/>
      <c r="AE14" s="40"/>
      <c r="AF14" s="41">
        <f>+D14+E14+F14+G14+H14+J14+L14+N14+P14+R14+T14+V14+Z14+X14+AB14</f>
        <v>251</v>
      </c>
      <c r="AG14" s="42">
        <f>+I14+K14+M14+O14+Q14+S14+U14+W14+AA14+Y14+AC14</f>
        <v>72</v>
      </c>
      <c r="AH14" s="82"/>
      <c r="AI14" s="7"/>
    </row>
    <row r="15" spans="1:35" s="4" customFormat="1" ht="15" customHeight="1">
      <c r="B15" s="124"/>
      <c r="C15" s="109" t="s">
        <v>11</v>
      </c>
      <c r="D15" s="28">
        <v>236</v>
      </c>
      <c r="E15" s="28"/>
      <c r="F15" s="28"/>
      <c r="G15" s="28"/>
      <c r="H15" s="29"/>
      <c r="I15" s="30"/>
      <c r="J15" s="43"/>
      <c r="K15" s="30"/>
      <c r="L15" s="29"/>
      <c r="M15" s="31"/>
      <c r="N15" s="29"/>
      <c r="O15" s="31"/>
      <c r="P15" s="29"/>
      <c r="Q15" s="32"/>
      <c r="R15" s="29"/>
      <c r="S15" s="32"/>
      <c r="T15" s="33"/>
      <c r="U15" s="34"/>
      <c r="V15" s="35"/>
      <c r="W15" s="36"/>
      <c r="X15" s="37"/>
      <c r="Y15" s="38"/>
      <c r="Z15" s="39"/>
      <c r="AA15" s="36"/>
      <c r="AB15" s="37"/>
      <c r="AC15" s="40"/>
      <c r="AD15" s="39"/>
      <c r="AE15" s="40"/>
      <c r="AF15" s="41">
        <f t="shared" ref="AF15:AF75" si="0">+D15+E15+F15+G15+H15+J15+L15+N15+P15+R15+T15+V15+Z15+X15+AB15</f>
        <v>236</v>
      </c>
      <c r="AG15" s="42">
        <f t="shared" ref="AG15:AG75" si="1">+I15+K15+M15+O15+Q15+S15+U15+W15+AA15+Y15+AC15</f>
        <v>0</v>
      </c>
      <c r="AH15" s="82"/>
      <c r="AI15" s="7"/>
    </row>
    <row r="16" spans="1:35" s="4" customFormat="1" ht="15" customHeight="1">
      <c r="B16" s="124"/>
      <c r="C16" s="109" t="s">
        <v>12</v>
      </c>
      <c r="D16" s="28">
        <v>107</v>
      </c>
      <c r="E16" s="28">
        <v>2</v>
      </c>
      <c r="F16" s="28"/>
      <c r="G16" s="28"/>
      <c r="H16" s="29"/>
      <c r="I16" s="30"/>
      <c r="J16" s="43">
        <v>1</v>
      </c>
      <c r="K16" s="30">
        <v>1</v>
      </c>
      <c r="L16" s="29">
        <v>4</v>
      </c>
      <c r="M16" s="31"/>
      <c r="N16" s="29">
        <v>1</v>
      </c>
      <c r="O16" s="31"/>
      <c r="P16" s="44"/>
      <c r="Q16" s="45"/>
      <c r="R16" s="29">
        <v>3</v>
      </c>
      <c r="S16" s="32"/>
      <c r="T16" s="33">
        <v>9</v>
      </c>
      <c r="U16" s="34">
        <v>1</v>
      </c>
      <c r="V16" s="35">
        <v>5</v>
      </c>
      <c r="W16" s="36"/>
      <c r="X16" s="35">
        <v>5</v>
      </c>
      <c r="Y16" s="38"/>
      <c r="Z16" s="39">
        <v>4</v>
      </c>
      <c r="AA16" s="36"/>
      <c r="AB16" s="35">
        <v>6</v>
      </c>
      <c r="AC16" s="40"/>
      <c r="AD16" s="39"/>
      <c r="AE16" s="40"/>
      <c r="AF16" s="41">
        <f>+D16+E16+F16+G16+H16+J16+L16+N16+P16+R16+T16+V16+Z16+X16+AB16</f>
        <v>147</v>
      </c>
      <c r="AG16" s="42">
        <f t="shared" si="1"/>
        <v>2</v>
      </c>
      <c r="AH16" s="82"/>
      <c r="AI16" s="7"/>
    </row>
    <row r="17" spans="2:38" s="4" customFormat="1" ht="15" customHeight="1">
      <c r="B17" s="124"/>
      <c r="C17" s="109" t="s">
        <v>13</v>
      </c>
      <c r="D17" s="28">
        <v>30</v>
      </c>
      <c r="E17" s="28"/>
      <c r="F17" s="28"/>
      <c r="G17" s="28"/>
      <c r="H17" s="29"/>
      <c r="I17" s="30"/>
      <c r="J17" s="43"/>
      <c r="K17" s="30"/>
      <c r="L17" s="29"/>
      <c r="M17" s="31"/>
      <c r="N17" s="29"/>
      <c r="O17" s="31"/>
      <c r="P17" s="44"/>
      <c r="Q17" s="45"/>
      <c r="R17" s="29"/>
      <c r="S17" s="32"/>
      <c r="T17" s="33"/>
      <c r="U17" s="34"/>
      <c r="V17" s="35"/>
      <c r="W17" s="36"/>
      <c r="X17" s="35"/>
      <c r="Y17" s="38"/>
      <c r="Z17" s="39"/>
      <c r="AA17" s="36"/>
      <c r="AB17" s="35"/>
      <c r="AC17" s="40"/>
      <c r="AD17" s="39"/>
      <c r="AE17" s="40"/>
      <c r="AF17" s="41">
        <f>+D17+E17+F17+G17+H17+J17+L17+N17+P17+R17+T17+V17+Z17+X17+AB17</f>
        <v>30</v>
      </c>
      <c r="AG17" s="42">
        <f t="shared" ref="AG17" si="2">+I17+K17+M17+O17+Q17+S17+U17+W17+AA17+Y17+AC17</f>
        <v>0</v>
      </c>
      <c r="AH17" s="82"/>
      <c r="AI17" s="7"/>
    </row>
    <row r="18" spans="2:38" s="4" customFormat="1" ht="15" customHeight="1">
      <c r="B18" s="124"/>
      <c r="C18" s="109" t="s">
        <v>22</v>
      </c>
      <c r="D18" s="28"/>
      <c r="E18" s="28"/>
      <c r="F18" s="28"/>
      <c r="G18" s="28"/>
      <c r="H18" s="29"/>
      <c r="I18" s="30"/>
      <c r="J18" s="43"/>
      <c r="K18" s="30"/>
      <c r="L18" s="29"/>
      <c r="M18" s="31"/>
      <c r="N18" s="29"/>
      <c r="O18" s="31"/>
      <c r="P18" s="140"/>
      <c r="Q18" s="141"/>
      <c r="R18" s="29"/>
      <c r="S18" s="32"/>
      <c r="T18" s="33"/>
      <c r="U18" s="34"/>
      <c r="V18" s="35"/>
      <c r="W18" s="36"/>
      <c r="X18" s="37"/>
      <c r="Y18" s="38"/>
      <c r="Z18" s="39"/>
      <c r="AA18" s="36"/>
      <c r="AB18" s="35"/>
      <c r="AC18" s="40"/>
      <c r="AD18" s="39"/>
      <c r="AE18" s="40"/>
      <c r="AF18" s="41">
        <f>+D18+E18+F18+G18+H18+J18+L18+N18+P18+R18+T18+V18+Z18+X18+AB18</f>
        <v>0</v>
      </c>
      <c r="AG18" s="42">
        <f t="shared" si="1"/>
        <v>0</v>
      </c>
      <c r="AH18" s="82"/>
      <c r="AI18" s="7"/>
      <c r="AL18" s="7"/>
    </row>
    <row r="19" spans="2:38" s="4" customFormat="1" ht="15" customHeight="1">
      <c r="B19" s="125"/>
      <c r="C19" s="109" t="s">
        <v>14</v>
      </c>
      <c r="D19" s="28">
        <f>SUM(D14:D18)</f>
        <v>532</v>
      </c>
      <c r="E19" s="28">
        <f t="shared" ref="E19:L19" si="3">SUM(E14:E18)</f>
        <v>22</v>
      </c>
      <c r="F19" s="28"/>
      <c r="G19" s="28"/>
      <c r="H19" s="29">
        <f t="shared" si="3"/>
        <v>9</v>
      </c>
      <c r="I19" s="30">
        <f t="shared" si="3"/>
        <v>9</v>
      </c>
      <c r="J19" s="29">
        <f t="shared" si="3"/>
        <v>10</v>
      </c>
      <c r="K19" s="30">
        <f>SUM(K14:K18)</f>
        <v>10</v>
      </c>
      <c r="L19" s="29">
        <f t="shared" si="3"/>
        <v>4</v>
      </c>
      <c r="M19" s="31"/>
      <c r="N19" s="29">
        <f>SUM(N14:N18)</f>
        <v>10</v>
      </c>
      <c r="O19" s="31">
        <f>SUM(O14:O18)</f>
        <v>9</v>
      </c>
      <c r="P19" s="29">
        <v>14</v>
      </c>
      <c r="Q19" s="32">
        <v>14</v>
      </c>
      <c r="R19" s="29">
        <f t="shared" ref="R19:Z19" si="4">SUM(R14:R18)</f>
        <v>17</v>
      </c>
      <c r="S19" s="32">
        <f t="shared" si="4"/>
        <v>14</v>
      </c>
      <c r="T19" s="46">
        <f t="shared" si="4"/>
        <v>20</v>
      </c>
      <c r="U19" s="34">
        <f t="shared" si="4"/>
        <v>12</v>
      </c>
      <c r="V19" s="47">
        <f t="shared" si="4"/>
        <v>11</v>
      </c>
      <c r="W19" s="36">
        <f t="shared" si="4"/>
        <v>6</v>
      </c>
      <c r="X19" s="47">
        <f t="shared" si="4"/>
        <v>5</v>
      </c>
      <c r="Y19" s="38"/>
      <c r="Z19" s="48">
        <f t="shared" si="4"/>
        <v>4</v>
      </c>
      <c r="AA19" s="36"/>
      <c r="AB19" s="47">
        <v>6</v>
      </c>
      <c r="AC19" s="40"/>
      <c r="AD19" s="48"/>
      <c r="AE19" s="36"/>
      <c r="AF19" s="41">
        <f t="shared" si="0"/>
        <v>664</v>
      </c>
      <c r="AG19" s="42">
        <f t="shared" si="1"/>
        <v>74</v>
      </c>
      <c r="AH19" s="82"/>
      <c r="AI19" s="7"/>
      <c r="AL19" s="7"/>
    </row>
    <row r="20" spans="2:38" s="4" customFormat="1" ht="15" customHeight="1">
      <c r="B20" s="123" t="s">
        <v>15</v>
      </c>
      <c r="C20" s="109" t="s">
        <v>10</v>
      </c>
      <c r="D20" s="28">
        <f>112+2+15</f>
        <v>129</v>
      </c>
      <c r="E20" s="28">
        <v>12</v>
      </c>
      <c r="F20" s="28">
        <v>18</v>
      </c>
      <c r="G20" s="28">
        <v>15</v>
      </c>
      <c r="H20" s="29">
        <v>9</v>
      </c>
      <c r="I20" s="30"/>
      <c r="J20" s="43">
        <v>9</v>
      </c>
      <c r="K20" s="30"/>
      <c r="L20" s="29"/>
      <c r="M20" s="31"/>
      <c r="N20" s="29"/>
      <c r="O20" s="31"/>
      <c r="P20" s="29"/>
      <c r="Q20" s="32"/>
      <c r="R20" s="29"/>
      <c r="S20" s="32"/>
      <c r="T20" s="33"/>
      <c r="U20" s="34"/>
      <c r="V20" s="35"/>
      <c r="W20" s="36"/>
      <c r="X20" s="37"/>
      <c r="Y20" s="38"/>
      <c r="Z20" s="39"/>
      <c r="AA20" s="36"/>
      <c r="AB20" s="37"/>
      <c r="AC20" s="40"/>
      <c r="AD20" s="39"/>
      <c r="AE20" s="40"/>
      <c r="AF20" s="41">
        <f t="shared" si="0"/>
        <v>192</v>
      </c>
      <c r="AG20" s="42">
        <f t="shared" si="1"/>
        <v>0</v>
      </c>
      <c r="AH20" s="82"/>
      <c r="AI20" s="7"/>
    </row>
    <row r="21" spans="2:38" s="4" customFormat="1" ht="15" customHeight="1">
      <c r="B21" s="124"/>
      <c r="C21" s="109" t="s">
        <v>11</v>
      </c>
      <c r="D21" s="28">
        <f>120+2</f>
        <v>122</v>
      </c>
      <c r="E21" s="28"/>
      <c r="F21" s="28"/>
      <c r="G21" s="28"/>
      <c r="H21" s="29"/>
      <c r="I21" s="30"/>
      <c r="J21" s="43"/>
      <c r="K21" s="30"/>
      <c r="L21" s="29"/>
      <c r="M21" s="31"/>
      <c r="N21" s="29"/>
      <c r="O21" s="31"/>
      <c r="P21" s="29"/>
      <c r="Q21" s="32"/>
      <c r="R21" s="29"/>
      <c r="S21" s="32"/>
      <c r="T21" s="33"/>
      <c r="U21" s="34"/>
      <c r="V21" s="35"/>
      <c r="W21" s="36"/>
      <c r="X21" s="37"/>
      <c r="Y21" s="38"/>
      <c r="Z21" s="39"/>
      <c r="AA21" s="36"/>
      <c r="AB21" s="37"/>
      <c r="AC21" s="40"/>
      <c r="AD21" s="39"/>
      <c r="AE21" s="40"/>
      <c r="AF21" s="41">
        <f t="shared" si="0"/>
        <v>122</v>
      </c>
      <c r="AG21" s="42">
        <f t="shared" si="1"/>
        <v>0</v>
      </c>
      <c r="AH21" s="82"/>
      <c r="AI21" s="7"/>
    </row>
    <row r="22" spans="2:38" s="4" customFormat="1" ht="15" customHeight="1">
      <c r="B22" s="124"/>
      <c r="C22" s="109" t="s">
        <v>12</v>
      </c>
      <c r="D22" s="28">
        <v>10</v>
      </c>
      <c r="E22" s="28"/>
      <c r="F22" s="28"/>
      <c r="G22" s="28"/>
      <c r="H22" s="29">
        <v>2</v>
      </c>
      <c r="I22" s="30"/>
      <c r="J22" s="43">
        <v>2</v>
      </c>
      <c r="K22" s="30"/>
      <c r="L22" s="29"/>
      <c r="M22" s="31"/>
      <c r="N22" s="29">
        <v>2</v>
      </c>
      <c r="O22" s="31"/>
      <c r="P22" s="29"/>
      <c r="Q22" s="32"/>
      <c r="R22" s="29">
        <v>2</v>
      </c>
      <c r="S22" s="32"/>
      <c r="T22" s="33">
        <v>2</v>
      </c>
      <c r="U22" s="34"/>
      <c r="V22" s="35"/>
      <c r="W22" s="36"/>
      <c r="X22" s="37"/>
      <c r="Y22" s="38"/>
      <c r="Z22" s="39"/>
      <c r="AA22" s="36"/>
      <c r="AB22" s="37"/>
      <c r="AC22" s="40"/>
      <c r="AD22" s="39"/>
      <c r="AE22" s="40"/>
      <c r="AF22" s="41">
        <f t="shared" si="0"/>
        <v>20</v>
      </c>
      <c r="AG22" s="42">
        <f t="shared" si="1"/>
        <v>0</v>
      </c>
      <c r="AH22" s="82"/>
      <c r="AI22" s="7"/>
    </row>
    <row r="23" spans="2:38" s="4" customFormat="1" ht="15" customHeight="1">
      <c r="B23" s="124"/>
      <c r="C23" s="109" t="s">
        <v>13</v>
      </c>
      <c r="D23" s="28">
        <f>22+4</f>
        <v>26</v>
      </c>
      <c r="E23" s="28"/>
      <c r="F23" s="28"/>
      <c r="G23" s="28"/>
      <c r="H23" s="29"/>
      <c r="I23" s="30"/>
      <c r="J23" s="43"/>
      <c r="K23" s="30"/>
      <c r="L23" s="29"/>
      <c r="M23" s="31"/>
      <c r="N23" s="29"/>
      <c r="O23" s="31"/>
      <c r="P23" s="29"/>
      <c r="Q23" s="32"/>
      <c r="R23" s="29"/>
      <c r="S23" s="32"/>
      <c r="T23" s="33"/>
      <c r="U23" s="34"/>
      <c r="V23" s="35"/>
      <c r="W23" s="36"/>
      <c r="X23" s="37"/>
      <c r="Y23" s="38"/>
      <c r="Z23" s="39"/>
      <c r="AA23" s="36"/>
      <c r="AB23" s="37"/>
      <c r="AC23" s="40"/>
      <c r="AD23" s="39"/>
      <c r="AE23" s="40"/>
      <c r="AF23" s="41">
        <f t="shared" si="0"/>
        <v>26</v>
      </c>
      <c r="AG23" s="42">
        <f t="shared" si="1"/>
        <v>0</v>
      </c>
      <c r="AH23" s="82"/>
      <c r="AI23" s="7"/>
    </row>
    <row r="24" spans="2:38" s="4" customFormat="1" ht="15" customHeight="1">
      <c r="B24" s="125"/>
      <c r="C24" s="109" t="s">
        <v>14</v>
      </c>
      <c r="D24" s="28">
        <f t="shared" ref="D24:J24" si="5">SUM(D20:D23)</f>
        <v>287</v>
      </c>
      <c r="E24" s="28">
        <f t="shared" si="5"/>
        <v>12</v>
      </c>
      <c r="F24" s="28">
        <f t="shared" si="5"/>
        <v>18</v>
      </c>
      <c r="G24" s="28">
        <f t="shared" si="5"/>
        <v>15</v>
      </c>
      <c r="H24" s="29">
        <f t="shared" si="5"/>
        <v>11</v>
      </c>
      <c r="I24" s="30"/>
      <c r="J24" s="29">
        <f t="shared" si="5"/>
        <v>11</v>
      </c>
      <c r="K24" s="30"/>
      <c r="L24" s="29"/>
      <c r="M24" s="31"/>
      <c r="N24" s="29">
        <f>SUM(N20:N23)</f>
        <v>2</v>
      </c>
      <c r="O24" s="31"/>
      <c r="P24" s="29"/>
      <c r="Q24" s="32"/>
      <c r="R24" s="29">
        <f>SUM(R20:R23)</f>
        <v>2</v>
      </c>
      <c r="S24" s="32"/>
      <c r="T24" s="46">
        <v>2</v>
      </c>
      <c r="U24" s="34"/>
      <c r="V24" s="47"/>
      <c r="W24" s="36"/>
      <c r="X24" s="37"/>
      <c r="Y24" s="38"/>
      <c r="Z24" s="48"/>
      <c r="AA24" s="36"/>
      <c r="AB24" s="37"/>
      <c r="AC24" s="40"/>
      <c r="AD24" s="48"/>
      <c r="AE24" s="40"/>
      <c r="AF24" s="41">
        <f t="shared" si="0"/>
        <v>360</v>
      </c>
      <c r="AG24" s="42">
        <f t="shared" si="1"/>
        <v>0</v>
      </c>
      <c r="AH24" s="82"/>
      <c r="AI24" s="7"/>
    </row>
    <row r="25" spans="2:38" s="4" customFormat="1" ht="15" customHeight="1">
      <c r="B25" s="123" t="s">
        <v>16</v>
      </c>
      <c r="C25" s="109" t="s">
        <v>10</v>
      </c>
      <c r="D25" s="28">
        <f>67+10</f>
        <v>77</v>
      </c>
      <c r="E25" s="28"/>
      <c r="F25" s="28">
        <v>6</v>
      </c>
      <c r="G25" s="28">
        <v>4</v>
      </c>
      <c r="H25" s="29">
        <v>22</v>
      </c>
      <c r="I25" s="30">
        <v>4</v>
      </c>
      <c r="J25" s="43">
        <v>8</v>
      </c>
      <c r="K25" s="30">
        <v>4</v>
      </c>
      <c r="L25" s="29">
        <v>4</v>
      </c>
      <c r="M25" s="31"/>
      <c r="N25" s="29"/>
      <c r="O25" s="31"/>
      <c r="P25" s="29"/>
      <c r="Q25" s="32"/>
      <c r="R25" s="29"/>
      <c r="S25" s="32"/>
      <c r="T25" s="33"/>
      <c r="U25" s="34"/>
      <c r="V25" s="35"/>
      <c r="W25" s="36"/>
      <c r="X25" s="37"/>
      <c r="Y25" s="38"/>
      <c r="Z25" s="39"/>
      <c r="AA25" s="36"/>
      <c r="AB25" s="37"/>
      <c r="AC25" s="40"/>
      <c r="AD25" s="35">
        <v>18</v>
      </c>
      <c r="AE25" s="40">
        <v>18</v>
      </c>
      <c r="AF25" s="41">
        <f t="shared" si="0"/>
        <v>121</v>
      </c>
      <c r="AG25" s="42">
        <f t="shared" si="1"/>
        <v>8</v>
      </c>
      <c r="AH25" s="82"/>
      <c r="AI25" s="7"/>
    </row>
    <row r="26" spans="2:38" s="4" customFormat="1" ht="15" customHeight="1">
      <c r="B26" s="124"/>
      <c r="C26" s="109" t="s">
        <v>11</v>
      </c>
      <c r="D26" s="28">
        <v>114</v>
      </c>
      <c r="E26" s="28"/>
      <c r="F26" s="28"/>
      <c r="G26" s="28"/>
      <c r="H26" s="29"/>
      <c r="I26" s="30"/>
      <c r="J26" s="43"/>
      <c r="K26" s="30"/>
      <c r="L26" s="29"/>
      <c r="M26" s="31"/>
      <c r="N26" s="29"/>
      <c r="O26" s="31"/>
      <c r="P26" s="29"/>
      <c r="Q26" s="32"/>
      <c r="R26" s="29"/>
      <c r="S26" s="32"/>
      <c r="T26" s="33"/>
      <c r="U26" s="34"/>
      <c r="V26" s="35"/>
      <c r="W26" s="36"/>
      <c r="X26" s="37"/>
      <c r="Y26" s="38"/>
      <c r="Z26" s="39"/>
      <c r="AA26" s="36"/>
      <c r="AB26" s="37"/>
      <c r="AC26" s="40"/>
      <c r="AD26" s="39"/>
      <c r="AE26" s="40"/>
      <c r="AF26" s="41">
        <f t="shared" si="0"/>
        <v>114</v>
      </c>
      <c r="AG26" s="42">
        <f t="shared" si="1"/>
        <v>0</v>
      </c>
      <c r="AH26" s="82"/>
      <c r="AI26" s="7"/>
    </row>
    <row r="27" spans="2:38" s="4" customFormat="1" ht="15" customHeight="1">
      <c r="B27" s="124"/>
      <c r="C27" s="109" t="s">
        <v>12</v>
      </c>
      <c r="D27" s="28">
        <v>25</v>
      </c>
      <c r="E27" s="28"/>
      <c r="F27" s="28">
        <v>1</v>
      </c>
      <c r="G27" s="28">
        <v>1</v>
      </c>
      <c r="H27" s="29"/>
      <c r="I27" s="30"/>
      <c r="J27" s="43">
        <v>1</v>
      </c>
      <c r="K27" s="30"/>
      <c r="L27" s="29">
        <v>1</v>
      </c>
      <c r="M27" s="31"/>
      <c r="N27" s="29">
        <v>1</v>
      </c>
      <c r="O27" s="31"/>
      <c r="P27" s="44"/>
      <c r="Q27" s="45"/>
      <c r="R27" s="29">
        <v>1</v>
      </c>
      <c r="S27" s="32"/>
      <c r="T27" s="33">
        <v>1</v>
      </c>
      <c r="U27" s="34"/>
      <c r="V27" s="35"/>
      <c r="W27" s="36"/>
      <c r="X27" s="35">
        <v>1</v>
      </c>
      <c r="Y27" s="38"/>
      <c r="Z27" s="39">
        <v>1</v>
      </c>
      <c r="AA27" s="36"/>
      <c r="AB27" s="37"/>
      <c r="AC27" s="40"/>
      <c r="AD27" s="39"/>
      <c r="AE27" s="40"/>
      <c r="AF27" s="41">
        <f t="shared" si="0"/>
        <v>34</v>
      </c>
      <c r="AG27" s="42">
        <f t="shared" si="1"/>
        <v>0</v>
      </c>
      <c r="AH27" s="82"/>
      <c r="AI27" s="7"/>
    </row>
    <row r="28" spans="2:38" s="4" customFormat="1" ht="15" customHeight="1">
      <c r="B28" s="124"/>
      <c r="C28" s="109" t="s">
        <v>13</v>
      </c>
      <c r="D28" s="28">
        <v>26</v>
      </c>
      <c r="E28" s="28"/>
      <c r="F28" s="28"/>
      <c r="G28" s="28"/>
      <c r="H28" s="29"/>
      <c r="I28" s="30"/>
      <c r="J28" s="43"/>
      <c r="K28" s="30"/>
      <c r="L28" s="29"/>
      <c r="M28" s="31"/>
      <c r="N28" s="29"/>
      <c r="O28" s="31"/>
      <c r="P28" s="140"/>
      <c r="Q28" s="141"/>
      <c r="R28" s="29"/>
      <c r="S28" s="32"/>
      <c r="T28" s="33"/>
      <c r="U28" s="34"/>
      <c r="V28" s="35"/>
      <c r="W28" s="36"/>
      <c r="X28" s="37"/>
      <c r="Y28" s="38"/>
      <c r="Z28" s="39"/>
      <c r="AA28" s="36"/>
      <c r="AB28" s="37"/>
      <c r="AC28" s="40"/>
      <c r="AD28" s="39"/>
      <c r="AE28" s="40"/>
      <c r="AF28" s="41">
        <f t="shared" si="0"/>
        <v>26</v>
      </c>
      <c r="AG28" s="42">
        <f t="shared" si="1"/>
        <v>0</v>
      </c>
      <c r="AH28" s="82"/>
      <c r="AI28" s="7"/>
    </row>
    <row r="29" spans="2:38" s="4" customFormat="1" ht="15" customHeight="1">
      <c r="B29" s="125"/>
      <c r="C29" s="109" t="s">
        <v>14</v>
      </c>
      <c r="D29" s="28">
        <f t="shared" ref="D29:L29" si="6">SUM(D25:D28)</f>
        <v>242</v>
      </c>
      <c r="E29" s="28"/>
      <c r="F29" s="28">
        <f t="shared" si="6"/>
        <v>7</v>
      </c>
      <c r="G29" s="28">
        <f t="shared" si="6"/>
        <v>5</v>
      </c>
      <c r="H29" s="29">
        <f t="shared" si="6"/>
        <v>22</v>
      </c>
      <c r="I29" s="30">
        <f t="shared" si="6"/>
        <v>4</v>
      </c>
      <c r="J29" s="29">
        <f t="shared" si="6"/>
        <v>9</v>
      </c>
      <c r="K29" s="30">
        <f t="shared" si="6"/>
        <v>4</v>
      </c>
      <c r="L29" s="29">
        <f t="shared" si="6"/>
        <v>5</v>
      </c>
      <c r="M29" s="31"/>
      <c r="N29" s="29">
        <f>SUM(N25:N28)</f>
        <v>1</v>
      </c>
      <c r="O29" s="31"/>
      <c r="P29" s="29"/>
      <c r="Q29" s="32"/>
      <c r="R29" s="29">
        <f>SUM(R25:R28)</f>
        <v>1</v>
      </c>
      <c r="S29" s="32"/>
      <c r="T29" s="29">
        <v>1</v>
      </c>
      <c r="U29" s="32"/>
      <c r="V29" s="49"/>
      <c r="W29" s="50"/>
      <c r="X29" s="47">
        <f>SUM(X25:X28)</f>
        <v>1</v>
      </c>
      <c r="Y29" s="38"/>
      <c r="Z29" s="51">
        <f>SUM(Z25:Z28)</f>
        <v>1</v>
      </c>
      <c r="AA29" s="36"/>
      <c r="AB29" s="37"/>
      <c r="AC29" s="40"/>
      <c r="AD29" s="51"/>
      <c r="AE29" s="36"/>
      <c r="AF29" s="41">
        <f t="shared" si="0"/>
        <v>295</v>
      </c>
      <c r="AG29" s="42">
        <f t="shared" si="1"/>
        <v>8</v>
      </c>
      <c r="AH29" s="82"/>
      <c r="AI29" s="7"/>
    </row>
    <row r="30" spans="2:38" s="4" customFormat="1" ht="15" customHeight="1">
      <c r="B30" s="123" t="s">
        <v>17</v>
      </c>
      <c r="C30" s="109" t="s">
        <v>10</v>
      </c>
      <c r="D30" s="28">
        <v>8</v>
      </c>
      <c r="E30" s="28"/>
      <c r="F30" s="28">
        <v>4</v>
      </c>
      <c r="G30" s="28"/>
      <c r="H30" s="29">
        <v>20</v>
      </c>
      <c r="I30" s="30">
        <f>+H30</f>
        <v>20</v>
      </c>
      <c r="J30" s="43"/>
      <c r="K30" s="30"/>
      <c r="L30" s="29"/>
      <c r="M30" s="31"/>
      <c r="N30" s="29"/>
      <c r="O30" s="31"/>
      <c r="P30" s="29"/>
      <c r="Q30" s="32"/>
      <c r="R30" s="29"/>
      <c r="S30" s="32"/>
      <c r="T30" s="33"/>
      <c r="U30" s="34"/>
      <c r="V30" s="35"/>
      <c r="W30" s="36"/>
      <c r="X30" s="37"/>
      <c r="Y30" s="38"/>
      <c r="Z30" s="39"/>
      <c r="AA30" s="36"/>
      <c r="AB30" s="37"/>
      <c r="AC30" s="40"/>
      <c r="AD30" s="39"/>
      <c r="AE30" s="40"/>
      <c r="AF30" s="41">
        <f t="shared" si="0"/>
        <v>32</v>
      </c>
      <c r="AG30" s="42">
        <f t="shared" si="1"/>
        <v>20</v>
      </c>
      <c r="AH30" s="82"/>
      <c r="AI30" s="7"/>
    </row>
    <row r="31" spans="2:38" s="4" customFormat="1" ht="15" customHeight="1">
      <c r="B31" s="124"/>
      <c r="C31" s="109" t="s">
        <v>12</v>
      </c>
      <c r="D31" s="28">
        <v>5</v>
      </c>
      <c r="E31" s="28"/>
      <c r="F31" s="28"/>
      <c r="G31" s="28"/>
      <c r="H31" s="29"/>
      <c r="I31" s="30"/>
      <c r="J31" s="43"/>
      <c r="K31" s="30"/>
      <c r="L31" s="29"/>
      <c r="M31" s="31"/>
      <c r="N31" s="29"/>
      <c r="O31" s="31"/>
      <c r="P31" s="29"/>
      <c r="Q31" s="32"/>
      <c r="R31" s="29"/>
      <c r="S31" s="32"/>
      <c r="T31" s="33"/>
      <c r="U31" s="34"/>
      <c r="V31" s="35"/>
      <c r="W31" s="36"/>
      <c r="X31" s="37"/>
      <c r="Y31" s="38"/>
      <c r="Z31" s="39"/>
      <c r="AA31" s="36"/>
      <c r="AB31" s="37"/>
      <c r="AC31" s="40"/>
      <c r="AD31" s="39"/>
      <c r="AE31" s="40"/>
      <c r="AF31" s="41">
        <f t="shared" si="0"/>
        <v>5</v>
      </c>
      <c r="AG31" s="42">
        <f t="shared" si="1"/>
        <v>0</v>
      </c>
      <c r="AH31" s="82"/>
      <c r="AI31" s="7"/>
    </row>
    <row r="32" spans="2:38" s="4" customFormat="1" ht="15" customHeight="1">
      <c r="B32" s="125"/>
      <c r="C32" s="109" t="s">
        <v>14</v>
      </c>
      <c r="D32" s="28">
        <f t="shared" ref="D32:I32" si="7">SUM(D30:D31)</f>
        <v>13</v>
      </c>
      <c r="E32" s="28"/>
      <c r="F32" s="28">
        <f t="shared" si="7"/>
        <v>4</v>
      </c>
      <c r="G32" s="28"/>
      <c r="H32" s="29">
        <f t="shared" si="7"/>
        <v>20</v>
      </c>
      <c r="I32" s="30">
        <f t="shared" si="7"/>
        <v>20</v>
      </c>
      <c r="J32" s="29"/>
      <c r="K32" s="30"/>
      <c r="L32" s="29"/>
      <c r="M32" s="31"/>
      <c r="N32" s="29"/>
      <c r="O32" s="31"/>
      <c r="P32" s="29"/>
      <c r="Q32" s="32"/>
      <c r="R32" s="29"/>
      <c r="S32" s="32"/>
      <c r="T32" s="33"/>
      <c r="U32" s="34"/>
      <c r="V32" s="35"/>
      <c r="W32" s="36"/>
      <c r="X32" s="37"/>
      <c r="Y32" s="38"/>
      <c r="Z32" s="39"/>
      <c r="AA32" s="36"/>
      <c r="AB32" s="37"/>
      <c r="AC32" s="40"/>
      <c r="AD32" s="39"/>
      <c r="AE32" s="40"/>
      <c r="AF32" s="41">
        <f t="shared" si="0"/>
        <v>37</v>
      </c>
      <c r="AG32" s="42">
        <f t="shared" si="1"/>
        <v>20</v>
      </c>
      <c r="AH32" s="82"/>
      <c r="AI32" s="7"/>
    </row>
    <row r="33" spans="2:35" s="4" customFormat="1" ht="15" customHeight="1">
      <c r="B33" s="123" t="s">
        <v>18</v>
      </c>
      <c r="C33" s="109" t="s">
        <v>10</v>
      </c>
      <c r="D33" s="28">
        <v>4</v>
      </c>
      <c r="E33" s="28"/>
      <c r="F33" s="28"/>
      <c r="G33" s="28"/>
      <c r="H33" s="29"/>
      <c r="I33" s="30"/>
      <c r="J33" s="43"/>
      <c r="K33" s="30"/>
      <c r="L33" s="29"/>
      <c r="M33" s="31"/>
      <c r="N33" s="29"/>
      <c r="O33" s="31"/>
      <c r="P33" s="29"/>
      <c r="Q33" s="32"/>
      <c r="R33" s="29"/>
      <c r="S33" s="32"/>
      <c r="T33" s="33"/>
      <c r="U33" s="34"/>
      <c r="V33" s="35"/>
      <c r="W33" s="36"/>
      <c r="X33" s="37"/>
      <c r="Y33" s="38"/>
      <c r="Z33" s="39"/>
      <c r="AA33" s="36"/>
      <c r="AB33" s="37"/>
      <c r="AC33" s="40"/>
      <c r="AD33" s="39"/>
      <c r="AE33" s="40"/>
      <c r="AF33" s="41">
        <f t="shared" si="0"/>
        <v>4</v>
      </c>
      <c r="AG33" s="42">
        <f t="shared" si="1"/>
        <v>0</v>
      </c>
      <c r="AH33" s="82"/>
      <c r="AI33" s="7"/>
    </row>
    <row r="34" spans="2:35" s="4" customFormat="1" ht="15" customHeight="1">
      <c r="B34" s="124"/>
      <c r="C34" s="109" t="s">
        <v>11</v>
      </c>
      <c r="D34" s="28">
        <v>34</v>
      </c>
      <c r="E34" s="28"/>
      <c r="F34" s="28"/>
      <c r="G34" s="28"/>
      <c r="H34" s="29"/>
      <c r="I34" s="30"/>
      <c r="J34" s="43"/>
      <c r="K34" s="30"/>
      <c r="L34" s="29"/>
      <c r="M34" s="31"/>
      <c r="N34" s="29"/>
      <c r="O34" s="31"/>
      <c r="P34" s="29"/>
      <c r="Q34" s="32"/>
      <c r="R34" s="29"/>
      <c r="S34" s="32"/>
      <c r="T34" s="33"/>
      <c r="U34" s="34"/>
      <c r="V34" s="35"/>
      <c r="W34" s="36"/>
      <c r="X34" s="37"/>
      <c r="Y34" s="38"/>
      <c r="Z34" s="39"/>
      <c r="AA34" s="36"/>
      <c r="AB34" s="37"/>
      <c r="AC34" s="40"/>
      <c r="AD34" s="39"/>
      <c r="AE34" s="40"/>
      <c r="AF34" s="41">
        <f t="shared" si="0"/>
        <v>34</v>
      </c>
      <c r="AG34" s="42">
        <f t="shared" si="1"/>
        <v>0</v>
      </c>
      <c r="AH34" s="82"/>
      <c r="AI34" s="7"/>
    </row>
    <row r="35" spans="2:35" s="4" customFormat="1" ht="15" customHeight="1">
      <c r="B35" s="124"/>
      <c r="C35" s="109" t="s">
        <v>12</v>
      </c>
      <c r="D35" s="28"/>
      <c r="E35" s="28"/>
      <c r="F35" s="28"/>
      <c r="G35" s="28"/>
      <c r="H35" s="29"/>
      <c r="I35" s="30"/>
      <c r="J35" s="43"/>
      <c r="K35" s="30"/>
      <c r="L35" s="29"/>
      <c r="M35" s="31"/>
      <c r="N35" s="29"/>
      <c r="O35" s="31"/>
      <c r="P35" s="29"/>
      <c r="Q35" s="32"/>
      <c r="R35" s="29"/>
      <c r="S35" s="32"/>
      <c r="T35" s="33"/>
      <c r="U35" s="34"/>
      <c r="V35" s="35"/>
      <c r="W35" s="36"/>
      <c r="X35" s="37"/>
      <c r="Y35" s="38"/>
      <c r="Z35" s="39"/>
      <c r="AA35" s="36"/>
      <c r="AB35" s="37"/>
      <c r="AC35" s="40"/>
      <c r="AD35" s="39"/>
      <c r="AE35" s="40"/>
      <c r="AF35" s="41">
        <f t="shared" ref="AF35" si="8">+D35+E35+F35+G35+H35+J35+L35+N35+P35+R35+T35+V35+Z35+X35+AB35</f>
        <v>0</v>
      </c>
      <c r="AG35" s="42">
        <f t="shared" ref="AG35" si="9">+I35+K35+M35+O35+Q35+S35+U35+W35+AA35+Y35+AC35</f>
        <v>0</v>
      </c>
      <c r="AH35" s="82"/>
      <c r="AI35" s="7"/>
    </row>
    <row r="36" spans="2:35" s="4" customFormat="1" ht="15" customHeight="1">
      <c r="B36" s="124"/>
      <c r="C36" s="109" t="s">
        <v>13</v>
      </c>
      <c r="D36" s="28">
        <v>10</v>
      </c>
      <c r="E36" s="28"/>
      <c r="F36" s="28"/>
      <c r="G36" s="28"/>
      <c r="H36" s="29"/>
      <c r="I36" s="30"/>
      <c r="J36" s="43"/>
      <c r="K36" s="30"/>
      <c r="L36" s="29"/>
      <c r="M36" s="31"/>
      <c r="N36" s="29"/>
      <c r="O36" s="31"/>
      <c r="P36" s="29"/>
      <c r="Q36" s="32"/>
      <c r="R36" s="29"/>
      <c r="S36" s="32"/>
      <c r="T36" s="33"/>
      <c r="U36" s="34"/>
      <c r="V36" s="35"/>
      <c r="W36" s="36"/>
      <c r="X36" s="37"/>
      <c r="Y36" s="38"/>
      <c r="Z36" s="39"/>
      <c r="AA36" s="36"/>
      <c r="AB36" s="37"/>
      <c r="AC36" s="40"/>
      <c r="AD36" s="39"/>
      <c r="AE36" s="40"/>
      <c r="AF36" s="41">
        <f t="shared" si="0"/>
        <v>10</v>
      </c>
      <c r="AG36" s="42">
        <f t="shared" si="1"/>
        <v>0</v>
      </c>
      <c r="AH36" s="82"/>
      <c r="AI36" s="7"/>
    </row>
    <row r="37" spans="2:35" s="4" customFormat="1" ht="15" customHeight="1">
      <c r="B37" s="125"/>
      <c r="C37" s="109" t="s">
        <v>14</v>
      </c>
      <c r="D37" s="28">
        <f>SUM(D33:D36)</f>
        <v>48</v>
      </c>
      <c r="E37" s="28"/>
      <c r="F37" s="28"/>
      <c r="G37" s="28"/>
      <c r="H37" s="29"/>
      <c r="I37" s="30"/>
      <c r="J37" s="29"/>
      <c r="K37" s="30"/>
      <c r="L37" s="29"/>
      <c r="M37" s="31"/>
      <c r="N37" s="29"/>
      <c r="O37" s="31"/>
      <c r="P37" s="29"/>
      <c r="Q37" s="32"/>
      <c r="R37" s="29"/>
      <c r="S37" s="32"/>
      <c r="T37" s="33"/>
      <c r="U37" s="34"/>
      <c r="V37" s="35"/>
      <c r="W37" s="36"/>
      <c r="X37" s="37"/>
      <c r="Y37" s="38"/>
      <c r="Z37" s="39"/>
      <c r="AA37" s="36"/>
      <c r="AB37" s="37"/>
      <c r="AC37" s="40"/>
      <c r="AD37" s="39"/>
      <c r="AE37" s="40"/>
      <c r="AF37" s="41">
        <f t="shared" si="0"/>
        <v>48</v>
      </c>
      <c r="AG37" s="42">
        <f t="shared" si="1"/>
        <v>0</v>
      </c>
      <c r="AH37" s="82"/>
      <c r="AI37" s="7"/>
    </row>
    <row r="38" spans="2:35" s="4" customFormat="1" ht="15" customHeight="1">
      <c r="B38" s="123" t="s">
        <v>19</v>
      </c>
      <c r="C38" s="109" t="s">
        <v>10</v>
      </c>
      <c r="D38" s="28">
        <v>29</v>
      </c>
      <c r="E38" s="28">
        <v>1</v>
      </c>
      <c r="F38" s="28"/>
      <c r="G38" s="28"/>
      <c r="H38" s="29">
        <v>1</v>
      </c>
      <c r="I38" s="30"/>
      <c r="J38" s="43"/>
      <c r="K38" s="30"/>
      <c r="L38" s="29"/>
      <c r="M38" s="31"/>
      <c r="N38" s="29"/>
      <c r="O38" s="31"/>
      <c r="P38" s="29"/>
      <c r="Q38" s="32"/>
      <c r="R38" s="29"/>
      <c r="S38" s="32"/>
      <c r="T38" s="33"/>
      <c r="U38" s="34"/>
      <c r="V38" s="35">
        <v>2</v>
      </c>
      <c r="W38" s="36">
        <v>2</v>
      </c>
      <c r="X38" s="35"/>
      <c r="Y38" s="38"/>
      <c r="Z38" s="35">
        <v>2</v>
      </c>
      <c r="AA38" s="36">
        <v>2</v>
      </c>
      <c r="AB38" s="37"/>
      <c r="AC38" s="40"/>
      <c r="AD38" s="39">
        <v>4</v>
      </c>
      <c r="AE38" s="40">
        <v>4</v>
      </c>
      <c r="AF38" s="41">
        <f t="shared" si="0"/>
        <v>35</v>
      </c>
      <c r="AG38" s="42">
        <f t="shared" si="1"/>
        <v>4</v>
      </c>
      <c r="AH38" s="82"/>
      <c r="AI38" s="7"/>
    </row>
    <row r="39" spans="2:35" s="4" customFormat="1" ht="15" customHeight="1">
      <c r="B39" s="124"/>
      <c r="C39" s="109" t="s">
        <v>11</v>
      </c>
      <c r="D39" s="28">
        <v>18</v>
      </c>
      <c r="E39" s="28"/>
      <c r="F39" s="28"/>
      <c r="G39" s="28"/>
      <c r="H39" s="29"/>
      <c r="I39" s="30"/>
      <c r="J39" s="43"/>
      <c r="K39" s="30"/>
      <c r="L39" s="29"/>
      <c r="M39" s="31"/>
      <c r="N39" s="29"/>
      <c r="O39" s="31"/>
      <c r="P39" s="29"/>
      <c r="Q39" s="32"/>
      <c r="R39" s="29"/>
      <c r="S39" s="32"/>
      <c r="T39" s="33"/>
      <c r="U39" s="34"/>
      <c r="V39" s="35"/>
      <c r="W39" s="36"/>
      <c r="X39" s="37"/>
      <c r="Y39" s="38"/>
      <c r="Z39" s="39"/>
      <c r="AA39" s="36"/>
      <c r="AB39" s="37"/>
      <c r="AC39" s="40"/>
      <c r="AD39" s="39"/>
      <c r="AE39" s="40"/>
      <c r="AF39" s="41">
        <f t="shared" si="0"/>
        <v>18</v>
      </c>
      <c r="AG39" s="42">
        <f t="shared" si="1"/>
        <v>0</v>
      </c>
      <c r="AH39" s="82"/>
      <c r="AI39" s="7"/>
    </row>
    <row r="40" spans="2:35" s="4" customFormat="1" ht="15" customHeight="1">
      <c r="B40" s="124"/>
      <c r="C40" s="109" t="s">
        <v>12</v>
      </c>
      <c r="D40" s="28">
        <v>6</v>
      </c>
      <c r="E40" s="28">
        <v>1</v>
      </c>
      <c r="F40" s="28">
        <v>2</v>
      </c>
      <c r="G40" s="28"/>
      <c r="H40" s="29">
        <v>1</v>
      </c>
      <c r="I40" s="30"/>
      <c r="J40" s="43"/>
      <c r="K40" s="30"/>
      <c r="L40" s="29"/>
      <c r="M40" s="31"/>
      <c r="N40" s="29"/>
      <c r="O40" s="31"/>
      <c r="P40" s="29"/>
      <c r="Q40" s="32"/>
      <c r="R40" s="29"/>
      <c r="S40" s="32"/>
      <c r="T40" s="33"/>
      <c r="U40" s="34"/>
      <c r="V40" s="35"/>
      <c r="W40" s="36"/>
      <c r="X40" s="37"/>
      <c r="Y40" s="38"/>
      <c r="Z40" s="39"/>
      <c r="AA40" s="36"/>
      <c r="AB40" s="37"/>
      <c r="AC40" s="40"/>
      <c r="AD40" s="39"/>
      <c r="AE40" s="40"/>
      <c r="AF40" s="41">
        <f t="shared" si="0"/>
        <v>10</v>
      </c>
      <c r="AG40" s="42">
        <f t="shared" si="1"/>
        <v>0</v>
      </c>
      <c r="AH40" s="82"/>
      <c r="AI40" s="7"/>
    </row>
    <row r="41" spans="2:35" s="4" customFormat="1" ht="15" customHeight="1">
      <c r="B41" s="125"/>
      <c r="C41" s="109" t="s">
        <v>14</v>
      </c>
      <c r="D41" s="28">
        <f>SUM(D38:D40)</f>
        <v>53</v>
      </c>
      <c r="E41" s="28">
        <f>SUM(E38:E40)</f>
        <v>2</v>
      </c>
      <c r="F41" s="28">
        <f>SUM(F38:F40)</f>
        <v>2</v>
      </c>
      <c r="G41" s="28"/>
      <c r="H41" s="29">
        <f>SUM(H38:H40)</f>
        <v>2</v>
      </c>
      <c r="I41" s="30"/>
      <c r="J41" s="29"/>
      <c r="K41" s="30"/>
      <c r="L41" s="29"/>
      <c r="M41" s="31"/>
      <c r="N41" s="29"/>
      <c r="O41" s="31"/>
      <c r="P41" s="29"/>
      <c r="Q41" s="32"/>
      <c r="R41" s="29"/>
      <c r="S41" s="32"/>
      <c r="T41" s="33"/>
      <c r="U41" s="34"/>
      <c r="V41" s="49">
        <f t="shared" ref="V41:AA41" si="10">SUM(V38:V40)</f>
        <v>2</v>
      </c>
      <c r="W41" s="36">
        <f t="shared" si="10"/>
        <v>2</v>
      </c>
      <c r="X41" s="49"/>
      <c r="Y41" s="38"/>
      <c r="Z41" s="49">
        <f t="shared" si="10"/>
        <v>2</v>
      </c>
      <c r="AA41" s="36">
        <f t="shared" si="10"/>
        <v>2</v>
      </c>
      <c r="AB41" s="37"/>
      <c r="AC41" s="40"/>
      <c r="AD41" s="51"/>
      <c r="AE41" s="40"/>
      <c r="AF41" s="41">
        <f t="shared" si="0"/>
        <v>63</v>
      </c>
      <c r="AG41" s="42">
        <f t="shared" si="1"/>
        <v>4</v>
      </c>
      <c r="AH41" s="82"/>
      <c r="AI41" s="7"/>
    </row>
    <row r="42" spans="2:35" s="4" customFormat="1" ht="15" customHeight="1">
      <c r="B42" s="110" t="s">
        <v>20</v>
      </c>
      <c r="C42" s="109" t="s">
        <v>10</v>
      </c>
      <c r="D42" s="28"/>
      <c r="E42" s="28"/>
      <c r="F42" s="28"/>
      <c r="G42" s="28"/>
      <c r="H42" s="29"/>
      <c r="I42" s="30"/>
      <c r="J42" s="43"/>
      <c r="K42" s="30"/>
      <c r="L42" s="29"/>
      <c r="M42" s="31"/>
      <c r="N42" s="29"/>
      <c r="O42" s="31"/>
      <c r="P42" s="29"/>
      <c r="Q42" s="32"/>
      <c r="R42" s="29"/>
      <c r="S42" s="32"/>
      <c r="T42" s="33"/>
      <c r="U42" s="34"/>
      <c r="V42" s="35"/>
      <c r="W42" s="38"/>
      <c r="X42" s="39">
        <v>36</v>
      </c>
      <c r="Y42" s="38">
        <v>36</v>
      </c>
      <c r="Z42" s="39">
        <v>17</v>
      </c>
      <c r="AA42" s="36">
        <v>17</v>
      </c>
      <c r="AB42" s="35">
        <v>2</v>
      </c>
      <c r="AC42" s="40">
        <v>2</v>
      </c>
      <c r="AD42" s="39">
        <v>4</v>
      </c>
      <c r="AE42" s="40">
        <v>4</v>
      </c>
      <c r="AF42" s="41">
        <f t="shared" si="0"/>
        <v>55</v>
      </c>
      <c r="AG42" s="42">
        <f t="shared" si="1"/>
        <v>55</v>
      </c>
      <c r="AH42" s="82"/>
      <c r="AI42" s="7"/>
    </row>
    <row r="43" spans="2:35" s="4" customFormat="1" ht="15" customHeight="1">
      <c r="B43" s="123" t="s">
        <v>21</v>
      </c>
      <c r="C43" s="109" t="s">
        <v>10</v>
      </c>
      <c r="D43" s="28">
        <v>6</v>
      </c>
      <c r="E43" s="28"/>
      <c r="F43" s="28"/>
      <c r="G43" s="28"/>
      <c r="H43" s="29"/>
      <c r="I43" s="30"/>
      <c r="J43" s="43"/>
      <c r="K43" s="30"/>
      <c r="L43" s="29"/>
      <c r="M43" s="31"/>
      <c r="N43" s="29"/>
      <c r="O43" s="31"/>
      <c r="P43" s="29"/>
      <c r="Q43" s="32"/>
      <c r="R43" s="29"/>
      <c r="S43" s="32"/>
      <c r="T43" s="33"/>
      <c r="U43" s="34"/>
      <c r="V43" s="35"/>
      <c r="W43" s="36"/>
      <c r="X43" s="37"/>
      <c r="Y43" s="38"/>
      <c r="Z43" s="39"/>
      <c r="AA43" s="36"/>
      <c r="AB43" s="37"/>
      <c r="AC43" s="40"/>
      <c r="AD43" s="39"/>
      <c r="AE43" s="40"/>
      <c r="AF43" s="41">
        <f t="shared" si="0"/>
        <v>6</v>
      </c>
      <c r="AG43" s="42">
        <f t="shared" si="1"/>
        <v>0</v>
      </c>
      <c r="AH43" s="82"/>
      <c r="AI43" s="7"/>
    </row>
    <row r="44" spans="2:35" s="4" customFormat="1" ht="15" customHeight="1">
      <c r="B44" s="124"/>
      <c r="C44" s="109" t="s">
        <v>11</v>
      </c>
      <c r="D44" s="28">
        <v>36</v>
      </c>
      <c r="E44" s="28"/>
      <c r="F44" s="28"/>
      <c r="G44" s="28"/>
      <c r="H44" s="29"/>
      <c r="I44" s="30"/>
      <c r="J44" s="43"/>
      <c r="K44" s="30"/>
      <c r="L44" s="29"/>
      <c r="M44" s="31"/>
      <c r="N44" s="29"/>
      <c r="O44" s="31"/>
      <c r="P44" s="29"/>
      <c r="Q44" s="32"/>
      <c r="R44" s="29"/>
      <c r="S44" s="32"/>
      <c r="T44" s="33"/>
      <c r="U44" s="34"/>
      <c r="V44" s="35"/>
      <c r="W44" s="38"/>
      <c r="X44" s="36"/>
      <c r="Y44" s="38"/>
      <c r="Z44" s="39"/>
      <c r="AA44" s="36"/>
      <c r="AB44" s="37"/>
      <c r="AC44" s="40"/>
      <c r="AD44" s="39"/>
      <c r="AE44" s="40"/>
      <c r="AF44" s="41">
        <f t="shared" si="0"/>
        <v>36</v>
      </c>
      <c r="AG44" s="42">
        <f t="shared" si="1"/>
        <v>0</v>
      </c>
      <c r="AH44" s="82"/>
      <c r="AI44" s="7"/>
    </row>
    <row r="45" spans="2:35" s="4" customFormat="1" ht="15" customHeight="1">
      <c r="B45" s="124"/>
      <c r="C45" s="109" t="s">
        <v>12</v>
      </c>
      <c r="D45" s="28">
        <v>2</v>
      </c>
      <c r="E45" s="28"/>
      <c r="F45" s="28"/>
      <c r="G45" s="28"/>
      <c r="H45" s="29"/>
      <c r="I45" s="30"/>
      <c r="J45" s="43"/>
      <c r="K45" s="30"/>
      <c r="L45" s="29"/>
      <c r="M45" s="31"/>
      <c r="N45" s="29"/>
      <c r="O45" s="31"/>
      <c r="P45" s="29"/>
      <c r="Q45" s="32"/>
      <c r="R45" s="29"/>
      <c r="S45" s="32"/>
      <c r="T45" s="33"/>
      <c r="U45" s="34"/>
      <c r="V45" s="35"/>
      <c r="W45" s="38"/>
      <c r="X45" s="39">
        <v>2</v>
      </c>
      <c r="Y45" s="38"/>
      <c r="Z45" s="39"/>
      <c r="AA45" s="36"/>
      <c r="AB45" s="37"/>
      <c r="AC45" s="40"/>
      <c r="AD45" s="39"/>
      <c r="AE45" s="40"/>
      <c r="AF45" s="41">
        <f t="shared" si="0"/>
        <v>4</v>
      </c>
      <c r="AG45" s="42">
        <f t="shared" si="1"/>
        <v>0</v>
      </c>
      <c r="AH45" s="82"/>
      <c r="AI45" s="7"/>
    </row>
    <row r="46" spans="2:35" s="4" customFormat="1" ht="15" customHeight="1">
      <c r="B46" s="124"/>
      <c r="C46" s="109" t="s">
        <v>13</v>
      </c>
      <c r="D46" s="28">
        <v>5</v>
      </c>
      <c r="E46" s="28"/>
      <c r="F46" s="28"/>
      <c r="G46" s="28"/>
      <c r="H46" s="29"/>
      <c r="I46" s="30"/>
      <c r="J46" s="43"/>
      <c r="K46" s="30"/>
      <c r="L46" s="29"/>
      <c r="M46" s="31"/>
      <c r="N46" s="29"/>
      <c r="O46" s="31"/>
      <c r="P46" s="29"/>
      <c r="Q46" s="32"/>
      <c r="R46" s="29"/>
      <c r="S46" s="32"/>
      <c r="T46" s="33"/>
      <c r="U46" s="34"/>
      <c r="V46" s="35"/>
      <c r="W46" s="38"/>
      <c r="X46" s="39"/>
      <c r="Y46" s="38"/>
      <c r="Z46" s="39"/>
      <c r="AA46" s="36"/>
      <c r="AB46" s="37"/>
      <c r="AC46" s="40"/>
      <c r="AD46" s="39"/>
      <c r="AE46" s="40"/>
      <c r="AF46" s="41">
        <f t="shared" si="0"/>
        <v>5</v>
      </c>
      <c r="AG46" s="42">
        <f t="shared" si="1"/>
        <v>0</v>
      </c>
      <c r="AH46" s="82"/>
      <c r="AI46" s="7"/>
    </row>
    <row r="47" spans="2:35" s="4" customFormat="1" ht="15" customHeight="1">
      <c r="B47" s="124"/>
      <c r="C47" s="111" t="s">
        <v>22</v>
      </c>
      <c r="D47" s="28"/>
      <c r="E47" s="28"/>
      <c r="F47" s="28"/>
      <c r="G47" s="28"/>
      <c r="H47" s="29"/>
      <c r="I47" s="30"/>
      <c r="J47" s="43"/>
      <c r="K47" s="30"/>
      <c r="L47" s="29"/>
      <c r="M47" s="31"/>
      <c r="N47" s="29"/>
      <c r="O47" s="31"/>
      <c r="P47" s="29"/>
      <c r="Q47" s="32"/>
      <c r="R47" s="29"/>
      <c r="S47" s="32"/>
      <c r="T47" s="33"/>
      <c r="U47" s="34"/>
      <c r="V47" s="35"/>
      <c r="W47" s="38"/>
      <c r="X47" s="39"/>
      <c r="Y47" s="38"/>
      <c r="Z47" s="39">
        <v>11</v>
      </c>
      <c r="AA47" s="36">
        <v>11</v>
      </c>
      <c r="AB47" s="37"/>
      <c r="AC47" s="40"/>
      <c r="AD47" s="39"/>
      <c r="AE47" s="40"/>
      <c r="AF47" s="41">
        <f t="shared" si="0"/>
        <v>11</v>
      </c>
      <c r="AG47" s="42">
        <f t="shared" si="1"/>
        <v>11</v>
      </c>
      <c r="AH47" s="82"/>
      <c r="AI47" s="7"/>
    </row>
    <row r="48" spans="2:35" s="4" customFormat="1" ht="15" customHeight="1">
      <c r="B48" s="125"/>
      <c r="C48" s="109" t="s">
        <v>14</v>
      </c>
      <c r="D48" s="28">
        <f>SUM(D43:D46)</f>
        <v>49</v>
      </c>
      <c r="E48" s="28"/>
      <c r="F48" s="28"/>
      <c r="G48" s="28"/>
      <c r="H48" s="29"/>
      <c r="I48" s="30"/>
      <c r="J48" s="29"/>
      <c r="K48" s="30"/>
      <c r="L48" s="29"/>
      <c r="M48" s="31"/>
      <c r="N48" s="29"/>
      <c r="O48" s="31"/>
      <c r="P48" s="29"/>
      <c r="Q48" s="32"/>
      <c r="R48" s="29"/>
      <c r="S48" s="32"/>
      <c r="T48" s="33"/>
      <c r="U48" s="34"/>
      <c r="V48" s="35"/>
      <c r="W48" s="38"/>
      <c r="X48" s="39">
        <f>SUM(X43:X46)</f>
        <v>2</v>
      </c>
      <c r="Y48" s="38"/>
      <c r="Z48" s="39">
        <f>SUM(Z43:Z47)</f>
        <v>11</v>
      </c>
      <c r="AA48" s="36">
        <f>SUM(AA43:AA47)</f>
        <v>11</v>
      </c>
      <c r="AB48" s="37"/>
      <c r="AC48" s="40"/>
      <c r="AD48" s="39"/>
      <c r="AE48" s="40"/>
      <c r="AF48" s="41">
        <f t="shared" si="0"/>
        <v>62</v>
      </c>
      <c r="AG48" s="42">
        <f t="shared" si="1"/>
        <v>11</v>
      </c>
      <c r="AH48" s="82"/>
      <c r="AI48" s="7"/>
    </row>
    <row r="49" spans="2:35" s="4" customFormat="1" ht="15" customHeight="1">
      <c r="B49" s="123" t="s">
        <v>2</v>
      </c>
      <c r="C49" s="109" t="s">
        <v>10</v>
      </c>
      <c r="D49" s="28"/>
      <c r="E49" s="28"/>
      <c r="F49" s="28">
        <v>4</v>
      </c>
      <c r="G49" s="28"/>
      <c r="H49" s="29"/>
      <c r="I49" s="30"/>
      <c r="J49" s="43">
        <v>2</v>
      </c>
      <c r="K49" s="30"/>
      <c r="L49" s="29"/>
      <c r="M49" s="31"/>
      <c r="N49" s="29"/>
      <c r="O49" s="31"/>
      <c r="P49" s="29"/>
      <c r="Q49" s="32"/>
      <c r="R49" s="29"/>
      <c r="S49" s="32"/>
      <c r="T49" s="33"/>
      <c r="U49" s="34"/>
      <c r="V49" s="35"/>
      <c r="W49" s="38"/>
      <c r="X49" s="36"/>
      <c r="Y49" s="38"/>
      <c r="Z49" s="39"/>
      <c r="AA49" s="36"/>
      <c r="AB49" s="37"/>
      <c r="AC49" s="40"/>
      <c r="AD49" s="39"/>
      <c r="AE49" s="40"/>
      <c r="AF49" s="41">
        <f t="shared" si="0"/>
        <v>6</v>
      </c>
      <c r="AG49" s="42">
        <f t="shared" si="1"/>
        <v>0</v>
      </c>
      <c r="AH49" s="82"/>
      <c r="AI49" s="7"/>
    </row>
    <row r="50" spans="2:35" s="4" customFormat="1" ht="15" customHeight="1">
      <c r="B50" s="124"/>
      <c r="C50" s="109" t="s">
        <v>11</v>
      </c>
      <c r="D50" s="28">
        <v>48</v>
      </c>
      <c r="E50" s="28"/>
      <c r="F50" s="28"/>
      <c r="G50" s="28"/>
      <c r="H50" s="29"/>
      <c r="I50" s="30"/>
      <c r="J50" s="43"/>
      <c r="K50" s="30"/>
      <c r="L50" s="29"/>
      <c r="M50" s="31"/>
      <c r="N50" s="29"/>
      <c r="O50" s="31"/>
      <c r="P50" s="29"/>
      <c r="Q50" s="32"/>
      <c r="R50" s="29"/>
      <c r="S50" s="32"/>
      <c r="T50" s="33"/>
      <c r="U50" s="34"/>
      <c r="V50" s="35"/>
      <c r="W50" s="38"/>
      <c r="X50" s="36"/>
      <c r="Y50" s="38"/>
      <c r="Z50" s="39"/>
      <c r="AA50" s="36"/>
      <c r="AB50" s="37"/>
      <c r="AC50" s="40"/>
      <c r="AD50" s="39"/>
      <c r="AE50" s="40"/>
      <c r="AF50" s="41">
        <f t="shared" si="0"/>
        <v>48</v>
      </c>
      <c r="AG50" s="42">
        <f t="shared" si="1"/>
        <v>0</v>
      </c>
      <c r="AH50" s="82"/>
      <c r="AI50" s="7"/>
    </row>
    <row r="51" spans="2:35" s="4" customFormat="1" ht="15" customHeight="1">
      <c r="B51" s="124"/>
      <c r="C51" s="109" t="s">
        <v>12</v>
      </c>
      <c r="D51" s="28"/>
      <c r="E51" s="28"/>
      <c r="F51" s="28">
        <v>2</v>
      </c>
      <c r="G51" s="28"/>
      <c r="H51" s="29"/>
      <c r="I51" s="30"/>
      <c r="J51" s="43"/>
      <c r="K51" s="30"/>
      <c r="L51" s="29"/>
      <c r="M51" s="31"/>
      <c r="N51" s="29"/>
      <c r="O51" s="31"/>
      <c r="P51" s="29"/>
      <c r="Q51" s="32"/>
      <c r="R51" s="29"/>
      <c r="S51" s="32"/>
      <c r="T51" s="33"/>
      <c r="U51" s="34"/>
      <c r="V51" s="35"/>
      <c r="W51" s="38"/>
      <c r="X51" s="36"/>
      <c r="Y51" s="38"/>
      <c r="Z51" s="39"/>
      <c r="AA51" s="36"/>
      <c r="AB51" s="37"/>
      <c r="AC51" s="40"/>
      <c r="AD51" s="39"/>
      <c r="AE51" s="40"/>
      <c r="AF51" s="41">
        <f t="shared" si="0"/>
        <v>2</v>
      </c>
      <c r="AG51" s="42">
        <f t="shared" si="1"/>
        <v>0</v>
      </c>
      <c r="AH51" s="82"/>
      <c r="AI51" s="7"/>
    </row>
    <row r="52" spans="2:35" s="4" customFormat="1" ht="15" customHeight="1">
      <c r="B52" s="125"/>
      <c r="C52" s="109" t="s">
        <v>14</v>
      </c>
      <c r="D52" s="28">
        <f>SUM(D49:D51)</f>
        <v>48</v>
      </c>
      <c r="E52" s="28"/>
      <c r="F52" s="28">
        <f>SUM(F49:F51)</f>
        <v>6</v>
      </c>
      <c r="G52" s="28"/>
      <c r="H52" s="29"/>
      <c r="I52" s="30"/>
      <c r="J52" s="29">
        <f>SUM(J49:J51)</f>
        <v>2</v>
      </c>
      <c r="K52" s="30"/>
      <c r="L52" s="29"/>
      <c r="M52" s="31"/>
      <c r="N52" s="29"/>
      <c r="O52" s="31"/>
      <c r="P52" s="29"/>
      <c r="Q52" s="32"/>
      <c r="R52" s="29"/>
      <c r="S52" s="32"/>
      <c r="T52" s="33"/>
      <c r="U52" s="34"/>
      <c r="V52" s="35"/>
      <c r="W52" s="38"/>
      <c r="X52" s="36"/>
      <c r="Y52" s="38"/>
      <c r="Z52" s="39"/>
      <c r="AA52" s="36"/>
      <c r="AB52" s="37"/>
      <c r="AC52" s="40"/>
      <c r="AD52" s="39"/>
      <c r="AE52" s="40"/>
      <c r="AF52" s="41">
        <f t="shared" si="0"/>
        <v>56</v>
      </c>
      <c r="AG52" s="42">
        <f t="shared" si="1"/>
        <v>0</v>
      </c>
      <c r="AH52" s="82"/>
      <c r="AI52" s="7"/>
    </row>
    <row r="53" spans="2:35" s="4" customFormat="1" ht="15" customHeight="1">
      <c r="B53" s="142" t="s">
        <v>23</v>
      </c>
      <c r="C53" s="109" t="s">
        <v>10</v>
      </c>
      <c r="D53" s="28"/>
      <c r="E53" s="28"/>
      <c r="F53" s="28"/>
      <c r="G53" s="28"/>
      <c r="H53" s="29"/>
      <c r="I53" s="30"/>
      <c r="J53" s="43"/>
      <c r="K53" s="30"/>
      <c r="L53" s="29">
        <v>1</v>
      </c>
      <c r="M53" s="31"/>
      <c r="N53" s="29"/>
      <c r="O53" s="31"/>
      <c r="P53" s="29"/>
      <c r="Q53" s="32"/>
      <c r="R53" s="29"/>
      <c r="S53" s="32"/>
      <c r="T53" s="33"/>
      <c r="U53" s="34"/>
      <c r="V53" s="35"/>
      <c r="W53" s="38"/>
      <c r="X53" s="36"/>
      <c r="Y53" s="38"/>
      <c r="Z53" s="39"/>
      <c r="AA53" s="36"/>
      <c r="AB53" s="37"/>
      <c r="AC53" s="40"/>
      <c r="AD53" s="39"/>
      <c r="AE53" s="40"/>
      <c r="AF53" s="41">
        <f t="shared" si="0"/>
        <v>1</v>
      </c>
      <c r="AG53" s="42">
        <f t="shared" si="1"/>
        <v>0</v>
      </c>
      <c r="AH53" s="82"/>
      <c r="AI53" s="7"/>
    </row>
    <row r="54" spans="2:35" s="4" customFormat="1" ht="15" customHeight="1">
      <c r="B54" s="143"/>
      <c r="C54" s="109" t="s">
        <v>12</v>
      </c>
      <c r="D54" s="28"/>
      <c r="E54" s="28"/>
      <c r="F54" s="28"/>
      <c r="G54" s="28"/>
      <c r="H54" s="29"/>
      <c r="I54" s="30"/>
      <c r="J54" s="43"/>
      <c r="K54" s="30"/>
      <c r="L54" s="29"/>
      <c r="M54" s="31"/>
      <c r="N54" s="29"/>
      <c r="O54" s="31"/>
      <c r="P54" s="29"/>
      <c r="Q54" s="32"/>
      <c r="R54" s="29"/>
      <c r="S54" s="32"/>
      <c r="T54" s="33"/>
      <c r="U54" s="34"/>
      <c r="V54" s="35"/>
      <c r="W54" s="38"/>
      <c r="X54" s="36"/>
      <c r="Y54" s="38"/>
      <c r="Z54" s="39">
        <v>1</v>
      </c>
      <c r="AA54" s="36"/>
      <c r="AB54" s="37"/>
      <c r="AC54" s="40"/>
      <c r="AD54" s="39"/>
      <c r="AE54" s="40"/>
      <c r="AF54" s="41">
        <f t="shared" si="0"/>
        <v>1</v>
      </c>
      <c r="AG54" s="42">
        <f t="shared" si="1"/>
        <v>0</v>
      </c>
      <c r="AH54" s="82"/>
      <c r="AI54" s="7"/>
    </row>
    <row r="55" spans="2:35" s="4" customFormat="1" ht="15" customHeight="1">
      <c r="B55" s="144"/>
      <c r="C55" s="109" t="s">
        <v>14</v>
      </c>
      <c r="D55" s="28"/>
      <c r="E55" s="28"/>
      <c r="F55" s="28"/>
      <c r="G55" s="28"/>
      <c r="H55" s="29"/>
      <c r="I55" s="30"/>
      <c r="J55" s="29"/>
      <c r="K55" s="30"/>
      <c r="L55" s="29"/>
      <c r="M55" s="31"/>
      <c r="N55" s="29"/>
      <c r="O55" s="31"/>
      <c r="P55" s="29"/>
      <c r="Q55" s="32"/>
      <c r="R55" s="29"/>
      <c r="S55" s="32"/>
      <c r="T55" s="33"/>
      <c r="U55" s="34"/>
      <c r="V55" s="35"/>
      <c r="W55" s="38"/>
      <c r="X55" s="36"/>
      <c r="Y55" s="38"/>
      <c r="Z55" s="39">
        <f>SUM(Z54)</f>
        <v>1</v>
      </c>
      <c r="AA55" s="36"/>
      <c r="AB55" s="37"/>
      <c r="AC55" s="40"/>
      <c r="AD55" s="39"/>
      <c r="AE55" s="40"/>
      <c r="AF55" s="41">
        <f t="shared" si="0"/>
        <v>1</v>
      </c>
      <c r="AG55" s="42">
        <f t="shared" si="1"/>
        <v>0</v>
      </c>
      <c r="AH55" s="82"/>
      <c r="AI55" s="7"/>
    </row>
    <row r="56" spans="2:35" s="4" customFormat="1" ht="15" customHeight="1">
      <c r="B56" s="123" t="s">
        <v>24</v>
      </c>
      <c r="C56" s="109" t="s">
        <v>10</v>
      </c>
      <c r="D56" s="28"/>
      <c r="E56" s="28"/>
      <c r="F56" s="28"/>
      <c r="G56" s="28"/>
      <c r="H56" s="29"/>
      <c r="I56" s="30"/>
      <c r="J56" s="43"/>
      <c r="K56" s="30"/>
      <c r="L56" s="29">
        <v>2</v>
      </c>
      <c r="M56" s="31"/>
      <c r="N56" s="29"/>
      <c r="O56" s="31"/>
      <c r="P56" s="29"/>
      <c r="Q56" s="32"/>
      <c r="R56" s="29"/>
      <c r="S56" s="32"/>
      <c r="T56" s="33"/>
      <c r="U56" s="34"/>
      <c r="V56" s="35"/>
      <c r="W56" s="38"/>
      <c r="X56" s="36"/>
      <c r="Y56" s="38"/>
      <c r="Z56" s="39"/>
      <c r="AA56" s="36"/>
      <c r="AB56" s="37"/>
      <c r="AC56" s="40"/>
      <c r="AD56" s="39"/>
      <c r="AE56" s="40"/>
      <c r="AF56" s="41">
        <f t="shared" si="0"/>
        <v>2</v>
      </c>
      <c r="AG56" s="42">
        <f t="shared" si="1"/>
        <v>0</v>
      </c>
      <c r="AH56" s="82"/>
      <c r="AI56" s="7"/>
    </row>
    <row r="57" spans="2:35" s="4" customFormat="1" ht="15" customHeight="1">
      <c r="B57" s="124"/>
      <c r="C57" s="109" t="s">
        <v>11</v>
      </c>
      <c r="D57" s="28">
        <v>4</v>
      </c>
      <c r="E57" s="28"/>
      <c r="F57" s="28"/>
      <c r="G57" s="28"/>
      <c r="H57" s="29"/>
      <c r="I57" s="30"/>
      <c r="J57" s="43"/>
      <c r="K57" s="30"/>
      <c r="L57" s="29"/>
      <c r="M57" s="31"/>
      <c r="N57" s="29"/>
      <c r="O57" s="31"/>
      <c r="P57" s="29"/>
      <c r="Q57" s="32"/>
      <c r="R57" s="29"/>
      <c r="S57" s="32"/>
      <c r="T57" s="33"/>
      <c r="U57" s="34"/>
      <c r="V57" s="35"/>
      <c r="W57" s="38"/>
      <c r="X57" s="36"/>
      <c r="Y57" s="38"/>
      <c r="Z57" s="39"/>
      <c r="AA57" s="36"/>
      <c r="AB57" s="37"/>
      <c r="AC57" s="40"/>
      <c r="AD57" s="39"/>
      <c r="AE57" s="40"/>
      <c r="AF57" s="41">
        <f t="shared" si="0"/>
        <v>4</v>
      </c>
      <c r="AG57" s="42">
        <f t="shared" si="1"/>
        <v>0</v>
      </c>
      <c r="AH57" s="82"/>
      <c r="AI57" s="7"/>
    </row>
    <row r="58" spans="2:35" s="4" customFormat="1" ht="15" customHeight="1">
      <c r="B58" s="125"/>
      <c r="C58" s="109" t="s">
        <v>14</v>
      </c>
      <c r="D58" s="28">
        <f>SUM(D56:D57)</f>
        <v>4</v>
      </c>
      <c r="E58" s="28"/>
      <c r="F58" s="28"/>
      <c r="G58" s="28"/>
      <c r="H58" s="29"/>
      <c r="I58" s="30"/>
      <c r="J58" s="29"/>
      <c r="K58" s="30"/>
      <c r="L58" s="29">
        <f>SUM(L56:L57)</f>
        <v>2</v>
      </c>
      <c r="M58" s="31"/>
      <c r="N58" s="29"/>
      <c r="O58" s="31"/>
      <c r="P58" s="29"/>
      <c r="Q58" s="32"/>
      <c r="R58" s="29"/>
      <c r="S58" s="32"/>
      <c r="T58" s="33"/>
      <c r="U58" s="34"/>
      <c r="V58" s="35"/>
      <c r="W58" s="38"/>
      <c r="X58" s="36"/>
      <c r="Y58" s="38"/>
      <c r="Z58" s="39"/>
      <c r="AA58" s="36"/>
      <c r="AB58" s="37"/>
      <c r="AC58" s="40"/>
      <c r="AD58" s="39"/>
      <c r="AE58" s="40"/>
      <c r="AF58" s="41">
        <f t="shared" si="0"/>
        <v>6</v>
      </c>
      <c r="AG58" s="42">
        <f t="shared" si="1"/>
        <v>0</v>
      </c>
      <c r="AH58" s="82"/>
      <c r="AI58" s="7"/>
    </row>
    <row r="59" spans="2:35" s="4" customFormat="1" ht="15" customHeight="1">
      <c r="B59" s="110" t="s">
        <v>25</v>
      </c>
      <c r="C59" s="109" t="s">
        <v>11</v>
      </c>
      <c r="D59" s="28">
        <v>4</v>
      </c>
      <c r="E59" s="28"/>
      <c r="F59" s="28"/>
      <c r="G59" s="28"/>
      <c r="H59" s="29"/>
      <c r="I59" s="30"/>
      <c r="J59" s="43"/>
      <c r="K59" s="30"/>
      <c r="L59" s="29"/>
      <c r="M59" s="31"/>
      <c r="N59" s="29"/>
      <c r="O59" s="31"/>
      <c r="P59" s="29"/>
      <c r="Q59" s="32"/>
      <c r="R59" s="29"/>
      <c r="S59" s="32"/>
      <c r="T59" s="33"/>
      <c r="U59" s="34"/>
      <c r="V59" s="35"/>
      <c r="W59" s="38"/>
      <c r="X59" s="36"/>
      <c r="Y59" s="38"/>
      <c r="Z59" s="39"/>
      <c r="AA59" s="36"/>
      <c r="AB59" s="37"/>
      <c r="AC59" s="40"/>
      <c r="AD59" s="39"/>
      <c r="AE59" s="40"/>
      <c r="AF59" s="41">
        <f t="shared" si="0"/>
        <v>4</v>
      </c>
      <c r="AG59" s="42">
        <f t="shared" si="1"/>
        <v>0</v>
      </c>
      <c r="AH59" s="82"/>
      <c r="AI59" s="7"/>
    </row>
    <row r="60" spans="2:35" s="4" customFormat="1" ht="15" customHeight="1">
      <c r="B60" s="110" t="s">
        <v>26</v>
      </c>
      <c r="C60" s="109" t="s">
        <v>10</v>
      </c>
      <c r="D60" s="28">
        <v>3</v>
      </c>
      <c r="E60" s="28"/>
      <c r="F60" s="28"/>
      <c r="G60" s="28"/>
      <c r="H60" s="29"/>
      <c r="I60" s="30"/>
      <c r="J60" s="43"/>
      <c r="K60" s="30"/>
      <c r="L60" s="29"/>
      <c r="M60" s="31"/>
      <c r="N60" s="29"/>
      <c r="O60" s="31"/>
      <c r="P60" s="29"/>
      <c r="Q60" s="32"/>
      <c r="R60" s="29"/>
      <c r="S60" s="32"/>
      <c r="T60" s="33"/>
      <c r="U60" s="34"/>
      <c r="V60" s="35"/>
      <c r="W60" s="38"/>
      <c r="X60" s="36"/>
      <c r="Y60" s="38"/>
      <c r="Z60" s="39"/>
      <c r="AA60" s="36"/>
      <c r="AB60" s="37"/>
      <c r="AC60" s="40"/>
      <c r="AD60" s="39"/>
      <c r="AE60" s="40"/>
      <c r="AF60" s="41">
        <f t="shared" si="0"/>
        <v>3</v>
      </c>
      <c r="AG60" s="42">
        <f t="shared" si="1"/>
        <v>0</v>
      </c>
      <c r="AH60" s="82"/>
      <c r="AI60" s="7"/>
    </row>
    <row r="61" spans="2:35" s="4" customFormat="1" ht="15" customHeight="1">
      <c r="B61" s="123" t="s">
        <v>27</v>
      </c>
      <c r="C61" s="109" t="s">
        <v>10</v>
      </c>
      <c r="D61" s="28"/>
      <c r="E61" s="28"/>
      <c r="F61" s="28"/>
      <c r="G61" s="28"/>
      <c r="H61" s="29"/>
      <c r="I61" s="30"/>
      <c r="J61" s="43"/>
      <c r="K61" s="30"/>
      <c r="L61" s="29">
        <v>7</v>
      </c>
      <c r="M61" s="31"/>
      <c r="N61" s="29"/>
      <c r="O61" s="31"/>
      <c r="P61" s="29"/>
      <c r="Q61" s="32"/>
      <c r="R61" s="29"/>
      <c r="S61" s="32"/>
      <c r="T61" s="33"/>
      <c r="U61" s="34"/>
      <c r="V61" s="35"/>
      <c r="W61" s="38"/>
      <c r="X61" s="36"/>
      <c r="Y61" s="38"/>
      <c r="Z61" s="39"/>
      <c r="AA61" s="36"/>
      <c r="AB61" s="37"/>
      <c r="AC61" s="40"/>
      <c r="AD61" s="39"/>
      <c r="AE61" s="40"/>
      <c r="AF61" s="41">
        <f t="shared" si="0"/>
        <v>7</v>
      </c>
      <c r="AG61" s="42">
        <f t="shared" si="1"/>
        <v>0</v>
      </c>
      <c r="AH61" s="82"/>
      <c r="AI61" s="7"/>
    </row>
    <row r="62" spans="2:35" s="4" customFormat="1" ht="15" customHeight="1">
      <c r="B62" s="124"/>
      <c r="C62" s="109" t="s">
        <v>12</v>
      </c>
      <c r="D62" s="28"/>
      <c r="E62" s="28"/>
      <c r="F62" s="28"/>
      <c r="G62" s="28"/>
      <c r="H62" s="29"/>
      <c r="I62" s="30"/>
      <c r="J62" s="43"/>
      <c r="K62" s="30"/>
      <c r="L62" s="29"/>
      <c r="M62" s="31"/>
      <c r="N62" s="29"/>
      <c r="O62" s="31"/>
      <c r="P62" s="29">
        <v>2</v>
      </c>
      <c r="Q62" s="32"/>
      <c r="R62" s="29">
        <v>2</v>
      </c>
      <c r="S62" s="32"/>
      <c r="T62" s="33">
        <v>1</v>
      </c>
      <c r="U62" s="34"/>
      <c r="V62" s="35"/>
      <c r="W62" s="38"/>
      <c r="X62" s="36"/>
      <c r="Y62" s="38"/>
      <c r="Z62" s="39"/>
      <c r="AA62" s="36"/>
      <c r="AB62" s="37"/>
      <c r="AC62" s="40"/>
      <c r="AD62" s="39"/>
      <c r="AE62" s="40"/>
      <c r="AF62" s="41">
        <f t="shared" si="0"/>
        <v>5</v>
      </c>
      <c r="AG62" s="42">
        <f t="shared" si="1"/>
        <v>0</v>
      </c>
      <c r="AH62" s="82"/>
      <c r="AI62" s="7"/>
    </row>
    <row r="63" spans="2:35" s="4" customFormat="1" ht="15" customHeight="1">
      <c r="B63" s="125"/>
      <c r="C63" s="109" t="s">
        <v>14</v>
      </c>
      <c r="D63" s="28"/>
      <c r="E63" s="28"/>
      <c r="F63" s="28"/>
      <c r="G63" s="28"/>
      <c r="H63" s="29"/>
      <c r="I63" s="30"/>
      <c r="J63" s="43"/>
      <c r="K63" s="30"/>
      <c r="L63" s="29">
        <f>SUM(L61:L62)</f>
        <v>7</v>
      </c>
      <c r="M63" s="31"/>
      <c r="N63" s="29"/>
      <c r="O63" s="31"/>
      <c r="P63" s="29">
        <v>2</v>
      </c>
      <c r="Q63" s="32"/>
      <c r="R63" s="29">
        <v>2</v>
      </c>
      <c r="S63" s="32"/>
      <c r="T63" s="33">
        <v>1</v>
      </c>
      <c r="U63" s="34"/>
      <c r="V63" s="35"/>
      <c r="W63" s="38"/>
      <c r="X63" s="36"/>
      <c r="Y63" s="38"/>
      <c r="Z63" s="39"/>
      <c r="AA63" s="36"/>
      <c r="AB63" s="37"/>
      <c r="AC63" s="40"/>
      <c r="AD63" s="39"/>
      <c r="AE63" s="40"/>
      <c r="AF63" s="41">
        <f t="shared" si="0"/>
        <v>12</v>
      </c>
      <c r="AG63" s="42">
        <f t="shared" si="1"/>
        <v>0</v>
      </c>
      <c r="AH63" s="82"/>
      <c r="AI63" s="7"/>
    </row>
    <row r="64" spans="2:35" s="4" customFormat="1" ht="15" customHeight="1">
      <c r="B64" s="123" t="s">
        <v>28</v>
      </c>
      <c r="C64" s="109" t="s">
        <v>11</v>
      </c>
      <c r="D64" s="28">
        <v>6</v>
      </c>
      <c r="E64" s="28"/>
      <c r="F64" s="28"/>
      <c r="G64" s="28"/>
      <c r="H64" s="29"/>
      <c r="I64" s="30"/>
      <c r="J64" s="43"/>
      <c r="K64" s="30"/>
      <c r="L64" s="29"/>
      <c r="M64" s="31"/>
      <c r="N64" s="29"/>
      <c r="O64" s="31"/>
      <c r="P64" s="29"/>
      <c r="Q64" s="32"/>
      <c r="R64" s="29"/>
      <c r="S64" s="32"/>
      <c r="T64" s="33"/>
      <c r="U64" s="34"/>
      <c r="V64" s="35"/>
      <c r="W64" s="38"/>
      <c r="X64" s="36"/>
      <c r="Y64" s="38"/>
      <c r="Z64" s="39"/>
      <c r="AA64" s="36"/>
      <c r="AB64" s="37"/>
      <c r="AC64" s="40"/>
      <c r="AD64" s="39"/>
      <c r="AE64" s="40"/>
      <c r="AF64" s="41">
        <f t="shared" si="0"/>
        <v>6</v>
      </c>
      <c r="AG64" s="42">
        <f t="shared" si="1"/>
        <v>0</v>
      </c>
      <c r="AH64" s="82"/>
      <c r="AI64" s="7"/>
    </row>
    <row r="65" spans="2:35" s="4" customFormat="1" ht="15" customHeight="1">
      <c r="B65" s="124"/>
      <c r="C65" s="109" t="s">
        <v>10</v>
      </c>
      <c r="D65" s="28"/>
      <c r="E65" s="28"/>
      <c r="F65" s="28"/>
      <c r="G65" s="28"/>
      <c r="H65" s="29">
        <v>10</v>
      </c>
      <c r="I65" s="30"/>
      <c r="J65" s="43"/>
      <c r="K65" s="30"/>
      <c r="L65" s="29"/>
      <c r="M65" s="31"/>
      <c r="N65" s="29">
        <v>5</v>
      </c>
      <c r="O65" s="31">
        <v>5</v>
      </c>
      <c r="P65" s="29">
        <v>5</v>
      </c>
      <c r="Q65" s="32">
        <v>5</v>
      </c>
      <c r="R65" s="29">
        <v>5</v>
      </c>
      <c r="S65" s="32">
        <f>R65</f>
        <v>5</v>
      </c>
      <c r="T65" s="33">
        <v>5</v>
      </c>
      <c r="U65" s="34">
        <v>5</v>
      </c>
      <c r="V65" s="35">
        <v>5</v>
      </c>
      <c r="W65" s="38">
        <v>5</v>
      </c>
      <c r="X65" s="39">
        <v>5</v>
      </c>
      <c r="Y65" s="38">
        <v>5</v>
      </c>
      <c r="Z65" s="39">
        <v>5</v>
      </c>
      <c r="AA65" s="36">
        <v>5</v>
      </c>
      <c r="AB65" s="35">
        <v>5</v>
      </c>
      <c r="AC65" s="40">
        <v>5</v>
      </c>
      <c r="AD65" s="39">
        <v>5</v>
      </c>
      <c r="AE65" s="40">
        <v>5</v>
      </c>
      <c r="AF65" s="41">
        <f t="shared" si="0"/>
        <v>50</v>
      </c>
      <c r="AG65" s="42">
        <f t="shared" si="1"/>
        <v>40</v>
      </c>
      <c r="AH65" s="82"/>
      <c r="AI65" s="7"/>
    </row>
    <row r="66" spans="2:35" s="4" customFormat="1" ht="15" customHeight="1">
      <c r="B66" s="124"/>
      <c r="C66" s="109" t="s">
        <v>12</v>
      </c>
      <c r="D66" s="28"/>
      <c r="E66" s="28"/>
      <c r="F66" s="28"/>
      <c r="G66" s="28"/>
      <c r="H66" s="29"/>
      <c r="I66" s="30"/>
      <c r="J66" s="43"/>
      <c r="K66" s="30"/>
      <c r="L66" s="29"/>
      <c r="M66" s="31"/>
      <c r="N66" s="29"/>
      <c r="O66" s="31"/>
      <c r="P66" s="29"/>
      <c r="Q66" s="32"/>
      <c r="R66" s="29"/>
      <c r="S66" s="32"/>
      <c r="T66" s="33">
        <v>2</v>
      </c>
      <c r="U66" s="34"/>
      <c r="V66" s="35">
        <v>2</v>
      </c>
      <c r="W66" s="38"/>
      <c r="X66" s="39"/>
      <c r="Y66" s="38"/>
      <c r="Z66" s="39"/>
      <c r="AA66" s="36"/>
      <c r="AB66" s="35"/>
      <c r="AC66" s="40"/>
      <c r="AD66" s="39"/>
      <c r="AE66" s="40"/>
      <c r="AF66" s="41">
        <f t="shared" si="0"/>
        <v>4</v>
      </c>
      <c r="AG66" s="42">
        <f t="shared" si="1"/>
        <v>0</v>
      </c>
      <c r="AH66" s="82"/>
      <c r="AI66" s="7"/>
    </row>
    <row r="67" spans="2:35" s="4" customFormat="1" ht="15" customHeight="1">
      <c r="B67" s="125"/>
      <c r="C67" s="109" t="s">
        <v>14</v>
      </c>
      <c r="D67" s="28">
        <f>SUM(D64:D65)</f>
        <v>6</v>
      </c>
      <c r="E67" s="28"/>
      <c r="F67" s="28"/>
      <c r="G67" s="28"/>
      <c r="H67" s="29">
        <f>SUM(H64:H65)</f>
        <v>10</v>
      </c>
      <c r="I67" s="30"/>
      <c r="J67" s="29"/>
      <c r="K67" s="30"/>
      <c r="L67" s="29"/>
      <c r="M67" s="31"/>
      <c r="N67" s="29">
        <f>SUM(N64:N66)</f>
        <v>5</v>
      </c>
      <c r="O67" s="31">
        <f>SUM(O64:O66)</f>
        <v>5</v>
      </c>
      <c r="P67" s="29">
        <v>5</v>
      </c>
      <c r="Q67" s="31">
        <v>5</v>
      </c>
      <c r="R67" s="29">
        <f t="shared" ref="R67:AA67" si="11">SUM(R64:R66)</f>
        <v>5</v>
      </c>
      <c r="S67" s="31">
        <f t="shared" si="11"/>
        <v>5</v>
      </c>
      <c r="T67" s="29">
        <f t="shared" si="11"/>
        <v>7</v>
      </c>
      <c r="U67" s="31">
        <f t="shared" si="11"/>
        <v>5</v>
      </c>
      <c r="V67" s="49">
        <f t="shared" si="11"/>
        <v>7</v>
      </c>
      <c r="W67" s="52">
        <f t="shared" si="11"/>
        <v>5</v>
      </c>
      <c r="X67" s="51">
        <f>SUM(X64:X66)</f>
        <v>5</v>
      </c>
      <c r="Y67" s="52">
        <f>SUM(Y64:Y66)</f>
        <v>5</v>
      </c>
      <c r="Z67" s="51">
        <f t="shared" si="11"/>
        <v>5</v>
      </c>
      <c r="AA67" s="53">
        <f t="shared" si="11"/>
        <v>5</v>
      </c>
      <c r="AB67" s="56">
        <f>SUM(AB64:AB66)</f>
        <v>5</v>
      </c>
      <c r="AC67" s="57">
        <f>SUM(AC64:AC66)</f>
        <v>5</v>
      </c>
      <c r="AD67" s="56">
        <f>SUM(AD64:AD66)</f>
        <v>5</v>
      </c>
      <c r="AE67" s="57">
        <f>SUM(AE64:AE66)</f>
        <v>5</v>
      </c>
      <c r="AF67" s="41">
        <f>+D67+E67+F67+G67+H67+J67+L67+N67+P67+R67+T67+V67+Z67+X67+AB67</f>
        <v>60</v>
      </c>
      <c r="AG67" s="42">
        <f t="shared" si="1"/>
        <v>40</v>
      </c>
      <c r="AH67" s="82"/>
      <c r="AI67" s="7"/>
    </row>
    <row r="68" spans="2:35" s="4" customFormat="1" ht="15" customHeight="1">
      <c r="B68" s="110" t="s">
        <v>29</v>
      </c>
      <c r="C68" s="109" t="s">
        <v>10</v>
      </c>
      <c r="D68" s="28">
        <v>2</v>
      </c>
      <c r="E68" s="28"/>
      <c r="F68" s="28"/>
      <c r="G68" s="28"/>
      <c r="H68" s="29">
        <v>2</v>
      </c>
      <c r="I68" s="30"/>
      <c r="J68" s="43"/>
      <c r="K68" s="30"/>
      <c r="L68" s="29"/>
      <c r="M68" s="31"/>
      <c r="N68" s="29"/>
      <c r="O68" s="31"/>
      <c r="P68" s="29"/>
      <c r="Q68" s="32"/>
      <c r="R68" s="29"/>
      <c r="S68" s="32"/>
      <c r="T68" s="33"/>
      <c r="U68" s="34"/>
      <c r="V68" s="35"/>
      <c r="W68" s="38"/>
      <c r="X68" s="36"/>
      <c r="Y68" s="38"/>
      <c r="Z68" s="39"/>
      <c r="AA68" s="36"/>
      <c r="AB68" s="37"/>
      <c r="AC68" s="40"/>
      <c r="AD68" s="39"/>
      <c r="AE68" s="40"/>
      <c r="AF68" s="41">
        <f t="shared" si="0"/>
        <v>4</v>
      </c>
      <c r="AG68" s="42">
        <f t="shared" si="1"/>
        <v>0</v>
      </c>
      <c r="AH68" s="82"/>
      <c r="AI68" s="7"/>
    </row>
    <row r="69" spans="2:35" s="4" customFormat="1" ht="15" customHeight="1">
      <c r="B69" s="110" t="s">
        <v>30</v>
      </c>
      <c r="C69" s="109" t="s">
        <v>10</v>
      </c>
      <c r="D69" s="28">
        <v>5</v>
      </c>
      <c r="E69" s="28"/>
      <c r="F69" s="28"/>
      <c r="G69" s="28"/>
      <c r="H69" s="29"/>
      <c r="I69" s="30"/>
      <c r="J69" s="43"/>
      <c r="K69" s="30"/>
      <c r="L69" s="29"/>
      <c r="M69" s="31"/>
      <c r="N69" s="29"/>
      <c r="O69" s="31"/>
      <c r="P69" s="29"/>
      <c r="Q69" s="32"/>
      <c r="R69" s="29"/>
      <c r="S69" s="32"/>
      <c r="T69" s="33"/>
      <c r="U69" s="34"/>
      <c r="V69" s="35"/>
      <c r="W69" s="38"/>
      <c r="X69" s="36"/>
      <c r="Y69" s="38"/>
      <c r="Z69" s="39"/>
      <c r="AA69" s="36"/>
      <c r="AB69" s="37"/>
      <c r="AC69" s="40"/>
      <c r="AD69" s="39"/>
      <c r="AE69" s="40"/>
      <c r="AF69" s="41">
        <f t="shared" si="0"/>
        <v>5</v>
      </c>
      <c r="AG69" s="42">
        <f t="shared" si="1"/>
        <v>0</v>
      </c>
      <c r="AH69" s="82"/>
      <c r="AI69" s="7"/>
    </row>
    <row r="70" spans="2:35" s="4" customFormat="1" ht="15" customHeight="1">
      <c r="B70" s="112"/>
      <c r="C70" s="109" t="s">
        <v>10</v>
      </c>
      <c r="D70" s="28">
        <f t="shared" ref="D70:L70" si="12">D14+D20+D25+D30+D33+D38+D43+D49+D53+D56+D60+D61+D65+D68+D69</f>
        <v>422</v>
      </c>
      <c r="E70" s="28">
        <f t="shared" si="12"/>
        <v>33</v>
      </c>
      <c r="F70" s="28">
        <f t="shared" si="12"/>
        <v>32</v>
      </c>
      <c r="G70" s="28">
        <f t="shared" si="12"/>
        <v>19</v>
      </c>
      <c r="H70" s="29">
        <f t="shared" si="12"/>
        <v>73</v>
      </c>
      <c r="I70" s="30">
        <f t="shared" si="12"/>
        <v>33</v>
      </c>
      <c r="J70" s="29">
        <f t="shared" si="12"/>
        <v>28</v>
      </c>
      <c r="K70" s="30">
        <f t="shared" si="12"/>
        <v>13</v>
      </c>
      <c r="L70" s="29">
        <f t="shared" si="12"/>
        <v>14</v>
      </c>
      <c r="M70" s="54"/>
      <c r="N70" s="29">
        <f>N14+N20+N25+N30+N33+N38+N43+N49+N53+N56+N60+N61+N65+N68+N69</f>
        <v>14</v>
      </c>
      <c r="O70" s="31">
        <f>O14+O20+O25+O30+O33+O38+O43+O49+O53+O56+O60+O61+O65+O68+O69</f>
        <v>14</v>
      </c>
      <c r="P70" s="29">
        <v>19</v>
      </c>
      <c r="Q70" s="31">
        <v>19</v>
      </c>
      <c r="R70" s="29">
        <f t="shared" ref="R70:W70" si="13">R14+R20+R25+R30+R33+R38+R43+R49+R53+R56+R60+R61+R65+R68+R69</f>
        <v>19</v>
      </c>
      <c r="S70" s="31">
        <f t="shared" si="13"/>
        <v>19</v>
      </c>
      <c r="T70" s="29">
        <f t="shared" si="13"/>
        <v>16</v>
      </c>
      <c r="U70" s="31">
        <f t="shared" si="13"/>
        <v>16</v>
      </c>
      <c r="V70" s="49">
        <f t="shared" si="13"/>
        <v>13</v>
      </c>
      <c r="W70" s="52">
        <f t="shared" si="13"/>
        <v>13</v>
      </c>
      <c r="X70" s="51">
        <f t="shared" ref="X70:AE70" si="14">X14+X20+X25+X30+X33+X38+X42+X43+X49+X53+X56+X60+X61+X65+X68+X69</f>
        <v>41</v>
      </c>
      <c r="Y70" s="52">
        <f t="shared" si="14"/>
        <v>41</v>
      </c>
      <c r="Z70" s="51">
        <f>Z14+Z20+Z25+Z30+Z33+Z38+Z42+Z43+Z49+Z53+Z56+Z60+Z61+Z65+Z68+Z69</f>
        <v>24</v>
      </c>
      <c r="AA70" s="53">
        <f t="shared" si="14"/>
        <v>24</v>
      </c>
      <c r="AB70" s="83">
        <f>AB14+AB20+AB25+AB30+AB33+AB38+AB42+AB43+AB49+AB53+AB56+AB60+AB61+AB65+AB68+AB69</f>
        <v>7</v>
      </c>
      <c r="AC70" s="57">
        <f t="shared" si="14"/>
        <v>7</v>
      </c>
      <c r="AD70" s="51">
        <f>AD14+AD20+AD25+AD30+AD33+AD38+AD42+AD43+AD49+AD53+AD56+AD60+AD61+AD65+AD68+AD69</f>
        <v>31</v>
      </c>
      <c r="AE70" s="57">
        <f t="shared" si="14"/>
        <v>31</v>
      </c>
      <c r="AF70" s="41">
        <f t="shared" si="0"/>
        <v>774</v>
      </c>
      <c r="AG70" s="42">
        <f t="shared" si="1"/>
        <v>199</v>
      </c>
      <c r="AH70" s="82"/>
      <c r="AI70" s="7"/>
    </row>
    <row r="71" spans="2:35" s="4" customFormat="1" ht="15" customHeight="1">
      <c r="B71" s="112" t="s">
        <v>31</v>
      </c>
      <c r="C71" s="109" t="s">
        <v>11</v>
      </c>
      <c r="D71" s="28">
        <f>D15+D21+D26+D34+D39+D44+D50+D57+D59+D64</f>
        <v>622</v>
      </c>
      <c r="E71" s="28"/>
      <c r="F71" s="28"/>
      <c r="G71" s="28"/>
      <c r="H71" s="29"/>
      <c r="I71" s="55"/>
      <c r="J71" s="29"/>
      <c r="K71" s="30"/>
      <c r="L71" s="29"/>
      <c r="M71" s="54"/>
      <c r="N71" s="29"/>
      <c r="O71" s="54"/>
      <c r="P71" s="29"/>
      <c r="Q71" s="54"/>
      <c r="R71" s="29"/>
      <c r="S71" s="31"/>
      <c r="T71" s="33"/>
      <c r="U71" s="34"/>
      <c r="V71" s="35"/>
      <c r="W71" s="38"/>
      <c r="X71" s="39"/>
      <c r="Y71" s="38"/>
      <c r="Z71" s="39"/>
      <c r="AA71" s="36"/>
      <c r="AB71" s="37"/>
      <c r="AC71" s="40"/>
      <c r="AD71" s="56"/>
      <c r="AE71" s="57"/>
      <c r="AF71" s="41">
        <f t="shared" si="0"/>
        <v>622</v>
      </c>
      <c r="AG71" s="42">
        <f t="shared" si="1"/>
        <v>0</v>
      </c>
      <c r="AH71" s="82"/>
      <c r="AI71" s="7"/>
    </row>
    <row r="72" spans="2:35" s="4" customFormat="1" ht="15" customHeight="1">
      <c r="B72" s="112"/>
      <c r="C72" s="109" t="s">
        <v>12</v>
      </c>
      <c r="D72" s="28">
        <f>D16+D22+D27+D31+D40+D45+D51</f>
        <v>155</v>
      </c>
      <c r="E72" s="28">
        <f t="shared" ref="E72:L72" si="15">E16+E22+E27+E31+E40+E45+E51</f>
        <v>3</v>
      </c>
      <c r="F72" s="28">
        <f t="shared" si="15"/>
        <v>5</v>
      </c>
      <c r="G72" s="28">
        <f t="shared" si="15"/>
        <v>1</v>
      </c>
      <c r="H72" s="29">
        <f t="shared" si="15"/>
        <v>3</v>
      </c>
      <c r="I72" s="55"/>
      <c r="J72" s="29">
        <f t="shared" si="15"/>
        <v>4</v>
      </c>
      <c r="K72" s="30">
        <f>K16+K22+K27+K31+K40+K45+K51</f>
        <v>1</v>
      </c>
      <c r="L72" s="29">
        <f t="shared" si="15"/>
        <v>5</v>
      </c>
      <c r="M72" s="54"/>
      <c r="N72" s="29">
        <f>N16+N22+N27+N31+N40+N45+N51</f>
        <v>4</v>
      </c>
      <c r="O72" s="54"/>
      <c r="P72" s="29">
        <v>2</v>
      </c>
      <c r="Q72" s="54"/>
      <c r="R72" s="29">
        <f>R16+R22+R27+R31+R40+R45+R51+R62</f>
        <v>8</v>
      </c>
      <c r="S72" s="31"/>
      <c r="T72" s="29">
        <f>T16+T22+T27+T31+T40+T45+T51+T62+T66</f>
        <v>15</v>
      </c>
      <c r="U72" s="30">
        <f>U16+U22+U27+U31+U40+U45+U51</f>
        <v>1</v>
      </c>
      <c r="V72" s="49">
        <f>V16+V22+V27+V31+V40+V45+V51+V62+V66</f>
        <v>7</v>
      </c>
      <c r="W72" s="52"/>
      <c r="X72" s="51">
        <f>X16+X22+X27+X31+X40+X45+X51+X54+X62</f>
        <v>8</v>
      </c>
      <c r="Y72" s="52"/>
      <c r="Z72" s="51">
        <f>Z16+Z22+Z27+Z31+Z40+Z45+Z51+Z54+Z62</f>
        <v>6</v>
      </c>
      <c r="AA72" s="53"/>
      <c r="AB72" s="83">
        <f>AB16+AB22+AB27+AB31+AB40+AB45+AB51+AB54+AB62</f>
        <v>6</v>
      </c>
      <c r="AC72" s="57"/>
      <c r="AD72" s="56"/>
      <c r="AE72" s="57"/>
      <c r="AF72" s="41">
        <f t="shared" si="0"/>
        <v>232</v>
      </c>
      <c r="AG72" s="42">
        <f t="shared" si="1"/>
        <v>2</v>
      </c>
      <c r="AH72" s="82"/>
      <c r="AI72" s="7"/>
    </row>
    <row r="73" spans="2:35" s="4" customFormat="1" ht="15" customHeight="1">
      <c r="B73" s="112"/>
      <c r="C73" s="109" t="s">
        <v>13</v>
      </c>
      <c r="D73" s="28">
        <f>D18+D23+D28+D36+D46</f>
        <v>67</v>
      </c>
      <c r="E73" s="28"/>
      <c r="F73" s="28"/>
      <c r="G73" s="28"/>
      <c r="H73" s="29"/>
      <c r="I73" s="55"/>
      <c r="J73" s="29"/>
      <c r="K73" s="30"/>
      <c r="L73" s="29"/>
      <c r="M73" s="54"/>
      <c r="N73" s="29"/>
      <c r="O73" s="54"/>
      <c r="P73" s="29"/>
      <c r="Q73" s="54"/>
      <c r="R73" s="29"/>
      <c r="S73" s="31"/>
      <c r="T73" s="33"/>
      <c r="U73" s="34"/>
      <c r="V73" s="35"/>
      <c r="W73" s="38"/>
      <c r="X73" s="39"/>
      <c r="Y73" s="38"/>
      <c r="Z73" s="39"/>
      <c r="AA73" s="36"/>
      <c r="AB73" s="37"/>
      <c r="AC73" s="40"/>
      <c r="AD73" s="39"/>
      <c r="AE73" s="40"/>
      <c r="AF73" s="41">
        <f t="shared" si="0"/>
        <v>67</v>
      </c>
      <c r="AG73" s="42">
        <f t="shared" si="1"/>
        <v>0</v>
      </c>
      <c r="AH73" s="82"/>
      <c r="AI73" s="7"/>
    </row>
    <row r="74" spans="2:35" s="4" customFormat="1" ht="15" customHeight="1">
      <c r="B74" s="113"/>
      <c r="C74" s="111" t="s">
        <v>22</v>
      </c>
      <c r="D74" s="58"/>
      <c r="E74" s="58"/>
      <c r="F74" s="58"/>
      <c r="G74" s="58"/>
      <c r="H74" s="59"/>
      <c r="I74" s="60"/>
      <c r="J74" s="59"/>
      <c r="K74" s="61"/>
      <c r="L74" s="59"/>
      <c r="M74" s="62"/>
      <c r="N74" s="59"/>
      <c r="O74" s="62"/>
      <c r="P74" s="59"/>
      <c r="Q74" s="62"/>
      <c r="R74" s="59"/>
      <c r="S74" s="63"/>
      <c r="T74" s="64"/>
      <c r="U74" s="65"/>
      <c r="V74" s="66"/>
      <c r="W74" s="67"/>
      <c r="X74" s="68"/>
      <c r="Y74" s="67"/>
      <c r="Z74" s="68">
        <f>Z47</f>
        <v>11</v>
      </c>
      <c r="AA74" s="69">
        <f>AA47</f>
        <v>11</v>
      </c>
      <c r="AB74" s="114"/>
      <c r="AC74" s="70"/>
      <c r="AD74" s="68"/>
      <c r="AE74" s="70"/>
      <c r="AF74" s="41">
        <f t="shared" si="0"/>
        <v>11</v>
      </c>
      <c r="AG74" s="42">
        <f t="shared" si="1"/>
        <v>11</v>
      </c>
      <c r="AH74" s="82"/>
      <c r="AI74" s="7"/>
    </row>
    <row r="75" spans="2:35" s="4" customFormat="1" ht="15" customHeight="1" thickBot="1">
      <c r="B75" s="145" t="s">
        <v>32</v>
      </c>
      <c r="C75" s="146"/>
      <c r="D75" s="71">
        <f>SUM(D70:D73)</f>
        <v>1266</v>
      </c>
      <c r="E75" s="72">
        <f t="shared" ref="E75:L75" si="16">SUM(E70:E73)</f>
        <v>36</v>
      </c>
      <c r="F75" s="72">
        <f t="shared" si="16"/>
        <v>37</v>
      </c>
      <c r="G75" s="72">
        <f t="shared" si="16"/>
        <v>20</v>
      </c>
      <c r="H75" s="73">
        <f t="shared" si="16"/>
        <v>76</v>
      </c>
      <c r="I75" s="74">
        <f t="shared" si="16"/>
        <v>33</v>
      </c>
      <c r="J75" s="73">
        <f t="shared" si="16"/>
        <v>32</v>
      </c>
      <c r="K75" s="74">
        <f t="shared" si="16"/>
        <v>14</v>
      </c>
      <c r="L75" s="73">
        <f t="shared" si="16"/>
        <v>19</v>
      </c>
      <c r="M75" s="75"/>
      <c r="N75" s="73">
        <f>SUM(N70:N73)</f>
        <v>18</v>
      </c>
      <c r="O75" s="75">
        <f>SUM(O70:O73)</f>
        <v>14</v>
      </c>
      <c r="P75" s="73">
        <v>21</v>
      </c>
      <c r="Q75" s="75">
        <v>19</v>
      </c>
      <c r="R75" s="73">
        <f t="shared" ref="R75:Y75" si="17">SUM(R70:R73)</f>
        <v>27</v>
      </c>
      <c r="S75" s="75">
        <f t="shared" si="17"/>
        <v>19</v>
      </c>
      <c r="T75" s="73">
        <f t="shared" si="17"/>
        <v>31</v>
      </c>
      <c r="U75" s="75">
        <f t="shared" si="17"/>
        <v>17</v>
      </c>
      <c r="V75" s="76">
        <f t="shared" si="17"/>
        <v>20</v>
      </c>
      <c r="W75" s="77">
        <f t="shared" si="17"/>
        <v>13</v>
      </c>
      <c r="X75" s="78">
        <f t="shared" si="17"/>
        <v>49</v>
      </c>
      <c r="Y75" s="77">
        <f t="shared" si="17"/>
        <v>41</v>
      </c>
      <c r="Z75" s="78">
        <f t="shared" ref="Z75:AE75" si="18">SUM(Z70:Z74)</f>
        <v>41</v>
      </c>
      <c r="AA75" s="79">
        <f t="shared" si="18"/>
        <v>35</v>
      </c>
      <c r="AB75" s="76">
        <f t="shared" si="18"/>
        <v>13</v>
      </c>
      <c r="AC75" s="115">
        <f t="shared" si="18"/>
        <v>7</v>
      </c>
      <c r="AD75" s="78">
        <f t="shared" si="18"/>
        <v>31</v>
      </c>
      <c r="AE75" s="115">
        <f t="shared" si="18"/>
        <v>31</v>
      </c>
      <c r="AF75" s="116">
        <f t="shared" si="0"/>
        <v>1706</v>
      </c>
      <c r="AG75" s="80">
        <f t="shared" si="1"/>
        <v>212</v>
      </c>
      <c r="AH75" s="82"/>
      <c r="AI75" s="7"/>
    </row>
    <row r="76" spans="2:35" s="4" customFormat="1">
      <c r="B76" s="15" t="s">
        <v>34</v>
      </c>
      <c r="C76" s="5"/>
      <c r="E76" s="5"/>
      <c r="F76" s="5"/>
      <c r="G76" s="5"/>
      <c r="H76" s="5"/>
      <c r="I76" s="5"/>
      <c r="J76" s="16"/>
      <c r="K76" s="5"/>
      <c r="L76" s="117"/>
      <c r="M76" s="15"/>
      <c r="N76" s="117"/>
      <c r="O76" s="15"/>
      <c r="P76" s="117"/>
      <c r="Q76" s="15"/>
      <c r="R76" s="117"/>
      <c r="S76" s="6"/>
      <c r="T76" s="117"/>
      <c r="U76" s="6"/>
      <c r="V76" s="117"/>
      <c r="W76" s="6"/>
      <c r="X76" s="117"/>
      <c r="Y76" s="6"/>
      <c r="Z76" s="6"/>
      <c r="AA76" s="6"/>
      <c r="AB76" s="117"/>
      <c r="AC76" s="18"/>
      <c r="AD76" s="19"/>
    </row>
    <row r="77" spans="2:35">
      <c r="B77" s="25" t="s">
        <v>35</v>
      </c>
      <c r="L77" s="118"/>
      <c r="M77" s="15"/>
      <c r="N77" s="118"/>
      <c r="P77" s="118"/>
      <c r="R77" s="118"/>
      <c r="T77" s="118"/>
      <c r="V77" s="118"/>
      <c r="X77" s="118"/>
      <c r="Y77" s="9"/>
      <c r="Z77" s="9"/>
      <c r="AB77" s="118"/>
    </row>
    <row r="78" spans="2:35" ht="13.5" customHeight="1">
      <c r="B78" s="25" t="s">
        <v>36</v>
      </c>
      <c r="L78" s="118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6"/>
      <c r="AC78" s="24"/>
      <c r="AD78" s="24"/>
    </row>
    <row r="79" spans="2:35">
      <c r="L79" s="118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24"/>
      <c r="AD79" s="24"/>
    </row>
  </sheetData>
  <mergeCells count="38">
    <mergeCell ref="T12:U12"/>
    <mergeCell ref="V12:W12"/>
    <mergeCell ref="X12:Y12"/>
    <mergeCell ref="R11:S11"/>
    <mergeCell ref="L12:M12"/>
    <mergeCell ref="R12:S12"/>
    <mergeCell ref="B11:B13"/>
    <mergeCell ref="H12:I12"/>
    <mergeCell ref="J12:K12"/>
    <mergeCell ref="N12:O12"/>
    <mergeCell ref="P12:Q12"/>
    <mergeCell ref="B53:B55"/>
    <mergeCell ref="B56:B58"/>
    <mergeCell ref="B61:B63"/>
    <mergeCell ref="B64:B67"/>
    <mergeCell ref="B75:C75"/>
    <mergeCell ref="B49:B52"/>
    <mergeCell ref="B14:B19"/>
    <mergeCell ref="P18:Q18"/>
    <mergeCell ref="B20:B24"/>
    <mergeCell ref="B25:B29"/>
    <mergeCell ref="P28:Q28"/>
    <mergeCell ref="B4:AG9"/>
    <mergeCell ref="B30:B32"/>
    <mergeCell ref="B33:B37"/>
    <mergeCell ref="B38:B41"/>
    <mergeCell ref="B43:B48"/>
    <mergeCell ref="Z12:AA12"/>
    <mergeCell ref="AB12:AC12"/>
    <mergeCell ref="AD12:AE12"/>
    <mergeCell ref="AF12:AG12"/>
    <mergeCell ref="P13:Q13"/>
    <mergeCell ref="R13:S13"/>
    <mergeCell ref="T13:U13"/>
    <mergeCell ref="V13:W13"/>
    <mergeCell ref="Z13:AA13"/>
    <mergeCell ref="AD13:AE13"/>
    <mergeCell ref="P11:Q11"/>
  </mergeCells>
  <phoneticPr fontId="1"/>
  <printOptions horizontalCentered="1"/>
  <pageMargins left="0.70866141732283472" right="0.70866141732283472" top="0.74803149606299213" bottom="0.74803149606299213" header="0.31496062992125984" footer="0.51181102362204722"/>
  <pageSetup paperSize="9" scale="66" firstPageNumber="134" orientation="portrait" useFirstPageNumber="1" r:id="rId1"/>
  <headerFooter scaleWithDoc="0">
    <oddFooter>&amp;C&amp;"ＭＳ 明朝,標準"-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P134.</vt:lpstr>
      <vt:lpstr>P134.!Print_Area</vt:lpstr>
    </vt:vector>
  </TitlesOfParts>
  <Company>宮崎県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中西 博仁</cp:lastModifiedBy>
  <cp:lastPrinted>2015-05-15T04:21:53Z</cp:lastPrinted>
  <dcterms:created xsi:type="dcterms:W3CDTF">2012-06-11T23:08:54Z</dcterms:created>
  <dcterms:modified xsi:type="dcterms:W3CDTF">2015-10-02T10:56:37Z</dcterms:modified>
</cp:coreProperties>
</file>