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56.46\野菜班\007統計関係\01_主要野菜生産状況調査\R4（R3年産）\03_取りまとめ\"/>
    </mc:Choice>
  </mc:AlternateContent>
  <bookViews>
    <workbookView xWindow="0" yWindow="0" windowWidth="28800" windowHeight="14115" tabRatio="919" firstSheet="49" activeTab="54"/>
  </bookViews>
  <sheets>
    <sheet name="表紙" sheetId="7" r:id="rId1"/>
    <sheet name="目次" sheetId="25" r:id="rId2"/>
    <sheet name="実施要領" sheetId="97" r:id="rId3"/>
    <sheet name="別表１" sheetId="98" r:id="rId4"/>
    <sheet name="留意事項" sheetId="96" r:id="rId5"/>
    <sheet name="(1)-1春だいこん" sheetId="27" r:id="rId6"/>
    <sheet name="(1)-2夏だいこん" sheetId="28" r:id="rId7"/>
    <sheet name="(1)-3秋冬だいこん" sheetId="29" r:id="rId8"/>
    <sheet name="(2)-1春夏にんじん" sheetId="31" r:id="rId9"/>
    <sheet name="(2)-2秋にんじん" sheetId="32" r:id="rId10"/>
    <sheet name="(2)-3冬にんじん" sheetId="33" r:id="rId11"/>
    <sheet name="(3)ごぼう" sheetId="34" r:id="rId12"/>
    <sheet name="(4)れんこん" sheetId="35" r:id="rId13"/>
    <sheet name="(5)-1春植えばれいしょ" sheetId="36" r:id="rId14"/>
    <sheet name="(5)-2秋植えばれいしょ" sheetId="37" r:id="rId15"/>
    <sheet name="(6)秋冬さといも" sheetId="38" r:id="rId16"/>
    <sheet name="(7)たまねぎ" sheetId="44" r:id="rId17"/>
    <sheet name="(8)しょうが" sheetId="42" r:id="rId18"/>
    <sheet name="(9)かんしょ" sheetId="40" r:id="rId19"/>
    <sheet name="(10)-1春はくさい" sheetId="43" r:id="rId20"/>
    <sheet name="(10)-2夏はくさい" sheetId="75" r:id="rId21"/>
    <sheet name="(10)-3秋冬はくさい" sheetId="74" r:id="rId22"/>
    <sheet name="(11)-1春キャベツ" sheetId="77" r:id="rId23"/>
    <sheet name="(11)-2夏秋キャベツ" sheetId="76" r:id="rId24"/>
    <sheet name="(11)-3冬キャベツ" sheetId="46" r:id="rId25"/>
    <sheet name="(12)ちんげんさい" sheetId="95" r:id="rId26"/>
    <sheet name="(13)ほうれんそう" sheetId="48" r:id="rId27"/>
    <sheet name="(14)しゅんぎく" sheetId="51" r:id="rId28"/>
    <sheet name="(15)アスパラガス" sheetId="53" r:id="rId29"/>
    <sheet name="(16)カリフラワー" sheetId="54" r:id="rId30"/>
    <sheet name="(17)ブロッコリー" sheetId="55" r:id="rId31"/>
    <sheet name="(18)-1春レタス" sheetId="79" r:id="rId32"/>
    <sheet name="(18)-2夏秋レタス" sheetId="78" r:id="rId33"/>
    <sheet name="(18)-3冬レタス" sheetId="59" r:id="rId34"/>
    <sheet name="(19)-1春ねぎ" sheetId="81" r:id="rId35"/>
    <sheet name="(19)-2夏ねぎ" sheetId="80" r:id="rId36"/>
    <sheet name="(19)ｰ3秋冬ねぎ" sheetId="60" r:id="rId37"/>
    <sheet name="(20)にら" sheetId="61" r:id="rId38"/>
    <sheet name="(21)-1冬春きゅうり" sheetId="82" r:id="rId39"/>
    <sheet name="(21)-2夏秋きゅうり" sheetId="63" r:id="rId40"/>
    <sheet name="(22)かぼちゃ" sheetId="64" r:id="rId41"/>
    <sheet name="(23)ｰ1冬春なす" sheetId="83" r:id="rId42"/>
    <sheet name="(23)-2夏秋なす" sheetId="65" r:id="rId43"/>
    <sheet name="(24)-1冬春トマト" sheetId="84" r:id="rId44"/>
    <sheet name="(24)-2夏秋トマト" sheetId="66" r:id="rId45"/>
    <sheet name="(25)-1冬春ミニトマト" sheetId="93" r:id="rId46"/>
    <sheet name="(25)-2夏秋ミニトマト" sheetId="94" r:id="rId47"/>
    <sheet name="(26)-1冬春ピーマン" sheetId="85" r:id="rId48"/>
    <sheet name="(26)-2夏秋ピーマン" sheetId="67" r:id="rId49"/>
    <sheet name="(27)スイートコーン" sheetId="68" r:id="rId50"/>
    <sheet name="(28)さやいんげん" sheetId="56" r:id="rId51"/>
    <sheet name="(29)さやえんどう" sheetId="90" r:id="rId52"/>
    <sheet name="(30)そらまめ" sheetId="91" r:id="rId53"/>
    <sheet name="(31)いちご" sheetId="70" r:id="rId54"/>
    <sheet name="(32)メロン" sheetId="71" r:id="rId55"/>
    <sheet name="(33)すいか" sheetId="72" r:id="rId56"/>
  </sheets>
  <externalReferences>
    <externalReference r:id="rId57"/>
  </externalReferences>
  <definedNames>
    <definedName name="_xlnm.Print_Area" localSheetId="5">'(1)-1春だいこん'!$B$1:$H$69</definedName>
    <definedName name="_xlnm.Print_Area" localSheetId="6">'(1)-2夏だいこん'!$B$1:$H$69</definedName>
    <definedName name="_xlnm.Print_Area" localSheetId="7">'(1)-3秋冬だいこん'!$B$1:$H$69</definedName>
    <definedName name="_xlnm.Print_Area" localSheetId="19">'(10)-1春はくさい'!$B$1:$H$69</definedName>
    <definedName name="_xlnm.Print_Area" localSheetId="20">'(10)-2夏はくさい'!$B$1:$H$69</definedName>
    <definedName name="_xlnm.Print_Area" localSheetId="21">'(10)-3秋冬はくさい'!$B$1:$H$69</definedName>
    <definedName name="_xlnm.Print_Area" localSheetId="22">'(11)-1春キャベツ'!$B$1:$H$69</definedName>
    <definedName name="_xlnm.Print_Area" localSheetId="23">'(11)-2夏秋キャベツ'!$B$1:$H$69</definedName>
    <definedName name="_xlnm.Print_Area" localSheetId="24">'(11)-3冬キャベツ'!$B$1:$H$69</definedName>
    <definedName name="_xlnm.Print_Area" localSheetId="25">'(12)ちんげんさい'!$B$1:$H$69</definedName>
    <definedName name="_xlnm.Print_Area" localSheetId="26">'(13)ほうれんそう'!$B$1:$H$69</definedName>
    <definedName name="_xlnm.Print_Area" localSheetId="27">'(14)しゅんぎく'!$B$1:$H$69</definedName>
    <definedName name="_xlnm.Print_Area" localSheetId="28">'(15)アスパラガス'!$B$1:$H$69</definedName>
    <definedName name="_xlnm.Print_Area" localSheetId="29">'(16)カリフラワー'!$B$1:$H$69</definedName>
    <definedName name="_xlnm.Print_Area" localSheetId="30">'(17)ブロッコリー'!$B$1:$H$69</definedName>
    <definedName name="_xlnm.Print_Area" localSheetId="31">'(18)-1春レタス'!$B$1:$H$69</definedName>
    <definedName name="_xlnm.Print_Area" localSheetId="32">'(18)-2夏秋レタス'!$B$1:$H$69</definedName>
    <definedName name="_xlnm.Print_Area" localSheetId="33">'(18)-3冬レタス'!$B$1:$H$69</definedName>
    <definedName name="_xlnm.Print_Area" localSheetId="36">'(19)ｰ3秋冬ねぎ'!$B$1:$H$69</definedName>
    <definedName name="_xlnm.Print_Area" localSheetId="34">'(19)-1春ねぎ'!$B$1:$H$69</definedName>
    <definedName name="_xlnm.Print_Area" localSheetId="35">'(19)-2夏ねぎ'!$B$1:$H$69</definedName>
    <definedName name="_xlnm.Print_Area" localSheetId="8">'(2)-1春夏にんじん'!$B$1:$H$69</definedName>
    <definedName name="_xlnm.Print_Area" localSheetId="9">'(2)-2秋にんじん'!$B$1:$H$69</definedName>
    <definedName name="_xlnm.Print_Area" localSheetId="10">'(2)-3冬にんじん'!$B$1:$H$69</definedName>
    <definedName name="_xlnm.Print_Area" localSheetId="37">'(20)にら'!$B$1:$H$69</definedName>
    <definedName name="_xlnm.Print_Area" localSheetId="38">'(21)-1冬春きゅうり'!$B$1:$H$69</definedName>
    <definedName name="_xlnm.Print_Area" localSheetId="39">'(21)-2夏秋きゅうり'!$B$1:$H$69</definedName>
    <definedName name="_xlnm.Print_Area" localSheetId="40">'(22)かぼちゃ'!$B$1:$H$69</definedName>
    <definedName name="_xlnm.Print_Area" localSheetId="41">'(23)ｰ1冬春なす'!$B$1:$H$69</definedName>
    <definedName name="_xlnm.Print_Area" localSheetId="42">'(23)-2夏秋なす'!$B$1:$H$69</definedName>
    <definedName name="_xlnm.Print_Area" localSheetId="43">'(24)-1冬春トマト'!$B$1:$H$69</definedName>
    <definedName name="_xlnm.Print_Area" localSheetId="44">'(24)-2夏秋トマト'!$B$1:$H$69</definedName>
    <definedName name="_xlnm.Print_Area" localSheetId="45">'(25)-1冬春ミニトマト'!$B$1:$H$69</definedName>
    <definedName name="_xlnm.Print_Area" localSheetId="46">'(25)-2夏秋ミニトマト'!$B$1:$H$69</definedName>
    <definedName name="_xlnm.Print_Area" localSheetId="47">'(26)-1冬春ピーマン'!$B$1:$H$69</definedName>
    <definedName name="_xlnm.Print_Area" localSheetId="48">'(26)-2夏秋ピーマン'!$B$1:$H$69</definedName>
    <definedName name="_xlnm.Print_Area" localSheetId="49">'(27)スイートコーン'!$B$1:$H$69</definedName>
    <definedName name="_xlnm.Print_Area" localSheetId="50">'(28)さやいんげん'!$B$1:$H$69</definedName>
    <definedName name="_xlnm.Print_Area" localSheetId="51">'(29)さやえんどう'!$B$1:$H$69</definedName>
    <definedName name="_xlnm.Print_Area" localSheetId="11">'(3)ごぼう'!$B$1:$H$69</definedName>
    <definedName name="_xlnm.Print_Area" localSheetId="52">'(30)そらまめ'!$B$1:$H$69</definedName>
    <definedName name="_xlnm.Print_Area" localSheetId="53">'(31)いちご'!$B$1:$H$69</definedName>
    <definedName name="_xlnm.Print_Area" localSheetId="54">'(32)メロン'!$B$1:$H$69</definedName>
    <definedName name="_xlnm.Print_Area" localSheetId="55">'(33)すいか'!$B$1:$H$69</definedName>
    <definedName name="_xlnm.Print_Area" localSheetId="12">'(4)れんこん'!$B$1:$H$69</definedName>
    <definedName name="_xlnm.Print_Area" localSheetId="13">'(5)-1春植えばれいしょ'!$B$1:$H$69</definedName>
    <definedName name="_xlnm.Print_Area" localSheetId="14">'(5)-2秋植えばれいしょ'!$B$1:$H$69</definedName>
    <definedName name="_xlnm.Print_Area" localSheetId="15">'(6)秋冬さといも'!$B$1:$H$69</definedName>
    <definedName name="_xlnm.Print_Area" localSheetId="16">'(7)たまねぎ'!$B$1:$H$69</definedName>
    <definedName name="_xlnm.Print_Area" localSheetId="17">'(8)しょうが'!$B$1:$H$69</definedName>
    <definedName name="_xlnm.Print_Area" localSheetId="18">'(9)かんしょ'!$B$1:$H$69</definedName>
    <definedName name="_xlnm.Print_Area" localSheetId="0">表紙!$B$1:$I$41</definedName>
    <definedName name="_xlnm.Print_Area" localSheetId="3">別表１!$B$2:$D$58</definedName>
    <definedName name="_xlnm.Print_Area" localSheetId="1">目次!$B$1:$J$48</definedName>
    <definedName name="_xlnm.Print_Area" localSheetId="4">留意事項!$A$1:$N$31</definedName>
    <definedName name="_xlnm.Print_Titles">'[1]D003-18-43-A009-01'!$A$1:$C$65536,'[1]D003-18-43-A009-01'!$A$4:$IV$8</definedName>
  </definedNames>
  <calcPr calcId="162913"/>
</workbook>
</file>

<file path=xl/calcChain.xml><?xml version="1.0" encoding="utf-8"?>
<calcChain xmlns="http://schemas.openxmlformats.org/spreadsheetml/2006/main">
  <c r="C12" i="27" l="1"/>
  <c r="E16" i="85" l="1"/>
  <c r="D16" i="85"/>
  <c r="C16" i="85"/>
  <c r="D12" i="85"/>
  <c r="C55" i="66"/>
  <c r="D55" i="66"/>
  <c r="E55" i="66"/>
  <c r="F55" i="66"/>
  <c r="G55" i="66"/>
  <c r="H55" i="66"/>
  <c r="E66" i="83"/>
  <c r="D66" i="83"/>
  <c r="D12" i="64"/>
  <c r="F66" i="61" l="1"/>
  <c r="I29" i="81"/>
  <c r="J29" i="81"/>
  <c r="K29" i="81"/>
  <c r="I30" i="81"/>
  <c r="J30" i="81"/>
  <c r="K30" i="81"/>
  <c r="I31" i="81"/>
  <c r="J31" i="81"/>
  <c r="K31" i="81"/>
  <c r="H55" i="75"/>
  <c r="G55" i="75"/>
  <c r="F55" i="75"/>
  <c r="E20" i="43"/>
  <c r="D20" i="43"/>
  <c r="C20" i="43"/>
  <c r="C12" i="43"/>
  <c r="G12" i="38"/>
  <c r="G16" i="38"/>
  <c r="D16" i="38"/>
  <c r="H16" i="38"/>
  <c r="C16" i="38"/>
  <c r="C16" i="35"/>
  <c r="C66" i="35"/>
  <c r="C12" i="35"/>
  <c r="D16" i="35"/>
  <c r="E16" i="35"/>
  <c r="F16" i="35"/>
  <c r="G16" i="35"/>
  <c r="H16" i="35"/>
  <c r="H16" i="85" l="1"/>
  <c r="G16" i="85"/>
  <c r="F16" i="85"/>
  <c r="G20" i="94"/>
  <c r="H20" i="94"/>
  <c r="F20" i="94"/>
  <c r="G20" i="65"/>
  <c r="F55" i="63"/>
  <c r="H20" i="43" l="1"/>
  <c r="G20" i="43"/>
  <c r="F20" i="43"/>
  <c r="F66" i="35"/>
  <c r="F34" i="82" l="1"/>
  <c r="G34" i="82"/>
  <c r="H34" i="82"/>
  <c r="C5" i="95"/>
  <c r="F20" i="27"/>
  <c r="G20" i="27"/>
  <c r="H20" i="27"/>
  <c r="F27" i="27"/>
  <c r="G27" i="27"/>
  <c r="H27" i="27"/>
  <c r="F29" i="27"/>
  <c r="G29" i="27"/>
  <c r="H29" i="27"/>
  <c r="F34" i="27"/>
  <c r="G34" i="27"/>
  <c r="H34" i="27"/>
  <c r="F42" i="27"/>
  <c r="G42" i="27"/>
  <c r="H42" i="27"/>
  <c r="F55" i="27"/>
  <c r="G55" i="27"/>
  <c r="H55" i="27"/>
  <c r="G66" i="27"/>
  <c r="H66" i="27"/>
  <c r="E66" i="72"/>
  <c r="D66" i="72"/>
  <c r="C66" i="72"/>
  <c r="E55" i="72"/>
  <c r="D55" i="72"/>
  <c r="C55" i="72"/>
  <c r="E48" i="72"/>
  <c r="D48" i="72"/>
  <c r="C48" i="72"/>
  <c r="E42" i="72"/>
  <c r="D42" i="72"/>
  <c r="C42" i="72"/>
  <c r="E34" i="72"/>
  <c r="D34" i="72"/>
  <c r="C34" i="72"/>
  <c r="E29" i="72"/>
  <c r="D29" i="72"/>
  <c r="C29" i="72"/>
  <c r="E27" i="72"/>
  <c r="D27" i="72"/>
  <c r="C27" i="72"/>
  <c r="E20" i="72"/>
  <c r="D20" i="72"/>
  <c r="C20" i="72"/>
  <c r="E14" i="72"/>
  <c r="D14" i="72"/>
  <c r="C14" i="72"/>
  <c r="E66" i="71"/>
  <c r="D66" i="71"/>
  <c r="E55" i="71"/>
  <c r="D55" i="71"/>
  <c r="C55" i="71"/>
  <c r="E48" i="71"/>
  <c r="D48" i="71"/>
  <c r="C48" i="71"/>
  <c r="E42" i="71"/>
  <c r="D42" i="71"/>
  <c r="C42" i="71"/>
  <c r="E34" i="71"/>
  <c r="D34" i="71"/>
  <c r="C34" i="71"/>
  <c r="E29" i="71"/>
  <c r="D29" i="71"/>
  <c r="C29" i="71"/>
  <c r="E27" i="71"/>
  <c r="D27" i="71"/>
  <c r="C27" i="71"/>
  <c r="E20" i="71"/>
  <c r="D20" i="71"/>
  <c r="C20" i="71"/>
  <c r="E16" i="71"/>
  <c r="D16" i="71"/>
  <c r="C16" i="71"/>
  <c r="E14" i="71"/>
  <c r="D14" i="71"/>
  <c r="C14" i="71"/>
  <c r="E66" i="70"/>
  <c r="D66" i="70"/>
  <c r="C66" i="70"/>
  <c r="E55" i="70"/>
  <c r="D55" i="70"/>
  <c r="C55" i="70"/>
  <c r="E51" i="70"/>
  <c r="D51" i="70"/>
  <c r="C51" i="70"/>
  <c r="E48" i="70"/>
  <c r="D48" i="70"/>
  <c r="C48" i="70"/>
  <c r="E42" i="70"/>
  <c r="D42" i="70"/>
  <c r="C42" i="70"/>
  <c r="E34" i="70"/>
  <c r="D34" i="70"/>
  <c r="C34" i="70"/>
  <c r="E29" i="70"/>
  <c r="D29" i="70"/>
  <c r="C29" i="70"/>
  <c r="E27" i="70"/>
  <c r="D27" i="70"/>
  <c r="C27" i="70"/>
  <c r="E20" i="70"/>
  <c r="D20" i="70"/>
  <c r="C20" i="70"/>
  <c r="E16" i="70"/>
  <c r="D16" i="70"/>
  <c r="C16" i="70"/>
  <c r="E14" i="70"/>
  <c r="D14" i="70"/>
  <c r="C14" i="70"/>
  <c r="E66" i="91"/>
  <c r="D66" i="91"/>
  <c r="C66" i="91"/>
  <c r="E55" i="91"/>
  <c r="D55" i="91"/>
  <c r="C55" i="91"/>
  <c r="E51" i="91"/>
  <c r="D51" i="91"/>
  <c r="C51" i="91"/>
  <c r="E48" i="91"/>
  <c r="D48" i="91"/>
  <c r="C48" i="91"/>
  <c r="E27" i="91"/>
  <c r="D27" i="91"/>
  <c r="C27" i="91"/>
  <c r="E20" i="91"/>
  <c r="D20" i="91"/>
  <c r="C20" i="91"/>
  <c r="E66" i="90"/>
  <c r="D66" i="90"/>
  <c r="C66" i="90"/>
  <c r="E55" i="90"/>
  <c r="D55" i="90"/>
  <c r="C55" i="90"/>
  <c r="E48" i="90"/>
  <c r="D48" i="90"/>
  <c r="C48" i="90"/>
  <c r="E42" i="90"/>
  <c r="D42" i="90"/>
  <c r="C42" i="90"/>
  <c r="E29" i="90"/>
  <c r="D29" i="90"/>
  <c r="C29" i="90"/>
  <c r="E27" i="90"/>
  <c r="D27" i="90"/>
  <c r="C27" i="90"/>
  <c r="E20" i="90"/>
  <c r="D20" i="90"/>
  <c r="C20" i="90"/>
  <c r="E16" i="90"/>
  <c r="D16" i="90"/>
  <c r="C16" i="90"/>
  <c r="E66" i="56"/>
  <c r="D66" i="56"/>
  <c r="C66" i="56"/>
  <c r="E55" i="56"/>
  <c r="D55" i="56"/>
  <c r="C55" i="56"/>
  <c r="E48" i="56"/>
  <c r="D48" i="56"/>
  <c r="C48" i="56"/>
  <c r="E42" i="56"/>
  <c r="D42" i="56"/>
  <c r="C42" i="56"/>
  <c r="E34" i="56"/>
  <c r="D34" i="56"/>
  <c r="C34" i="56"/>
  <c r="E29" i="56"/>
  <c r="D29" i="56"/>
  <c r="C29" i="56"/>
  <c r="E27" i="56"/>
  <c r="D27" i="56"/>
  <c r="C27" i="56"/>
  <c r="E16" i="56"/>
  <c r="D16" i="56"/>
  <c r="C16" i="56"/>
  <c r="E66" i="68"/>
  <c r="D66" i="68"/>
  <c r="C66" i="68"/>
  <c r="E55" i="68"/>
  <c r="D55" i="68"/>
  <c r="C55" i="68"/>
  <c r="E51" i="68"/>
  <c r="D51" i="68"/>
  <c r="C51" i="68"/>
  <c r="E48" i="68"/>
  <c r="D48" i="68"/>
  <c r="C48" i="68"/>
  <c r="E42" i="68"/>
  <c r="D42" i="68"/>
  <c r="C42" i="68"/>
  <c r="E34" i="68"/>
  <c r="D34" i="68"/>
  <c r="C34" i="68"/>
  <c r="E29" i="68"/>
  <c r="D29" i="68"/>
  <c r="C29" i="68"/>
  <c r="E27" i="68"/>
  <c r="D27" i="68"/>
  <c r="C27" i="68"/>
  <c r="E20" i="68"/>
  <c r="D20" i="68"/>
  <c r="C20" i="68"/>
  <c r="E16" i="68"/>
  <c r="D16" i="68"/>
  <c r="C16" i="68"/>
  <c r="E14" i="68"/>
  <c r="D14" i="68"/>
  <c r="C14" i="68"/>
  <c r="E66" i="67"/>
  <c r="D66" i="67"/>
  <c r="E55" i="67"/>
  <c r="D55" i="67"/>
  <c r="C55" i="67"/>
  <c r="E48" i="67"/>
  <c r="D48" i="67"/>
  <c r="C48" i="67"/>
  <c r="E42" i="67"/>
  <c r="D42" i="67"/>
  <c r="C42" i="67"/>
  <c r="E34" i="67"/>
  <c r="D34" i="67"/>
  <c r="C34" i="67"/>
  <c r="E27" i="67"/>
  <c r="D27" i="67"/>
  <c r="C27" i="67"/>
  <c r="E20" i="67"/>
  <c r="D20" i="67"/>
  <c r="C20" i="67"/>
  <c r="E16" i="67"/>
  <c r="D16" i="67"/>
  <c r="D12" i="67" s="1"/>
  <c r="C16" i="67"/>
  <c r="E14" i="67"/>
  <c r="D14" i="67"/>
  <c r="C14" i="67"/>
  <c r="C12" i="67" s="1"/>
  <c r="E66" i="85"/>
  <c r="D66" i="85"/>
  <c r="C66" i="85"/>
  <c r="E55" i="85"/>
  <c r="D55" i="85"/>
  <c r="C55" i="85"/>
  <c r="E42" i="85"/>
  <c r="D42" i="85"/>
  <c r="C42" i="85"/>
  <c r="E27" i="85"/>
  <c r="D27" i="85"/>
  <c r="C27" i="85"/>
  <c r="E14" i="85"/>
  <c r="D14" i="85"/>
  <c r="C14" i="85"/>
  <c r="E66" i="94"/>
  <c r="D66" i="94"/>
  <c r="E55" i="94"/>
  <c r="D55" i="94"/>
  <c r="C55" i="94"/>
  <c r="E51" i="94"/>
  <c r="D51" i="94"/>
  <c r="C51" i="94"/>
  <c r="E48" i="94"/>
  <c r="D48" i="94"/>
  <c r="C48" i="94"/>
  <c r="E42" i="94"/>
  <c r="D42" i="94"/>
  <c r="C42" i="94"/>
  <c r="E34" i="94"/>
  <c r="D34" i="94"/>
  <c r="C34" i="94"/>
  <c r="E27" i="94"/>
  <c r="D27" i="94"/>
  <c r="C27" i="94"/>
  <c r="E16" i="94"/>
  <c r="D16" i="94"/>
  <c r="C16" i="94"/>
  <c r="E14" i="94"/>
  <c r="D14" i="94"/>
  <c r="C14" i="94"/>
  <c r="E66" i="93"/>
  <c r="D66" i="93"/>
  <c r="C66" i="93"/>
  <c r="E55" i="93"/>
  <c r="D55" i="93"/>
  <c r="C55" i="93"/>
  <c r="E51" i="93"/>
  <c r="D51" i="93"/>
  <c r="C51" i="93"/>
  <c r="E48" i="93"/>
  <c r="D48" i="93"/>
  <c r="C48" i="93"/>
  <c r="E42" i="93"/>
  <c r="D42" i="93"/>
  <c r="C42" i="93"/>
  <c r="E29" i="93"/>
  <c r="D29" i="93"/>
  <c r="C29" i="93"/>
  <c r="E27" i="93"/>
  <c r="D27" i="93"/>
  <c r="C27" i="93"/>
  <c r="E20" i="93"/>
  <c r="D20" i="93"/>
  <c r="C20" i="93"/>
  <c r="E16" i="93"/>
  <c r="D16" i="93"/>
  <c r="C16" i="93"/>
  <c r="E14" i="93"/>
  <c r="D14" i="93"/>
  <c r="C14" i="93"/>
  <c r="E66" i="66"/>
  <c r="D66" i="66"/>
  <c r="E51" i="66"/>
  <c r="D51" i="66"/>
  <c r="C51" i="66"/>
  <c r="E48" i="66"/>
  <c r="D48" i="66"/>
  <c r="C48" i="66"/>
  <c r="E42" i="66"/>
  <c r="D42" i="66"/>
  <c r="C42" i="66"/>
  <c r="E34" i="66"/>
  <c r="D34" i="66"/>
  <c r="C34" i="66"/>
  <c r="E27" i="66"/>
  <c r="D27" i="66"/>
  <c r="C27" i="66"/>
  <c r="E20" i="66"/>
  <c r="D20" i="66"/>
  <c r="C20" i="66"/>
  <c r="E16" i="66"/>
  <c r="D16" i="66"/>
  <c r="C16" i="66"/>
  <c r="E14" i="66"/>
  <c r="D14" i="66"/>
  <c r="C14" i="66"/>
  <c r="E66" i="84"/>
  <c r="D66" i="84"/>
  <c r="C66" i="84"/>
  <c r="E55" i="84"/>
  <c r="D55" i="84"/>
  <c r="C55" i="84"/>
  <c r="E51" i="84"/>
  <c r="D51" i="84"/>
  <c r="C51" i="84"/>
  <c r="E48" i="84"/>
  <c r="D48" i="84"/>
  <c r="C48" i="84"/>
  <c r="E42" i="84"/>
  <c r="D42" i="84"/>
  <c r="C42" i="84"/>
  <c r="E29" i="84"/>
  <c r="D29" i="84"/>
  <c r="C29" i="84"/>
  <c r="E27" i="84"/>
  <c r="D27" i="84"/>
  <c r="C27" i="84"/>
  <c r="E20" i="84"/>
  <c r="D20" i="84"/>
  <c r="C20" i="84"/>
  <c r="E16" i="84"/>
  <c r="D16" i="84"/>
  <c r="C16" i="84"/>
  <c r="E14" i="84"/>
  <c r="D14" i="84"/>
  <c r="C14" i="84"/>
  <c r="E66" i="65"/>
  <c r="D66" i="65"/>
  <c r="C66" i="65"/>
  <c r="E55" i="65"/>
  <c r="D55" i="65"/>
  <c r="C55" i="65"/>
  <c r="E51" i="65"/>
  <c r="D51" i="65"/>
  <c r="C51" i="65"/>
  <c r="E48" i="65"/>
  <c r="D48" i="65"/>
  <c r="C48" i="65"/>
  <c r="E42" i="65"/>
  <c r="D42" i="65"/>
  <c r="C42" i="65"/>
  <c r="E34" i="65"/>
  <c r="D34" i="65"/>
  <c r="C34" i="65"/>
  <c r="E29" i="65"/>
  <c r="D29" i="65"/>
  <c r="C29" i="65"/>
  <c r="E27" i="65"/>
  <c r="D27" i="65"/>
  <c r="C27" i="65"/>
  <c r="E20" i="65"/>
  <c r="D20" i="65"/>
  <c r="C20" i="65"/>
  <c r="E16" i="65"/>
  <c r="D16" i="65"/>
  <c r="C16" i="65"/>
  <c r="E14" i="65"/>
  <c r="D14" i="65"/>
  <c r="C14" i="65"/>
  <c r="E55" i="83"/>
  <c r="D55" i="83"/>
  <c r="C55" i="83"/>
  <c r="E48" i="83"/>
  <c r="D48" i="83"/>
  <c r="C48" i="83"/>
  <c r="E42" i="83"/>
  <c r="D42" i="83"/>
  <c r="C42" i="83"/>
  <c r="E27" i="83"/>
  <c r="D27" i="83"/>
  <c r="D12" i="83" s="1"/>
  <c r="C27" i="83"/>
  <c r="E20" i="83"/>
  <c r="D20" i="83"/>
  <c r="C20" i="83"/>
  <c r="E16" i="83"/>
  <c r="D16" i="83"/>
  <c r="C16" i="83"/>
  <c r="E14" i="83"/>
  <c r="D14" i="83"/>
  <c r="C14" i="83"/>
  <c r="E66" i="64"/>
  <c r="D66" i="64"/>
  <c r="C66" i="64"/>
  <c r="E55" i="64"/>
  <c r="D55" i="64"/>
  <c r="C55" i="64"/>
  <c r="E51" i="64"/>
  <c r="D51" i="64"/>
  <c r="C51" i="64"/>
  <c r="E48" i="64"/>
  <c r="D48" i="64"/>
  <c r="C48" i="64"/>
  <c r="E42" i="64"/>
  <c r="D42" i="64"/>
  <c r="C42" i="64"/>
  <c r="E34" i="64"/>
  <c r="D34" i="64"/>
  <c r="C34" i="64"/>
  <c r="E29" i="64"/>
  <c r="D29" i="64"/>
  <c r="C29" i="64"/>
  <c r="E27" i="64"/>
  <c r="D27" i="64"/>
  <c r="C27" i="64"/>
  <c r="E20" i="64"/>
  <c r="D20" i="64"/>
  <c r="C20" i="64"/>
  <c r="E16" i="64"/>
  <c r="D16" i="64"/>
  <c r="C16" i="64"/>
  <c r="E14" i="64"/>
  <c r="D14" i="64"/>
  <c r="C14" i="64"/>
  <c r="E66" i="63"/>
  <c r="D66" i="63"/>
  <c r="C66" i="63"/>
  <c r="E55" i="63"/>
  <c r="D55" i="63"/>
  <c r="C55" i="63"/>
  <c r="E51" i="63"/>
  <c r="D51" i="63"/>
  <c r="C51" i="63"/>
  <c r="E48" i="63"/>
  <c r="D48" i="63"/>
  <c r="C48" i="63"/>
  <c r="E42" i="63"/>
  <c r="D42" i="63"/>
  <c r="C42" i="63"/>
  <c r="E34" i="63"/>
  <c r="D34" i="63"/>
  <c r="C34" i="63"/>
  <c r="E29" i="63"/>
  <c r="D29" i="63"/>
  <c r="C29" i="63"/>
  <c r="E27" i="63"/>
  <c r="D27" i="63"/>
  <c r="C27" i="63"/>
  <c r="E20" i="63"/>
  <c r="D20" i="63"/>
  <c r="C20" i="63"/>
  <c r="E16" i="63"/>
  <c r="D16" i="63"/>
  <c r="C16" i="63"/>
  <c r="E14" i="63"/>
  <c r="D14" i="63"/>
  <c r="C14" i="63"/>
  <c r="E66" i="82"/>
  <c r="D66" i="82"/>
  <c r="C66" i="82"/>
  <c r="E55" i="82"/>
  <c r="D55" i="82"/>
  <c r="C55" i="82"/>
  <c r="E51" i="82"/>
  <c r="D51" i="82"/>
  <c r="C51" i="82"/>
  <c r="E42" i="82"/>
  <c r="D42" i="82"/>
  <c r="C42" i="82"/>
  <c r="E34" i="82"/>
  <c r="D34" i="82"/>
  <c r="C34" i="82"/>
  <c r="E27" i="82"/>
  <c r="D27" i="82"/>
  <c r="C27" i="82"/>
  <c r="E16" i="82"/>
  <c r="D16" i="82"/>
  <c r="C16" i="82"/>
  <c r="E14" i="82"/>
  <c r="D14" i="82"/>
  <c r="C14" i="82"/>
  <c r="E66" i="61"/>
  <c r="D66" i="61"/>
  <c r="E55" i="61"/>
  <c r="D55" i="61"/>
  <c r="C55" i="61"/>
  <c r="E51" i="61"/>
  <c r="D51" i="61"/>
  <c r="C51" i="61"/>
  <c r="E48" i="61"/>
  <c r="D48" i="61"/>
  <c r="C48" i="61"/>
  <c r="E42" i="61"/>
  <c r="D42" i="61"/>
  <c r="C42" i="61"/>
  <c r="E27" i="61"/>
  <c r="D27" i="61"/>
  <c r="C27" i="61"/>
  <c r="E14" i="61"/>
  <c r="D14" i="61"/>
  <c r="C14" i="61"/>
  <c r="E66" i="60"/>
  <c r="D66" i="60"/>
  <c r="E55" i="60"/>
  <c r="D55" i="60"/>
  <c r="C55" i="60"/>
  <c r="E51" i="60"/>
  <c r="D51" i="60"/>
  <c r="C51" i="60"/>
  <c r="E48" i="60"/>
  <c r="D48" i="60"/>
  <c r="C48" i="60"/>
  <c r="E42" i="60"/>
  <c r="D42" i="60"/>
  <c r="C42" i="60"/>
  <c r="E34" i="60"/>
  <c r="D34" i="60"/>
  <c r="C34" i="60"/>
  <c r="E29" i="60"/>
  <c r="D29" i="60"/>
  <c r="C29" i="60"/>
  <c r="E27" i="60"/>
  <c r="D27" i="60"/>
  <c r="C27" i="60"/>
  <c r="E20" i="60"/>
  <c r="D20" i="60"/>
  <c r="C20" i="60"/>
  <c r="E16" i="60"/>
  <c r="D16" i="60"/>
  <c r="C16" i="60"/>
  <c r="E14" i="60"/>
  <c r="D14" i="60"/>
  <c r="C14" i="60"/>
  <c r="E66" i="80"/>
  <c r="D66" i="80"/>
  <c r="C66" i="80"/>
  <c r="E55" i="80"/>
  <c r="D55" i="80"/>
  <c r="C55" i="80"/>
  <c r="E51" i="80"/>
  <c r="D51" i="80"/>
  <c r="C51" i="80"/>
  <c r="E48" i="80"/>
  <c r="D48" i="80"/>
  <c r="C48" i="80"/>
  <c r="E42" i="80"/>
  <c r="D42" i="80"/>
  <c r="C42" i="80"/>
  <c r="E27" i="80"/>
  <c r="D27" i="80"/>
  <c r="C27" i="80"/>
  <c r="E16" i="80"/>
  <c r="D16" i="80"/>
  <c r="C16" i="80"/>
  <c r="E14" i="80"/>
  <c r="D14" i="80"/>
  <c r="C14" i="80"/>
  <c r="E66" i="81"/>
  <c r="D66" i="81"/>
  <c r="E55" i="81"/>
  <c r="D55" i="81"/>
  <c r="C55" i="81"/>
  <c r="E51" i="81"/>
  <c r="D51" i="81"/>
  <c r="C51" i="81"/>
  <c r="E48" i="81"/>
  <c r="D48" i="81"/>
  <c r="C48" i="81"/>
  <c r="E42" i="81"/>
  <c r="D42" i="81"/>
  <c r="C42" i="81"/>
  <c r="E27" i="81"/>
  <c r="D27" i="81"/>
  <c r="C27" i="81"/>
  <c r="E14" i="81"/>
  <c r="D14" i="81"/>
  <c r="C14" i="81"/>
  <c r="E66" i="59"/>
  <c r="D66" i="59"/>
  <c r="C66" i="59"/>
  <c r="E55" i="59"/>
  <c r="D55" i="59"/>
  <c r="C55" i="59"/>
  <c r="E51" i="59"/>
  <c r="D51" i="59"/>
  <c r="C51" i="59"/>
  <c r="E48" i="59"/>
  <c r="D48" i="59"/>
  <c r="C48" i="59"/>
  <c r="E42" i="59"/>
  <c r="D42" i="59"/>
  <c r="C42" i="59"/>
  <c r="E27" i="59"/>
  <c r="D27" i="59"/>
  <c r="C27" i="59"/>
  <c r="E20" i="59"/>
  <c r="D20" i="59"/>
  <c r="C20" i="59"/>
  <c r="E14" i="59"/>
  <c r="D14" i="59"/>
  <c r="C14" i="59"/>
  <c r="E66" i="78"/>
  <c r="D66" i="78"/>
  <c r="D12" i="78" s="1"/>
  <c r="E55" i="78"/>
  <c r="D55" i="78"/>
  <c r="C55" i="78"/>
  <c r="E27" i="78"/>
  <c r="D27" i="78"/>
  <c r="C27" i="78"/>
  <c r="E14" i="78"/>
  <c r="D14" i="78"/>
  <c r="C14" i="78"/>
  <c r="C12" i="78"/>
  <c r="E66" i="79"/>
  <c r="D66" i="79"/>
  <c r="C66" i="79"/>
  <c r="E55" i="79"/>
  <c r="D55" i="79"/>
  <c r="C55" i="79"/>
  <c r="E51" i="79"/>
  <c r="D51" i="79"/>
  <c r="C51" i="79"/>
  <c r="E48" i="79"/>
  <c r="D48" i="79"/>
  <c r="C48" i="79"/>
  <c r="E29" i="79"/>
  <c r="D29" i="79"/>
  <c r="C29" i="79"/>
  <c r="E27" i="79"/>
  <c r="D27" i="79"/>
  <c r="C27" i="79"/>
  <c r="E20" i="79"/>
  <c r="D20" i="79"/>
  <c r="C20" i="79"/>
  <c r="E14" i="79"/>
  <c r="D14" i="79"/>
  <c r="C14" i="79"/>
  <c r="E66" i="55"/>
  <c r="D66" i="55"/>
  <c r="C66" i="55"/>
  <c r="E55" i="55"/>
  <c r="D55" i="55"/>
  <c r="C55" i="55"/>
  <c r="E51" i="55"/>
  <c r="D51" i="55"/>
  <c r="C51" i="55"/>
  <c r="E48" i="55"/>
  <c r="D48" i="55"/>
  <c r="C48" i="55"/>
  <c r="E42" i="55"/>
  <c r="D42" i="55"/>
  <c r="C42" i="55"/>
  <c r="E29" i="55"/>
  <c r="D29" i="55"/>
  <c r="C29" i="55"/>
  <c r="E27" i="55"/>
  <c r="D27" i="55"/>
  <c r="C27" i="55"/>
  <c r="E20" i="55"/>
  <c r="D20" i="55"/>
  <c r="C20" i="55"/>
  <c r="E14" i="55"/>
  <c r="D14" i="55"/>
  <c r="C14" i="55"/>
  <c r="E66" i="54"/>
  <c r="D66" i="54"/>
  <c r="E55" i="54"/>
  <c r="D55" i="54"/>
  <c r="C55" i="54"/>
  <c r="E48" i="54"/>
  <c r="D48" i="54"/>
  <c r="C48" i="54"/>
  <c r="E29" i="54"/>
  <c r="D29" i="54"/>
  <c r="C29" i="54"/>
  <c r="E27" i="54"/>
  <c r="D27" i="54"/>
  <c r="D12" i="54" s="1"/>
  <c r="C27" i="54"/>
  <c r="E14" i="54"/>
  <c r="D14" i="54"/>
  <c r="C14" i="54"/>
  <c r="E66" i="53"/>
  <c r="D66" i="53"/>
  <c r="C66" i="53"/>
  <c r="E55" i="53"/>
  <c r="D55" i="53"/>
  <c r="C55" i="53"/>
  <c r="E48" i="53"/>
  <c r="D48" i="53"/>
  <c r="C48" i="53"/>
  <c r="E42" i="53"/>
  <c r="D42" i="53"/>
  <c r="C42" i="53"/>
  <c r="E34" i="53"/>
  <c r="D34" i="53"/>
  <c r="C34" i="53"/>
  <c r="E29" i="53"/>
  <c r="D29" i="53"/>
  <c r="C29" i="53"/>
  <c r="E27" i="53"/>
  <c r="D27" i="53"/>
  <c r="C27" i="53"/>
  <c r="E20" i="53"/>
  <c r="D20" i="53"/>
  <c r="C20" i="53"/>
  <c r="E16" i="53"/>
  <c r="D16" i="53"/>
  <c r="C16" i="53"/>
  <c r="E14" i="53"/>
  <c r="D14" i="53"/>
  <c r="C14" i="53"/>
  <c r="E66" i="51"/>
  <c r="D66" i="51"/>
  <c r="E55" i="51"/>
  <c r="D55" i="51"/>
  <c r="C55" i="51"/>
  <c r="E51" i="51"/>
  <c r="D51" i="51"/>
  <c r="C51" i="51"/>
  <c r="E34" i="51"/>
  <c r="D34" i="51"/>
  <c r="C34" i="51"/>
  <c r="E27" i="51"/>
  <c r="D27" i="51"/>
  <c r="C27" i="51"/>
  <c r="E14" i="51"/>
  <c r="D14" i="51"/>
  <c r="C14" i="51"/>
  <c r="C12" i="51" s="1"/>
  <c r="E66" i="48"/>
  <c r="D66" i="48"/>
  <c r="E55" i="48"/>
  <c r="D55" i="48"/>
  <c r="C55" i="48"/>
  <c r="E51" i="48"/>
  <c r="D51" i="48"/>
  <c r="C51" i="48"/>
  <c r="E42" i="48"/>
  <c r="D42" i="48"/>
  <c r="C42" i="48"/>
  <c r="E34" i="48"/>
  <c r="D34" i="48"/>
  <c r="C34" i="48"/>
  <c r="E29" i="48"/>
  <c r="D29" i="48"/>
  <c r="C29" i="48"/>
  <c r="E27" i="48"/>
  <c r="D27" i="48"/>
  <c r="C27" i="48"/>
  <c r="E20" i="48"/>
  <c r="D20" i="48"/>
  <c r="C20" i="48"/>
  <c r="E16" i="48"/>
  <c r="D16" i="48"/>
  <c r="C16" i="48"/>
  <c r="E14" i="48"/>
  <c r="D14" i="48"/>
  <c r="D12" i="48" s="1"/>
  <c r="C14" i="48"/>
  <c r="E66" i="95"/>
  <c r="D66" i="95"/>
  <c r="E55" i="95"/>
  <c r="D55" i="95"/>
  <c r="C55" i="95"/>
  <c r="E51" i="95"/>
  <c r="D51" i="95"/>
  <c r="C51" i="95"/>
  <c r="E42" i="95"/>
  <c r="D42" i="95"/>
  <c r="C42" i="95"/>
  <c r="E34" i="95"/>
  <c r="D34" i="95"/>
  <c r="C34" i="95"/>
  <c r="C12" i="95" s="1"/>
  <c r="E27" i="95"/>
  <c r="D27" i="95"/>
  <c r="C27" i="95"/>
  <c r="E14" i="95"/>
  <c r="E12" i="95" s="1"/>
  <c r="D14" i="95"/>
  <c r="C14" i="95"/>
  <c r="E66" i="46"/>
  <c r="D66" i="46"/>
  <c r="C66" i="46"/>
  <c r="E55" i="46"/>
  <c r="D55" i="46"/>
  <c r="C55" i="46"/>
  <c r="E51" i="46"/>
  <c r="D51" i="46"/>
  <c r="C51" i="46"/>
  <c r="E48" i="46"/>
  <c r="D48" i="46"/>
  <c r="C48" i="46"/>
  <c r="E42" i="46"/>
  <c r="D42" i="46"/>
  <c r="C42" i="46"/>
  <c r="E34" i="46"/>
  <c r="D34" i="46"/>
  <c r="C34" i="46"/>
  <c r="E29" i="46"/>
  <c r="D29" i="46"/>
  <c r="C29" i="46"/>
  <c r="E27" i="46"/>
  <c r="D27" i="46"/>
  <c r="C27" i="46"/>
  <c r="E20" i="46"/>
  <c r="D20" i="46"/>
  <c r="C20" i="46"/>
  <c r="E14" i="46"/>
  <c r="D14" i="46"/>
  <c r="D12" i="46" s="1"/>
  <c r="C14" i="46"/>
  <c r="E66" i="76"/>
  <c r="D66" i="76"/>
  <c r="E55" i="76"/>
  <c r="D55" i="76"/>
  <c r="C55" i="76"/>
  <c r="E51" i="76"/>
  <c r="D51" i="76"/>
  <c r="C51" i="76"/>
  <c r="E42" i="76"/>
  <c r="D42" i="76"/>
  <c r="C42" i="76"/>
  <c r="E34" i="76"/>
  <c r="D34" i="76"/>
  <c r="C34" i="76"/>
  <c r="E29" i="76"/>
  <c r="D29" i="76"/>
  <c r="C29" i="76"/>
  <c r="E27" i="76"/>
  <c r="D27" i="76"/>
  <c r="C27" i="76"/>
  <c r="E20" i="76"/>
  <c r="D20" i="76"/>
  <c r="C20" i="76"/>
  <c r="E16" i="76"/>
  <c r="D16" i="76"/>
  <c r="D12" i="76" s="1"/>
  <c r="C16" i="76"/>
  <c r="E14" i="76"/>
  <c r="D14" i="76"/>
  <c r="C14" i="76"/>
  <c r="E66" i="77"/>
  <c r="D66" i="77"/>
  <c r="C66" i="77"/>
  <c r="E55" i="77"/>
  <c r="D55" i="77"/>
  <c r="C55" i="77"/>
  <c r="E51" i="77"/>
  <c r="D51" i="77"/>
  <c r="C51" i="77"/>
  <c r="E48" i="77"/>
  <c r="D48" i="77"/>
  <c r="C48" i="77"/>
  <c r="E42" i="77"/>
  <c r="D42" i="77"/>
  <c r="C42" i="77"/>
  <c r="E34" i="77"/>
  <c r="D34" i="77"/>
  <c r="C34" i="77"/>
  <c r="E29" i="77"/>
  <c r="D29" i="77"/>
  <c r="C29" i="77"/>
  <c r="E27" i="77"/>
  <c r="D27" i="77"/>
  <c r="C27" i="77"/>
  <c r="E20" i="77"/>
  <c r="D20" i="77"/>
  <c r="C20" i="77"/>
  <c r="E16" i="77"/>
  <c r="D16" i="77"/>
  <c r="C16" i="77"/>
  <c r="E14" i="77"/>
  <c r="D14" i="77"/>
  <c r="C14" i="77"/>
  <c r="E66" i="74"/>
  <c r="D66" i="74"/>
  <c r="C66" i="74"/>
  <c r="E55" i="74"/>
  <c r="D55" i="74"/>
  <c r="C55" i="74"/>
  <c r="E51" i="74"/>
  <c r="D51" i="74"/>
  <c r="C51" i="74"/>
  <c r="E48" i="74"/>
  <c r="D48" i="74"/>
  <c r="C48" i="74"/>
  <c r="E42" i="74"/>
  <c r="D42" i="74"/>
  <c r="C42" i="74"/>
  <c r="E34" i="74"/>
  <c r="D34" i="74"/>
  <c r="C34" i="74"/>
  <c r="E29" i="74"/>
  <c r="D29" i="74"/>
  <c r="C29" i="74"/>
  <c r="E27" i="74"/>
  <c r="D27" i="74"/>
  <c r="C27" i="74"/>
  <c r="E20" i="74"/>
  <c r="D20" i="74"/>
  <c r="C20" i="74"/>
  <c r="E16" i="74"/>
  <c r="D16" i="74"/>
  <c r="C16" i="74"/>
  <c r="E14" i="74"/>
  <c r="D14" i="74"/>
  <c r="C14" i="74"/>
  <c r="E66" i="75"/>
  <c r="D66" i="75"/>
  <c r="E55" i="75"/>
  <c r="D55" i="75"/>
  <c r="D12" i="75" s="1"/>
  <c r="C55" i="75"/>
  <c r="E27" i="75"/>
  <c r="D27" i="75"/>
  <c r="C27" i="75"/>
  <c r="C12" i="75" s="1"/>
  <c r="E14" i="75"/>
  <c r="D14" i="75"/>
  <c r="C14" i="75"/>
  <c r="E12" i="75"/>
  <c r="E66" i="43"/>
  <c r="D66" i="43"/>
  <c r="E55" i="43"/>
  <c r="D55" i="43"/>
  <c r="C55" i="43"/>
  <c r="E29" i="43"/>
  <c r="D29" i="43"/>
  <c r="C29" i="43"/>
  <c r="E27" i="43"/>
  <c r="D27" i="43"/>
  <c r="C27" i="43"/>
  <c r="E14" i="43"/>
  <c r="D14" i="43"/>
  <c r="C14" i="43"/>
  <c r="E66" i="40"/>
  <c r="D66" i="40"/>
  <c r="C66" i="40"/>
  <c r="E55" i="40"/>
  <c r="D55" i="40"/>
  <c r="C55" i="40"/>
  <c r="E51" i="40"/>
  <c r="D51" i="40"/>
  <c r="C51" i="40"/>
  <c r="E48" i="40"/>
  <c r="D48" i="40"/>
  <c r="C48" i="40"/>
  <c r="E42" i="40"/>
  <c r="D42" i="40"/>
  <c r="C42" i="40"/>
  <c r="E34" i="40"/>
  <c r="D34" i="40"/>
  <c r="C34" i="40"/>
  <c r="D29" i="40"/>
  <c r="E29" i="40"/>
  <c r="C29" i="40"/>
  <c r="E27" i="40"/>
  <c r="D27" i="40"/>
  <c r="C27" i="40"/>
  <c r="E20" i="40"/>
  <c r="D20" i="40"/>
  <c r="C20" i="40"/>
  <c r="E16" i="40"/>
  <c r="D16" i="40"/>
  <c r="C16" i="40"/>
  <c r="E14" i="40"/>
  <c r="D14" i="40"/>
  <c r="C14" i="40"/>
  <c r="E66" i="42"/>
  <c r="D66" i="42"/>
  <c r="C66" i="42"/>
  <c r="E55" i="42"/>
  <c r="D55" i="42"/>
  <c r="C55" i="42"/>
  <c r="E51" i="42"/>
  <c r="D51" i="42"/>
  <c r="C51" i="42"/>
  <c r="E48" i="42"/>
  <c r="D48" i="42"/>
  <c r="C48" i="42"/>
  <c r="E42" i="42"/>
  <c r="D42" i="42"/>
  <c r="C42" i="42"/>
  <c r="E29" i="42"/>
  <c r="D29" i="42"/>
  <c r="C29" i="42"/>
  <c r="E27" i="42"/>
  <c r="D27" i="42"/>
  <c r="C27" i="42"/>
  <c r="E16" i="42"/>
  <c r="D16" i="42"/>
  <c r="C16" i="42"/>
  <c r="E14" i="42"/>
  <c r="D14" i="42"/>
  <c r="C14" i="42"/>
  <c r="E66" i="44"/>
  <c r="D66" i="44"/>
  <c r="C66" i="44"/>
  <c r="E55" i="44"/>
  <c r="D55" i="44"/>
  <c r="C55" i="44"/>
  <c r="E51" i="44"/>
  <c r="D51" i="44"/>
  <c r="C51" i="44"/>
  <c r="E48" i="44"/>
  <c r="D48" i="44"/>
  <c r="C48" i="44"/>
  <c r="E42" i="44"/>
  <c r="D42" i="44"/>
  <c r="C42" i="44"/>
  <c r="E34" i="44"/>
  <c r="D34" i="44"/>
  <c r="C34" i="44"/>
  <c r="E29" i="44"/>
  <c r="D29" i="44"/>
  <c r="C29" i="44"/>
  <c r="E27" i="44"/>
  <c r="D27" i="44"/>
  <c r="C27" i="44"/>
  <c r="E20" i="44"/>
  <c r="D20" i="44"/>
  <c r="C20" i="44"/>
  <c r="E16" i="44"/>
  <c r="D16" i="44"/>
  <c r="C16" i="44"/>
  <c r="E14" i="44"/>
  <c r="D14" i="44"/>
  <c r="C14" i="44"/>
  <c r="E66" i="38"/>
  <c r="D66" i="38"/>
  <c r="C66" i="38"/>
  <c r="E55" i="38"/>
  <c r="D55" i="38"/>
  <c r="C55" i="38"/>
  <c r="E51" i="38"/>
  <c r="D51" i="38"/>
  <c r="C51" i="38"/>
  <c r="E42" i="38"/>
  <c r="D42" i="38"/>
  <c r="C42" i="38"/>
  <c r="E34" i="38"/>
  <c r="D34" i="38"/>
  <c r="C34" i="38"/>
  <c r="E29" i="38"/>
  <c r="D29" i="38"/>
  <c r="C29" i="38"/>
  <c r="E27" i="38"/>
  <c r="D27" i="38"/>
  <c r="C27" i="38"/>
  <c r="E20" i="38"/>
  <c r="D20" i="38"/>
  <c r="C20" i="38"/>
  <c r="E16" i="38"/>
  <c r="E14" i="38"/>
  <c r="D14" i="38"/>
  <c r="C14" i="38"/>
  <c r="E66" i="37"/>
  <c r="D66" i="37"/>
  <c r="C66" i="37"/>
  <c r="E55" i="37"/>
  <c r="D55" i="37"/>
  <c r="C55" i="37"/>
  <c r="E51" i="37"/>
  <c r="D51" i="37"/>
  <c r="C51" i="37"/>
  <c r="E48" i="37"/>
  <c r="D48" i="37"/>
  <c r="C48" i="37"/>
  <c r="E29" i="37"/>
  <c r="D29" i="37"/>
  <c r="C29" i="37"/>
  <c r="E27" i="37"/>
  <c r="D27" i="37"/>
  <c r="C27" i="37"/>
  <c r="E20" i="37"/>
  <c r="D20" i="37"/>
  <c r="C20" i="37"/>
  <c r="E16" i="37"/>
  <c r="D16" i="37"/>
  <c r="C16" i="37"/>
  <c r="E14" i="37"/>
  <c r="D14" i="37"/>
  <c r="C14" i="37"/>
  <c r="E66" i="36"/>
  <c r="D66" i="36"/>
  <c r="C66" i="36"/>
  <c r="E55" i="36"/>
  <c r="D55" i="36"/>
  <c r="C55" i="36"/>
  <c r="E51" i="36"/>
  <c r="D51" i="36"/>
  <c r="C51" i="36"/>
  <c r="E48" i="36"/>
  <c r="D48" i="36"/>
  <c r="C48" i="36"/>
  <c r="E42" i="36"/>
  <c r="D42" i="36"/>
  <c r="C42" i="36"/>
  <c r="E34" i="36"/>
  <c r="D34" i="36"/>
  <c r="C34" i="36"/>
  <c r="E29" i="36"/>
  <c r="D29" i="36"/>
  <c r="C29" i="36"/>
  <c r="E27" i="36"/>
  <c r="D27" i="36"/>
  <c r="C27" i="36"/>
  <c r="E20" i="36"/>
  <c r="D20" i="36"/>
  <c r="C20" i="36"/>
  <c r="E16" i="36"/>
  <c r="D16" i="36"/>
  <c r="C16" i="36"/>
  <c r="E14" i="36"/>
  <c r="D14" i="36"/>
  <c r="C14" i="36"/>
  <c r="C12" i="36"/>
  <c r="E66" i="35"/>
  <c r="D66" i="35"/>
  <c r="E55" i="35"/>
  <c r="D55" i="35"/>
  <c r="C55" i="35"/>
  <c r="E48" i="35"/>
  <c r="D48" i="35"/>
  <c r="C48" i="35"/>
  <c r="E27" i="35"/>
  <c r="D27" i="35"/>
  <c r="C27" i="35"/>
  <c r="E20" i="35"/>
  <c r="D20" i="35"/>
  <c r="C20" i="35"/>
  <c r="E14" i="35"/>
  <c r="D14" i="35"/>
  <c r="C14" i="35"/>
  <c r="E66" i="34"/>
  <c r="D66" i="34"/>
  <c r="E55" i="34"/>
  <c r="D55" i="34"/>
  <c r="C55" i="34"/>
  <c r="E51" i="34"/>
  <c r="D51" i="34"/>
  <c r="C51" i="34"/>
  <c r="E42" i="34"/>
  <c r="D42" i="34"/>
  <c r="C42" i="34"/>
  <c r="E29" i="34"/>
  <c r="D29" i="34"/>
  <c r="C29" i="34"/>
  <c r="E27" i="34"/>
  <c r="D27" i="34"/>
  <c r="C27" i="34"/>
  <c r="E14" i="34"/>
  <c r="D14" i="34"/>
  <c r="C14" i="34"/>
  <c r="E66" i="33"/>
  <c r="D66" i="33"/>
  <c r="C66" i="33"/>
  <c r="E55" i="33"/>
  <c r="D55" i="33"/>
  <c r="C55" i="33"/>
  <c r="E51" i="33"/>
  <c r="D51" i="33"/>
  <c r="C51" i="33"/>
  <c r="E42" i="33"/>
  <c r="D42" i="33"/>
  <c r="C42" i="33"/>
  <c r="E34" i="33"/>
  <c r="D34" i="33"/>
  <c r="C34" i="33"/>
  <c r="E29" i="33"/>
  <c r="D29" i="33"/>
  <c r="C29" i="33"/>
  <c r="E27" i="33"/>
  <c r="D27" i="33"/>
  <c r="C27" i="33"/>
  <c r="E20" i="33"/>
  <c r="D20" i="33"/>
  <c r="C20" i="33"/>
  <c r="E14" i="33"/>
  <c r="D14" i="33"/>
  <c r="C14" i="33"/>
  <c r="E66" i="32"/>
  <c r="D66" i="32"/>
  <c r="E55" i="32"/>
  <c r="D55" i="32"/>
  <c r="C55" i="32"/>
  <c r="E51" i="32"/>
  <c r="D51" i="32"/>
  <c r="C51" i="32"/>
  <c r="E42" i="32"/>
  <c r="D42" i="32"/>
  <c r="C42" i="32"/>
  <c r="C12" i="32" s="1"/>
  <c r="E27" i="32"/>
  <c r="D27" i="32"/>
  <c r="C27" i="32"/>
  <c r="E14" i="32"/>
  <c r="D14" i="32"/>
  <c r="C14" i="32"/>
  <c r="E66" i="31"/>
  <c r="D66" i="31"/>
  <c r="E55" i="31"/>
  <c r="D55" i="31"/>
  <c r="C55" i="31"/>
  <c r="E51" i="31"/>
  <c r="D51" i="31"/>
  <c r="C51" i="31"/>
  <c r="E42" i="31"/>
  <c r="D42" i="31"/>
  <c r="C42" i="31"/>
  <c r="E29" i="31"/>
  <c r="D29" i="31"/>
  <c r="C29" i="31"/>
  <c r="E27" i="31"/>
  <c r="D27" i="31"/>
  <c r="C27" i="31"/>
  <c r="E14" i="31"/>
  <c r="D14" i="31"/>
  <c r="C14" i="31"/>
  <c r="E66" i="29"/>
  <c r="D66" i="29"/>
  <c r="E55" i="29"/>
  <c r="D55" i="29"/>
  <c r="C55" i="29"/>
  <c r="E51" i="29"/>
  <c r="D51" i="29"/>
  <c r="C51" i="29"/>
  <c r="E42" i="29"/>
  <c r="D42" i="29"/>
  <c r="C42" i="29"/>
  <c r="E34" i="29"/>
  <c r="D34" i="29"/>
  <c r="C34" i="29"/>
  <c r="E29" i="29"/>
  <c r="D29" i="29"/>
  <c r="C29" i="29"/>
  <c r="E27" i="29"/>
  <c r="D27" i="29"/>
  <c r="C27" i="29"/>
  <c r="E20" i="29"/>
  <c r="D20" i="29"/>
  <c r="C20" i="29"/>
  <c r="E14" i="29"/>
  <c r="D14" i="29"/>
  <c r="C14" i="29"/>
  <c r="E66" i="28"/>
  <c r="D66" i="28"/>
  <c r="E55" i="28"/>
  <c r="D55" i="28"/>
  <c r="C55" i="28"/>
  <c r="E51" i="28"/>
  <c r="D51" i="28"/>
  <c r="C51" i="28"/>
  <c r="E42" i="28"/>
  <c r="D42" i="28"/>
  <c r="C42" i="28"/>
  <c r="E34" i="28"/>
  <c r="D34" i="28"/>
  <c r="C34" i="28"/>
  <c r="E27" i="28"/>
  <c r="D27" i="28"/>
  <c r="D12" i="28" s="1"/>
  <c r="C27" i="28"/>
  <c r="E14" i="28"/>
  <c r="D14" i="28"/>
  <c r="C14" i="28"/>
  <c r="E66" i="27"/>
  <c r="D66" i="27"/>
  <c r="E55" i="27"/>
  <c r="D55" i="27"/>
  <c r="C55" i="27"/>
  <c r="E51" i="27"/>
  <c r="D51" i="27"/>
  <c r="C51" i="27"/>
  <c r="E42" i="27"/>
  <c r="D42" i="27"/>
  <c r="C42" i="27"/>
  <c r="E34" i="27"/>
  <c r="D34" i="27"/>
  <c r="C34" i="27"/>
  <c r="E29" i="27"/>
  <c r="D29" i="27"/>
  <c r="C29" i="27"/>
  <c r="E27" i="27"/>
  <c r="D27" i="27"/>
  <c r="C27" i="27"/>
  <c r="E20" i="27"/>
  <c r="E12" i="27" s="1"/>
  <c r="D20" i="27"/>
  <c r="C20" i="27"/>
  <c r="C12" i="72" l="1"/>
  <c r="E12" i="72"/>
  <c r="C12" i="71"/>
  <c r="D12" i="71"/>
  <c r="E12" i="70"/>
  <c r="D12" i="70"/>
  <c r="C12" i="70"/>
  <c r="D12" i="91"/>
  <c r="C12" i="91"/>
  <c r="E12" i="91"/>
  <c r="C12" i="90"/>
  <c r="D12" i="90"/>
  <c r="E12" i="90"/>
  <c r="C12" i="56"/>
  <c r="D12" i="56"/>
  <c r="C12" i="68"/>
  <c r="E12" i="68"/>
  <c r="E12" i="67"/>
  <c r="C12" i="85"/>
  <c r="D12" i="94"/>
  <c r="E12" i="94"/>
  <c r="C12" i="94"/>
  <c r="E12" i="93"/>
  <c r="C12" i="93"/>
  <c r="D12" i="93"/>
  <c r="D12" i="66"/>
  <c r="E12" i="66"/>
  <c r="D12" i="84"/>
  <c r="C12" i="84"/>
  <c r="E12" i="84"/>
  <c r="E12" i="65"/>
  <c r="C12" i="65"/>
  <c r="E12" i="83"/>
  <c r="C12" i="64"/>
  <c r="D12" i="63"/>
  <c r="E12" i="63"/>
  <c r="C12" i="63"/>
  <c r="E12" i="61"/>
  <c r="D12" i="61"/>
  <c r="C12" i="61"/>
  <c r="C12" i="60"/>
  <c r="D12" i="80"/>
  <c r="C12" i="80"/>
  <c r="E12" i="80"/>
  <c r="E12" i="81"/>
  <c r="D12" i="81"/>
  <c r="C12" i="81"/>
  <c r="D12" i="59"/>
  <c r="C12" i="59"/>
  <c r="E12" i="59"/>
  <c r="E12" i="78"/>
  <c r="D12" i="79"/>
  <c r="C12" i="79"/>
  <c r="E12" i="79"/>
  <c r="C12" i="55"/>
  <c r="D12" i="55"/>
  <c r="C12" i="54"/>
  <c r="E12" i="54"/>
  <c r="D12" i="53"/>
  <c r="C12" i="53"/>
  <c r="E12" i="53"/>
  <c r="D12" i="51"/>
  <c r="E12" i="51"/>
  <c r="E12" i="48"/>
  <c r="D12" i="95"/>
  <c r="C12" i="46"/>
  <c r="E12" i="46"/>
  <c r="E12" i="76"/>
  <c r="C12" i="76"/>
  <c r="C12" i="77"/>
  <c r="C12" i="74"/>
  <c r="E12" i="74"/>
  <c r="D12" i="74"/>
  <c r="D12" i="43"/>
  <c r="E12" i="43"/>
  <c r="C12" i="40"/>
  <c r="E12" i="42"/>
  <c r="D12" i="44"/>
  <c r="C12" i="44"/>
  <c r="D12" i="38"/>
  <c r="C12" i="38"/>
  <c r="C12" i="37"/>
  <c r="E12" i="37"/>
  <c r="D12" i="37"/>
  <c r="E12" i="36"/>
  <c r="D12" i="35"/>
  <c r="C12" i="34"/>
  <c r="E12" i="34"/>
  <c r="E12" i="33"/>
  <c r="C12" i="33"/>
  <c r="D12" i="33"/>
  <c r="D12" i="32"/>
  <c r="C12" i="31"/>
  <c r="E12" i="31"/>
  <c r="E12" i="29"/>
  <c r="C12" i="29"/>
  <c r="D12" i="29"/>
  <c r="E12" i="28"/>
  <c r="C12" i="28"/>
  <c r="F12" i="27"/>
  <c r="D12" i="72"/>
  <c r="E12" i="71"/>
  <c r="E12" i="56"/>
  <c r="D12" i="68"/>
  <c r="E12" i="85"/>
  <c r="C12" i="66"/>
  <c r="D12" i="65"/>
  <c r="C12" i="83"/>
  <c r="E12" i="64"/>
  <c r="D12" i="82"/>
  <c r="C12" i="82"/>
  <c r="E12" i="82"/>
  <c r="E12" i="55"/>
  <c r="C12" i="48"/>
  <c r="D12" i="77"/>
  <c r="E12" i="77"/>
  <c r="E12" i="40"/>
  <c r="C12" i="42"/>
  <c r="D12" i="42"/>
  <c r="E12" i="44"/>
  <c r="D12" i="36"/>
  <c r="E12" i="35"/>
  <c r="D12" i="34"/>
  <c r="E12" i="32"/>
  <c r="D12" i="31"/>
  <c r="D12" i="60"/>
  <c r="E12" i="60"/>
  <c r="D12" i="40"/>
  <c r="E12" i="38"/>
  <c r="D12" i="27"/>
  <c r="F16" i="80"/>
  <c r="G12" i="27" l="1"/>
  <c r="F42" i="42"/>
  <c r="H12" i="27" l="1"/>
  <c r="H66" i="72"/>
  <c r="G66" i="72"/>
  <c r="F66" i="72"/>
  <c r="H55" i="72"/>
  <c r="G55" i="72"/>
  <c r="F55" i="72"/>
  <c r="H48" i="72"/>
  <c r="G48" i="72"/>
  <c r="F48" i="72"/>
  <c r="H42" i="72"/>
  <c r="G42" i="72"/>
  <c r="F42" i="72"/>
  <c r="H34" i="72"/>
  <c r="G34" i="72"/>
  <c r="F34" i="72"/>
  <c r="H29" i="72"/>
  <c r="G29" i="72"/>
  <c r="F29" i="72"/>
  <c r="H27" i="72"/>
  <c r="G27" i="72"/>
  <c r="F27" i="72"/>
  <c r="H20" i="72"/>
  <c r="G20" i="72"/>
  <c r="F20" i="72"/>
  <c r="H14" i="72"/>
  <c r="G14" i="72"/>
  <c r="F14" i="72"/>
  <c r="H66" i="71"/>
  <c r="G66" i="71"/>
  <c r="H55" i="71"/>
  <c r="G55" i="71"/>
  <c r="F55" i="71"/>
  <c r="H48" i="71"/>
  <c r="G48" i="71"/>
  <c r="F48" i="71"/>
  <c r="H42" i="71"/>
  <c r="G42" i="71"/>
  <c r="F42" i="71"/>
  <c r="H34" i="71"/>
  <c r="G34" i="71"/>
  <c r="F34" i="71"/>
  <c r="H29" i="71"/>
  <c r="G29" i="71"/>
  <c r="F29" i="71"/>
  <c r="H27" i="71"/>
  <c r="G27" i="71"/>
  <c r="F27" i="71"/>
  <c r="H20" i="71"/>
  <c r="G20" i="71"/>
  <c r="F20" i="71"/>
  <c r="H16" i="71"/>
  <c r="G16" i="71"/>
  <c r="F16" i="71"/>
  <c r="H14" i="71"/>
  <c r="G14" i="71"/>
  <c r="F14" i="71"/>
  <c r="H66" i="70"/>
  <c r="G66" i="70"/>
  <c r="F66" i="70"/>
  <c r="H55" i="70"/>
  <c r="G55" i="70"/>
  <c r="F55" i="70"/>
  <c r="H51" i="70"/>
  <c r="G51" i="70"/>
  <c r="F51" i="70"/>
  <c r="H48" i="70"/>
  <c r="G48" i="70"/>
  <c r="F48" i="70"/>
  <c r="H42" i="70"/>
  <c r="G42" i="70"/>
  <c r="F42" i="70"/>
  <c r="H34" i="70"/>
  <c r="G34" i="70"/>
  <c r="F34" i="70"/>
  <c r="H29" i="70"/>
  <c r="G29" i="70"/>
  <c r="F29" i="70"/>
  <c r="H27" i="70"/>
  <c r="G27" i="70"/>
  <c r="F27" i="70"/>
  <c r="H20" i="70"/>
  <c r="G20" i="70"/>
  <c r="F20" i="70"/>
  <c r="H16" i="70"/>
  <c r="G16" i="70"/>
  <c r="F16" i="70"/>
  <c r="H14" i="70"/>
  <c r="G14" i="70"/>
  <c r="F14" i="70"/>
  <c r="H55" i="91"/>
  <c r="G55" i="91"/>
  <c r="F55" i="91"/>
  <c r="H51" i="91"/>
  <c r="G51" i="91"/>
  <c r="F51" i="91"/>
  <c r="H48" i="91"/>
  <c r="G48" i="91"/>
  <c r="F48" i="91"/>
  <c r="H27" i="91"/>
  <c r="G27" i="91"/>
  <c r="F27" i="91"/>
  <c r="H20" i="91"/>
  <c r="G20" i="91"/>
  <c r="F20" i="91"/>
  <c r="H66" i="90"/>
  <c r="G66" i="90"/>
  <c r="F66" i="90"/>
  <c r="H55" i="90"/>
  <c r="G55" i="90"/>
  <c r="F55" i="90"/>
  <c r="H48" i="90"/>
  <c r="G48" i="90"/>
  <c r="F48" i="90"/>
  <c r="H42" i="90"/>
  <c r="G42" i="90"/>
  <c r="F42" i="90"/>
  <c r="H29" i="90"/>
  <c r="G29" i="90"/>
  <c r="F29" i="90"/>
  <c r="H27" i="90"/>
  <c r="G27" i="90"/>
  <c r="F27" i="90"/>
  <c r="H20" i="90"/>
  <c r="G20" i="90"/>
  <c r="F20" i="90"/>
  <c r="H16" i="90"/>
  <c r="G16" i="90"/>
  <c r="F16" i="90"/>
  <c r="H66" i="56"/>
  <c r="G66" i="56"/>
  <c r="F66" i="56"/>
  <c r="H55" i="56"/>
  <c r="G55" i="56"/>
  <c r="F55" i="56"/>
  <c r="H48" i="56"/>
  <c r="G48" i="56"/>
  <c r="F48" i="56"/>
  <c r="H42" i="56"/>
  <c r="G42" i="56"/>
  <c r="F42" i="56"/>
  <c r="H34" i="56"/>
  <c r="G34" i="56"/>
  <c r="F34" i="56"/>
  <c r="H27" i="56"/>
  <c r="G27" i="56"/>
  <c r="F27" i="56"/>
  <c r="H16" i="56"/>
  <c r="G16" i="56"/>
  <c r="F16" i="56"/>
  <c r="H66" i="68"/>
  <c r="G66" i="68"/>
  <c r="F66" i="68"/>
  <c r="H55" i="68"/>
  <c r="G55" i="68"/>
  <c r="F55" i="68"/>
  <c r="H51" i="68"/>
  <c r="G51" i="68"/>
  <c r="F51" i="68"/>
  <c r="H48" i="68"/>
  <c r="G48" i="68"/>
  <c r="F48" i="68"/>
  <c r="H42" i="68"/>
  <c r="G42" i="68"/>
  <c r="F42" i="68"/>
  <c r="H34" i="68"/>
  <c r="G34" i="68"/>
  <c r="F34" i="68"/>
  <c r="H29" i="68"/>
  <c r="G29" i="68"/>
  <c r="F29" i="68"/>
  <c r="H27" i="68"/>
  <c r="G27" i="68"/>
  <c r="F27" i="68"/>
  <c r="H20" i="68"/>
  <c r="G20" i="68"/>
  <c r="F20" i="68"/>
  <c r="H16" i="68"/>
  <c r="G16" i="68"/>
  <c r="F16" i="68"/>
  <c r="H14" i="68"/>
  <c r="G14" i="68"/>
  <c r="F14" i="68"/>
  <c r="H66" i="67"/>
  <c r="G66" i="67"/>
  <c r="H55" i="67"/>
  <c r="G55" i="67"/>
  <c r="F55" i="67"/>
  <c r="H48" i="67"/>
  <c r="G48" i="67"/>
  <c r="F48" i="67"/>
  <c r="H42" i="67"/>
  <c r="G42" i="67"/>
  <c r="F42" i="67"/>
  <c r="H34" i="67"/>
  <c r="G34" i="67"/>
  <c r="F34" i="67"/>
  <c r="H27" i="67"/>
  <c r="G27" i="67"/>
  <c r="F27" i="67"/>
  <c r="H20" i="67"/>
  <c r="G20" i="67"/>
  <c r="F20" i="67"/>
  <c r="H16" i="67"/>
  <c r="G16" i="67"/>
  <c r="F16" i="67"/>
  <c r="H14" i="67"/>
  <c r="G14" i="67"/>
  <c r="F14" i="67"/>
  <c r="H66" i="85"/>
  <c r="G66" i="85"/>
  <c r="F66" i="85"/>
  <c r="H55" i="85"/>
  <c r="G55" i="85"/>
  <c r="F55" i="85"/>
  <c r="H42" i="85"/>
  <c r="G42" i="85"/>
  <c r="F42" i="85"/>
  <c r="H27" i="85"/>
  <c r="G27" i="85"/>
  <c r="F27" i="85"/>
  <c r="H14" i="85"/>
  <c r="G14" i="85"/>
  <c r="F14" i="85"/>
  <c r="H66" i="94"/>
  <c r="G66" i="94"/>
  <c r="H55" i="94"/>
  <c r="G55" i="94"/>
  <c r="F55" i="94"/>
  <c r="H51" i="94"/>
  <c r="G51" i="94"/>
  <c r="F51" i="94"/>
  <c r="H48" i="94"/>
  <c r="G48" i="94"/>
  <c r="F48" i="94"/>
  <c r="H42" i="94"/>
  <c r="G42" i="94"/>
  <c r="F42" i="94"/>
  <c r="H34" i="94"/>
  <c r="G34" i="94"/>
  <c r="F34" i="94"/>
  <c r="H27" i="94"/>
  <c r="G27" i="94"/>
  <c r="F27" i="94"/>
  <c r="H16" i="94"/>
  <c r="G16" i="94"/>
  <c r="F16" i="94"/>
  <c r="H14" i="94"/>
  <c r="G14" i="94"/>
  <c r="F14" i="94"/>
  <c r="H66" i="93"/>
  <c r="G66" i="93"/>
  <c r="F66" i="93"/>
  <c r="H55" i="93"/>
  <c r="G55" i="93"/>
  <c r="F55" i="93"/>
  <c r="H51" i="93"/>
  <c r="G51" i="93"/>
  <c r="F51" i="93"/>
  <c r="H48" i="93"/>
  <c r="G48" i="93"/>
  <c r="F48" i="93"/>
  <c r="H42" i="93"/>
  <c r="G42" i="93"/>
  <c r="F42" i="93"/>
  <c r="H29" i="93"/>
  <c r="G29" i="93"/>
  <c r="F29" i="93"/>
  <c r="H27" i="93"/>
  <c r="G27" i="93"/>
  <c r="F27" i="93"/>
  <c r="H20" i="93"/>
  <c r="G20" i="93"/>
  <c r="F20" i="93"/>
  <c r="H16" i="93"/>
  <c r="G16" i="93"/>
  <c r="F16" i="93"/>
  <c r="H14" i="93"/>
  <c r="G14" i="93"/>
  <c r="F14" i="93"/>
  <c r="H66" i="66"/>
  <c r="G66" i="66"/>
  <c r="H51" i="66"/>
  <c r="G51" i="66"/>
  <c r="F51" i="66"/>
  <c r="H48" i="66"/>
  <c r="G48" i="66"/>
  <c r="F48" i="66"/>
  <c r="H42" i="66"/>
  <c r="G42" i="66"/>
  <c r="F42" i="66"/>
  <c r="H34" i="66"/>
  <c r="G34" i="66"/>
  <c r="F34" i="66"/>
  <c r="H27" i="66"/>
  <c r="G27" i="66"/>
  <c r="F27" i="66"/>
  <c r="H20" i="66"/>
  <c r="G20" i="66"/>
  <c r="F20" i="66"/>
  <c r="H16" i="66"/>
  <c r="G16" i="66"/>
  <c r="F16" i="66"/>
  <c r="H14" i="66"/>
  <c r="G14" i="66"/>
  <c r="F14" i="66"/>
  <c r="H66" i="84"/>
  <c r="G66" i="84"/>
  <c r="F66" i="84"/>
  <c r="H55" i="84"/>
  <c r="G55" i="84"/>
  <c r="F55" i="84"/>
  <c r="H51" i="84"/>
  <c r="G51" i="84"/>
  <c r="F51" i="84"/>
  <c r="H48" i="84"/>
  <c r="G48" i="84"/>
  <c r="F48" i="84"/>
  <c r="H42" i="84"/>
  <c r="G42" i="84"/>
  <c r="F42" i="84"/>
  <c r="H29" i="84"/>
  <c r="G29" i="84"/>
  <c r="F29" i="84"/>
  <c r="H27" i="84"/>
  <c r="G27" i="84"/>
  <c r="F27" i="84"/>
  <c r="H20" i="84"/>
  <c r="G20" i="84"/>
  <c r="F20" i="84"/>
  <c r="H16" i="84"/>
  <c r="G16" i="84"/>
  <c r="F16" i="84"/>
  <c r="H14" i="84"/>
  <c r="G14" i="84"/>
  <c r="F14" i="84"/>
  <c r="H66" i="65"/>
  <c r="G66" i="65"/>
  <c r="F66" i="65"/>
  <c r="H55" i="65"/>
  <c r="G55" i="65"/>
  <c r="F55" i="65"/>
  <c r="H51" i="65"/>
  <c r="G51" i="65"/>
  <c r="F51" i="65"/>
  <c r="H48" i="65"/>
  <c r="G48" i="65"/>
  <c r="F48" i="65"/>
  <c r="H42" i="65"/>
  <c r="G42" i="65"/>
  <c r="F42" i="65"/>
  <c r="H34" i="65"/>
  <c r="G34" i="65"/>
  <c r="F34" i="65"/>
  <c r="H27" i="65"/>
  <c r="G27" i="65"/>
  <c r="F27" i="65"/>
  <c r="H20" i="65"/>
  <c r="F20" i="65"/>
  <c r="H16" i="65"/>
  <c r="G16" i="65"/>
  <c r="F16" i="65"/>
  <c r="H14" i="65"/>
  <c r="G14" i="65"/>
  <c r="F14" i="65"/>
  <c r="H55" i="83"/>
  <c r="G55" i="83"/>
  <c r="F55" i="83"/>
  <c r="H48" i="83"/>
  <c r="G48" i="83"/>
  <c r="F48" i="83"/>
  <c r="H42" i="83"/>
  <c r="G42" i="83"/>
  <c r="F42" i="83"/>
  <c r="H27" i="83"/>
  <c r="G27" i="83"/>
  <c r="F27" i="83"/>
  <c r="H20" i="83"/>
  <c r="G20" i="83"/>
  <c r="F20" i="83"/>
  <c r="H16" i="83"/>
  <c r="G16" i="83"/>
  <c r="F16" i="83"/>
  <c r="H14" i="83"/>
  <c r="G14" i="83"/>
  <c r="F14" i="83"/>
  <c r="H66" i="64"/>
  <c r="G66" i="64"/>
  <c r="F66" i="64"/>
  <c r="H55" i="64"/>
  <c r="G55" i="64"/>
  <c r="F55" i="64"/>
  <c r="H51" i="64"/>
  <c r="G51" i="64"/>
  <c r="F51" i="64"/>
  <c r="H48" i="64"/>
  <c r="G48" i="64"/>
  <c r="F48" i="64"/>
  <c r="H42" i="64"/>
  <c r="G42" i="64"/>
  <c r="F42" i="64"/>
  <c r="H34" i="64"/>
  <c r="G34" i="64"/>
  <c r="F34" i="64"/>
  <c r="H29" i="64"/>
  <c r="G29" i="64"/>
  <c r="F29" i="64"/>
  <c r="H27" i="64"/>
  <c r="G27" i="64"/>
  <c r="F27" i="64"/>
  <c r="H20" i="64"/>
  <c r="G20" i="64"/>
  <c r="F20" i="64"/>
  <c r="H16" i="64"/>
  <c r="G16" i="64"/>
  <c r="F16" i="64"/>
  <c r="H14" i="64"/>
  <c r="G14" i="64"/>
  <c r="F14" i="64"/>
  <c r="H66" i="63"/>
  <c r="G66" i="63"/>
  <c r="F66" i="63"/>
  <c r="H55" i="63"/>
  <c r="G55" i="63"/>
  <c r="H51" i="63"/>
  <c r="G51" i="63"/>
  <c r="F51" i="63"/>
  <c r="H48" i="63"/>
  <c r="G48" i="63"/>
  <c r="F48" i="63"/>
  <c r="H42" i="63"/>
  <c r="G42" i="63"/>
  <c r="F42" i="63"/>
  <c r="H34" i="63"/>
  <c r="G34" i="63"/>
  <c r="F34" i="63"/>
  <c r="H29" i="63"/>
  <c r="G29" i="63"/>
  <c r="F29" i="63"/>
  <c r="H27" i="63"/>
  <c r="G27" i="63"/>
  <c r="F27" i="63"/>
  <c r="H20" i="63"/>
  <c r="G20" i="63"/>
  <c r="F20" i="63"/>
  <c r="H16" i="63"/>
  <c r="G16" i="63"/>
  <c r="F16" i="63"/>
  <c r="H14" i="63"/>
  <c r="G14" i="63"/>
  <c r="F14" i="63"/>
  <c r="H66" i="82"/>
  <c r="G66" i="82"/>
  <c r="F66" i="82"/>
  <c r="H55" i="82"/>
  <c r="G55" i="82"/>
  <c r="F55" i="82"/>
  <c r="H51" i="82"/>
  <c r="G51" i="82"/>
  <c r="F51" i="82"/>
  <c r="H42" i="82"/>
  <c r="G42" i="82"/>
  <c r="F42" i="82"/>
  <c r="H27" i="82"/>
  <c r="G27" i="82"/>
  <c r="F27" i="82"/>
  <c r="H16" i="82"/>
  <c r="G16" i="82"/>
  <c r="F16" i="82"/>
  <c r="H14" i="82"/>
  <c r="G14" i="82"/>
  <c r="F14" i="82"/>
  <c r="H66" i="61"/>
  <c r="G66" i="61"/>
  <c r="H55" i="61"/>
  <c r="G55" i="61"/>
  <c r="F55" i="61"/>
  <c r="H51" i="61"/>
  <c r="G51" i="61"/>
  <c r="F51" i="61"/>
  <c r="H48" i="61"/>
  <c r="G48" i="61"/>
  <c r="F48" i="61"/>
  <c r="H42" i="61"/>
  <c r="G42" i="61"/>
  <c r="F42" i="61"/>
  <c r="H27" i="61"/>
  <c r="G27" i="61"/>
  <c r="F27" i="61"/>
  <c r="H14" i="61"/>
  <c r="G14" i="61"/>
  <c r="F14" i="61"/>
  <c r="H66" i="60"/>
  <c r="G66" i="60"/>
  <c r="H55" i="60"/>
  <c r="G55" i="60"/>
  <c r="F55" i="60"/>
  <c r="H51" i="60"/>
  <c r="G51" i="60"/>
  <c r="F51" i="60"/>
  <c r="H48" i="60"/>
  <c r="G48" i="60"/>
  <c r="F48" i="60"/>
  <c r="H42" i="60"/>
  <c r="G42" i="60"/>
  <c r="F42" i="60"/>
  <c r="H34" i="60"/>
  <c r="G34" i="60"/>
  <c r="F34" i="60"/>
  <c r="H29" i="60"/>
  <c r="G29" i="60"/>
  <c r="F29" i="60"/>
  <c r="H27" i="60"/>
  <c r="G27" i="60"/>
  <c r="F27" i="60"/>
  <c r="H20" i="60"/>
  <c r="G20" i="60"/>
  <c r="F20" i="60"/>
  <c r="H16" i="60"/>
  <c r="G16" i="60"/>
  <c r="F16" i="60"/>
  <c r="H14" i="60"/>
  <c r="G14" i="60"/>
  <c r="F14" i="60"/>
  <c r="F12" i="94" l="1"/>
  <c r="H12" i="84"/>
  <c r="H55" i="80"/>
  <c r="G55" i="80"/>
  <c r="F55" i="80"/>
  <c r="H51" i="80"/>
  <c r="G51" i="80"/>
  <c r="F51" i="80"/>
  <c r="H48" i="80"/>
  <c r="G48" i="80"/>
  <c r="F48" i="80"/>
  <c r="H42" i="80"/>
  <c r="G42" i="80"/>
  <c r="F42" i="80"/>
  <c r="H27" i="80"/>
  <c r="G27" i="80"/>
  <c r="F27" i="80"/>
  <c r="H16" i="80"/>
  <c r="G16" i="80"/>
  <c r="H14" i="80"/>
  <c r="G14" i="80"/>
  <c r="F14" i="80"/>
  <c r="H55" i="81"/>
  <c r="G55" i="81"/>
  <c r="F55" i="81"/>
  <c r="H51" i="81"/>
  <c r="G51" i="81"/>
  <c r="F51" i="81"/>
  <c r="H48" i="81"/>
  <c r="G48" i="81"/>
  <c r="F48" i="81"/>
  <c r="H42" i="81"/>
  <c r="G42" i="81"/>
  <c r="F42" i="81"/>
  <c r="H27" i="81"/>
  <c r="G27" i="81"/>
  <c r="F27" i="81"/>
  <c r="H14" i="81"/>
  <c r="G14" i="81"/>
  <c r="F14" i="81"/>
  <c r="H66" i="59"/>
  <c r="G66" i="59"/>
  <c r="F66" i="59"/>
  <c r="H55" i="59"/>
  <c r="G55" i="59"/>
  <c r="F55" i="59"/>
  <c r="H48" i="59"/>
  <c r="G48" i="59"/>
  <c r="F48" i="59"/>
  <c r="H42" i="59"/>
  <c r="G42" i="59"/>
  <c r="F42" i="59"/>
  <c r="H27" i="59"/>
  <c r="G27" i="59"/>
  <c r="F27" i="59"/>
  <c r="H20" i="59"/>
  <c r="G20" i="59"/>
  <c r="F20" i="59"/>
  <c r="H14" i="59"/>
  <c r="G14" i="59"/>
  <c r="F14" i="59"/>
  <c r="H55" i="78"/>
  <c r="G55" i="78"/>
  <c r="F55" i="78"/>
  <c r="H27" i="78"/>
  <c r="G27" i="78"/>
  <c r="F27" i="78"/>
  <c r="H14" i="78"/>
  <c r="G14" i="78"/>
  <c r="F14" i="78"/>
  <c r="H66" i="79"/>
  <c r="G66" i="79"/>
  <c r="F66" i="79"/>
  <c r="H55" i="79"/>
  <c r="G55" i="79"/>
  <c r="F55" i="79"/>
  <c r="H48" i="79"/>
  <c r="G48" i="79"/>
  <c r="F48" i="79"/>
  <c r="H27" i="79"/>
  <c r="G27" i="79"/>
  <c r="F27" i="79"/>
  <c r="H20" i="79"/>
  <c r="G20" i="79"/>
  <c r="F20" i="79"/>
  <c r="H14" i="79"/>
  <c r="G14" i="79"/>
  <c r="F14" i="79"/>
  <c r="H66" i="55"/>
  <c r="G66" i="55"/>
  <c r="F66" i="55"/>
  <c r="H55" i="55"/>
  <c r="G55" i="55"/>
  <c r="F55" i="55"/>
  <c r="H51" i="55"/>
  <c r="G51" i="55"/>
  <c r="F51" i="55"/>
  <c r="H48" i="55"/>
  <c r="G48" i="55"/>
  <c r="F48" i="55"/>
  <c r="H42" i="55"/>
  <c r="G42" i="55"/>
  <c r="F42" i="55"/>
  <c r="H27" i="55"/>
  <c r="G27" i="55"/>
  <c r="F27" i="55"/>
  <c r="H20" i="55"/>
  <c r="G20" i="55"/>
  <c r="F20" i="55"/>
  <c r="H14" i="55"/>
  <c r="G14" i="55"/>
  <c r="F14" i="55"/>
  <c r="H66" i="54"/>
  <c r="G66" i="54"/>
  <c r="H55" i="54"/>
  <c r="G55" i="54"/>
  <c r="F55" i="54"/>
  <c r="H48" i="54"/>
  <c r="G48" i="54"/>
  <c r="F48" i="54"/>
  <c r="H27" i="54"/>
  <c r="G27" i="54"/>
  <c r="F27" i="54"/>
  <c r="H14" i="54"/>
  <c r="G14" i="54"/>
  <c r="F14" i="54"/>
  <c r="H66" i="53"/>
  <c r="G66" i="53"/>
  <c r="F66" i="53"/>
  <c r="H55" i="53"/>
  <c r="G55" i="53"/>
  <c r="F55" i="53"/>
  <c r="H48" i="53"/>
  <c r="G48" i="53"/>
  <c r="F48" i="53"/>
  <c r="H42" i="53"/>
  <c r="G42" i="53"/>
  <c r="F42" i="53"/>
  <c r="H34" i="53"/>
  <c r="G34" i="53"/>
  <c r="F34" i="53"/>
  <c r="H29" i="53"/>
  <c r="G29" i="53"/>
  <c r="F29" i="53"/>
  <c r="H27" i="53"/>
  <c r="G27" i="53"/>
  <c r="F27" i="53"/>
  <c r="H20" i="53"/>
  <c r="G20" i="53"/>
  <c r="F20" i="53"/>
  <c r="H16" i="53"/>
  <c r="K16" i="53" s="1"/>
  <c r="G16" i="53"/>
  <c r="J16" i="53" s="1"/>
  <c r="F16" i="53"/>
  <c r="I16" i="53" s="1"/>
  <c r="H14" i="53"/>
  <c r="K14" i="53" s="1"/>
  <c r="G14" i="53"/>
  <c r="J14" i="53" s="1"/>
  <c r="F14" i="53"/>
  <c r="I14" i="53" s="1"/>
  <c r="I15" i="53"/>
  <c r="J15" i="53"/>
  <c r="K15" i="53"/>
  <c r="I17" i="53"/>
  <c r="J17" i="53"/>
  <c r="K17" i="53"/>
  <c r="I18" i="53"/>
  <c r="J18" i="53"/>
  <c r="K18" i="53"/>
  <c r="I19" i="53"/>
  <c r="J19" i="53"/>
  <c r="K19" i="53"/>
  <c r="H66" i="51"/>
  <c r="G66" i="51"/>
  <c r="H55" i="51"/>
  <c r="G55" i="51"/>
  <c r="F55" i="51"/>
  <c r="H34" i="51"/>
  <c r="G34" i="51"/>
  <c r="F34" i="51"/>
  <c r="H27" i="51"/>
  <c r="G27" i="51"/>
  <c r="F27" i="51"/>
  <c r="H14" i="51"/>
  <c r="G14" i="51"/>
  <c r="F14" i="51"/>
  <c r="H66" i="48"/>
  <c r="G66" i="48"/>
  <c r="H55" i="48"/>
  <c r="G55" i="48"/>
  <c r="F55" i="48"/>
  <c r="H42" i="48"/>
  <c r="G42" i="48"/>
  <c r="F42" i="48"/>
  <c r="H34" i="48"/>
  <c r="G34" i="48"/>
  <c r="F34" i="48"/>
  <c r="H29" i="48"/>
  <c r="G29" i="48"/>
  <c r="F29" i="48"/>
  <c r="H27" i="48"/>
  <c r="G27" i="48"/>
  <c r="F27" i="48"/>
  <c r="H20" i="48"/>
  <c r="G20" i="48"/>
  <c r="F20" i="48"/>
  <c r="H16" i="48"/>
  <c r="G16" i="48"/>
  <c r="F16" i="48"/>
  <c r="H14" i="48"/>
  <c r="G14" i="48"/>
  <c r="F14" i="48"/>
  <c r="H55" i="95"/>
  <c r="G55" i="95"/>
  <c r="F55" i="95"/>
  <c r="H42" i="95"/>
  <c r="G42" i="95"/>
  <c r="F42" i="95"/>
  <c r="H34" i="95"/>
  <c r="G34" i="95"/>
  <c r="F34" i="95"/>
  <c r="H27" i="95"/>
  <c r="G27" i="95"/>
  <c r="F27" i="95"/>
  <c r="H14" i="95"/>
  <c r="G14" i="95"/>
  <c r="F14" i="95"/>
  <c r="H66" i="46"/>
  <c r="G66" i="46"/>
  <c r="F66" i="46"/>
  <c r="H55" i="46"/>
  <c r="G55" i="46"/>
  <c r="F55" i="46"/>
  <c r="H48" i="46"/>
  <c r="G48" i="46"/>
  <c r="F48" i="46"/>
  <c r="H42" i="46"/>
  <c r="G42" i="46"/>
  <c r="F42" i="46"/>
  <c r="H34" i="46"/>
  <c r="G34" i="46"/>
  <c r="F34" i="46"/>
  <c r="H29" i="46"/>
  <c r="G29" i="46"/>
  <c r="F29" i="46"/>
  <c r="H27" i="46"/>
  <c r="G27" i="46"/>
  <c r="F27" i="46"/>
  <c r="H20" i="46"/>
  <c r="G20" i="46"/>
  <c r="F20" i="46"/>
  <c r="H14" i="46"/>
  <c r="G14" i="46"/>
  <c r="F14" i="46"/>
  <c r="H55" i="76"/>
  <c r="G55" i="76"/>
  <c r="F55" i="76"/>
  <c r="H42" i="76"/>
  <c r="G42" i="76"/>
  <c r="F42" i="76"/>
  <c r="H34" i="76"/>
  <c r="G34" i="76"/>
  <c r="F34" i="76"/>
  <c r="H27" i="76"/>
  <c r="G27" i="76"/>
  <c r="F27" i="76"/>
  <c r="H20" i="76"/>
  <c r="G20" i="76"/>
  <c r="F20" i="76"/>
  <c r="H16" i="76"/>
  <c r="G16" i="76"/>
  <c r="F16" i="76"/>
  <c r="H14" i="76"/>
  <c r="G14" i="76"/>
  <c r="F14" i="76"/>
  <c r="H66" i="77"/>
  <c r="G66" i="77"/>
  <c r="F66" i="77"/>
  <c r="H55" i="77"/>
  <c r="G55" i="77"/>
  <c r="F55" i="77"/>
  <c r="H48" i="77"/>
  <c r="G48" i="77"/>
  <c r="F48" i="77"/>
  <c r="H42" i="77"/>
  <c r="G42" i="77"/>
  <c r="F42" i="77"/>
  <c r="H34" i="77"/>
  <c r="G34" i="77"/>
  <c r="F34" i="77"/>
  <c r="H27" i="77"/>
  <c r="G27" i="77"/>
  <c r="F27" i="77"/>
  <c r="H20" i="77"/>
  <c r="G20" i="77"/>
  <c r="F20" i="77"/>
  <c r="H16" i="77"/>
  <c r="G16" i="77"/>
  <c r="F16" i="77"/>
  <c r="H14" i="77"/>
  <c r="G14" i="77"/>
  <c r="F14" i="77"/>
  <c r="H66" i="74"/>
  <c r="G66" i="74"/>
  <c r="F66" i="74"/>
  <c r="H55" i="74"/>
  <c r="G55" i="74"/>
  <c r="F55" i="74"/>
  <c r="H48" i="74"/>
  <c r="G48" i="74"/>
  <c r="F48" i="74"/>
  <c r="H42" i="74"/>
  <c r="G42" i="74"/>
  <c r="F42" i="74"/>
  <c r="H34" i="74"/>
  <c r="G34" i="74"/>
  <c r="F34" i="74"/>
  <c r="H29" i="74"/>
  <c r="G29" i="74"/>
  <c r="F29" i="74"/>
  <c r="H27" i="74"/>
  <c r="G27" i="74"/>
  <c r="F27" i="74"/>
  <c r="H20" i="74"/>
  <c r="G20" i="74"/>
  <c r="F20" i="74"/>
  <c r="H16" i="74"/>
  <c r="G16" i="74"/>
  <c r="F16" i="74"/>
  <c r="H14" i="74"/>
  <c r="G14" i="74"/>
  <c r="F14" i="74"/>
  <c r="H27" i="75"/>
  <c r="G27" i="75"/>
  <c r="F27" i="75"/>
  <c r="H14" i="75"/>
  <c r="G14" i="75"/>
  <c r="F14" i="75"/>
  <c r="H55" i="43"/>
  <c r="G55" i="43"/>
  <c r="F55" i="43"/>
  <c r="H29" i="43"/>
  <c r="G29" i="43"/>
  <c r="F29" i="43"/>
  <c r="H27" i="43"/>
  <c r="G27" i="43"/>
  <c r="F27" i="43"/>
  <c r="H14" i="43"/>
  <c r="G14" i="43"/>
  <c r="F14" i="43"/>
  <c r="H66" i="40"/>
  <c r="G66" i="40"/>
  <c r="F66" i="40"/>
  <c r="H55" i="40"/>
  <c r="G55" i="40"/>
  <c r="F55" i="40"/>
  <c r="H51" i="40"/>
  <c r="G51" i="40"/>
  <c r="F51" i="40"/>
  <c r="H48" i="40"/>
  <c r="G48" i="40"/>
  <c r="F48" i="40"/>
  <c r="H42" i="40"/>
  <c r="G42" i="40"/>
  <c r="F42" i="40"/>
  <c r="H34" i="40"/>
  <c r="G34" i="40"/>
  <c r="F34" i="40"/>
  <c r="F29" i="40"/>
  <c r="H29" i="40"/>
  <c r="G29" i="40"/>
  <c r="H27" i="40"/>
  <c r="G27" i="40"/>
  <c r="F27" i="40"/>
  <c r="H20" i="40"/>
  <c r="G20" i="40"/>
  <c r="F20" i="40"/>
  <c r="H16" i="40"/>
  <c r="G16" i="40"/>
  <c r="F16" i="40"/>
  <c r="H14" i="40"/>
  <c r="G14" i="40"/>
  <c r="F14" i="40"/>
  <c r="G12" i="95" l="1"/>
  <c r="H66" i="42"/>
  <c r="G66" i="42"/>
  <c r="F66" i="42"/>
  <c r="H55" i="42"/>
  <c r="K55" i="42" s="1"/>
  <c r="G55" i="42"/>
  <c r="F55" i="42"/>
  <c r="H51" i="42"/>
  <c r="G51" i="42"/>
  <c r="J51" i="42" s="1"/>
  <c r="F51" i="42"/>
  <c r="H48" i="42"/>
  <c r="K48" i="42" s="1"/>
  <c r="G48" i="42"/>
  <c r="J48" i="42" s="1"/>
  <c r="F48" i="42"/>
  <c r="I48" i="42" s="1"/>
  <c r="H42" i="42"/>
  <c r="G42" i="42"/>
  <c r="H29" i="42"/>
  <c r="K29" i="42" s="1"/>
  <c r="G29" i="42"/>
  <c r="J29" i="42" s="1"/>
  <c r="F29" i="42"/>
  <c r="H27" i="42"/>
  <c r="G27" i="42"/>
  <c r="F27" i="42"/>
  <c r="H16" i="42"/>
  <c r="G16" i="42"/>
  <c r="F16" i="42"/>
  <c r="I16" i="42" s="1"/>
  <c r="H14" i="42"/>
  <c r="K14" i="42" s="1"/>
  <c r="G14" i="42"/>
  <c r="F14" i="42"/>
  <c r="H66" i="44"/>
  <c r="K66" i="44" s="1"/>
  <c r="G66" i="44"/>
  <c r="J66" i="44" s="1"/>
  <c r="F66" i="44"/>
  <c r="H55" i="44"/>
  <c r="K55" i="44" s="1"/>
  <c r="G55" i="44"/>
  <c r="F55" i="44"/>
  <c r="I55" i="44" s="1"/>
  <c r="H51" i="44"/>
  <c r="G51" i="44"/>
  <c r="F51" i="44"/>
  <c r="I51" i="44" s="1"/>
  <c r="H48" i="44"/>
  <c r="K48" i="44" s="1"/>
  <c r="G48" i="44"/>
  <c r="F48" i="44"/>
  <c r="H42" i="44"/>
  <c r="G42" i="44"/>
  <c r="F42" i="44"/>
  <c r="H34" i="44"/>
  <c r="G34" i="44"/>
  <c r="F34" i="44"/>
  <c r="I34" i="44" s="1"/>
  <c r="H29" i="44"/>
  <c r="G29" i="44"/>
  <c r="F29" i="44"/>
  <c r="H27" i="44"/>
  <c r="K27" i="44" s="1"/>
  <c r="G27" i="44"/>
  <c r="F27" i="44"/>
  <c r="H20" i="44"/>
  <c r="G20" i="44"/>
  <c r="J20" i="44" s="1"/>
  <c r="F20" i="44"/>
  <c r="H16" i="44"/>
  <c r="G16" i="44"/>
  <c r="F16" i="44"/>
  <c r="I16" i="44" s="1"/>
  <c r="H14" i="44"/>
  <c r="G14" i="44"/>
  <c r="F14" i="44"/>
  <c r="H66" i="38"/>
  <c r="G66" i="38"/>
  <c r="F66" i="38"/>
  <c r="H55" i="38"/>
  <c r="G55" i="38"/>
  <c r="F55" i="38"/>
  <c r="H51" i="38"/>
  <c r="G51" i="38"/>
  <c r="J51" i="38" s="1"/>
  <c r="F51" i="38"/>
  <c r="I51" i="38" s="1"/>
  <c r="H42" i="38"/>
  <c r="G42" i="38"/>
  <c r="F42" i="38"/>
  <c r="I42" i="38" s="1"/>
  <c r="H34" i="38"/>
  <c r="K34" i="38" s="1"/>
  <c r="G34" i="38"/>
  <c r="F34" i="38"/>
  <c r="H29" i="38"/>
  <c r="G29" i="38"/>
  <c r="J29" i="38" s="1"/>
  <c r="F29" i="38"/>
  <c r="H27" i="38"/>
  <c r="G27" i="38"/>
  <c r="F27" i="38"/>
  <c r="H20" i="38"/>
  <c r="G20" i="38"/>
  <c r="F20" i="38"/>
  <c r="I20" i="38" s="1"/>
  <c r="J16" i="38"/>
  <c r="F16" i="38"/>
  <c r="H14" i="38"/>
  <c r="K14" i="38" s="1"/>
  <c r="G14" i="38"/>
  <c r="J14" i="38" s="1"/>
  <c r="F14" i="38"/>
  <c r="H66" i="37"/>
  <c r="G66" i="37"/>
  <c r="J66" i="37" s="1"/>
  <c r="F66" i="37"/>
  <c r="I66" i="37" s="1"/>
  <c r="H55" i="37"/>
  <c r="G55" i="37"/>
  <c r="F55" i="37"/>
  <c r="H51" i="37"/>
  <c r="K51" i="37" s="1"/>
  <c r="G51" i="37"/>
  <c r="J51" i="37" s="1"/>
  <c r="F51" i="37"/>
  <c r="H48" i="37"/>
  <c r="K48" i="37" s="1"/>
  <c r="G48" i="37"/>
  <c r="J48" i="37" s="1"/>
  <c r="F48" i="37"/>
  <c r="I48" i="37" s="1"/>
  <c r="H29" i="37"/>
  <c r="K29" i="37" s="1"/>
  <c r="G29" i="37"/>
  <c r="J29" i="37" s="1"/>
  <c r="F29" i="37"/>
  <c r="H27" i="37"/>
  <c r="G27" i="37"/>
  <c r="F27" i="37"/>
  <c r="I27" i="37" s="1"/>
  <c r="H20" i="37"/>
  <c r="G20" i="37"/>
  <c r="F20" i="37"/>
  <c r="H16" i="37"/>
  <c r="G16" i="37"/>
  <c r="F16" i="37"/>
  <c r="I16" i="37" s="1"/>
  <c r="H14" i="37"/>
  <c r="G14" i="37"/>
  <c r="F14" i="37"/>
  <c r="I14" i="37" s="1"/>
  <c r="H66" i="36"/>
  <c r="G66" i="36"/>
  <c r="F66" i="36"/>
  <c r="I66" i="36" s="1"/>
  <c r="H55" i="36"/>
  <c r="K55" i="36" s="1"/>
  <c r="G55" i="36"/>
  <c r="J55" i="36" s="1"/>
  <c r="F55" i="36"/>
  <c r="H51" i="36"/>
  <c r="G51" i="36"/>
  <c r="J51" i="36" s="1"/>
  <c r="F51" i="36"/>
  <c r="I51" i="36" s="1"/>
  <c r="H48" i="36"/>
  <c r="G48" i="36"/>
  <c r="J48" i="36" s="1"/>
  <c r="F48" i="36"/>
  <c r="I48" i="36" s="1"/>
  <c r="H42" i="36"/>
  <c r="G42" i="36"/>
  <c r="F42" i="36"/>
  <c r="H34" i="36"/>
  <c r="K34" i="36" s="1"/>
  <c r="G34" i="36"/>
  <c r="J34" i="36" s="1"/>
  <c r="F34" i="36"/>
  <c r="H29" i="36"/>
  <c r="G29" i="36"/>
  <c r="J29" i="36" s="1"/>
  <c r="F29" i="36"/>
  <c r="I29" i="36" s="1"/>
  <c r="H27" i="36"/>
  <c r="G27" i="36"/>
  <c r="J27" i="36" s="1"/>
  <c r="F27" i="36"/>
  <c r="I27" i="36" s="1"/>
  <c r="H20" i="36"/>
  <c r="G20" i="36"/>
  <c r="F20" i="36"/>
  <c r="H16" i="36"/>
  <c r="K16" i="36" s="1"/>
  <c r="G16" i="36"/>
  <c r="J16" i="36" s="1"/>
  <c r="F16" i="36"/>
  <c r="H14" i="36"/>
  <c r="K14" i="36" s="1"/>
  <c r="G14" i="36"/>
  <c r="G12" i="36" s="1"/>
  <c r="J12" i="36" s="1"/>
  <c r="F14" i="36"/>
  <c r="H66" i="35"/>
  <c r="G66" i="35"/>
  <c r="H55" i="35"/>
  <c r="K55" i="35" s="1"/>
  <c r="G55" i="35"/>
  <c r="F55" i="35"/>
  <c r="H48" i="35"/>
  <c r="G48" i="35"/>
  <c r="J48" i="35" s="1"/>
  <c r="F48" i="35"/>
  <c r="H27" i="35"/>
  <c r="G27" i="35"/>
  <c r="F27" i="35"/>
  <c r="H20" i="35"/>
  <c r="G20" i="35"/>
  <c r="F20" i="35"/>
  <c r="H14" i="35"/>
  <c r="G14" i="35"/>
  <c r="J14" i="35" s="1"/>
  <c r="F14" i="35"/>
  <c r="H66" i="34"/>
  <c r="G66" i="34"/>
  <c r="H55" i="34"/>
  <c r="G55" i="34"/>
  <c r="F55" i="34"/>
  <c r="H42" i="34"/>
  <c r="G42" i="34"/>
  <c r="J42" i="34" s="1"/>
  <c r="F42" i="34"/>
  <c r="I42" i="34" s="1"/>
  <c r="H29" i="34"/>
  <c r="K29" i="34" s="1"/>
  <c r="G29" i="34"/>
  <c r="F29" i="34"/>
  <c r="H27" i="34"/>
  <c r="G27" i="34"/>
  <c r="F27" i="34"/>
  <c r="H14" i="34"/>
  <c r="G14" i="34"/>
  <c r="F14" i="34"/>
  <c r="H66" i="33"/>
  <c r="G66" i="33"/>
  <c r="J66" i="33" s="1"/>
  <c r="F66" i="33"/>
  <c r="I66" i="33" s="1"/>
  <c r="H55" i="33"/>
  <c r="G55" i="33"/>
  <c r="F55" i="33"/>
  <c r="K51" i="33"/>
  <c r="H42" i="33"/>
  <c r="G42" i="33"/>
  <c r="J42" i="33" s="1"/>
  <c r="F42" i="33"/>
  <c r="I42" i="33" s="1"/>
  <c r="H34" i="33"/>
  <c r="G34" i="33"/>
  <c r="F34" i="33"/>
  <c r="I34" i="33" s="1"/>
  <c r="H29" i="33"/>
  <c r="G29" i="33"/>
  <c r="F29" i="33"/>
  <c r="H27" i="33"/>
  <c r="K27" i="33" s="1"/>
  <c r="G27" i="33"/>
  <c r="F27" i="33"/>
  <c r="H20" i="33"/>
  <c r="G20" i="33"/>
  <c r="F20" i="33"/>
  <c r="I20" i="33" s="1"/>
  <c r="H14" i="33"/>
  <c r="G14" i="33"/>
  <c r="J14" i="33" s="1"/>
  <c r="F14" i="33"/>
  <c r="F12" i="33" s="1"/>
  <c r="I12" i="33" s="1"/>
  <c r="H66" i="32"/>
  <c r="G66" i="32"/>
  <c r="H55" i="32"/>
  <c r="K55" i="32" s="1"/>
  <c r="G55" i="32"/>
  <c r="J55" i="32" s="1"/>
  <c r="F55" i="32"/>
  <c r="F12" i="32"/>
  <c r="I12" i="32" s="1"/>
  <c r="H42" i="32"/>
  <c r="G42" i="32"/>
  <c r="F42" i="32"/>
  <c r="H27" i="32"/>
  <c r="G27" i="32"/>
  <c r="J27" i="32" s="1"/>
  <c r="F27" i="32"/>
  <c r="H14" i="32"/>
  <c r="G14" i="32"/>
  <c r="F14" i="32"/>
  <c r="H66" i="31"/>
  <c r="G66" i="31"/>
  <c r="J66" i="31" s="1"/>
  <c r="F66" i="31"/>
  <c r="I66" i="31" s="1"/>
  <c r="H55" i="31"/>
  <c r="G55" i="31"/>
  <c r="F55" i="31"/>
  <c r="H12" i="31"/>
  <c r="K12" i="31" s="1"/>
  <c r="H42" i="31"/>
  <c r="K42" i="31" s="1"/>
  <c r="G42" i="31"/>
  <c r="J42" i="31" s="1"/>
  <c r="F42" i="31"/>
  <c r="I42" i="31" s="1"/>
  <c r="H29" i="31"/>
  <c r="G29" i="31"/>
  <c r="F29" i="31"/>
  <c r="I29" i="31" s="1"/>
  <c r="H27" i="31"/>
  <c r="K27" i="31" s="1"/>
  <c r="G27" i="31"/>
  <c r="F27" i="31"/>
  <c r="I27" i="31" s="1"/>
  <c r="H14" i="31"/>
  <c r="G14" i="31"/>
  <c r="F14" i="31"/>
  <c r="H66" i="29"/>
  <c r="G66" i="29"/>
  <c r="J66" i="29" s="1"/>
  <c r="H55" i="29"/>
  <c r="G55" i="29"/>
  <c r="J55" i="29" s="1"/>
  <c r="F55" i="29"/>
  <c r="I55" i="29" s="1"/>
  <c r="H42" i="29"/>
  <c r="G42" i="29"/>
  <c r="J42" i="29" s="1"/>
  <c r="F42" i="29"/>
  <c r="H34" i="29"/>
  <c r="G34" i="29"/>
  <c r="F34" i="29"/>
  <c r="H29" i="29"/>
  <c r="G29" i="29"/>
  <c r="F29" i="29"/>
  <c r="H27" i="29"/>
  <c r="G27" i="29"/>
  <c r="F27" i="29"/>
  <c r="H20" i="29"/>
  <c r="K20" i="29" s="1"/>
  <c r="G20" i="29"/>
  <c r="F20" i="29"/>
  <c r="H14" i="29"/>
  <c r="K14" i="29" s="1"/>
  <c r="G14" i="29"/>
  <c r="J14" i="29" s="1"/>
  <c r="F14" i="29"/>
  <c r="H66" i="28"/>
  <c r="G66" i="28"/>
  <c r="H55" i="28"/>
  <c r="K55" i="28" s="1"/>
  <c r="G55" i="28"/>
  <c r="F55" i="28"/>
  <c r="H42" i="28"/>
  <c r="G42" i="28"/>
  <c r="F42" i="28"/>
  <c r="H34" i="28"/>
  <c r="G34" i="28"/>
  <c r="F34" i="28"/>
  <c r="H27" i="28"/>
  <c r="K27" i="28" s="1"/>
  <c r="G27" i="28"/>
  <c r="F27" i="28"/>
  <c r="H14" i="28"/>
  <c r="G14" i="28"/>
  <c r="F14" i="28"/>
  <c r="I60" i="27"/>
  <c r="K69" i="72"/>
  <c r="J69" i="72"/>
  <c r="I69" i="72"/>
  <c r="K68" i="72"/>
  <c r="J68" i="72"/>
  <c r="I68" i="72"/>
  <c r="K67" i="72"/>
  <c r="J67" i="72"/>
  <c r="I67" i="72"/>
  <c r="K66" i="72"/>
  <c r="J66" i="72"/>
  <c r="I66" i="72"/>
  <c r="K65" i="72"/>
  <c r="J65" i="72"/>
  <c r="I65" i="72"/>
  <c r="K64" i="72"/>
  <c r="J64" i="72"/>
  <c r="I64" i="72"/>
  <c r="K63" i="72"/>
  <c r="J63" i="72"/>
  <c r="I63" i="72"/>
  <c r="K62" i="72"/>
  <c r="J62" i="72"/>
  <c r="I62" i="72"/>
  <c r="K61" i="72"/>
  <c r="J61" i="72"/>
  <c r="I61" i="72"/>
  <c r="K60" i="72"/>
  <c r="J60" i="72"/>
  <c r="I60" i="72"/>
  <c r="K59" i="72"/>
  <c r="J59" i="72"/>
  <c r="I59" i="72"/>
  <c r="K58" i="72"/>
  <c r="J58" i="72"/>
  <c r="I58" i="72"/>
  <c r="K57" i="72"/>
  <c r="J57" i="72"/>
  <c r="I57" i="72"/>
  <c r="K56" i="72"/>
  <c r="J56" i="72"/>
  <c r="I56" i="72"/>
  <c r="K55" i="72"/>
  <c r="J55" i="72"/>
  <c r="I55" i="72"/>
  <c r="K54" i="72"/>
  <c r="J54" i="72"/>
  <c r="I54" i="72"/>
  <c r="K53" i="72"/>
  <c r="J53" i="72"/>
  <c r="I53" i="72"/>
  <c r="K52" i="72"/>
  <c r="J52" i="72"/>
  <c r="I52" i="72"/>
  <c r="K51" i="72"/>
  <c r="J51" i="72"/>
  <c r="I51" i="72"/>
  <c r="K50" i="72"/>
  <c r="J50" i="72"/>
  <c r="I50" i="72"/>
  <c r="K49" i="72"/>
  <c r="J49" i="72"/>
  <c r="I49" i="72"/>
  <c r="K48" i="72"/>
  <c r="J48" i="72"/>
  <c r="I48" i="72"/>
  <c r="K47" i="72"/>
  <c r="J47" i="72"/>
  <c r="I47" i="72"/>
  <c r="K46" i="72"/>
  <c r="J46" i="72"/>
  <c r="I46" i="72"/>
  <c r="K45" i="72"/>
  <c r="J45" i="72"/>
  <c r="I45" i="72"/>
  <c r="K44" i="72"/>
  <c r="J44" i="72"/>
  <c r="I44" i="72"/>
  <c r="K43" i="72"/>
  <c r="J43" i="72"/>
  <c r="I43" i="72"/>
  <c r="K42" i="72"/>
  <c r="J42" i="72"/>
  <c r="I42" i="72"/>
  <c r="K41" i="72"/>
  <c r="J41" i="72"/>
  <c r="I41" i="72"/>
  <c r="K40" i="72"/>
  <c r="J40" i="72"/>
  <c r="I40" i="72"/>
  <c r="K39" i="72"/>
  <c r="J39" i="72"/>
  <c r="I39" i="72"/>
  <c r="K38" i="72"/>
  <c r="J38" i="72"/>
  <c r="I38" i="72"/>
  <c r="K37" i="72"/>
  <c r="J37" i="72"/>
  <c r="I37" i="72"/>
  <c r="K36" i="72"/>
  <c r="J36" i="72"/>
  <c r="I36" i="72"/>
  <c r="K35" i="72"/>
  <c r="J35" i="72"/>
  <c r="I35" i="72"/>
  <c r="K34" i="72"/>
  <c r="J34" i="72"/>
  <c r="I34" i="72"/>
  <c r="K33" i="72"/>
  <c r="J33" i="72"/>
  <c r="I33" i="72"/>
  <c r="K32" i="72"/>
  <c r="J32" i="72"/>
  <c r="I32" i="72"/>
  <c r="K31" i="72"/>
  <c r="J31" i="72"/>
  <c r="I31" i="72"/>
  <c r="K30" i="72"/>
  <c r="J30" i="72"/>
  <c r="I30" i="72"/>
  <c r="K29" i="72"/>
  <c r="J29" i="72"/>
  <c r="I29" i="72"/>
  <c r="K28" i="72"/>
  <c r="J28" i="72"/>
  <c r="I28" i="72"/>
  <c r="K27" i="72"/>
  <c r="J27" i="72"/>
  <c r="I27" i="72"/>
  <c r="K26" i="72"/>
  <c r="J26" i="72"/>
  <c r="I26" i="72"/>
  <c r="K25" i="72"/>
  <c r="J25" i="72"/>
  <c r="I25" i="72"/>
  <c r="K24" i="72"/>
  <c r="J24" i="72"/>
  <c r="I24" i="72"/>
  <c r="K23" i="72"/>
  <c r="J23" i="72"/>
  <c r="I23" i="72"/>
  <c r="K22" i="72"/>
  <c r="J22" i="72"/>
  <c r="I22" i="72"/>
  <c r="K21" i="72"/>
  <c r="J21" i="72"/>
  <c r="I21" i="72"/>
  <c r="K20" i="72"/>
  <c r="J20" i="72"/>
  <c r="I20" i="72"/>
  <c r="K19" i="72"/>
  <c r="J19" i="72"/>
  <c r="I19" i="72"/>
  <c r="K18" i="72"/>
  <c r="J18" i="72"/>
  <c r="I18" i="72"/>
  <c r="K17" i="72"/>
  <c r="J17" i="72"/>
  <c r="I17" i="72"/>
  <c r="K16" i="72"/>
  <c r="J16" i="72"/>
  <c r="I16" i="72"/>
  <c r="K15" i="72"/>
  <c r="J15" i="72"/>
  <c r="I15" i="72"/>
  <c r="K14" i="72"/>
  <c r="J14" i="72"/>
  <c r="I14" i="72"/>
  <c r="K13" i="72"/>
  <c r="J13" i="72"/>
  <c r="I13" i="72"/>
  <c r="K11" i="72"/>
  <c r="J11" i="72"/>
  <c r="I11" i="72"/>
  <c r="K10" i="72"/>
  <c r="J10" i="72"/>
  <c r="I10" i="72"/>
  <c r="K69" i="71"/>
  <c r="J69" i="71"/>
  <c r="I69" i="71"/>
  <c r="K68" i="71"/>
  <c r="J68" i="71"/>
  <c r="I68" i="71"/>
  <c r="K67" i="71"/>
  <c r="J67" i="71"/>
  <c r="I67" i="71"/>
  <c r="K66" i="71"/>
  <c r="J66" i="71"/>
  <c r="I66" i="71"/>
  <c r="K65" i="71"/>
  <c r="J65" i="71"/>
  <c r="I65" i="71"/>
  <c r="K64" i="71"/>
  <c r="J64" i="71"/>
  <c r="I64" i="71"/>
  <c r="K63" i="71"/>
  <c r="J63" i="71"/>
  <c r="I63" i="71"/>
  <c r="K62" i="71"/>
  <c r="J62" i="71"/>
  <c r="I62" i="71"/>
  <c r="K61" i="71"/>
  <c r="J61" i="71"/>
  <c r="I61" i="71"/>
  <c r="K60" i="71"/>
  <c r="J60" i="71"/>
  <c r="I60" i="71"/>
  <c r="K59" i="71"/>
  <c r="J59" i="71"/>
  <c r="I59" i="71"/>
  <c r="K58" i="71"/>
  <c r="J58" i="71"/>
  <c r="I58" i="71"/>
  <c r="K57" i="71"/>
  <c r="J57" i="71"/>
  <c r="I57" i="71"/>
  <c r="K56" i="71"/>
  <c r="J56" i="71"/>
  <c r="I56" i="71"/>
  <c r="K55" i="71"/>
  <c r="J55" i="71"/>
  <c r="I55" i="71"/>
  <c r="K54" i="71"/>
  <c r="J54" i="71"/>
  <c r="I54" i="71"/>
  <c r="K53" i="71"/>
  <c r="J53" i="71"/>
  <c r="I53" i="71"/>
  <c r="K52" i="71"/>
  <c r="J52" i="71"/>
  <c r="I52" i="71"/>
  <c r="K51" i="71"/>
  <c r="J51" i="71"/>
  <c r="I51" i="71"/>
  <c r="K50" i="71"/>
  <c r="J50" i="71"/>
  <c r="I50" i="71"/>
  <c r="K49" i="71"/>
  <c r="J49" i="71"/>
  <c r="I49" i="71"/>
  <c r="K48" i="71"/>
  <c r="J48" i="71"/>
  <c r="I48" i="71"/>
  <c r="K47" i="71"/>
  <c r="J47" i="71"/>
  <c r="I47" i="71"/>
  <c r="K46" i="71"/>
  <c r="J46" i="71"/>
  <c r="I46" i="71"/>
  <c r="K45" i="71"/>
  <c r="J45" i="71"/>
  <c r="I45" i="71"/>
  <c r="K44" i="71"/>
  <c r="J44" i="71"/>
  <c r="I44" i="71"/>
  <c r="K43" i="71"/>
  <c r="J43" i="71"/>
  <c r="I43" i="71"/>
  <c r="K42" i="71"/>
  <c r="J42" i="71"/>
  <c r="I42" i="71"/>
  <c r="K41" i="71"/>
  <c r="J41" i="71"/>
  <c r="I41" i="71"/>
  <c r="K40" i="71"/>
  <c r="J40" i="71"/>
  <c r="I40" i="71"/>
  <c r="K39" i="71"/>
  <c r="J39" i="71"/>
  <c r="I39" i="71"/>
  <c r="K38" i="71"/>
  <c r="J38" i="71"/>
  <c r="I38" i="71"/>
  <c r="K37" i="71"/>
  <c r="J37" i="71"/>
  <c r="I37" i="71"/>
  <c r="K36" i="71"/>
  <c r="J36" i="71"/>
  <c r="I36" i="71"/>
  <c r="K35" i="71"/>
  <c r="J35" i="71"/>
  <c r="I35" i="71"/>
  <c r="K34" i="71"/>
  <c r="J34" i="71"/>
  <c r="I34" i="71"/>
  <c r="K33" i="71"/>
  <c r="J33" i="71"/>
  <c r="I33" i="71"/>
  <c r="K32" i="71"/>
  <c r="J32" i="71"/>
  <c r="I32" i="71"/>
  <c r="K31" i="71"/>
  <c r="J31" i="71"/>
  <c r="I31" i="71"/>
  <c r="K30" i="71"/>
  <c r="J30" i="71"/>
  <c r="I30" i="71"/>
  <c r="K29" i="71"/>
  <c r="J29" i="71"/>
  <c r="I29" i="71"/>
  <c r="K28" i="71"/>
  <c r="J28" i="71"/>
  <c r="I28" i="71"/>
  <c r="K27" i="71"/>
  <c r="J27" i="71"/>
  <c r="I27" i="71"/>
  <c r="K26" i="71"/>
  <c r="J26" i="71"/>
  <c r="I26" i="71"/>
  <c r="K25" i="71"/>
  <c r="J25" i="71"/>
  <c r="I25" i="71"/>
  <c r="K24" i="71"/>
  <c r="J24" i="71"/>
  <c r="I24" i="71"/>
  <c r="K23" i="71"/>
  <c r="J23" i="71"/>
  <c r="I23" i="71"/>
  <c r="K22" i="71"/>
  <c r="J22" i="71"/>
  <c r="I22" i="71"/>
  <c r="K21" i="71"/>
  <c r="J21" i="71"/>
  <c r="I21" i="71"/>
  <c r="K20" i="71"/>
  <c r="J20" i="71"/>
  <c r="I20" i="71"/>
  <c r="K19" i="71"/>
  <c r="J19" i="71"/>
  <c r="I19" i="71"/>
  <c r="K18" i="71"/>
  <c r="J18" i="71"/>
  <c r="I18" i="71"/>
  <c r="K17" i="71"/>
  <c r="J17" i="71"/>
  <c r="I17" i="71"/>
  <c r="K16" i="71"/>
  <c r="J16" i="71"/>
  <c r="I16" i="71"/>
  <c r="K15" i="71"/>
  <c r="J15" i="71"/>
  <c r="I15" i="71"/>
  <c r="K14" i="71"/>
  <c r="J14" i="71"/>
  <c r="I14" i="71"/>
  <c r="K13" i="71"/>
  <c r="J13" i="71"/>
  <c r="I13" i="71"/>
  <c r="K11" i="71"/>
  <c r="J11" i="71"/>
  <c r="I11" i="71"/>
  <c r="K10" i="71"/>
  <c r="J10" i="71"/>
  <c r="I10" i="71"/>
  <c r="K69" i="70"/>
  <c r="J69" i="70"/>
  <c r="I69" i="70"/>
  <c r="K68" i="70"/>
  <c r="J68" i="70"/>
  <c r="I68" i="70"/>
  <c r="K67" i="70"/>
  <c r="J67" i="70"/>
  <c r="I67" i="70"/>
  <c r="K66" i="70"/>
  <c r="J66" i="70"/>
  <c r="I66" i="70"/>
  <c r="K65" i="70"/>
  <c r="J65" i="70"/>
  <c r="I65" i="70"/>
  <c r="K64" i="70"/>
  <c r="J64" i="70"/>
  <c r="I64" i="70"/>
  <c r="K63" i="70"/>
  <c r="J63" i="70"/>
  <c r="I63" i="70"/>
  <c r="K62" i="70"/>
  <c r="J62" i="70"/>
  <c r="I62" i="70"/>
  <c r="K61" i="70"/>
  <c r="J61" i="70"/>
  <c r="I61" i="70"/>
  <c r="K60" i="70"/>
  <c r="J60" i="70"/>
  <c r="I60" i="70"/>
  <c r="K59" i="70"/>
  <c r="J59" i="70"/>
  <c r="I59" i="70"/>
  <c r="K58" i="70"/>
  <c r="J58" i="70"/>
  <c r="I58" i="70"/>
  <c r="K57" i="70"/>
  <c r="J57" i="70"/>
  <c r="I57" i="70"/>
  <c r="K56" i="70"/>
  <c r="J56" i="70"/>
  <c r="I56" i="70"/>
  <c r="K55" i="70"/>
  <c r="J55" i="70"/>
  <c r="I55" i="70"/>
  <c r="K54" i="70"/>
  <c r="J54" i="70"/>
  <c r="I54" i="70"/>
  <c r="K53" i="70"/>
  <c r="J53" i="70"/>
  <c r="I53" i="70"/>
  <c r="K52" i="70"/>
  <c r="J52" i="70"/>
  <c r="I52" i="70"/>
  <c r="K51" i="70"/>
  <c r="J51" i="70"/>
  <c r="I51" i="70"/>
  <c r="K50" i="70"/>
  <c r="J50" i="70"/>
  <c r="I50" i="70"/>
  <c r="K49" i="70"/>
  <c r="J49" i="70"/>
  <c r="I49" i="70"/>
  <c r="K48" i="70"/>
  <c r="J48" i="70"/>
  <c r="I48" i="70"/>
  <c r="K47" i="70"/>
  <c r="J47" i="70"/>
  <c r="I47" i="70"/>
  <c r="K46" i="70"/>
  <c r="J46" i="70"/>
  <c r="I46" i="70"/>
  <c r="K45" i="70"/>
  <c r="J45" i="70"/>
  <c r="I45" i="70"/>
  <c r="K44" i="70"/>
  <c r="J44" i="70"/>
  <c r="I44" i="70"/>
  <c r="K43" i="70"/>
  <c r="J43" i="70"/>
  <c r="I43" i="70"/>
  <c r="K42" i="70"/>
  <c r="J42" i="70"/>
  <c r="I42" i="70"/>
  <c r="K41" i="70"/>
  <c r="J41" i="70"/>
  <c r="I41" i="70"/>
  <c r="K40" i="70"/>
  <c r="J40" i="70"/>
  <c r="I40" i="70"/>
  <c r="K39" i="70"/>
  <c r="J39" i="70"/>
  <c r="I39" i="70"/>
  <c r="K38" i="70"/>
  <c r="J38" i="70"/>
  <c r="I38" i="70"/>
  <c r="K37" i="70"/>
  <c r="J37" i="70"/>
  <c r="I37" i="70"/>
  <c r="K36" i="70"/>
  <c r="J36" i="70"/>
  <c r="I36" i="70"/>
  <c r="K35" i="70"/>
  <c r="J35" i="70"/>
  <c r="I35" i="70"/>
  <c r="K34" i="70"/>
  <c r="J34" i="70"/>
  <c r="I34" i="70"/>
  <c r="K33" i="70"/>
  <c r="J33" i="70"/>
  <c r="I33" i="70"/>
  <c r="K32" i="70"/>
  <c r="J32" i="70"/>
  <c r="I32" i="70"/>
  <c r="K31" i="70"/>
  <c r="J31" i="70"/>
  <c r="I31" i="70"/>
  <c r="K30" i="70"/>
  <c r="J30" i="70"/>
  <c r="I30" i="70"/>
  <c r="K29" i="70"/>
  <c r="J29" i="70"/>
  <c r="I29" i="70"/>
  <c r="K28" i="70"/>
  <c r="J28" i="70"/>
  <c r="I28" i="70"/>
  <c r="K27" i="70"/>
  <c r="J27" i="70"/>
  <c r="I27" i="70"/>
  <c r="K26" i="70"/>
  <c r="J26" i="70"/>
  <c r="I26" i="70"/>
  <c r="K25" i="70"/>
  <c r="J25" i="70"/>
  <c r="I25" i="70"/>
  <c r="K24" i="70"/>
  <c r="J24" i="70"/>
  <c r="I24" i="70"/>
  <c r="K23" i="70"/>
  <c r="J23" i="70"/>
  <c r="I23" i="70"/>
  <c r="K22" i="70"/>
  <c r="J22" i="70"/>
  <c r="I22" i="70"/>
  <c r="K21" i="70"/>
  <c r="J21" i="70"/>
  <c r="I21" i="70"/>
  <c r="K20" i="70"/>
  <c r="J20" i="70"/>
  <c r="I20" i="70"/>
  <c r="K19" i="70"/>
  <c r="J19" i="70"/>
  <c r="I19" i="70"/>
  <c r="K18" i="70"/>
  <c r="J18" i="70"/>
  <c r="I18" i="70"/>
  <c r="K17" i="70"/>
  <c r="J17" i="70"/>
  <c r="I17" i="70"/>
  <c r="K16" i="70"/>
  <c r="J16" i="70"/>
  <c r="I16" i="70"/>
  <c r="K15" i="70"/>
  <c r="J15" i="70"/>
  <c r="I15" i="70"/>
  <c r="K14" i="70"/>
  <c r="J14" i="70"/>
  <c r="I14" i="70"/>
  <c r="K13" i="70"/>
  <c r="J13" i="70"/>
  <c r="I13" i="70"/>
  <c r="K11" i="70"/>
  <c r="J11" i="70"/>
  <c r="I11" i="70"/>
  <c r="K10" i="70"/>
  <c r="J10" i="70"/>
  <c r="I10" i="70"/>
  <c r="K69" i="91"/>
  <c r="J69" i="91"/>
  <c r="I69" i="91"/>
  <c r="K68" i="91"/>
  <c r="J68" i="91"/>
  <c r="I68" i="91"/>
  <c r="K67" i="91"/>
  <c r="J67" i="91"/>
  <c r="I67" i="91"/>
  <c r="K66" i="91"/>
  <c r="J66" i="91"/>
  <c r="I66" i="91"/>
  <c r="K65" i="91"/>
  <c r="J65" i="91"/>
  <c r="I65" i="91"/>
  <c r="K64" i="91"/>
  <c r="J64" i="91"/>
  <c r="I64" i="91"/>
  <c r="K63" i="91"/>
  <c r="J63" i="91"/>
  <c r="I63" i="91"/>
  <c r="K62" i="91"/>
  <c r="J62" i="91"/>
  <c r="I62" i="91"/>
  <c r="K61" i="91"/>
  <c r="J61" i="91"/>
  <c r="I61" i="91"/>
  <c r="K60" i="91"/>
  <c r="J60" i="91"/>
  <c r="I60" i="91"/>
  <c r="K59" i="91"/>
  <c r="J59" i="91"/>
  <c r="I59" i="91"/>
  <c r="K58" i="91"/>
  <c r="J58" i="91"/>
  <c r="I58" i="91"/>
  <c r="K57" i="91"/>
  <c r="J57" i="91"/>
  <c r="I57" i="91"/>
  <c r="K56" i="91"/>
  <c r="J56" i="91"/>
  <c r="I56" i="91"/>
  <c r="K55" i="91"/>
  <c r="J55" i="91"/>
  <c r="I55" i="91"/>
  <c r="K54" i="91"/>
  <c r="J54" i="91"/>
  <c r="I54" i="91"/>
  <c r="K53" i="91"/>
  <c r="J53" i="91"/>
  <c r="I53" i="91"/>
  <c r="K52" i="91"/>
  <c r="J52" i="91"/>
  <c r="I52" i="91"/>
  <c r="K51" i="91"/>
  <c r="J51" i="91"/>
  <c r="I51" i="91"/>
  <c r="K50" i="91"/>
  <c r="J50" i="91"/>
  <c r="I50" i="91"/>
  <c r="K49" i="91"/>
  <c r="J49" i="91"/>
  <c r="I49" i="91"/>
  <c r="K48" i="91"/>
  <c r="J48" i="91"/>
  <c r="I48" i="91"/>
  <c r="K47" i="91"/>
  <c r="J47" i="91"/>
  <c r="I47" i="91"/>
  <c r="K46" i="91"/>
  <c r="J46" i="91"/>
  <c r="I46" i="91"/>
  <c r="K45" i="91"/>
  <c r="J45" i="91"/>
  <c r="I45" i="91"/>
  <c r="K44" i="91"/>
  <c r="J44" i="91"/>
  <c r="I44" i="91"/>
  <c r="K43" i="91"/>
  <c r="J43" i="91"/>
  <c r="I43" i="91"/>
  <c r="K42" i="91"/>
  <c r="J42" i="91"/>
  <c r="I42" i="91"/>
  <c r="K41" i="91"/>
  <c r="J41" i="91"/>
  <c r="I41" i="91"/>
  <c r="K40" i="91"/>
  <c r="J40" i="91"/>
  <c r="I40" i="91"/>
  <c r="K39" i="91"/>
  <c r="J39" i="91"/>
  <c r="I39" i="91"/>
  <c r="K38" i="91"/>
  <c r="J38" i="91"/>
  <c r="I38" i="91"/>
  <c r="K37" i="91"/>
  <c r="J37" i="91"/>
  <c r="I37" i="91"/>
  <c r="K36" i="91"/>
  <c r="J36" i="91"/>
  <c r="I36" i="91"/>
  <c r="K35" i="91"/>
  <c r="J35" i="91"/>
  <c r="I35" i="91"/>
  <c r="K34" i="91"/>
  <c r="J34" i="91"/>
  <c r="I34" i="91"/>
  <c r="K33" i="91"/>
  <c r="J33" i="91"/>
  <c r="I33" i="91"/>
  <c r="K32" i="91"/>
  <c r="J32" i="91"/>
  <c r="I32" i="91"/>
  <c r="K31" i="91"/>
  <c r="J31" i="91"/>
  <c r="I31" i="91"/>
  <c r="K30" i="91"/>
  <c r="J30" i="91"/>
  <c r="I30" i="91"/>
  <c r="K29" i="91"/>
  <c r="J29" i="91"/>
  <c r="I29" i="91"/>
  <c r="K28" i="91"/>
  <c r="J28" i="91"/>
  <c r="I28" i="91"/>
  <c r="K27" i="91"/>
  <c r="J27" i="91"/>
  <c r="I27" i="91"/>
  <c r="K26" i="91"/>
  <c r="J26" i="91"/>
  <c r="I26" i="91"/>
  <c r="K25" i="91"/>
  <c r="J25" i="91"/>
  <c r="I25" i="91"/>
  <c r="K24" i="91"/>
  <c r="J24" i="91"/>
  <c r="I24" i="91"/>
  <c r="K23" i="91"/>
  <c r="J23" i="91"/>
  <c r="I23" i="91"/>
  <c r="K22" i="91"/>
  <c r="J22" i="91"/>
  <c r="I22" i="91"/>
  <c r="K21" i="91"/>
  <c r="J21" i="91"/>
  <c r="I21" i="91"/>
  <c r="K20" i="91"/>
  <c r="J20" i="91"/>
  <c r="I20" i="91"/>
  <c r="K19" i="91"/>
  <c r="J19" i="91"/>
  <c r="I19" i="91"/>
  <c r="K18" i="91"/>
  <c r="J18" i="91"/>
  <c r="I18" i="91"/>
  <c r="K17" i="91"/>
  <c r="J17" i="91"/>
  <c r="I17" i="91"/>
  <c r="K16" i="91"/>
  <c r="J16" i="91"/>
  <c r="I16" i="91"/>
  <c r="K15" i="91"/>
  <c r="J15" i="91"/>
  <c r="I15" i="91"/>
  <c r="K14" i="91"/>
  <c r="J14" i="91"/>
  <c r="I14" i="91"/>
  <c r="K13" i="91"/>
  <c r="J13" i="91"/>
  <c r="I13" i="91"/>
  <c r="K11" i="91"/>
  <c r="J11" i="91"/>
  <c r="I11" i="91"/>
  <c r="K10" i="91"/>
  <c r="J10" i="91"/>
  <c r="I10" i="91"/>
  <c r="K69" i="90"/>
  <c r="J69" i="90"/>
  <c r="I69" i="90"/>
  <c r="K68" i="90"/>
  <c r="J68" i="90"/>
  <c r="I68" i="90"/>
  <c r="K67" i="90"/>
  <c r="J67" i="90"/>
  <c r="I67" i="90"/>
  <c r="K66" i="90"/>
  <c r="J66" i="90"/>
  <c r="I66" i="90"/>
  <c r="K65" i="90"/>
  <c r="J65" i="90"/>
  <c r="I65" i="90"/>
  <c r="K64" i="90"/>
  <c r="J64" i="90"/>
  <c r="I64" i="90"/>
  <c r="K63" i="90"/>
  <c r="J63" i="90"/>
  <c r="I63" i="90"/>
  <c r="K62" i="90"/>
  <c r="J62" i="90"/>
  <c r="I62" i="90"/>
  <c r="K61" i="90"/>
  <c r="J61" i="90"/>
  <c r="I61" i="90"/>
  <c r="K60" i="90"/>
  <c r="J60" i="90"/>
  <c r="I60" i="90"/>
  <c r="K59" i="90"/>
  <c r="J59" i="90"/>
  <c r="I59" i="90"/>
  <c r="K58" i="90"/>
  <c r="J58" i="90"/>
  <c r="I58" i="90"/>
  <c r="K57" i="90"/>
  <c r="J57" i="90"/>
  <c r="I57" i="90"/>
  <c r="K56" i="90"/>
  <c r="J56" i="90"/>
  <c r="I56" i="90"/>
  <c r="K55" i="90"/>
  <c r="J55" i="90"/>
  <c r="I55" i="90"/>
  <c r="K54" i="90"/>
  <c r="J54" i="90"/>
  <c r="I54" i="90"/>
  <c r="K53" i="90"/>
  <c r="J53" i="90"/>
  <c r="I53" i="90"/>
  <c r="K52" i="90"/>
  <c r="J52" i="90"/>
  <c r="I52" i="90"/>
  <c r="K51" i="90"/>
  <c r="J51" i="90"/>
  <c r="I51" i="90"/>
  <c r="K50" i="90"/>
  <c r="J50" i="90"/>
  <c r="I50" i="90"/>
  <c r="K49" i="90"/>
  <c r="J49" i="90"/>
  <c r="I49" i="90"/>
  <c r="K48" i="90"/>
  <c r="J48" i="90"/>
  <c r="I48" i="90"/>
  <c r="K47" i="90"/>
  <c r="J47" i="90"/>
  <c r="I47" i="90"/>
  <c r="K46" i="90"/>
  <c r="J46" i="90"/>
  <c r="I46" i="90"/>
  <c r="K45" i="90"/>
  <c r="J45" i="90"/>
  <c r="I45" i="90"/>
  <c r="K44" i="90"/>
  <c r="J44" i="90"/>
  <c r="I44" i="90"/>
  <c r="K43" i="90"/>
  <c r="J43" i="90"/>
  <c r="I43" i="90"/>
  <c r="K42" i="90"/>
  <c r="J42" i="90"/>
  <c r="I42" i="90"/>
  <c r="K41" i="90"/>
  <c r="J41" i="90"/>
  <c r="I41" i="90"/>
  <c r="K40" i="90"/>
  <c r="J40" i="90"/>
  <c r="I40" i="90"/>
  <c r="K39" i="90"/>
  <c r="J39" i="90"/>
  <c r="I39" i="90"/>
  <c r="K38" i="90"/>
  <c r="J38" i="90"/>
  <c r="I38" i="90"/>
  <c r="K37" i="90"/>
  <c r="J37" i="90"/>
  <c r="I37" i="90"/>
  <c r="K36" i="90"/>
  <c r="J36" i="90"/>
  <c r="I36" i="90"/>
  <c r="K35" i="90"/>
  <c r="J35" i="90"/>
  <c r="I35" i="90"/>
  <c r="K34" i="90"/>
  <c r="J34" i="90"/>
  <c r="I34" i="90"/>
  <c r="K33" i="90"/>
  <c r="J33" i="90"/>
  <c r="I33" i="90"/>
  <c r="K32" i="90"/>
  <c r="J32" i="90"/>
  <c r="I32" i="90"/>
  <c r="K31" i="90"/>
  <c r="J31" i="90"/>
  <c r="I31" i="90"/>
  <c r="K30" i="90"/>
  <c r="J30" i="90"/>
  <c r="I30" i="90"/>
  <c r="K29" i="90"/>
  <c r="J29" i="90"/>
  <c r="I29" i="90"/>
  <c r="K28" i="90"/>
  <c r="J28" i="90"/>
  <c r="I28" i="90"/>
  <c r="K27" i="90"/>
  <c r="J27" i="90"/>
  <c r="I27" i="90"/>
  <c r="K26" i="90"/>
  <c r="J26" i="90"/>
  <c r="I26" i="90"/>
  <c r="K25" i="90"/>
  <c r="J25" i="90"/>
  <c r="I25" i="90"/>
  <c r="K24" i="90"/>
  <c r="J24" i="90"/>
  <c r="I24" i="90"/>
  <c r="K23" i="90"/>
  <c r="J23" i="90"/>
  <c r="I23" i="90"/>
  <c r="K22" i="90"/>
  <c r="J22" i="90"/>
  <c r="I22" i="90"/>
  <c r="K21" i="90"/>
  <c r="J21" i="90"/>
  <c r="I21" i="90"/>
  <c r="K20" i="90"/>
  <c r="J20" i="90"/>
  <c r="I20" i="90"/>
  <c r="K19" i="90"/>
  <c r="J19" i="90"/>
  <c r="I19" i="90"/>
  <c r="K18" i="90"/>
  <c r="J18" i="90"/>
  <c r="I18" i="90"/>
  <c r="K17" i="90"/>
  <c r="J17" i="90"/>
  <c r="I17" i="90"/>
  <c r="K16" i="90"/>
  <c r="J16" i="90"/>
  <c r="I16" i="90"/>
  <c r="K15" i="90"/>
  <c r="J15" i="90"/>
  <c r="I15" i="90"/>
  <c r="K14" i="90"/>
  <c r="J14" i="90"/>
  <c r="I14" i="90"/>
  <c r="K13" i="90"/>
  <c r="J13" i="90"/>
  <c r="I13" i="90"/>
  <c r="K11" i="90"/>
  <c r="J11" i="90"/>
  <c r="I11" i="90"/>
  <c r="K10" i="90"/>
  <c r="J10" i="90"/>
  <c r="I10" i="90"/>
  <c r="K69" i="56"/>
  <c r="J69" i="56"/>
  <c r="I69" i="56"/>
  <c r="K68" i="56"/>
  <c r="J68" i="56"/>
  <c r="I68" i="56"/>
  <c r="K67" i="56"/>
  <c r="J67" i="56"/>
  <c r="I67" i="56"/>
  <c r="K66" i="56"/>
  <c r="J66" i="56"/>
  <c r="I66" i="56"/>
  <c r="K65" i="56"/>
  <c r="J65" i="56"/>
  <c r="I65" i="56"/>
  <c r="K64" i="56"/>
  <c r="J64" i="56"/>
  <c r="I64" i="56"/>
  <c r="K63" i="56"/>
  <c r="J63" i="56"/>
  <c r="I63" i="56"/>
  <c r="K62" i="56"/>
  <c r="J62" i="56"/>
  <c r="I62" i="56"/>
  <c r="K61" i="56"/>
  <c r="J61" i="56"/>
  <c r="I61" i="56"/>
  <c r="K60" i="56"/>
  <c r="J60" i="56"/>
  <c r="I60" i="56"/>
  <c r="K59" i="56"/>
  <c r="J59" i="56"/>
  <c r="I59" i="56"/>
  <c r="K58" i="56"/>
  <c r="J58" i="56"/>
  <c r="I58" i="56"/>
  <c r="K57" i="56"/>
  <c r="J57" i="56"/>
  <c r="I57" i="56"/>
  <c r="K56" i="56"/>
  <c r="J56" i="56"/>
  <c r="I56" i="56"/>
  <c r="K55" i="56"/>
  <c r="J55" i="56"/>
  <c r="I55" i="56"/>
  <c r="K54" i="56"/>
  <c r="J54" i="56"/>
  <c r="I54" i="56"/>
  <c r="K53" i="56"/>
  <c r="J53" i="56"/>
  <c r="I53" i="56"/>
  <c r="K52" i="56"/>
  <c r="J52" i="56"/>
  <c r="I52" i="56"/>
  <c r="K51" i="56"/>
  <c r="J51" i="56"/>
  <c r="I51" i="56"/>
  <c r="K50" i="56"/>
  <c r="J50" i="56"/>
  <c r="I50" i="56"/>
  <c r="K49" i="56"/>
  <c r="J49" i="56"/>
  <c r="I49" i="56"/>
  <c r="K48" i="56"/>
  <c r="J48" i="56"/>
  <c r="I48" i="56"/>
  <c r="K47" i="56"/>
  <c r="J47" i="56"/>
  <c r="I47" i="56"/>
  <c r="K46" i="56"/>
  <c r="J46" i="56"/>
  <c r="I46" i="56"/>
  <c r="K45" i="56"/>
  <c r="J45" i="56"/>
  <c r="I45" i="56"/>
  <c r="K44" i="56"/>
  <c r="J44" i="56"/>
  <c r="I44" i="56"/>
  <c r="K43" i="56"/>
  <c r="J43" i="56"/>
  <c r="I43" i="56"/>
  <c r="K42" i="56"/>
  <c r="J42" i="56"/>
  <c r="I42" i="56"/>
  <c r="K41" i="56"/>
  <c r="J41" i="56"/>
  <c r="I41" i="56"/>
  <c r="K40" i="56"/>
  <c r="J40" i="56"/>
  <c r="I40" i="56"/>
  <c r="K39" i="56"/>
  <c r="J39" i="56"/>
  <c r="I39" i="56"/>
  <c r="K38" i="56"/>
  <c r="J38" i="56"/>
  <c r="I38" i="56"/>
  <c r="K37" i="56"/>
  <c r="J37" i="56"/>
  <c r="I37" i="56"/>
  <c r="K36" i="56"/>
  <c r="J36" i="56"/>
  <c r="I36" i="56"/>
  <c r="K35" i="56"/>
  <c r="J35" i="56"/>
  <c r="I35" i="56"/>
  <c r="K34" i="56"/>
  <c r="J34" i="56"/>
  <c r="I34" i="56"/>
  <c r="K33" i="56"/>
  <c r="J33" i="56"/>
  <c r="I33" i="56"/>
  <c r="K32" i="56"/>
  <c r="J32" i="56"/>
  <c r="I32" i="56"/>
  <c r="K31" i="56"/>
  <c r="J31" i="56"/>
  <c r="I31" i="56"/>
  <c r="K30" i="56"/>
  <c r="J30" i="56"/>
  <c r="I30" i="56"/>
  <c r="K29" i="56"/>
  <c r="J29" i="56"/>
  <c r="I29" i="56"/>
  <c r="K28" i="56"/>
  <c r="J28" i="56"/>
  <c r="I28" i="56"/>
  <c r="K27" i="56"/>
  <c r="J27" i="56"/>
  <c r="I27" i="56"/>
  <c r="K26" i="56"/>
  <c r="J26" i="56"/>
  <c r="I26" i="56"/>
  <c r="K25" i="56"/>
  <c r="J25" i="56"/>
  <c r="I25" i="56"/>
  <c r="K24" i="56"/>
  <c r="J24" i="56"/>
  <c r="I24" i="56"/>
  <c r="K23" i="56"/>
  <c r="J23" i="56"/>
  <c r="I23" i="56"/>
  <c r="K22" i="56"/>
  <c r="J22" i="56"/>
  <c r="I22" i="56"/>
  <c r="K21" i="56"/>
  <c r="J21" i="56"/>
  <c r="I21" i="56"/>
  <c r="K20" i="56"/>
  <c r="J20" i="56"/>
  <c r="I20" i="56"/>
  <c r="K19" i="56"/>
  <c r="J19" i="56"/>
  <c r="I19" i="56"/>
  <c r="K18" i="56"/>
  <c r="J18" i="56"/>
  <c r="I18" i="56"/>
  <c r="K17" i="56"/>
  <c r="J17" i="56"/>
  <c r="I17" i="56"/>
  <c r="K16" i="56"/>
  <c r="J16" i="56"/>
  <c r="I16" i="56"/>
  <c r="K15" i="56"/>
  <c r="J15" i="56"/>
  <c r="I15" i="56"/>
  <c r="K14" i="56"/>
  <c r="J14" i="56"/>
  <c r="I14" i="56"/>
  <c r="K13" i="56"/>
  <c r="J13" i="56"/>
  <c r="I13" i="56"/>
  <c r="K11" i="56"/>
  <c r="J11" i="56"/>
  <c r="I11" i="56"/>
  <c r="K10" i="56"/>
  <c r="J10" i="56"/>
  <c r="I10" i="56"/>
  <c r="K69" i="68"/>
  <c r="J69" i="68"/>
  <c r="I69" i="68"/>
  <c r="K68" i="68"/>
  <c r="J68" i="68"/>
  <c r="I68" i="68"/>
  <c r="K67" i="68"/>
  <c r="J67" i="68"/>
  <c r="I67" i="68"/>
  <c r="K66" i="68"/>
  <c r="J66" i="68"/>
  <c r="I66" i="68"/>
  <c r="K65" i="68"/>
  <c r="J65" i="68"/>
  <c r="I65" i="68"/>
  <c r="K64" i="68"/>
  <c r="J64" i="68"/>
  <c r="I64" i="68"/>
  <c r="K63" i="68"/>
  <c r="J63" i="68"/>
  <c r="I63" i="68"/>
  <c r="K62" i="68"/>
  <c r="J62" i="68"/>
  <c r="I62" i="68"/>
  <c r="K61" i="68"/>
  <c r="J61" i="68"/>
  <c r="I61" i="68"/>
  <c r="K60" i="68"/>
  <c r="J60" i="68"/>
  <c r="I60" i="68"/>
  <c r="K59" i="68"/>
  <c r="J59" i="68"/>
  <c r="I59" i="68"/>
  <c r="K58" i="68"/>
  <c r="J58" i="68"/>
  <c r="I58" i="68"/>
  <c r="K57" i="68"/>
  <c r="J57" i="68"/>
  <c r="I57" i="68"/>
  <c r="K56" i="68"/>
  <c r="J56" i="68"/>
  <c r="I56" i="68"/>
  <c r="K55" i="68"/>
  <c r="J55" i="68"/>
  <c r="I55" i="68"/>
  <c r="K54" i="68"/>
  <c r="J54" i="68"/>
  <c r="I54" i="68"/>
  <c r="K53" i="68"/>
  <c r="J53" i="68"/>
  <c r="I53" i="68"/>
  <c r="K52" i="68"/>
  <c r="J52" i="68"/>
  <c r="I52" i="68"/>
  <c r="K51" i="68"/>
  <c r="J51" i="68"/>
  <c r="I51" i="68"/>
  <c r="K50" i="68"/>
  <c r="J50" i="68"/>
  <c r="I50" i="68"/>
  <c r="K49" i="68"/>
  <c r="J49" i="68"/>
  <c r="I49" i="68"/>
  <c r="K48" i="68"/>
  <c r="J48" i="68"/>
  <c r="I48" i="68"/>
  <c r="K47" i="68"/>
  <c r="J47" i="68"/>
  <c r="I47" i="68"/>
  <c r="K46" i="68"/>
  <c r="J46" i="68"/>
  <c r="I46" i="68"/>
  <c r="K45" i="68"/>
  <c r="J45" i="68"/>
  <c r="I45" i="68"/>
  <c r="K44" i="68"/>
  <c r="J44" i="68"/>
  <c r="I44" i="68"/>
  <c r="K43" i="68"/>
  <c r="J43" i="68"/>
  <c r="I43" i="68"/>
  <c r="K42" i="68"/>
  <c r="J42" i="68"/>
  <c r="I42" i="68"/>
  <c r="K41" i="68"/>
  <c r="J41" i="68"/>
  <c r="I41" i="68"/>
  <c r="K40" i="68"/>
  <c r="J40" i="68"/>
  <c r="I40" i="68"/>
  <c r="K39" i="68"/>
  <c r="J39" i="68"/>
  <c r="I39" i="68"/>
  <c r="K38" i="68"/>
  <c r="J38" i="68"/>
  <c r="I38" i="68"/>
  <c r="K37" i="68"/>
  <c r="J37" i="68"/>
  <c r="I37" i="68"/>
  <c r="K36" i="68"/>
  <c r="J36" i="68"/>
  <c r="I36" i="68"/>
  <c r="K35" i="68"/>
  <c r="J35" i="68"/>
  <c r="I35" i="68"/>
  <c r="K34" i="68"/>
  <c r="J34" i="68"/>
  <c r="I34" i="68"/>
  <c r="K33" i="68"/>
  <c r="J33" i="68"/>
  <c r="I33" i="68"/>
  <c r="K32" i="68"/>
  <c r="J32" i="68"/>
  <c r="I32" i="68"/>
  <c r="K31" i="68"/>
  <c r="J31" i="68"/>
  <c r="I31" i="68"/>
  <c r="K30" i="68"/>
  <c r="J30" i="68"/>
  <c r="I30" i="68"/>
  <c r="K29" i="68"/>
  <c r="J29" i="68"/>
  <c r="I29" i="68"/>
  <c r="K28" i="68"/>
  <c r="J28" i="68"/>
  <c r="I28" i="68"/>
  <c r="K27" i="68"/>
  <c r="J27" i="68"/>
  <c r="I27" i="68"/>
  <c r="K26" i="68"/>
  <c r="J26" i="68"/>
  <c r="I26" i="68"/>
  <c r="K25" i="68"/>
  <c r="J25" i="68"/>
  <c r="I25" i="68"/>
  <c r="K24" i="68"/>
  <c r="J24" i="68"/>
  <c r="I24" i="68"/>
  <c r="K23" i="68"/>
  <c r="J23" i="68"/>
  <c r="I23" i="68"/>
  <c r="K22" i="68"/>
  <c r="J22" i="68"/>
  <c r="I22" i="68"/>
  <c r="K21" i="68"/>
  <c r="J21" i="68"/>
  <c r="I21" i="68"/>
  <c r="K20" i="68"/>
  <c r="J20" i="68"/>
  <c r="I20" i="68"/>
  <c r="K19" i="68"/>
  <c r="J19" i="68"/>
  <c r="I19" i="68"/>
  <c r="K18" i="68"/>
  <c r="J18" i="68"/>
  <c r="I18" i="68"/>
  <c r="K17" i="68"/>
  <c r="J17" i="68"/>
  <c r="I17" i="68"/>
  <c r="K16" i="68"/>
  <c r="J16" i="68"/>
  <c r="I16" i="68"/>
  <c r="K15" i="68"/>
  <c r="J15" i="68"/>
  <c r="I15" i="68"/>
  <c r="K14" i="68"/>
  <c r="J14" i="68"/>
  <c r="I14" i="68"/>
  <c r="K13" i="68"/>
  <c r="J13" i="68"/>
  <c r="I13" i="68"/>
  <c r="K11" i="68"/>
  <c r="J11" i="68"/>
  <c r="I11" i="68"/>
  <c r="K10" i="68"/>
  <c r="J10" i="68"/>
  <c r="I10" i="68"/>
  <c r="K69" i="67"/>
  <c r="J69" i="67"/>
  <c r="I69" i="67"/>
  <c r="K68" i="67"/>
  <c r="J68" i="67"/>
  <c r="I68" i="67"/>
  <c r="K67" i="67"/>
  <c r="J67" i="67"/>
  <c r="I67" i="67"/>
  <c r="K66" i="67"/>
  <c r="J66" i="67"/>
  <c r="I66" i="67"/>
  <c r="K65" i="67"/>
  <c r="J65" i="67"/>
  <c r="I65" i="67"/>
  <c r="K64" i="67"/>
  <c r="J64" i="67"/>
  <c r="I64" i="67"/>
  <c r="K63" i="67"/>
  <c r="J63" i="67"/>
  <c r="I63" i="67"/>
  <c r="K62" i="67"/>
  <c r="J62" i="67"/>
  <c r="I62" i="67"/>
  <c r="K61" i="67"/>
  <c r="J61" i="67"/>
  <c r="I61" i="67"/>
  <c r="K60" i="67"/>
  <c r="J60" i="67"/>
  <c r="I60" i="67"/>
  <c r="K59" i="67"/>
  <c r="J59" i="67"/>
  <c r="I59" i="67"/>
  <c r="K58" i="67"/>
  <c r="J58" i="67"/>
  <c r="I58" i="67"/>
  <c r="K57" i="67"/>
  <c r="J57" i="67"/>
  <c r="I57" i="67"/>
  <c r="K56" i="67"/>
  <c r="J56" i="67"/>
  <c r="I56" i="67"/>
  <c r="K55" i="67"/>
  <c r="J55" i="67"/>
  <c r="I55" i="67"/>
  <c r="K54" i="67"/>
  <c r="J54" i="67"/>
  <c r="I54" i="67"/>
  <c r="K53" i="67"/>
  <c r="J53" i="67"/>
  <c r="I53" i="67"/>
  <c r="K52" i="67"/>
  <c r="J52" i="67"/>
  <c r="I52" i="67"/>
  <c r="K51" i="67"/>
  <c r="J51" i="67"/>
  <c r="I51" i="67"/>
  <c r="K50" i="67"/>
  <c r="J50" i="67"/>
  <c r="I50" i="67"/>
  <c r="K49" i="67"/>
  <c r="J49" i="67"/>
  <c r="I49" i="67"/>
  <c r="K48" i="67"/>
  <c r="J48" i="67"/>
  <c r="I48" i="67"/>
  <c r="K47" i="67"/>
  <c r="J47" i="67"/>
  <c r="I47" i="67"/>
  <c r="K46" i="67"/>
  <c r="J46" i="67"/>
  <c r="I46" i="67"/>
  <c r="K45" i="67"/>
  <c r="J45" i="67"/>
  <c r="I45" i="67"/>
  <c r="K44" i="67"/>
  <c r="J44" i="67"/>
  <c r="I44" i="67"/>
  <c r="K43" i="67"/>
  <c r="J43" i="67"/>
  <c r="I43" i="67"/>
  <c r="K42" i="67"/>
  <c r="J42" i="67"/>
  <c r="I42" i="67"/>
  <c r="K41" i="67"/>
  <c r="J41" i="67"/>
  <c r="I41" i="67"/>
  <c r="K40" i="67"/>
  <c r="J40" i="67"/>
  <c r="I40" i="67"/>
  <c r="K39" i="67"/>
  <c r="J39" i="67"/>
  <c r="I39" i="67"/>
  <c r="K38" i="67"/>
  <c r="J38" i="67"/>
  <c r="I38" i="67"/>
  <c r="K37" i="67"/>
  <c r="J37" i="67"/>
  <c r="I37" i="67"/>
  <c r="K36" i="67"/>
  <c r="J36" i="67"/>
  <c r="I36" i="67"/>
  <c r="K35" i="67"/>
  <c r="J35" i="67"/>
  <c r="I35" i="67"/>
  <c r="K34" i="67"/>
  <c r="J34" i="67"/>
  <c r="I34" i="67"/>
  <c r="K33" i="67"/>
  <c r="J33" i="67"/>
  <c r="I33" i="67"/>
  <c r="K32" i="67"/>
  <c r="J32" i="67"/>
  <c r="I32" i="67"/>
  <c r="K31" i="67"/>
  <c r="J31" i="67"/>
  <c r="I31" i="67"/>
  <c r="K30" i="67"/>
  <c r="J30" i="67"/>
  <c r="I30" i="67"/>
  <c r="K29" i="67"/>
  <c r="J29" i="67"/>
  <c r="I29" i="67"/>
  <c r="K28" i="67"/>
  <c r="J28" i="67"/>
  <c r="I28" i="67"/>
  <c r="K27" i="67"/>
  <c r="J27" i="67"/>
  <c r="I27" i="67"/>
  <c r="K26" i="67"/>
  <c r="J26" i="67"/>
  <c r="I26" i="67"/>
  <c r="K25" i="67"/>
  <c r="J25" i="67"/>
  <c r="I25" i="67"/>
  <c r="K24" i="67"/>
  <c r="J24" i="67"/>
  <c r="I24" i="67"/>
  <c r="K23" i="67"/>
  <c r="J23" i="67"/>
  <c r="I23" i="67"/>
  <c r="K22" i="67"/>
  <c r="J22" i="67"/>
  <c r="I22" i="67"/>
  <c r="K21" i="67"/>
  <c r="J21" i="67"/>
  <c r="I21" i="67"/>
  <c r="K20" i="67"/>
  <c r="J20" i="67"/>
  <c r="I20" i="67"/>
  <c r="K19" i="67"/>
  <c r="J19" i="67"/>
  <c r="I19" i="67"/>
  <c r="K18" i="67"/>
  <c r="J18" i="67"/>
  <c r="I18" i="67"/>
  <c r="K17" i="67"/>
  <c r="J17" i="67"/>
  <c r="I17" i="67"/>
  <c r="K16" i="67"/>
  <c r="J16" i="67"/>
  <c r="I16" i="67"/>
  <c r="K15" i="67"/>
  <c r="J15" i="67"/>
  <c r="I15" i="67"/>
  <c r="K14" i="67"/>
  <c r="J14" i="67"/>
  <c r="I14" i="67"/>
  <c r="K13" i="67"/>
  <c r="J13" i="67"/>
  <c r="I13" i="67"/>
  <c r="K11" i="67"/>
  <c r="J11" i="67"/>
  <c r="I11" i="67"/>
  <c r="K10" i="67"/>
  <c r="J10" i="67"/>
  <c r="I10" i="67"/>
  <c r="K69" i="85"/>
  <c r="J69" i="85"/>
  <c r="I69" i="85"/>
  <c r="K68" i="85"/>
  <c r="J68" i="85"/>
  <c r="I68" i="85"/>
  <c r="K67" i="85"/>
  <c r="J67" i="85"/>
  <c r="I67" i="85"/>
  <c r="K66" i="85"/>
  <c r="J66" i="85"/>
  <c r="I66" i="85"/>
  <c r="K65" i="85"/>
  <c r="J65" i="85"/>
  <c r="I65" i="85"/>
  <c r="K64" i="85"/>
  <c r="J64" i="85"/>
  <c r="I64" i="85"/>
  <c r="K63" i="85"/>
  <c r="J63" i="85"/>
  <c r="I63" i="85"/>
  <c r="K62" i="85"/>
  <c r="J62" i="85"/>
  <c r="I62" i="85"/>
  <c r="K61" i="85"/>
  <c r="J61" i="85"/>
  <c r="I61" i="85"/>
  <c r="K60" i="85"/>
  <c r="J60" i="85"/>
  <c r="I60" i="85"/>
  <c r="K59" i="85"/>
  <c r="J59" i="85"/>
  <c r="I59" i="85"/>
  <c r="K58" i="85"/>
  <c r="J58" i="85"/>
  <c r="I58" i="85"/>
  <c r="K57" i="85"/>
  <c r="J57" i="85"/>
  <c r="I57" i="85"/>
  <c r="K56" i="85"/>
  <c r="J56" i="85"/>
  <c r="I56" i="85"/>
  <c r="K55" i="85"/>
  <c r="J55" i="85"/>
  <c r="I55" i="85"/>
  <c r="K54" i="85"/>
  <c r="J54" i="85"/>
  <c r="I54" i="85"/>
  <c r="K53" i="85"/>
  <c r="J53" i="85"/>
  <c r="I53" i="85"/>
  <c r="K52" i="85"/>
  <c r="J52" i="85"/>
  <c r="I52" i="85"/>
  <c r="K51" i="85"/>
  <c r="J51" i="85"/>
  <c r="I51" i="85"/>
  <c r="K50" i="85"/>
  <c r="J50" i="85"/>
  <c r="I50" i="85"/>
  <c r="K49" i="85"/>
  <c r="J49" i="85"/>
  <c r="I49" i="85"/>
  <c r="K48" i="85"/>
  <c r="J48" i="85"/>
  <c r="I48" i="85"/>
  <c r="K47" i="85"/>
  <c r="J47" i="85"/>
  <c r="I47" i="85"/>
  <c r="K46" i="85"/>
  <c r="J46" i="85"/>
  <c r="I46" i="85"/>
  <c r="K45" i="85"/>
  <c r="J45" i="85"/>
  <c r="I45" i="85"/>
  <c r="K44" i="85"/>
  <c r="J44" i="85"/>
  <c r="I44" i="85"/>
  <c r="K43" i="85"/>
  <c r="J43" i="85"/>
  <c r="I43" i="85"/>
  <c r="K42" i="85"/>
  <c r="J42" i="85"/>
  <c r="I42" i="85"/>
  <c r="K41" i="85"/>
  <c r="J41" i="85"/>
  <c r="I41" i="85"/>
  <c r="K40" i="85"/>
  <c r="J40" i="85"/>
  <c r="I40" i="85"/>
  <c r="K39" i="85"/>
  <c r="J39" i="85"/>
  <c r="I39" i="85"/>
  <c r="K38" i="85"/>
  <c r="J38" i="85"/>
  <c r="I38" i="85"/>
  <c r="K37" i="85"/>
  <c r="J37" i="85"/>
  <c r="I37" i="85"/>
  <c r="K36" i="85"/>
  <c r="J36" i="85"/>
  <c r="I36" i="85"/>
  <c r="K35" i="85"/>
  <c r="J35" i="85"/>
  <c r="I35" i="85"/>
  <c r="K34" i="85"/>
  <c r="J34" i="85"/>
  <c r="I34" i="85"/>
  <c r="K33" i="85"/>
  <c r="J33" i="85"/>
  <c r="I33" i="85"/>
  <c r="K32" i="85"/>
  <c r="J32" i="85"/>
  <c r="I32" i="85"/>
  <c r="K31" i="85"/>
  <c r="J31" i="85"/>
  <c r="I31" i="85"/>
  <c r="K30" i="85"/>
  <c r="J30" i="85"/>
  <c r="I30" i="85"/>
  <c r="K29" i="85"/>
  <c r="J29" i="85"/>
  <c r="I29" i="85"/>
  <c r="K28" i="85"/>
  <c r="J28" i="85"/>
  <c r="I28" i="85"/>
  <c r="K27" i="85"/>
  <c r="J27" i="85"/>
  <c r="I27" i="85"/>
  <c r="K26" i="85"/>
  <c r="J26" i="85"/>
  <c r="I26" i="85"/>
  <c r="K25" i="85"/>
  <c r="J25" i="85"/>
  <c r="I25" i="85"/>
  <c r="K24" i="85"/>
  <c r="J24" i="85"/>
  <c r="I24" i="85"/>
  <c r="K23" i="85"/>
  <c r="J23" i="85"/>
  <c r="I23" i="85"/>
  <c r="K22" i="85"/>
  <c r="J22" i="85"/>
  <c r="I22" i="85"/>
  <c r="K21" i="85"/>
  <c r="J21" i="85"/>
  <c r="I21" i="85"/>
  <c r="K19" i="85"/>
  <c r="J19" i="85"/>
  <c r="I19" i="85"/>
  <c r="K18" i="85"/>
  <c r="J18" i="85"/>
  <c r="I18" i="85"/>
  <c r="K17" i="85"/>
  <c r="J17" i="85"/>
  <c r="I17" i="85"/>
  <c r="K16" i="85"/>
  <c r="J16" i="85"/>
  <c r="I16" i="85"/>
  <c r="K15" i="85"/>
  <c r="J15" i="85"/>
  <c r="I15" i="85"/>
  <c r="K14" i="85"/>
  <c r="J14" i="85"/>
  <c r="I14" i="85"/>
  <c r="K13" i="85"/>
  <c r="J13" i="85"/>
  <c r="I13" i="85"/>
  <c r="K11" i="85"/>
  <c r="J11" i="85"/>
  <c r="I11" i="85"/>
  <c r="K10" i="85"/>
  <c r="J10" i="85"/>
  <c r="I10" i="85"/>
  <c r="K69" i="94"/>
  <c r="J69" i="94"/>
  <c r="I69" i="94"/>
  <c r="K68" i="94"/>
  <c r="J68" i="94"/>
  <c r="I68" i="94"/>
  <c r="K67" i="94"/>
  <c r="J67" i="94"/>
  <c r="I67" i="94"/>
  <c r="K66" i="94"/>
  <c r="J66" i="94"/>
  <c r="I66" i="94"/>
  <c r="K65" i="94"/>
  <c r="J65" i="94"/>
  <c r="I65" i="94"/>
  <c r="K64" i="94"/>
  <c r="J64" i="94"/>
  <c r="I64" i="94"/>
  <c r="K63" i="94"/>
  <c r="J63" i="94"/>
  <c r="I63" i="94"/>
  <c r="K62" i="94"/>
  <c r="J62" i="94"/>
  <c r="I62" i="94"/>
  <c r="K61" i="94"/>
  <c r="J61" i="94"/>
  <c r="I61" i="94"/>
  <c r="K60" i="94"/>
  <c r="J60" i="94"/>
  <c r="I60" i="94"/>
  <c r="K59" i="94"/>
  <c r="J59" i="94"/>
  <c r="I59" i="94"/>
  <c r="K58" i="94"/>
  <c r="J58" i="94"/>
  <c r="I58" i="94"/>
  <c r="K57" i="94"/>
  <c r="J57" i="94"/>
  <c r="I57" i="94"/>
  <c r="K56" i="94"/>
  <c r="J56" i="94"/>
  <c r="I56" i="94"/>
  <c r="K55" i="94"/>
  <c r="J55" i="94"/>
  <c r="I55" i="94"/>
  <c r="K54" i="94"/>
  <c r="J54" i="94"/>
  <c r="I54" i="94"/>
  <c r="K53" i="94"/>
  <c r="J53" i="94"/>
  <c r="I53" i="94"/>
  <c r="K52" i="94"/>
  <c r="J52" i="94"/>
  <c r="I52" i="94"/>
  <c r="K51" i="94"/>
  <c r="J51" i="94"/>
  <c r="I51" i="94"/>
  <c r="K50" i="94"/>
  <c r="J50" i="94"/>
  <c r="I50" i="94"/>
  <c r="K49" i="94"/>
  <c r="J49" i="94"/>
  <c r="I49" i="94"/>
  <c r="K48" i="94"/>
  <c r="J48" i="94"/>
  <c r="I48" i="94"/>
  <c r="K47" i="94"/>
  <c r="J47" i="94"/>
  <c r="I47" i="94"/>
  <c r="K46" i="94"/>
  <c r="J46" i="94"/>
  <c r="I46" i="94"/>
  <c r="K45" i="94"/>
  <c r="J45" i="94"/>
  <c r="I45" i="94"/>
  <c r="K44" i="94"/>
  <c r="J44" i="94"/>
  <c r="I44" i="94"/>
  <c r="K43" i="94"/>
  <c r="J43" i="94"/>
  <c r="I43" i="94"/>
  <c r="K42" i="94"/>
  <c r="J42" i="94"/>
  <c r="I42" i="94"/>
  <c r="K41" i="94"/>
  <c r="J41" i="94"/>
  <c r="I41" i="94"/>
  <c r="K40" i="94"/>
  <c r="J40" i="94"/>
  <c r="I40" i="94"/>
  <c r="K39" i="94"/>
  <c r="J39" i="94"/>
  <c r="I39" i="94"/>
  <c r="K38" i="94"/>
  <c r="J38" i="94"/>
  <c r="I38" i="94"/>
  <c r="K37" i="94"/>
  <c r="J37" i="94"/>
  <c r="I37" i="94"/>
  <c r="K36" i="94"/>
  <c r="J36" i="94"/>
  <c r="I36" i="94"/>
  <c r="K35" i="94"/>
  <c r="J35" i="94"/>
  <c r="I35" i="94"/>
  <c r="K34" i="94"/>
  <c r="J34" i="94"/>
  <c r="I34" i="94"/>
  <c r="K33" i="94"/>
  <c r="J33" i="94"/>
  <c r="I33" i="94"/>
  <c r="K32" i="94"/>
  <c r="J32" i="94"/>
  <c r="I32" i="94"/>
  <c r="K31" i="94"/>
  <c r="J31" i="94"/>
  <c r="I31" i="94"/>
  <c r="K30" i="94"/>
  <c r="J30" i="94"/>
  <c r="I30" i="94"/>
  <c r="K29" i="94"/>
  <c r="J29" i="94"/>
  <c r="I29" i="94"/>
  <c r="K28" i="94"/>
  <c r="J28" i="94"/>
  <c r="I28" i="94"/>
  <c r="K27" i="94"/>
  <c r="J27" i="94"/>
  <c r="I27" i="94"/>
  <c r="K26" i="94"/>
  <c r="J26" i="94"/>
  <c r="I26" i="94"/>
  <c r="K25" i="94"/>
  <c r="J25" i="94"/>
  <c r="I25" i="94"/>
  <c r="K24" i="94"/>
  <c r="J24" i="94"/>
  <c r="I24" i="94"/>
  <c r="K23" i="94"/>
  <c r="J23" i="94"/>
  <c r="I23" i="94"/>
  <c r="K22" i="94"/>
  <c r="J22" i="94"/>
  <c r="I22" i="94"/>
  <c r="K21" i="94"/>
  <c r="J21" i="94"/>
  <c r="I21" i="94"/>
  <c r="K19" i="94"/>
  <c r="J19" i="94"/>
  <c r="I19" i="94"/>
  <c r="K18" i="94"/>
  <c r="J18" i="94"/>
  <c r="I18" i="94"/>
  <c r="K17" i="94"/>
  <c r="J17" i="94"/>
  <c r="I17" i="94"/>
  <c r="K16" i="94"/>
  <c r="J16" i="94"/>
  <c r="I16" i="94"/>
  <c r="K15" i="94"/>
  <c r="J15" i="94"/>
  <c r="I15" i="94"/>
  <c r="K14" i="94"/>
  <c r="J14" i="94"/>
  <c r="I14" i="94"/>
  <c r="K13" i="94"/>
  <c r="J13" i="94"/>
  <c r="I13" i="94"/>
  <c r="K11" i="94"/>
  <c r="J11" i="94"/>
  <c r="I11" i="94"/>
  <c r="K10" i="94"/>
  <c r="J10" i="94"/>
  <c r="I10" i="94"/>
  <c r="K69" i="93"/>
  <c r="J69" i="93"/>
  <c r="I69" i="93"/>
  <c r="K68" i="93"/>
  <c r="J68" i="93"/>
  <c r="I68" i="93"/>
  <c r="K67" i="93"/>
  <c r="J67" i="93"/>
  <c r="I67" i="93"/>
  <c r="K66" i="93"/>
  <c r="J66" i="93"/>
  <c r="I66" i="93"/>
  <c r="K65" i="93"/>
  <c r="J65" i="93"/>
  <c r="I65" i="93"/>
  <c r="K64" i="93"/>
  <c r="J64" i="93"/>
  <c r="I64" i="93"/>
  <c r="K63" i="93"/>
  <c r="J63" i="93"/>
  <c r="I63" i="93"/>
  <c r="K62" i="93"/>
  <c r="J62" i="93"/>
  <c r="I62" i="93"/>
  <c r="K61" i="93"/>
  <c r="J61" i="93"/>
  <c r="I61" i="93"/>
  <c r="K60" i="93"/>
  <c r="J60" i="93"/>
  <c r="I60" i="93"/>
  <c r="K59" i="93"/>
  <c r="J59" i="93"/>
  <c r="I59" i="93"/>
  <c r="K58" i="93"/>
  <c r="J58" i="93"/>
  <c r="I58" i="93"/>
  <c r="K57" i="93"/>
  <c r="J57" i="93"/>
  <c r="I57" i="93"/>
  <c r="K56" i="93"/>
  <c r="J56" i="93"/>
  <c r="I56" i="93"/>
  <c r="K55" i="93"/>
  <c r="J55" i="93"/>
  <c r="I55" i="93"/>
  <c r="K54" i="93"/>
  <c r="J54" i="93"/>
  <c r="I54" i="93"/>
  <c r="K53" i="93"/>
  <c r="J53" i="93"/>
  <c r="I53" i="93"/>
  <c r="K52" i="93"/>
  <c r="J52" i="93"/>
  <c r="I52" i="93"/>
  <c r="K51" i="93"/>
  <c r="J51" i="93"/>
  <c r="I51" i="93"/>
  <c r="K50" i="93"/>
  <c r="J50" i="93"/>
  <c r="I50" i="93"/>
  <c r="K49" i="93"/>
  <c r="J49" i="93"/>
  <c r="I49" i="93"/>
  <c r="K48" i="93"/>
  <c r="J48" i="93"/>
  <c r="I48" i="93"/>
  <c r="K47" i="93"/>
  <c r="J47" i="93"/>
  <c r="I47" i="93"/>
  <c r="K46" i="93"/>
  <c r="J46" i="93"/>
  <c r="I46" i="93"/>
  <c r="K45" i="93"/>
  <c r="J45" i="93"/>
  <c r="I45" i="93"/>
  <c r="K44" i="93"/>
  <c r="J44" i="93"/>
  <c r="I44" i="93"/>
  <c r="K43" i="93"/>
  <c r="J43" i="93"/>
  <c r="I43" i="93"/>
  <c r="K42" i="93"/>
  <c r="J42" i="93"/>
  <c r="I42" i="93"/>
  <c r="K41" i="93"/>
  <c r="J41" i="93"/>
  <c r="I41" i="93"/>
  <c r="K40" i="93"/>
  <c r="J40" i="93"/>
  <c r="I40" i="93"/>
  <c r="K39" i="93"/>
  <c r="J39" i="93"/>
  <c r="I39" i="93"/>
  <c r="K38" i="93"/>
  <c r="J38" i="93"/>
  <c r="I38" i="93"/>
  <c r="K37" i="93"/>
  <c r="J37" i="93"/>
  <c r="I37" i="93"/>
  <c r="K36" i="93"/>
  <c r="J36" i="93"/>
  <c r="I36" i="93"/>
  <c r="K35" i="93"/>
  <c r="J35" i="93"/>
  <c r="I35" i="93"/>
  <c r="K34" i="93"/>
  <c r="J34" i="93"/>
  <c r="I34" i="93"/>
  <c r="K33" i="93"/>
  <c r="J33" i="93"/>
  <c r="I33" i="93"/>
  <c r="K32" i="93"/>
  <c r="J32" i="93"/>
  <c r="I32" i="93"/>
  <c r="K31" i="93"/>
  <c r="J31" i="93"/>
  <c r="I31" i="93"/>
  <c r="K30" i="93"/>
  <c r="J30" i="93"/>
  <c r="I30" i="93"/>
  <c r="K29" i="93"/>
  <c r="J29" i="93"/>
  <c r="I29" i="93"/>
  <c r="K28" i="93"/>
  <c r="J28" i="93"/>
  <c r="I28" i="93"/>
  <c r="K27" i="93"/>
  <c r="J27" i="93"/>
  <c r="I27" i="93"/>
  <c r="K26" i="93"/>
  <c r="J26" i="93"/>
  <c r="I26" i="93"/>
  <c r="K25" i="93"/>
  <c r="J25" i="93"/>
  <c r="I25" i="93"/>
  <c r="K24" i="93"/>
  <c r="J24" i="93"/>
  <c r="I24" i="93"/>
  <c r="K23" i="93"/>
  <c r="J23" i="93"/>
  <c r="I23" i="93"/>
  <c r="K22" i="93"/>
  <c r="J22" i="93"/>
  <c r="I22" i="93"/>
  <c r="K21" i="93"/>
  <c r="J21" i="93"/>
  <c r="I21" i="93"/>
  <c r="K20" i="93"/>
  <c r="J20" i="93"/>
  <c r="I20" i="93"/>
  <c r="K19" i="93"/>
  <c r="J19" i="93"/>
  <c r="I19" i="93"/>
  <c r="K18" i="93"/>
  <c r="J18" i="93"/>
  <c r="I18" i="93"/>
  <c r="K17" i="93"/>
  <c r="J17" i="93"/>
  <c r="I17" i="93"/>
  <c r="K16" i="93"/>
  <c r="J16" i="93"/>
  <c r="I16" i="93"/>
  <c r="K15" i="93"/>
  <c r="J15" i="93"/>
  <c r="I15" i="93"/>
  <c r="K14" i="93"/>
  <c r="J14" i="93"/>
  <c r="I14" i="93"/>
  <c r="K13" i="93"/>
  <c r="J13" i="93"/>
  <c r="I13" i="93"/>
  <c r="K11" i="93"/>
  <c r="J11" i="93"/>
  <c r="I11" i="93"/>
  <c r="K10" i="93"/>
  <c r="J10" i="93"/>
  <c r="I10" i="93"/>
  <c r="K69" i="66"/>
  <c r="J69" i="66"/>
  <c r="I69" i="66"/>
  <c r="K68" i="66"/>
  <c r="J68" i="66"/>
  <c r="I68" i="66"/>
  <c r="K67" i="66"/>
  <c r="J67" i="66"/>
  <c r="I67" i="66"/>
  <c r="K66" i="66"/>
  <c r="J66" i="66"/>
  <c r="I66" i="66"/>
  <c r="K65" i="66"/>
  <c r="J65" i="66"/>
  <c r="I65" i="66"/>
  <c r="K64" i="66"/>
  <c r="J64" i="66"/>
  <c r="I64" i="66"/>
  <c r="K63" i="66"/>
  <c r="J63" i="66"/>
  <c r="I63" i="66"/>
  <c r="K62" i="66"/>
  <c r="J62" i="66"/>
  <c r="I62" i="66"/>
  <c r="K61" i="66"/>
  <c r="J61" i="66"/>
  <c r="I61" i="66"/>
  <c r="K60" i="66"/>
  <c r="J60" i="66"/>
  <c r="I60" i="66"/>
  <c r="K59" i="66"/>
  <c r="J59" i="66"/>
  <c r="I59" i="66"/>
  <c r="K58" i="66"/>
  <c r="J58" i="66"/>
  <c r="I58" i="66"/>
  <c r="K57" i="66"/>
  <c r="J57" i="66"/>
  <c r="I57" i="66"/>
  <c r="K56" i="66"/>
  <c r="J56" i="66"/>
  <c r="I56" i="66"/>
  <c r="K55" i="66"/>
  <c r="J55" i="66"/>
  <c r="I55" i="66"/>
  <c r="K54" i="66"/>
  <c r="J54" i="66"/>
  <c r="I54" i="66"/>
  <c r="K53" i="66"/>
  <c r="J53" i="66"/>
  <c r="I53" i="66"/>
  <c r="K52" i="66"/>
  <c r="J52" i="66"/>
  <c r="I52" i="66"/>
  <c r="K51" i="66"/>
  <c r="J51" i="66"/>
  <c r="I51" i="66"/>
  <c r="K50" i="66"/>
  <c r="J50" i="66"/>
  <c r="I50" i="66"/>
  <c r="K49" i="66"/>
  <c r="J49" i="66"/>
  <c r="I49" i="66"/>
  <c r="K48" i="66"/>
  <c r="J48" i="66"/>
  <c r="I48" i="66"/>
  <c r="K47" i="66"/>
  <c r="J47" i="66"/>
  <c r="I47" i="66"/>
  <c r="K46" i="66"/>
  <c r="J46" i="66"/>
  <c r="I46" i="66"/>
  <c r="K45" i="66"/>
  <c r="J45" i="66"/>
  <c r="I45" i="66"/>
  <c r="K44" i="66"/>
  <c r="J44" i="66"/>
  <c r="I44" i="66"/>
  <c r="K43" i="66"/>
  <c r="J43" i="66"/>
  <c r="I43" i="66"/>
  <c r="K42" i="66"/>
  <c r="J42" i="66"/>
  <c r="I42" i="66"/>
  <c r="K41" i="66"/>
  <c r="J41" i="66"/>
  <c r="I41" i="66"/>
  <c r="K40" i="66"/>
  <c r="J40" i="66"/>
  <c r="I40" i="66"/>
  <c r="K39" i="66"/>
  <c r="J39" i="66"/>
  <c r="I39" i="66"/>
  <c r="K38" i="66"/>
  <c r="J38" i="66"/>
  <c r="I38" i="66"/>
  <c r="K37" i="66"/>
  <c r="J37" i="66"/>
  <c r="I37" i="66"/>
  <c r="K36" i="66"/>
  <c r="J36" i="66"/>
  <c r="I36" i="66"/>
  <c r="K35" i="66"/>
  <c r="J35" i="66"/>
  <c r="I35" i="66"/>
  <c r="K34" i="66"/>
  <c r="J34" i="66"/>
  <c r="I34" i="66"/>
  <c r="K33" i="66"/>
  <c r="J33" i="66"/>
  <c r="I33" i="66"/>
  <c r="K32" i="66"/>
  <c r="J32" i="66"/>
  <c r="I32" i="66"/>
  <c r="K31" i="66"/>
  <c r="J31" i="66"/>
  <c r="I31" i="66"/>
  <c r="K30" i="66"/>
  <c r="J30" i="66"/>
  <c r="I30" i="66"/>
  <c r="K29" i="66"/>
  <c r="J29" i="66"/>
  <c r="I29" i="66"/>
  <c r="K28" i="66"/>
  <c r="J28" i="66"/>
  <c r="I28" i="66"/>
  <c r="K27" i="66"/>
  <c r="J27" i="66"/>
  <c r="I27" i="66"/>
  <c r="K26" i="66"/>
  <c r="J26" i="66"/>
  <c r="I26" i="66"/>
  <c r="K25" i="66"/>
  <c r="J25" i="66"/>
  <c r="I25" i="66"/>
  <c r="K24" i="66"/>
  <c r="J24" i="66"/>
  <c r="I24" i="66"/>
  <c r="K23" i="66"/>
  <c r="J23" i="66"/>
  <c r="I23" i="66"/>
  <c r="K22" i="66"/>
  <c r="J22" i="66"/>
  <c r="I22" i="66"/>
  <c r="K21" i="66"/>
  <c r="J21" i="66"/>
  <c r="I21" i="66"/>
  <c r="K20" i="66"/>
  <c r="J20" i="66"/>
  <c r="I20" i="66"/>
  <c r="K19" i="66"/>
  <c r="J19" i="66"/>
  <c r="I19" i="66"/>
  <c r="K18" i="66"/>
  <c r="J18" i="66"/>
  <c r="I18" i="66"/>
  <c r="K17" i="66"/>
  <c r="J17" i="66"/>
  <c r="I17" i="66"/>
  <c r="K16" i="66"/>
  <c r="J16" i="66"/>
  <c r="I16" i="66"/>
  <c r="K15" i="66"/>
  <c r="J15" i="66"/>
  <c r="I15" i="66"/>
  <c r="K14" i="66"/>
  <c r="J14" i="66"/>
  <c r="I14" i="66"/>
  <c r="K13" i="66"/>
  <c r="J13" i="66"/>
  <c r="I13" i="66"/>
  <c r="K11" i="66"/>
  <c r="J11" i="66"/>
  <c r="I11" i="66"/>
  <c r="K10" i="66"/>
  <c r="J10" i="66"/>
  <c r="I10" i="66"/>
  <c r="K69" i="84"/>
  <c r="J69" i="84"/>
  <c r="I69" i="84"/>
  <c r="K68" i="84"/>
  <c r="J68" i="84"/>
  <c r="I68" i="84"/>
  <c r="K67" i="84"/>
  <c r="J67" i="84"/>
  <c r="I67" i="84"/>
  <c r="K66" i="84"/>
  <c r="J66" i="84"/>
  <c r="I66" i="84"/>
  <c r="K65" i="84"/>
  <c r="J65" i="84"/>
  <c r="I65" i="84"/>
  <c r="K64" i="84"/>
  <c r="J64" i="84"/>
  <c r="I64" i="84"/>
  <c r="K63" i="84"/>
  <c r="J63" i="84"/>
  <c r="I63" i="84"/>
  <c r="K62" i="84"/>
  <c r="J62" i="84"/>
  <c r="I62" i="84"/>
  <c r="K61" i="84"/>
  <c r="J61" i="84"/>
  <c r="I61" i="84"/>
  <c r="K60" i="84"/>
  <c r="J60" i="84"/>
  <c r="I60" i="84"/>
  <c r="K59" i="84"/>
  <c r="J59" i="84"/>
  <c r="I59" i="84"/>
  <c r="K58" i="84"/>
  <c r="J58" i="84"/>
  <c r="I58" i="84"/>
  <c r="K57" i="84"/>
  <c r="J57" i="84"/>
  <c r="I57" i="84"/>
  <c r="K56" i="84"/>
  <c r="J56" i="84"/>
  <c r="I56" i="84"/>
  <c r="K55" i="84"/>
  <c r="J55" i="84"/>
  <c r="I55" i="84"/>
  <c r="K54" i="84"/>
  <c r="J54" i="84"/>
  <c r="I54" i="84"/>
  <c r="K53" i="84"/>
  <c r="J53" i="84"/>
  <c r="I53" i="84"/>
  <c r="K52" i="84"/>
  <c r="J52" i="84"/>
  <c r="I52" i="84"/>
  <c r="K51" i="84"/>
  <c r="J51" i="84"/>
  <c r="I51" i="84"/>
  <c r="K50" i="84"/>
  <c r="J50" i="84"/>
  <c r="I50" i="84"/>
  <c r="K49" i="84"/>
  <c r="J49" i="84"/>
  <c r="I49" i="84"/>
  <c r="K48" i="84"/>
  <c r="J48" i="84"/>
  <c r="I48" i="84"/>
  <c r="K47" i="84"/>
  <c r="J47" i="84"/>
  <c r="I47" i="84"/>
  <c r="K46" i="84"/>
  <c r="J46" i="84"/>
  <c r="I46" i="84"/>
  <c r="K45" i="84"/>
  <c r="J45" i="84"/>
  <c r="I45" i="84"/>
  <c r="K44" i="84"/>
  <c r="J44" i="84"/>
  <c r="I44" i="84"/>
  <c r="K43" i="84"/>
  <c r="J43" i="84"/>
  <c r="I43" i="84"/>
  <c r="K42" i="84"/>
  <c r="J42" i="84"/>
  <c r="I42" i="84"/>
  <c r="K41" i="84"/>
  <c r="J41" i="84"/>
  <c r="I41" i="84"/>
  <c r="K40" i="84"/>
  <c r="J40" i="84"/>
  <c r="I40" i="84"/>
  <c r="K39" i="84"/>
  <c r="J39" i="84"/>
  <c r="I39" i="84"/>
  <c r="K38" i="84"/>
  <c r="J38" i="84"/>
  <c r="I38" i="84"/>
  <c r="K37" i="84"/>
  <c r="J37" i="84"/>
  <c r="I37" i="84"/>
  <c r="K36" i="84"/>
  <c r="J36" i="84"/>
  <c r="I36" i="84"/>
  <c r="K35" i="84"/>
  <c r="J35" i="84"/>
  <c r="I35" i="84"/>
  <c r="K34" i="84"/>
  <c r="J34" i="84"/>
  <c r="I34" i="84"/>
  <c r="K33" i="84"/>
  <c r="J33" i="84"/>
  <c r="I33" i="84"/>
  <c r="K32" i="84"/>
  <c r="J32" i="84"/>
  <c r="I32" i="84"/>
  <c r="K31" i="84"/>
  <c r="J31" i="84"/>
  <c r="I31" i="84"/>
  <c r="K30" i="84"/>
  <c r="J30" i="84"/>
  <c r="I30" i="84"/>
  <c r="K29" i="84"/>
  <c r="J29" i="84"/>
  <c r="I29" i="84"/>
  <c r="K28" i="84"/>
  <c r="J28" i="84"/>
  <c r="I28" i="84"/>
  <c r="K27" i="84"/>
  <c r="J27" i="84"/>
  <c r="I27" i="84"/>
  <c r="K26" i="84"/>
  <c r="J26" i="84"/>
  <c r="I26" i="84"/>
  <c r="K25" i="84"/>
  <c r="J25" i="84"/>
  <c r="I25" i="84"/>
  <c r="K24" i="84"/>
  <c r="J24" i="84"/>
  <c r="I24" i="84"/>
  <c r="K23" i="84"/>
  <c r="J23" i="84"/>
  <c r="I23" i="84"/>
  <c r="K22" i="84"/>
  <c r="J22" i="84"/>
  <c r="I22" i="84"/>
  <c r="K21" i="84"/>
  <c r="J21" i="84"/>
  <c r="I21" i="84"/>
  <c r="K20" i="84"/>
  <c r="J20" i="84"/>
  <c r="I20" i="84"/>
  <c r="K19" i="84"/>
  <c r="J19" i="84"/>
  <c r="I19" i="84"/>
  <c r="K18" i="84"/>
  <c r="J18" i="84"/>
  <c r="I18" i="84"/>
  <c r="K17" i="84"/>
  <c r="J17" i="84"/>
  <c r="I17" i="84"/>
  <c r="K16" i="84"/>
  <c r="J16" i="84"/>
  <c r="I16" i="84"/>
  <c r="K15" i="84"/>
  <c r="J15" i="84"/>
  <c r="I15" i="84"/>
  <c r="K14" i="84"/>
  <c r="J14" i="84"/>
  <c r="I14" i="84"/>
  <c r="K13" i="84"/>
  <c r="J13" i="84"/>
  <c r="I13" i="84"/>
  <c r="K11" i="84"/>
  <c r="J11" i="84"/>
  <c r="I11" i="84"/>
  <c r="K10" i="84"/>
  <c r="J10" i="84"/>
  <c r="I10" i="84"/>
  <c r="K69" i="65"/>
  <c r="J69" i="65"/>
  <c r="I69" i="65"/>
  <c r="K68" i="65"/>
  <c r="J68" i="65"/>
  <c r="I68" i="65"/>
  <c r="K67" i="65"/>
  <c r="J67" i="65"/>
  <c r="I67" i="65"/>
  <c r="K66" i="65"/>
  <c r="J66" i="65"/>
  <c r="I66" i="65"/>
  <c r="K65" i="65"/>
  <c r="J65" i="65"/>
  <c r="I65" i="65"/>
  <c r="K64" i="65"/>
  <c r="J64" i="65"/>
  <c r="I64" i="65"/>
  <c r="K63" i="65"/>
  <c r="J63" i="65"/>
  <c r="I63" i="65"/>
  <c r="K62" i="65"/>
  <c r="J62" i="65"/>
  <c r="I62" i="65"/>
  <c r="K61" i="65"/>
  <c r="J61" i="65"/>
  <c r="I61" i="65"/>
  <c r="K60" i="65"/>
  <c r="J60" i="65"/>
  <c r="I60" i="65"/>
  <c r="K59" i="65"/>
  <c r="J59" i="65"/>
  <c r="I59" i="65"/>
  <c r="K58" i="65"/>
  <c r="J58" i="65"/>
  <c r="I58" i="65"/>
  <c r="K57" i="65"/>
  <c r="J57" i="65"/>
  <c r="I57" i="65"/>
  <c r="K56" i="65"/>
  <c r="J56" i="65"/>
  <c r="I56" i="65"/>
  <c r="K55" i="65"/>
  <c r="J55" i="65"/>
  <c r="I55" i="65"/>
  <c r="K54" i="65"/>
  <c r="J54" i="65"/>
  <c r="I54" i="65"/>
  <c r="K53" i="65"/>
  <c r="J53" i="65"/>
  <c r="I53" i="65"/>
  <c r="K52" i="65"/>
  <c r="J52" i="65"/>
  <c r="I52" i="65"/>
  <c r="K51" i="65"/>
  <c r="J51" i="65"/>
  <c r="I51" i="65"/>
  <c r="K50" i="65"/>
  <c r="J50" i="65"/>
  <c r="I50" i="65"/>
  <c r="K49" i="65"/>
  <c r="J49" i="65"/>
  <c r="I49" i="65"/>
  <c r="K48" i="65"/>
  <c r="J48" i="65"/>
  <c r="I48" i="65"/>
  <c r="K47" i="65"/>
  <c r="J47" i="65"/>
  <c r="I47" i="65"/>
  <c r="K46" i="65"/>
  <c r="J46" i="65"/>
  <c r="I46" i="65"/>
  <c r="K45" i="65"/>
  <c r="J45" i="65"/>
  <c r="I45" i="65"/>
  <c r="K44" i="65"/>
  <c r="J44" i="65"/>
  <c r="I44" i="65"/>
  <c r="K43" i="65"/>
  <c r="J43" i="65"/>
  <c r="I43" i="65"/>
  <c r="K42" i="65"/>
  <c r="J42" i="65"/>
  <c r="I42" i="65"/>
  <c r="K41" i="65"/>
  <c r="J41" i="65"/>
  <c r="I41" i="65"/>
  <c r="K40" i="65"/>
  <c r="J40" i="65"/>
  <c r="I40" i="65"/>
  <c r="K39" i="65"/>
  <c r="J39" i="65"/>
  <c r="I39" i="65"/>
  <c r="K38" i="65"/>
  <c r="J38" i="65"/>
  <c r="I38" i="65"/>
  <c r="K37" i="65"/>
  <c r="J37" i="65"/>
  <c r="I37" i="65"/>
  <c r="K36" i="65"/>
  <c r="J36" i="65"/>
  <c r="I36" i="65"/>
  <c r="K35" i="65"/>
  <c r="J35" i="65"/>
  <c r="I35" i="65"/>
  <c r="K34" i="65"/>
  <c r="J34" i="65"/>
  <c r="I34" i="65"/>
  <c r="K33" i="65"/>
  <c r="J33" i="65"/>
  <c r="I33" i="65"/>
  <c r="K32" i="65"/>
  <c r="J32" i="65"/>
  <c r="I32" i="65"/>
  <c r="K31" i="65"/>
  <c r="J31" i="65"/>
  <c r="I31" i="65"/>
  <c r="K30" i="65"/>
  <c r="J30" i="65"/>
  <c r="I30" i="65"/>
  <c r="K29" i="65"/>
  <c r="J29" i="65"/>
  <c r="I29" i="65"/>
  <c r="K28" i="65"/>
  <c r="J28" i="65"/>
  <c r="I28" i="65"/>
  <c r="K27" i="65"/>
  <c r="J27" i="65"/>
  <c r="I27" i="65"/>
  <c r="K26" i="65"/>
  <c r="J26" i="65"/>
  <c r="I26" i="65"/>
  <c r="K25" i="65"/>
  <c r="J25" i="65"/>
  <c r="I25" i="65"/>
  <c r="K24" i="65"/>
  <c r="J24" i="65"/>
  <c r="I24" i="65"/>
  <c r="K23" i="65"/>
  <c r="J23" i="65"/>
  <c r="I23" i="65"/>
  <c r="K22" i="65"/>
  <c r="J22" i="65"/>
  <c r="I22" i="65"/>
  <c r="K21" i="65"/>
  <c r="J21" i="65"/>
  <c r="I21" i="65"/>
  <c r="K20" i="65"/>
  <c r="J20" i="65"/>
  <c r="I20" i="65"/>
  <c r="K19" i="65"/>
  <c r="J19" i="65"/>
  <c r="I19" i="65"/>
  <c r="K18" i="65"/>
  <c r="J18" i="65"/>
  <c r="I18" i="65"/>
  <c r="K17" i="65"/>
  <c r="J17" i="65"/>
  <c r="I17" i="65"/>
  <c r="K16" i="65"/>
  <c r="J16" i="65"/>
  <c r="I16" i="65"/>
  <c r="K15" i="65"/>
  <c r="J15" i="65"/>
  <c r="I15" i="65"/>
  <c r="K14" i="65"/>
  <c r="J14" i="65"/>
  <c r="I14" i="65"/>
  <c r="K13" i="65"/>
  <c r="J13" i="65"/>
  <c r="I13" i="65"/>
  <c r="K11" i="65"/>
  <c r="J11" i="65"/>
  <c r="I11" i="65"/>
  <c r="K10" i="65"/>
  <c r="J10" i="65"/>
  <c r="I10" i="65"/>
  <c r="K69" i="83"/>
  <c r="J69" i="83"/>
  <c r="I69" i="83"/>
  <c r="K68" i="83"/>
  <c r="J68" i="83"/>
  <c r="I68" i="83"/>
  <c r="K67" i="83"/>
  <c r="J67" i="83"/>
  <c r="I67" i="83"/>
  <c r="K66" i="83"/>
  <c r="J66" i="83"/>
  <c r="I66" i="83"/>
  <c r="K65" i="83"/>
  <c r="J65" i="83"/>
  <c r="I65" i="83"/>
  <c r="K64" i="83"/>
  <c r="J64" i="83"/>
  <c r="I64" i="83"/>
  <c r="K63" i="83"/>
  <c r="J63" i="83"/>
  <c r="I63" i="83"/>
  <c r="K62" i="83"/>
  <c r="J62" i="83"/>
  <c r="I62" i="83"/>
  <c r="K61" i="83"/>
  <c r="J61" i="83"/>
  <c r="I61" i="83"/>
  <c r="K60" i="83"/>
  <c r="J60" i="83"/>
  <c r="I60" i="83"/>
  <c r="K59" i="83"/>
  <c r="J59" i="83"/>
  <c r="I59" i="83"/>
  <c r="K58" i="83"/>
  <c r="J58" i="83"/>
  <c r="I58" i="83"/>
  <c r="K57" i="83"/>
  <c r="J57" i="83"/>
  <c r="I57" i="83"/>
  <c r="K56" i="83"/>
  <c r="J56" i="83"/>
  <c r="I56" i="83"/>
  <c r="K55" i="83"/>
  <c r="J55" i="83"/>
  <c r="I55" i="83"/>
  <c r="K54" i="83"/>
  <c r="J54" i="83"/>
  <c r="I54" i="83"/>
  <c r="K53" i="83"/>
  <c r="J53" i="83"/>
  <c r="I53" i="83"/>
  <c r="K52" i="83"/>
  <c r="J52" i="83"/>
  <c r="I52" i="83"/>
  <c r="K51" i="83"/>
  <c r="J51" i="83"/>
  <c r="I51" i="83"/>
  <c r="K50" i="83"/>
  <c r="J50" i="83"/>
  <c r="I50" i="83"/>
  <c r="K49" i="83"/>
  <c r="J49" i="83"/>
  <c r="I49" i="83"/>
  <c r="K48" i="83"/>
  <c r="J48" i="83"/>
  <c r="I48" i="83"/>
  <c r="K47" i="83"/>
  <c r="J47" i="83"/>
  <c r="I47" i="83"/>
  <c r="K46" i="83"/>
  <c r="J46" i="83"/>
  <c r="I46" i="83"/>
  <c r="K45" i="83"/>
  <c r="J45" i="83"/>
  <c r="I45" i="83"/>
  <c r="K44" i="83"/>
  <c r="J44" i="83"/>
  <c r="I44" i="83"/>
  <c r="K43" i="83"/>
  <c r="J43" i="83"/>
  <c r="I43" i="83"/>
  <c r="K42" i="83"/>
  <c r="J42" i="83"/>
  <c r="I42" i="83"/>
  <c r="K41" i="83"/>
  <c r="J41" i="83"/>
  <c r="I41" i="83"/>
  <c r="K40" i="83"/>
  <c r="J40" i="83"/>
  <c r="I40" i="83"/>
  <c r="K39" i="83"/>
  <c r="J39" i="83"/>
  <c r="I39" i="83"/>
  <c r="K38" i="83"/>
  <c r="J38" i="83"/>
  <c r="I38" i="83"/>
  <c r="K37" i="83"/>
  <c r="J37" i="83"/>
  <c r="I37" i="83"/>
  <c r="K36" i="83"/>
  <c r="J36" i="83"/>
  <c r="I36" i="83"/>
  <c r="K35" i="83"/>
  <c r="J35" i="83"/>
  <c r="I35" i="83"/>
  <c r="K34" i="83"/>
  <c r="J34" i="83"/>
  <c r="I34" i="83"/>
  <c r="K33" i="83"/>
  <c r="J33" i="83"/>
  <c r="I33" i="83"/>
  <c r="K32" i="83"/>
  <c r="J32" i="83"/>
  <c r="I32" i="83"/>
  <c r="K31" i="83"/>
  <c r="J31" i="83"/>
  <c r="I31" i="83"/>
  <c r="K30" i="83"/>
  <c r="J30" i="83"/>
  <c r="I30" i="83"/>
  <c r="K29" i="83"/>
  <c r="J29" i="83"/>
  <c r="I29" i="83"/>
  <c r="K28" i="83"/>
  <c r="J28" i="83"/>
  <c r="I28" i="83"/>
  <c r="K27" i="83"/>
  <c r="J27" i="83"/>
  <c r="I27" i="83"/>
  <c r="K26" i="83"/>
  <c r="J26" i="83"/>
  <c r="I26" i="83"/>
  <c r="K25" i="83"/>
  <c r="J25" i="83"/>
  <c r="I25" i="83"/>
  <c r="K24" i="83"/>
  <c r="J24" i="83"/>
  <c r="I24" i="83"/>
  <c r="K23" i="83"/>
  <c r="J23" i="83"/>
  <c r="I23" i="83"/>
  <c r="K22" i="83"/>
  <c r="J22" i="83"/>
  <c r="I22" i="83"/>
  <c r="K21" i="83"/>
  <c r="J21" i="83"/>
  <c r="I21" i="83"/>
  <c r="K20" i="83"/>
  <c r="J20" i="83"/>
  <c r="I20" i="83"/>
  <c r="K19" i="83"/>
  <c r="J19" i="83"/>
  <c r="I19" i="83"/>
  <c r="K18" i="83"/>
  <c r="J18" i="83"/>
  <c r="I18" i="83"/>
  <c r="K17" i="83"/>
  <c r="J17" i="83"/>
  <c r="I17" i="83"/>
  <c r="K16" i="83"/>
  <c r="J16" i="83"/>
  <c r="I16" i="83"/>
  <c r="K15" i="83"/>
  <c r="J15" i="83"/>
  <c r="I15" i="83"/>
  <c r="K14" i="83"/>
  <c r="J14" i="83"/>
  <c r="I14" i="83"/>
  <c r="K13" i="83"/>
  <c r="J13" i="83"/>
  <c r="I13" i="83"/>
  <c r="K11" i="83"/>
  <c r="J11" i="83"/>
  <c r="I11" i="83"/>
  <c r="K10" i="83"/>
  <c r="J10" i="83"/>
  <c r="I10" i="83"/>
  <c r="K69" i="64"/>
  <c r="J69" i="64"/>
  <c r="I69" i="64"/>
  <c r="K68" i="64"/>
  <c r="J68" i="64"/>
  <c r="I68" i="64"/>
  <c r="K67" i="64"/>
  <c r="J67" i="64"/>
  <c r="I67" i="64"/>
  <c r="K66" i="64"/>
  <c r="J66" i="64"/>
  <c r="I66" i="64"/>
  <c r="K65" i="64"/>
  <c r="J65" i="64"/>
  <c r="I65" i="64"/>
  <c r="K64" i="64"/>
  <c r="J64" i="64"/>
  <c r="I64" i="64"/>
  <c r="K63" i="64"/>
  <c r="J63" i="64"/>
  <c r="I63" i="64"/>
  <c r="K62" i="64"/>
  <c r="J62" i="64"/>
  <c r="I62" i="64"/>
  <c r="K61" i="64"/>
  <c r="J61" i="64"/>
  <c r="I61" i="64"/>
  <c r="K60" i="64"/>
  <c r="J60" i="64"/>
  <c r="I60" i="64"/>
  <c r="K59" i="64"/>
  <c r="J59" i="64"/>
  <c r="I59" i="64"/>
  <c r="K58" i="64"/>
  <c r="J58" i="64"/>
  <c r="I58" i="64"/>
  <c r="K57" i="64"/>
  <c r="J57" i="64"/>
  <c r="I57" i="64"/>
  <c r="K56" i="64"/>
  <c r="J56" i="64"/>
  <c r="I56" i="64"/>
  <c r="K55" i="64"/>
  <c r="J55" i="64"/>
  <c r="I55" i="64"/>
  <c r="K54" i="64"/>
  <c r="J54" i="64"/>
  <c r="I54" i="64"/>
  <c r="K53" i="64"/>
  <c r="J53" i="64"/>
  <c r="I53" i="64"/>
  <c r="K52" i="64"/>
  <c r="J52" i="64"/>
  <c r="I52" i="64"/>
  <c r="K51" i="64"/>
  <c r="J51" i="64"/>
  <c r="I51" i="64"/>
  <c r="K50" i="64"/>
  <c r="J50" i="64"/>
  <c r="I50" i="64"/>
  <c r="K49" i="64"/>
  <c r="J49" i="64"/>
  <c r="I49" i="64"/>
  <c r="K48" i="64"/>
  <c r="J48" i="64"/>
  <c r="I48" i="64"/>
  <c r="K47" i="64"/>
  <c r="J47" i="64"/>
  <c r="I47" i="64"/>
  <c r="K46" i="64"/>
  <c r="J46" i="64"/>
  <c r="I46" i="64"/>
  <c r="K45" i="64"/>
  <c r="J45" i="64"/>
  <c r="I45" i="64"/>
  <c r="K44" i="64"/>
  <c r="J44" i="64"/>
  <c r="I44" i="64"/>
  <c r="K43" i="64"/>
  <c r="J43" i="64"/>
  <c r="I43" i="64"/>
  <c r="K42" i="64"/>
  <c r="J42" i="64"/>
  <c r="I42" i="64"/>
  <c r="K41" i="64"/>
  <c r="J41" i="64"/>
  <c r="I41" i="64"/>
  <c r="K40" i="64"/>
  <c r="J40" i="64"/>
  <c r="I40" i="64"/>
  <c r="K39" i="64"/>
  <c r="J39" i="64"/>
  <c r="I39" i="64"/>
  <c r="K38" i="64"/>
  <c r="J38" i="64"/>
  <c r="I38" i="64"/>
  <c r="K37" i="64"/>
  <c r="J37" i="64"/>
  <c r="I37" i="64"/>
  <c r="K36" i="64"/>
  <c r="J36" i="64"/>
  <c r="I36" i="64"/>
  <c r="K35" i="64"/>
  <c r="J35" i="64"/>
  <c r="I35" i="64"/>
  <c r="K34" i="64"/>
  <c r="J34" i="64"/>
  <c r="I34" i="64"/>
  <c r="K33" i="64"/>
  <c r="J33" i="64"/>
  <c r="I33" i="64"/>
  <c r="K32" i="64"/>
  <c r="J32" i="64"/>
  <c r="I32" i="64"/>
  <c r="K31" i="64"/>
  <c r="J31" i="64"/>
  <c r="I31" i="64"/>
  <c r="K30" i="64"/>
  <c r="J30" i="64"/>
  <c r="I30" i="64"/>
  <c r="K29" i="64"/>
  <c r="J29" i="64"/>
  <c r="I29" i="64"/>
  <c r="K28" i="64"/>
  <c r="J28" i="64"/>
  <c r="I28" i="64"/>
  <c r="K27" i="64"/>
  <c r="J27" i="64"/>
  <c r="I27" i="64"/>
  <c r="K26" i="64"/>
  <c r="J26" i="64"/>
  <c r="I26" i="64"/>
  <c r="K25" i="64"/>
  <c r="J25" i="64"/>
  <c r="I25" i="64"/>
  <c r="K24" i="64"/>
  <c r="J24" i="64"/>
  <c r="I24" i="64"/>
  <c r="K23" i="64"/>
  <c r="J23" i="64"/>
  <c r="I23" i="64"/>
  <c r="K22" i="64"/>
  <c r="J22" i="64"/>
  <c r="I22" i="64"/>
  <c r="K21" i="64"/>
  <c r="J21" i="64"/>
  <c r="I21" i="64"/>
  <c r="K20" i="64"/>
  <c r="J20" i="64"/>
  <c r="I20" i="64"/>
  <c r="K19" i="64"/>
  <c r="J19" i="64"/>
  <c r="I19" i="64"/>
  <c r="K18" i="64"/>
  <c r="J18" i="64"/>
  <c r="I18" i="64"/>
  <c r="K17" i="64"/>
  <c r="J17" i="64"/>
  <c r="I17" i="64"/>
  <c r="K16" i="64"/>
  <c r="J16" i="64"/>
  <c r="I16" i="64"/>
  <c r="K15" i="64"/>
  <c r="J15" i="64"/>
  <c r="I15" i="64"/>
  <c r="K14" i="64"/>
  <c r="J14" i="64"/>
  <c r="I14" i="64"/>
  <c r="K13" i="64"/>
  <c r="J13" i="64"/>
  <c r="I13" i="64"/>
  <c r="K11" i="64"/>
  <c r="J11" i="64"/>
  <c r="I11" i="64"/>
  <c r="K10" i="64"/>
  <c r="J10" i="64"/>
  <c r="I10" i="64"/>
  <c r="K69" i="63"/>
  <c r="J69" i="63"/>
  <c r="I69" i="63"/>
  <c r="K68" i="63"/>
  <c r="J68" i="63"/>
  <c r="I68" i="63"/>
  <c r="K67" i="63"/>
  <c r="J67" i="63"/>
  <c r="I67" i="63"/>
  <c r="K66" i="63"/>
  <c r="J66" i="63"/>
  <c r="I66" i="63"/>
  <c r="K65" i="63"/>
  <c r="J65" i="63"/>
  <c r="I65" i="63"/>
  <c r="K64" i="63"/>
  <c r="J64" i="63"/>
  <c r="I64" i="63"/>
  <c r="K63" i="63"/>
  <c r="J63" i="63"/>
  <c r="I63" i="63"/>
  <c r="K62" i="63"/>
  <c r="J62" i="63"/>
  <c r="I62" i="63"/>
  <c r="K61" i="63"/>
  <c r="J61" i="63"/>
  <c r="I61" i="63"/>
  <c r="K60" i="63"/>
  <c r="J60" i="63"/>
  <c r="I60" i="63"/>
  <c r="K59" i="63"/>
  <c r="J59" i="63"/>
  <c r="I59" i="63"/>
  <c r="K58" i="63"/>
  <c r="J58" i="63"/>
  <c r="I58" i="63"/>
  <c r="K57" i="63"/>
  <c r="J57" i="63"/>
  <c r="I57" i="63"/>
  <c r="K56" i="63"/>
  <c r="J56" i="63"/>
  <c r="I56" i="63"/>
  <c r="K55" i="63"/>
  <c r="J55" i="63"/>
  <c r="I55" i="63"/>
  <c r="K54" i="63"/>
  <c r="J54" i="63"/>
  <c r="I54" i="63"/>
  <c r="K53" i="63"/>
  <c r="J53" i="63"/>
  <c r="I53" i="63"/>
  <c r="K52" i="63"/>
  <c r="J52" i="63"/>
  <c r="I52" i="63"/>
  <c r="K51" i="63"/>
  <c r="J51" i="63"/>
  <c r="I51" i="63"/>
  <c r="K50" i="63"/>
  <c r="J50" i="63"/>
  <c r="I50" i="63"/>
  <c r="K49" i="63"/>
  <c r="J49" i="63"/>
  <c r="I49" i="63"/>
  <c r="K48" i="63"/>
  <c r="J48" i="63"/>
  <c r="I48" i="63"/>
  <c r="K47" i="63"/>
  <c r="J47" i="63"/>
  <c r="I47" i="63"/>
  <c r="K46" i="63"/>
  <c r="J46" i="63"/>
  <c r="I46" i="63"/>
  <c r="K45" i="63"/>
  <c r="J45" i="63"/>
  <c r="I45" i="63"/>
  <c r="K44" i="63"/>
  <c r="J44" i="63"/>
  <c r="I44" i="63"/>
  <c r="K43" i="63"/>
  <c r="J43" i="63"/>
  <c r="I43" i="63"/>
  <c r="K42" i="63"/>
  <c r="J42" i="63"/>
  <c r="I42" i="63"/>
  <c r="K41" i="63"/>
  <c r="J41" i="63"/>
  <c r="I41" i="63"/>
  <c r="K40" i="63"/>
  <c r="J40" i="63"/>
  <c r="I40" i="63"/>
  <c r="K39" i="63"/>
  <c r="J39" i="63"/>
  <c r="I39" i="63"/>
  <c r="K38" i="63"/>
  <c r="J38" i="63"/>
  <c r="I38" i="63"/>
  <c r="K37" i="63"/>
  <c r="J37" i="63"/>
  <c r="I37" i="63"/>
  <c r="K36" i="63"/>
  <c r="J36" i="63"/>
  <c r="I36" i="63"/>
  <c r="K35" i="63"/>
  <c r="J35" i="63"/>
  <c r="I35" i="63"/>
  <c r="K34" i="63"/>
  <c r="J34" i="63"/>
  <c r="I34" i="63"/>
  <c r="K33" i="63"/>
  <c r="J33" i="63"/>
  <c r="I33" i="63"/>
  <c r="K32" i="63"/>
  <c r="J32" i="63"/>
  <c r="I32" i="63"/>
  <c r="K31" i="63"/>
  <c r="J31" i="63"/>
  <c r="I31" i="63"/>
  <c r="K30" i="63"/>
  <c r="J30" i="63"/>
  <c r="I30" i="63"/>
  <c r="K29" i="63"/>
  <c r="J29" i="63"/>
  <c r="I29" i="63"/>
  <c r="K28" i="63"/>
  <c r="J28" i="63"/>
  <c r="I28" i="63"/>
  <c r="K27" i="63"/>
  <c r="J27" i="63"/>
  <c r="I27" i="63"/>
  <c r="K26" i="63"/>
  <c r="J26" i="63"/>
  <c r="I26" i="63"/>
  <c r="K25" i="63"/>
  <c r="J25" i="63"/>
  <c r="I25" i="63"/>
  <c r="K24" i="63"/>
  <c r="J24" i="63"/>
  <c r="I24" i="63"/>
  <c r="K23" i="63"/>
  <c r="J23" i="63"/>
  <c r="I23" i="63"/>
  <c r="K22" i="63"/>
  <c r="J22" i="63"/>
  <c r="I22" i="63"/>
  <c r="K21" i="63"/>
  <c r="J21" i="63"/>
  <c r="I21" i="63"/>
  <c r="K20" i="63"/>
  <c r="J20" i="63"/>
  <c r="I20" i="63"/>
  <c r="K19" i="63"/>
  <c r="J19" i="63"/>
  <c r="I19" i="63"/>
  <c r="K18" i="63"/>
  <c r="J18" i="63"/>
  <c r="I18" i="63"/>
  <c r="K17" i="63"/>
  <c r="J17" i="63"/>
  <c r="I17" i="63"/>
  <c r="K16" i="63"/>
  <c r="J16" i="63"/>
  <c r="I16" i="63"/>
  <c r="K15" i="63"/>
  <c r="J15" i="63"/>
  <c r="I15" i="63"/>
  <c r="K14" i="63"/>
  <c r="J14" i="63"/>
  <c r="I14" i="63"/>
  <c r="K13" i="63"/>
  <c r="J13" i="63"/>
  <c r="I13" i="63"/>
  <c r="K11" i="63"/>
  <c r="J11" i="63"/>
  <c r="I11" i="63"/>
  <c r="K10" i="63"/>
  <c r="J10" i="63"/>
  <c r="I10" i="63"/>
  <c r="K69" i="82"/>
  <c r="J69" i="82"/>
  <c r="I69" i="82"/>
  <c r="K68" i="82"/>
  <c r="J68" i="82"/>
  <c r="I68" i="82"/>
  <c r="K67" i="82"/>
  <c r="J67" i="82"/>
  <c r="I67" i="82"/>
  <c r="K66" i="82"/>
  <c r="J66" i="82"/>
  <c r="I66" i="82"/>
  <c r="K65" i="82"/>
  <c r="J65" i="82"/>
  <c r="I65" i="82"/>
  <c r="K64" i="82"/>
  <c r="J64" i="82"/>
  <c r="I64" i="82"/>
  <c r="K63" i="82"/>
  <c r="J63" i="82"/>
  <c r="I63" i="82"/>
  <c r="K62" i="82"/>
  <c r="J62" i="82"/>
  <c r="I62" i="82"/>
  <c r="K61" i="82"/>
  <c r="J61" i="82"/>
  <c r="I61" i="82"/>
  <c r="K60" i="82"/>
  <c r="J60" i="82"/>
  <c r="I60" i="82"/>
  <c r="K59" i="82"/>
  <c r="J59" i="82"/>
  <c r="I59" i="82"/>
  <c r="K58" i="82"/>
  <c r="J58" i="82"/>
  <c r="I58" i="82"/>
  <c r="K57" i="82"/>
  <c r="J57" i="82"/>
  <c r="I57" i="82"/>
  <c r="K56" i="82"/>
  <c r="J56" i="82"/>
  <c r="I56" i="82"/>
  <c r="K55" i="82"/>
  <c r="J55" i="82"/>
  <c r="I55" i="82"/>
  <c r="K54" i="82"/>
  <c r="J54" i="82"/>
  <c r="I54" i="82"/>
  <c r="K53" i="82"/>
  <c r="J53" i="82"/>
  <c r="I53" i="82"/>
  <c r="K52" i="82"/>
  <c r="J52" i="82"/>
  <c r="I52" i="82"/>
  <c r="K51" i="82"/>
  <c r="J51" i="82"/>
  <c r="I51" i="82"/>
  <c r="K50" i="82"/>
  <c r="J50" i="82"/>
  <c r="I50" i="82"/>
  <c r="K49" i="82"/>
  <c r="J49" i="82"/>
  <c r="I49" i="82"/>
  <c r="K48" i="82"/>
  <c r="J48" i="82"/>
  <c r="I48" i="82"/>
  <c r="K47" i="82"/>
  <c r="J47" i="82"/>
  <c r="I47" i="82"/>
  <c r="K46" i="82"/>
  <c r="J46" i="82"/>
  <c r="I46" i="82"/>
  <c r="K45" i="82"/>
  <c r="J45" i="82"/>
  <c r="I45" i="82"/>
  <c r="K44" i="82"/>
  <c r="J44" i="82"/>
  <c r="I44" i="82"/>
  <c r="K43" i="82"/>
  <c r="J43" i="82"/>
  <c r="I43" i="82"/>
  <c r="K42" i="82"/>
  <c r="J42" i="82"/>
  <c r="I42" i="82"/>
  <c r="K41" i="82"/>
  <c r="J41" i="82"/>
  <c r="I41" i="82"/>
  <c r="K40" i="82"/>
  <c r="J40" i="82"/>
  <c r="I40" i="82"/>
  <c r="K39" i="82"/>
  <c r="J39" i="82"/>
  <c r="I39" i="82"/>
  <c r="K38" i="82"/>
  <c r="J38" i="82"/>
  <c r="I38" i="82"/>
  <c r="K37" i="82"/>
  <c r="J37" i="82"/>
  <c r="I37" i="82"/>
  <c r="K36" i="82"/>
  <c r="J36" i="82"/>
  <c r="I36" i="82"/>
  <c r="K35" i="82"/>
  <c r="J35" i="82"/>
  <c r="I35" i="82"/>
  <c r="K34" i="82"/>
  <c r="J34" i="82"/>
  <c r="I34" i="82"/>
  <c r="K33" i="82"/>
  <c r="J33" i="82"/>
  <c r="I33" i="82"/>
  <c r="K32" i="82"/>
  <c r="J32" i="82"/>
  <c r="I32" i="82"/>
  <c r="K31" i="82"/>
  <c r="J31" i="82"/>
  <c r="I31" i="82"/>
  <c r="K30" i="82"/>
  <c r="J30" i="82"/>
  <c r="I30" i="82"/>
  <c r="K29" i="82"/>
  <c r="J29" i="82"/>
  <c r="I29" i="82"/>
  <c r="K28" i="82"/>
  <c r="J28" i="82"/>
  <c r="I28" i="82"/>
  <c r="K27" i="82"/>
  <c r="J27" i="82"/>
  <c r="I27" i="82"/>
  <c r="K26" i="82"/>
  <c r="J26" i="82"/>
  <c r="I26" i="82"/>
  <c r="K25" i="82"/>
  <c r="J25" i="82"/>
  <c r="I25" i="82"/>
  <c r="K24" i="82"/>
  <c r="J24" i="82"/>
  <c r="I24" i="82"/>
  <c r="K23" i="82"/>
  <c r="J23" i="82"/>
  <c r="I23" i="82"/>
  <c r="K22" i="82"/>
  <c r="J22" i="82"/>
  <c r="I22" i="82"/>
  <c r="K21" i="82"/>
  <c r="J21" i="82"/>
  <c r="I21" i="82"/>
  <c r="K19" i="82"/>
  <c r="J19" i="82"/>
  <c r="I19" i="82"/>
  <c r="K18" i="82"/>
  <c r="J18" i="82"/>
  <c r="I18" i="82"/>
  <c r="K17" i="82"/>
  <c r="J17" i="82"/>
  <c r="I17" i="82"/>
  <c r="K16" i="82"/>
  <c r="J16" i="82"/>
  <c r="I16" i="82"/>
  <c r="K15" i="82"/>
  <c r="J15" i="82"/>
  <c r="I15" i="82"/>
  <c r="K14" i="82"/>
  <c r="J14" i="82"/>
  <c r="I14" i="82"/>
  <c r="K13" i="82"/>
  <c r="J13" i="82"/>
  <c r="I13" i="82"/>
  <c r="K11" i="82"/>
  <c r="J11" i="82"/>
  <c r="I11" i="82"/>
  <c r="K10" i="82"/>
  <c r="J10" i="82"/>
  <c r="I10" i="82"/>
  <c r="K69" i="61"/>
  <c r="J69" i="61"/>
  <c r="I69" i="61"/>
  <c r="K68" i="61"/>
  <c r="J68" i="61"/>
  <c r="I68" i="61"/>
  <c r="K67" i="61"/>
  <c r="J67" i="61"/>
  <c r="I67" i="61"/>
  <c r="K66" i="61"/>
  <c r="J66" i="61"/>
  <c r="I66" i="61"/>
  <c r="K65" i="61"/>
  <c r="J65" i="61"/>
  <c r="I65" i="61"/>
  <c r="K64" i="61"/>
  <c r="J64" i="61"/>
  <c r="I64" i="61"/>
  <c r="K63" i="61"/>
  <c r="J63" i="61"/>
  <c r="I63" i="61"/>
  <c r="K62" i="61"/>
  <c r="J62" i="61"/>
  <c r="I62" i="61"/>
  <c r="K61" i="61"/>
  <c r="J61" i="61"/>
  <c r="I61" i="61"/>
  <c r="K60" i="61"/>
  <c r="J60" i="61"/>
  <c r="I60" i="61"/>
  <c r="K59" i="61"/>
  <c r="J59" i="61"/>
  <c r="I59" i="61"/>
  <c r="K58" i="61"/>
  <c r="J58" i="61"/>
  <c r="I58" i="61"/>
  <c r="K57" i="61"/>
  <c r="J57" i="61"/>
  <c r="I57" i="61"/>
  <c r="K56" i="61"/>
  <c r="J56" i="61"/>
  <c r="I56" i="61"/>
  <c r="K55" i="61"/>
  <c r="J55" i="61"/>
  <c r="I55" i="61"/>
  <c r="K54" i="61"/>
  <c r="J54" i="61"/>
  <c r="I54" i="61"/>
  <c r="K53" i="61"/>
  <c r="J53" i="61"/>
  <c r="I53" i="61"/>
  <c r="K52" i="61"/>
  <c r="J52" i="61"/>
  <c r="I52" i="61"/>
  <c r="K51" i="61"/>
  <c r="J51" i="61"/>
  <c r="I51" i="61"/>
  <c r="K50" i="61"/>
  <c r="J50" i="61"/>
  <c r="I50" i="61"/>
  <c r="K49" i="61"/>
  <c r="J49" i="61"/>
  <c r="I49" i="61"/>
  <c r="K48" i="61"/>
  <c r="J48" i="61"/>
  <c r="I48" i="61"/>
  <c r="K47" i="61"/>
  <c r="J47" i="61"/>
  <c r="I47" i="61"/>
  <c r="K46" i="61"/>
  <c r="J46" i="61"/>
  <c r="I46" i="61"/>
  <c r="K45" i="61"/>
  <c r="J45" i="61"/>
  <c r="I45" i="61"/>
  <c r="K44" i="61"/>
  <c r="J44" i="61"/>
  <c r="I44" i="61"/>
  <c r="K43" i="61"/>
  <c r="J43" i="61"/>
  <c r="I43" i="61"/>
  <c r="K42" i="61"/>
  <c r="J42" i="61"/>
  <c r="I42" i="61"/>
  <c r="K41" i="61"/>
  <c r="J41" i="61"/>
  <c r="I41" i="61"/>
  <c r="K40" i="61"/>
  <c r="J40" i="61"/>
  <c r="I40" i="61"/>
  <c r="K39" i="61"/>
  <c r="J39" i="61"/>
  <c r="I39" i="61"/>
  <c r="K38" i="61"/>
  <c r="J38" i="61"/>
  <c r="I38" i="61"/>
  <c r="K37" i="61"/>
  <c r="J37" i="61"/>
  <c r="I37" i="61"/>
  <c r="K36" i="61"/>
  <c r="J36" i="61"/>
  <c r="I36" i="61"/>
  <c r="K35" i="61"/>
  <c r="J35" i="61"/>
  <c r="I35" i="61"/>
  <c r="K34" i="61"/>
  <c r="J34" i="61"/>
  <c r="I34" i="61"/>
  <c r="K33" i="61"/>
  <c r="J33" i="61"/>
  <c r="I33" i="61"/>
  <c r="K32" i="61"/>
  <c r="J32" i="61"/>
  <c r="I32" i="61"/>
  <c r="K31" i="61"/>
  <c r="J31" i="61"/>
  <c r="I31" i="61"/>
  <c r="K30" i="61"/>
  <c r="J30" i="61"/>
  <c r="I30" i="61"/>
  <c r="K29" i="61"/>
  <c r="J29" i="61"/>
  <c r="I29" i="61"/>
  <c r="K28" i="61"/>
  <c r="J28" i="61"/>
  <c r="I28" i="61"/>
  <c r="K27" i="61"/>
  <c r="J27" i="61"/>
  <c r="I27" i="61"/>
  <c r="K26" i="61"/>
  <c r="J26" i="61"/>
  <c r="I26" i="61"/>
  <c r="K25" i="61"/>
  <c r="J25" i="61"/>
  <c r="I25" i="61"/>
  <c r="K24" i="61"/>
  <c r="J24" i="61"/>
  <c r="I24" i="61"/>
  <c r="K23" i="61"/>
  <c r="J23" i="61"/>
  <c r="I23" i="61"/>
  <c r="K22" i="61"/>
  <c r="J22" i="61"/>
  <c r="I22" i="61"/>
  <c r="K21" i="61"/>
  <c r="J21" i="61"/>
  <c r="I21" i="61"/>
  <c r="K20" i="61"/>
  <c r="J20" i="61"/>
  <c r="I20" i="61"/>
  <c r="K19" i="61"/>
  <c r="J19" i="61"/>
  <c r="I19" i="61"/>
  <c r="K18" i="61"/>
  <c r="J18" i="61"/>
  <c r="I18" i="61"/>
  <c r="K17" i="61"/>
  <c r="J17" i="61"/>
  <c r="I17" i="61"/>
  <c r="K16" i="61"/>
  <c r="J16" i="61"/>
  <c r="I16" i="61"/>
  <c r="K15" i="61"/>
  <c r="J15" i="61"/>
  <c r="I15" i="61"/>
  <c r="K14" i="61"/>
  <c r="J14" i="61"/>
  <c r="I14" i="61"/>
  <c r="K13" i="61"/>
  <c r="J13" i="61"/>
  <c r="I13" i="61"/>
  <c r="K11" i="61"/>
  <c r="J11" i="61"/>
  <c r="I11" i="61"/>
  <c r="K10" i="61"/>
  <c r="J10" i="61"/>
  <c r="I10" i="61"/>
  <c r="K69" i="60"/>
  <c r="J69" i="60"/>
  <c r="I69" i="60"/>
  <c r="K68" i="60"/>
  <c r="J68" i="60"/>
  <c r="I68" i="60"/>
  <c r="K67" i="60"/>
  <c r="J67" i="60"/>
  <c r="I67" i="60"/>
  <c r="K66" i="60"/>
  <c r="J66" i="60"/>
  <c r="I66" i="60"/>
  <c r="K65" i="60"/>
  <c r="J65" i="60"/>
  <c r="I65" i="60"/>
  <c r="K64" i="60"/>
  <c r="J64" i="60"/>
  <c r="I64" i="60"/>
  <c r="K63" i="60"/>
  <c r="J63" i="60"/>
  <c r="I63" i="60"/>
  <c r="K62" i="60"/>
  <c r="J62" i="60"/>
  <c r="I62" i="60"/>
  <c r="K61" i="60"/>
  <c r="J61" i="60"/>
  <c r="I61" i="60"/>
  <c r="K60" i="60"/>
  <c r="J60" i="60"/>
  <c r="I60" i="60"/>
  <c r="K59" i="60"/>
  <c r="J59" i="60"/>
  <c r="I59" i="60"/>
  <c r="K58" i="60"/>
  <c r="J58" i="60"/>
  <c r="I58" i="60"/>
  <c r="K57" i="60"/>
  <c r="J57" i="60"/>
  <c r="I57" i="60"/>
  <c r="K56" i="60"/>
  <c r="J56" i="60"/>
  <c r="I56" i="60"/>
  <c r="K55" i="60"/>
  <c r="J55" i="60"/>
  <c r="I55" i="60"/>
  <c r="K54" i="60"/>
  <c r="J54" i="60"/>
  <c r="I54" i="60"/>
  <c r="K53" i="60"/>
  <c r="J53" i="60"/>
  <c r="I53" i="60"/>
  <c r="K52" i="60"/>
  <c r="J52" i="60"/>
  <c r="I52" i="60"/>
  <c r="K51" i="60"/>
  <c r="J51" i="60"/>
  <c r="I51" i="60"/>
  <c r="K50" i="60"/>
  <c r="J50" i="60"/>
  <c r="I50" i="60"/>
  <c r="K49" i="60"/>
  <c r="J49" i="60"/>
  <c r="I49" i="60"/>
  <c r="K48" i="60"/>
  <c r="J48" i="60"/>
  <c r="I48" i="60"/>
  <c r="K47" i="60"/>
  <c r="J47" i="60"/>
  <c r="I47" i="60"/>
  <c r="K46" i="60"/>
  <c r="J46" i="60"/>
  <c r="I46" i="60"/>
  <c r="K45" i="60"/>
  <c r="J45" i="60"/>
  <c r="I45" i="60"/>
  <c r="K44" i="60"/>
  <c r="J44" i="60"/>
  <c r="I44" i="60"/>
  <c r="K43" i="60"/>
  <c r="J43" i="60"/>
  <c r="I43" i="60"/>
  <c r="K42" i="60"/>
  <c r="J42" i="60"/>
  <c r="I42" i="60"/>
  <c r="K41" i="60"/>
  <c r="J41" i="60"/>
  <c r="I41" i="60"/>
  <c r="K40" i="60"/>
  <c r="J40" i="60"/>
  <c r="I40" i="60"/>
  <c r="K39" i="60"/>
  <c r="J39" i="60"/>
  <c r="I39" i="60"/>
  <c r="K38" i="60"/>
  <c r="J38" i="60"/>
  <c r="I38" i="60"/>
  <c r="K37" i="60"/>
  <c r="J37" i="60"/>
  <c r="I37" i="60"/>
  <c r="K36" i="60"/>
  <c r="J36" i="60"/>
  <c r="I36" i="60"/>
  <c r="K35" i="60"/>
  <c r="J35" i="60"/>
  <c r="I35" i="60"/>
  <c r="K34" i="60"/>
  <c r="J34" i="60"/>
  <c r="I34" i="60"/>
  <c r="K33" i="60"/>
  <c r="J33" i="60"/>
  <c r="I33" i="60"/>
  <c r="K32" i="60"/>
  <c r="J32" i="60"/>
  <c r="I32" i="60"/>
  <c r="K31" i="60"/>
  <c r="J31" i="60"/>
  <c r="I31" i="60"/>
  <c r="K30" i="60"/>
  <c r="J30" i="60"/>
  <c r="I30" i="60"/>
  <c r="K29" i="60"/>
  <c r="J29" i="60"/>
  <c r="I29" i="60"/>
  <c r="K28" i="60"/>
  <c r="J28" i="60"/>
  <c r="I28" i="60"/>
  <c r="K27" i="60"/>
  <c r="J27" i="60"/>
  <c r="I27" i="60"/>
  <c r="K26" i="60"/>
  <c r="J26" i="60"/>
  <c r="I26" i="60"/>
  <c r="K25" i="60"/>
  <c r="J25" i="60"/>
  <c r="I25" i="60"/>
  <c r="K24" i="60"/>
  <c r="J24" i="60"/>
  <c r="I24" i="60"/>
  <c r="K23" i="60"/>
  <c r="J23" i="60"/>
  <c r="I23" i="60"/>
  <c r="K22" i="60"/>
  <c r="J22" i="60"/>
  <c r="I22" i="60"/>
  <c r="K21" i="60"/>
  <c r="J21" i="60"/>
  <c r="I21" i="60"/>
  <c r="K20" i="60"/>
  <c r="J20" i="60"/>
  <c r="I20" i="60"/>
  <c r="K19" i="60"/>
  <c r="J19" i="60"/>
  <c r="I19" i="60"/>
  <c r="K18" i="60"/>
  <c r="J18" i="60"/>
  <c r="I18" i="60"/>
  <c r="K17" i="60"/>
  <c r="J17" i="60"/>
  <c r="I17" i="60"/>
  <c r="K16" i="60"/>
  <c r="J16" i="60"/>
  <c r="I16" i="60"/>
  <c r="K15" i="60"/>
  <c r="J15" i="60"/>
  <c r="I15" i="60"/>
  <c r="K14" i="60"/>
  <c r="J14" i="60"/>
  <c r="I14" i="60"/>
  <c r="K13" i="60"/>
  <c r="J13" i="60"/>
  <c r="I13" i="60"/>
  <c r="K11" i="60"/>
  <c r="J11" i="60"/>
  <c r="I11" i="60"/>
  <c r="K10" i="60"/>
  <c r="J10" i="60"/>
  <c r="I10" i="60"/>
  <c r="K69" i="80"/>
  <c r="J69" i="80"/>
  <c r="I69" i="80"/>
  <c r="K68" i="80"/>
  <c r="J68" i="80"/>
  <c r="I68" i="80"/>
  <c r="K67" i="80"/>
  <c r="J67" i="80"/>
  <c r="I67" i="80"/>
  <c r="K66" i="80"/>
  <c r="J66" i="80"/>
  <c r="I66" i="80"/>
  <c r="K65" i="80"/>
  <c r="J65" i="80"/>
  <c r="I65" i="80"/>
  <c r="K64" i="80"/>
  <c r="J64" i="80"/>
  <c r="I64" i="80"/>
  <c r="K63" i="80"/>
  <c r="J63" i="80"/>
  <c r="I63" i="80"/>
  <c r="K62" i="80"/>
  <c r="J62" i="80"/>
  <c r="I62" i="80"/>
  <c r="K61" i="80"/>
  <c r="J61" i="80"/>
  <c r="I61" i="80"/>
  <c r="K60" i="80"/>
  <c r="J60" i="80"/>
  <c r="I60" i="80"/>
  <c r="K59" i="80"/>
  <c r="J59" i="80"/>
  <c r="I59" i="80"/>
  <c r="K58" i="80"/>
  <c r="J58" i="80"/>
  <c r="I58" i="80"/>
  <c r="K57" i="80"/>
  <c r="J57" i="80"/>
  <c r="I57" i="80"/>
  <c r="K56" i="80"/>
  <c r="J56" i="80"/>
  <c r="I56" i="80"/>
  <c r="K55" i="80"/>
  <c r="J55" i="80"/>
  <c r="I55" i="80"/>
  <c r="K54" i="80"/>
  <c r="J54" i="80"/>
  <c r="I54" i="80"/>
  <c r="K53" i="80"/>
  <c r="J53" i="80"/>
  <c r="I53" i="80"/>
  <c r="K52" i="80"/>
  <c r="J52" i="80"/>
  <c r="I52" i="80"/>
  <c r="K51" i="80"/>
  <c r="J51" i="80"/>
  <c r="I51" i="80"/>
  <c r="K50" i="80"/>
  <c r="J50" i="80"/>
  <c r="I50" i="80"/>
  <c r="K49" i="80"/>
  <c r="J49" i="80"/>
  <c r="I49" i="80"/>
  <c r="K48" i="80"/>
  <c r="J48" i="80"/>
  <c r="I48" i="80"/>
  <c r="K47" i="80"/>
  <c r="J47" i="80"/>
  <c r="I47" i="80"/>
  <c r="K46" i="80"/>
  <c r="J46" i="80"/>
  <c r="I46" i="80"/>
  <c r="K45" i="80"/>
  <c r="J45" i="80"/>
  <c r="I45" i="80"/>
  <c r="K44" i="80"/>
  <c r="J44" i="80"/>
  <c r="I44" i="80"/>
  <c r="K43" i="80"/>
  <c r="J43" i="80"/>
  <c r="I43" i="80"/>
  <c r="K42" i="80"/>
  <c r="J42" i="80"/>
  <c r="I42" i="80"/>
  <c r="K41" i="80"/>
  <c r="J41" i="80"/>
  <c r="I41" i="80"/>
  <c r="K40" i="80"/>
  <c r="J40" i="80"/>
  <c r="I40" i="80"/>
  <c r="K39" i="80"/>
  <c r="J39" i="80"/>
  <c r="I39" i="80"/>
  <c r="K38" i="80"/>
  <c r="J38" i="80"/>
  <c r="I38" i="80"/>
  <c r="K37" i="80"/>
  <c r="J37" i="80"/>
  <c r="I37" i="80"/>
  <c r="K36" i="80"/>
  <c r="J36" i="80"/>
  <c r="I36" i="80"/>
  <c r="K35" i="80"/>
  <c r="J35" i="80"/>
  <c r="I35" i="80"/>
  <c r="K34" i="80"/>
  <c r="J34" i="80"/>
  <c r="I34" i="80"/>
  <c r="K33" i="80"/>
  <c r="J33" i="80"/>
  <c r="I33" i="80"/>
  <c r="K32" i="80"/>
  <c r="J32" i="80"/>
  <c r="I32" i="80"/>
  <c r="K31" i="80"/>
  <c r="J31" i="80"/>
  <c r="I31" i="80"/>
  <c r="K30" i="80"/>
  <c r="J30" i="80"/>
  <c r="I30" i="80"/>
  <c r="K29" i="80"/>
  <c r="J29" i="80"/>
  <c r="I29" i="80"/>
  <c r="K28" i="80"/>
  <c r="J28" i="80"/>
  <c r="I28" i="80"/>
  <c r="K27" i="80"/>
  <c r="J27" i="80"/>
  <c r="I27" i="80"/>
  <c r="K26" i="80"/>
  <c r="J26" i="80"/>
  <c r="I26" i="80"/>
  <c r="K25" i="80"/>
  <c r="J25" i="80"/>
  <c r="I25" i="80"/>
  <c r="K24" i="80"/>
  <c r="J24" i="80"/>
  <c r="I24" i="80"/>
  <c r="K23" i="80"/>
  <c r="J23" i="80"/>
  <c r="I23" i="80"/>
  <c r="K22" i="80"/>
  <c r="J22" i="80"/>
  <c r="I22" i="80"/>
  <c r="K21" i="80"/>
  <c r="J21" i="80"/>
  <c r="I21" i="80"/>
  <c r="K20" i="80"/>
  <c r="J20" i="80"/>
  <c r="I20" i="80"/>
  <c r="K19" i="80"/>
  <c r="J19" i="80"/>
  <c r="I19" i="80"/>
  <c r="K18" i="80"/>
  <c r="J18" i="80"/>
  <c r="I18" i="80"/>
  <c r="K17" i="80"/>
  <c r="J17" i="80"/>
  <c r="I17" i="80"/>
  <c r="K16" i="80"/>
  <c r="J16" i="80"/>
  <c r="I16" i="80"/>
  <c r="K15" i="80"/>
  <c r="J15" i="80"/>
  <c r="I15" i="80"/>
  <c r="K14" i="80"/>
  <c r="J14" i="80"/>
  <c r="I14" i="80"/>
  <c r="K13" i="80"/>
  <c r="J13" i="80"/>
  <c r="I13" i="80"/>
  <c r="K11" i="80"/>
  <c r="J11" i="80"/>
  <c r="I11" i="80"/>
  <c r="K10" i="80"/>
  <c r="J10" i="80"/>
  <c r="I10" i="80"/>
  <c r="K69" i="81"/>
  <c r="J69" i="81"/>
  <c r="I69" i="81"/>
  <c r="K68" i="81"/>
  <c r="J68" i="81"/>
  <c r="I68" i="81"/>
  <c r="K67" i="81"/>
  <c r="J67" i="81"/>
  <c r="I67" i="81"/>
  <c r="K66" i="81"/>
  <c r="J66" i="81"/>
  <c r="I66" i="81"/>
  <c r="K65" i="81"/>
  <c r="J65" i="81"/>
  <c r="I65" i="81"/>
  <c r="K64" i="81"/>
  <c r="J64" i="81"/>
  <c r="I64" i="81"/>
  <c r="K63" i="81"/>
  <c r="J63" i="81"/>
  <c r="I63" i="81"/>
  <c r="K62" i="81"/>
  <c r="J62" i="81"/>
  <c r="I62" i="81"/>
  <c r="K61" i="81"/>
  <c r="J61" i="81"/>
  <c r="I61" i="81"/>
  <c r="K60" i="81"/>
  <c r="J60" i="81"/>
  <c r="I60" i="81"/>
  <c r="K59" i="81"/>
  <c r="J59" i="81"/>
  <c r="I59" i="81"/>
  <c r="K58" i="81"/>
  <c r="J58" i="81"/>
  <c r="I58" i="81"/>
  <c r="K57" i="81"/>
  <c r="J57" i="81"/>
  <c r="I57" i="81"/>
  <c r="K56" i="81"/>
  <c r="J56" i="81"/>
  <c r="I56" i="81"/>
  <c r="K55" i="81"/>
  <c r="J55" i="81"/>
  <c r="I55" i="81"/>
  <c r="K54" i="81"/>
  <c r="J54" i="81"/>
  <c r="I54" i="81"/>
  <c r="K53" i="81"/>
  <c r="J53" i="81"/>
  <c r="I53" i="81"/>
  <c r="K52" i="81"/>
  <c r="J52" i="81"/>
  <c r="I52" i="81"/>
  <c r="K51" i="81"/>
  <c r="J51" i="81"/>
  <c r="I51" i="81"/>
  <c r="K50" i="81"/>
  <c r="J50" i="81"/>
  <c r="I50" i="81"/>
  <c r="K49" i="81"/>
  <c r="J49" i="81"/>
  <c r="I49" i="81"/>
  <c r="K48" i="81"/>
  <c r="J48" i="81"/>
  <c r="I48" i="81"/>
  <c r="K47" i="81"/>
  <c r="J47" i="81"/>
  <c r="I47" i="81"/>
  <c r="K46" i="81"/>
  <c r="J46" i="81"/>
  <c r="I46" i="81"/>
  <c r="K45" i="81"/>
  <c r="J45" i="81"/>
  <c r="I45" i="81"/>
  <c r="K44" i="81"/>
  <c r="J44" i="81"/>
  <c r="I44" i="81"/>
  <c r="K43" i="81"/>
  <c r="J43" i="81"/>
  <c r="I43" i="81"/>
  <c r="K42" i="81"/>
  <c r="J42" i="81"/>
  <c r="I42" i="81"/>
  <c r="K41" i="81"/>
  <c r="J41" i="81"/>
  <c r="I41" i="81"/>
  <c r="K40" i="81"/>
  <c r="J40" i="81"/>
  <c r="I40" i="81"/>
  <c r="K39" i="81"/>
  <c r="J39" i="81"/>
  <c r="I39" i="81"/>
  <c r="K38" i="81"/>
  <c r="J38" i="81"/>
  <c r="I38" i="81"/>
  <c r="K37" i="81"/>
  <c r="J37" i="81"/>
  <c r="I37" i="81"/>
  <c r="K36" i="81"/>
  <c r="J36" i="81"/>
  <c r="I36" i="81"/>
  <c r="K35" i="81"/>
  <c r="J35" i="81"/>
  <c r="I35" i="81"/>
  <c r="K34" i="81"/>
  <c r="J34" i="81"/>
  <c r="I34" i="81"/>
  <c r="K33" i="81"/>
  <c r="J33" i="81"/>
  <c r="I33" i="81"/>
  <c r="K32" i="81"/>
  <c r="J32" i="81"/>
  <c r="I32" i="81"/>
  <c r="K28" i="81"/>
  <c r="J28" i="81"/>
  <c r="I28" i="81"/>
  <c r="K27" i="81"/>
  <c r="J27" i="81"/>
  <c r="I27" i="81"/>
  <c r="K26" i="81"/>
  <c r="J26" i="81"/>
  <c r="I26" i="81"/>
  <c r="K25" i="81"/>
  <c r="J25" i="81"/>
  <c r="I25" i="81"/>
  <c r="K24" i="81"/>
  <c r="J24" i="81"/>
  <c r="I24" i="81"/>
  <c r="K23" i="81"/>
  <c r="J23" i="81"/>
  <c r="I23" i="81"/>
  <c r="K22" i="81"/>
  <c r="J22" i="81"/>
  <c r="I22" i="81"/>
  <c r="K21" i="81"/>
  <c r="J21" i="81"/>
  <c r="I21" i="81"/>
  <c r="K20" i="81"/>
  <c r="J20" i="81"/>
  <c r="I20" i="81"/>
  <c r="K19" i="81"/>
  <c r="J19" i="81"/>
  <c r="I19" i="81"/>
  <c r="K18" i="81"/>
  <c r="J18" i="81"/>
  <c r="I18" i="81"/>
  <c r="K17" i="81"/>
  <c r="J17" i="81"/>
  <c r="I17" i="81"/>
  <c r="K16" i="81"/>
  <c r="J16" i="81"/>
  <c r="I16" i="81"/>
  <c r="K15" i="81"/>
  <c r="J15" i="81"/>
  <c r="I15" i="81"/>
  <c r="K14" i="81"/>
  <c r="J14" i="81"/>
  <c r="I14" i="81"/>
  <c r="K13" i="81"/>
  <c r="J13" i="81"/>
  <c r="I13" i="81"/>
  <c r="K11" i="81"/>
  <c r="J11" i="81"/>
  <c r="I11" i="81"/>
  <c r="K10" i="81"/>
  <c r="J10" i="81"/>
  <c r="I10" i="81"/>
  <c r="K69" i="59"/>
  <c r="J69" i="59"/>
  <c r="I69" i="59"/>
  <c r="K68" i="59"/>
  <c r="J68" i="59"/>
  <c r="I68" i="59"/>
  <c r="K67" i="59"/>
  <c r="J67" i="59"/>
  <c r="I67" i="59"/>
  <c r="K66" i="59"/>
  <c r="J66" i="59"/>
  <c r="I66" i="59"/>
  <c r="K65" i="59"/>
  <c r="J65" i="59"/>
  <c r="I65" i="59"/>
  <c r="K64" i="59"/>
  <c r="J64" i="59"/>
  <c r="I64" i="59"/>
  <c r="K63" i="59"/>
  <c r="J63" i="59"/>
  <c r="I63" i="59"/>
  <c r="K62" i="59"/>
  <c r="J62" i="59"/>
  <c r="I62" i="59"/>
  <c r="K61" i="59"/>
  <c r="J61" i="59"/>
  <c r="I61" i="59"/>
  <c r="K60" i="59"/>
  <c r="J60" i="59"/>
  <c r="I60" i="59"/>
  <c r="K59" i="59"/>
  <c r="J59" i="59"/>
  <c r="I59" i="59"/>
  <c r="K58" i="59"/>
  <c r="J58" i="59"/>
  <c r="I58" i="59"/>
  <c r="K57" i="59"/>
  <c r="J57" i="59"/>
  <c r="I57" i="59"/>
  <c r="K56" i="59"/>
  <c r="J56" i="59"/>
  <c r="I56" i="59"/>
  <c r="K55" i="59"/>
  <c r="J55" i="59"/>
  <c r="I55" i="59"/>
  <c r="K54" i="59"/>
  <c r="J54" i="59"/>
  <c r="I54" i="59"/>
  <c r="K53" i="59"/>
  <c r="J53" i="59"/>
  <c r="I53" i="59"/>
  <c r="K52" i="59"/>
  <c r="J52" i="59"/>
  <c r="I52" i="59"/>
  <c r="K51" i="59"/>
  <c r="J51" i="59"/>
  <c r="I51" i="59"/>
  <c r="K50" i="59"/>
  <c r="J50" i="59"/>
  <c r="I50" i="59"/>
  <c r="K49" i="59"/>
  <c r="J49" i="59"/>
  <c r="I49" i="59"/>
  <c r="K48" i="59"/>
  <c r="J48" i="59"/>
  <c r="I48" i="59"/>
  <c r="K47" i="59"/>
  <c r="J47" i="59"/>
  <c r="I47" i="59"/>
  <c r="K46" i="59"/>
  <c r="J46" i="59"/>
  <c r="I46" i="59"/>
  <c r="K45" i="59"/>
  <c r="J45" i="59"/>
  <c r="I45" i="59"/>
  <c r="K44" i="59"/>
  <c r="J44" i="59"/>
  <c r="I44" i="59"/>
  <c r="K43" i="59"/>
  <c r="J43" i="59"/>
  <c r="I43" i="59"/>
  <c r="K42" i="59"/>
  <c r="J42" i="59"/>
  <c r="I42" i="59"/>
  <c r="K41" i="59"/>
  <c r="J41" i="59"/>
  <c r="I41" i="59"/>
  <c r="K40" i="59"/>
  <c r="J40" i="59"/>
  <c r="I40" i="59"/>
  <c r="K39" i="59"/>
  <c r="J39" i="59"/>
  <c r="I39" i="59"/>
  <c r="K38" i="59"/>
  <c r="J38" i="59"/>
  <c r="I38" i="59"/>
  <c r="K37" i="59"/>
  <c r="J37" i="59"/>
  <c r="I37" i="59"/>
  <c r="K36" i="59"/>
  <c r="J36" i="59"/>
  <c r="I36" i="59"/>
  <c r="K35" i="59"/>
  <c r="J35" i="59"/>
  <c r="I35" i="59"/>
  <c r="K34" i="59"/>
  <c r="J34" i="59"/>
  <c r="I34" i="59"/>
  <c r="K33" i="59"/>
  <c r="J33" i="59"/>
  <c r="I33" i="59"/>
  <c r="K32" i="59"/>
  <c r="J32" i="59"/>
  <c r="I32" i="59"/>
  <c r="K31" i="59"/>
  <c r="J31" i="59"/>
  <c r="I31" i="59"/>
  <c r="K30" i="59"/>
  <c r="J30" i="59"/>
  <c r="I30" i="59"/>
  <c r="K29" i="59"/>
  <c r="J29" i="59"/>
  <c r="I29" i="59"/>
  <c r="K28" i="59"/>
  <c r="J28" i="59"/>
  <c r="I28" i="59"/>
  <c r="K27" i="59"/>
  <c r="J27" i="59"/>
  <c r="I27" i="59"/>
  <c r="K26" i="59"/>
  <c r="J26" i="59"/>
  <c r="I26" i="59"/>
  <c r="K25" i="59"/>
  <c r="J25" i="59"/>
  <c r="I25" i="59"/>
  <c r="K24" i="59"/>
  <c r="J24" i="59"/>
  <c r="I24" i="59"/>
  <c r="K23" i="59"/>
  <c r="J23" i="59"/>
  <c r="I23" i="59"/>
  <c r="K22" i="59"/>
  <c r="J22" i="59"/>
  <c r="I22" i="59"/>
  <c r="K21" i="59"/>
  <c r="J21" i="59"/>
  <c r="I21" i="59"/>
  <c r="K20" i="59"/>
  <c r="J20" i="59"/>
  <c r="I20" i="59"/>
  <c r="K19" i="59"/>
  <c r="J19" i="59"/>
  <c r="I19" i="59"/>
  <c r="K18" i="59"/>
  <c r="J18" i="59"/>
  <c r="I18" i="59"/>
  <c r="K17" i="59"/>
  <c r="J17" i="59"/>
  <c r="I17" i="59"/>
  <c r="K16" i="59"/>
  <c r="J16" i="59"/>
  <c r="I16" i="59"/>
  <c r="K15" i="59"/>
  <c r="J15" i="59"/>
  <c r="I15" i="59"/>
  <c r="K14" i="59"/>
  <c r="J14" i="59"/>
  <c r="I14" i="59"/>
  <c r="K13" i="59"/>
  <c r="J13" i="59"/>
  <c r="I13" i="59"/>
  <c r="K11" i="59"/>
  <c r="J11" i="59"/>
  <c r="I11" i="59"/>
  <c r="K10" i="59"/>
  <c r="J10" i="59"/>
  <c r="I10" i="59"/>
  <c r="K69" i="78"/>
  <c r="J69" i="78"/>
  <c r="I69" i="78"/>
  <c r="K68" i="78"/>
  <c r="J68" i="78"/>
  <c r="I68" i="78"/>
  <c r="K67" i="78"/>
  <c r="J67" i="78"/>
  <c r="I67" i="78"/>
  <c r="K66" i="78"/>
  <c r="J66" i="78"/>
  <c r="I66" i="78"/>
  <c r="K65" i="78"/>
  <c r="J65" i="78"/>
  <c r="I65" i="78"/>
  <c r="K64" i="78"/>
  <c r="J64" i="78"/>
  <c r="I64" i="78"/>
  <c r="K63" i="78"/>
  <c r="J63" i="78"/>
  <c r="I63" i="78"/>
  <c r="K62" i="78"/>
  <c r="J62" i="78"/>
  <c r="I62" i="78"/>
  <c r="K61" i="78"/>
  <c r="J61" i="78"/>
  <c r="I61" i="78"/>
  <c r="K60" i="78"/>
  <c r="J60" i="78"/>
  <c r="I60" i="78"/>
  <c r="K59" i="78"/>
  <c r="J59" i="78"/>
  <c r="I59" i="78"/>
  <c r="K58" i="78"/>
  <c r="J58" i="78"/>
  <c r="I58" i="78"/>
  <c r="K57" i="78"/>
  <c r="J57" i="78"/>
  <c r="I57" i="78"/>
  <c r="K56" i="78"/>
  <c r="J56" i="78"/>
  <c r="I56" i="78"/>
  <c r="K55" i="78"/>
  <c r="J55" i="78"/>
  <c r="I55" i="78"/>
  <c r="K54" i="78"/>
  <c r="J54" i="78"/>
  <c r="I54" i="78"/>
  <c r="K53" i="78"/>
  <c r="J53" i="78"/>
  <c r="I53" i="78"/>
  <c r="K52" i="78"/>
  <c r="J52" i="78"/>
  <c r="I52" i="78"/>
  <c r="K51" i="78"/>
  <c r="J51" i="78"/>
  <c r="I51" i="78"/>
  <c r="K50" i="78"/>
  <c r="J50" i="78"/>
  <c r="I50" i="78"/>
  <c r="K49" i="78"/>
  <c r="J49" i="78"/>
  <c r="I49" i="78"/>
  <c r="K48" i="78"/>
  <c r="J48" i="78"/>
  <c r="I48" i="78"/>
  <c r="K47" i="78"/>
  <c r="J47" i="78"/>
  <c r="I47" i="78"/>
  <c r="K46" i="78"/>
  <c r="J46" i="78"/>
  <c r="I46" i="78"/>
  <c r="K45" i="78"/>
  <c r="J45" i="78"/>
  <c r="I45" i="78"/>
  <c r="K44" i="78"/>
  <c r="J44" i="78"/>
  <c r="I44" i="78"/>
  <c r="K43" i="78"/>
  <c r="J43" i="78"/>
  <c r="I43" i="78"/>
  <c r="K42" i="78"/>
  <c r="J42" i="78"/>
  <c r="I42" i="78"/>
  <c r="K41" i="78"/>
  <c r="J41" i="78"/>
  <c r="I41" i="78"/>
  <c r="K40" i="78"/>
  <c r="J40" i="78"/>
  <c r="I40" i="78"/>
  <c r="K39" i="78"/>
  <c r="J39" i="78"/>
  <c r="I39" i="78"/>
  <c r="K38" i="78"/>
  <c r="J38" i="78"/>
  <c r="I38" i="78"/>
  <c r="K37" i="78"/>
  <c r="J37" i="78"/>
  <c r="I37" i="78"/>
  <c r="K36" i="78"/>
  <c r="J36" i="78"/>
  <c r="I36" i="78"/>
  <c r="K35" i="78"/>
  <c r="J35" i="78"/>
  <c r="I35" i="78"/>
  <c r="K34" i="78"/>
  <c r="J34" i="78"/>
  <c r="I34" i="78"/>
  <c r="K33" i="78"/>
  <c r="J33" i="78"/>
  <c r="I33" i="78"/>
  <c r="K32" i="78"/>
  <c r="J32" i="78"/>
  <c r="I32" i="78"/>
  <c r="K31" i="78"/>
  <c r="J31" i="78"/>
  <c r="I31" i="78"/>
  <c r="K30" i="78"/>
  <c r="J30" i="78"/>
  <c r="I30" i="78"/>
  <c r="K29" i="78"/>
  <c r="J29" i="78"/>
  <c r="I29" i="78"/>
  <c r="K28" i="78"/>
  <c r="J28" i="78"/>
  <c r="I28" i="78"/>
  <c r="K27" i="78"/>
  <c r="J27" i="78"/>
  <c r="I27" i="78"/>
  <c r="K26" i="78"/>
  <c r="J26" i="78"/>
  <c r="I26" i="78"/>
  <c r="K25" i="78"/>
  <c r="J25" i="78"/>
  <c r="I25" i="78"/>
  <c r="K24" i="78"/>
  <c r="J24" i="78"/>
  <c r="I24" i="78"/>
  <c r="K23" i="78"/>
  <c r="J23" i="78"/>
  <c r="I23" i="78"/>
  <c r="K22" i="78"/>
  <c r="J22" i="78"/>
  <c r="I22" i="78"/>
  <c r="K21" i="78"/>
  <c r="J21" i="78"/>
  <c r="I21" i="78"/>
  <c r="K19" i="78"/>
  <c r="J19" i="78"/>
  <c r="I19" i="78"/>
  <c r="K18" i="78"/>
  <c r="J18" i="78"/>
  <c r="I18" i="78"/>
  <c r="K17" i="78"/>
  <c r="J17" i="78"/>
  <c r="I17" i="78"/>
  <c r="K16" i="78"/>
  <c r="J16" i="78"/>
  <c r="I16" i="78"/>
  <c r="K15" i="78"/>
  <c r="J15" i="78"/>
  <c r="I15" i="78"/>
  <c r="K14" i="78"/>
  <c r="J14" i="78"/>
  <c r="I14" i="78"/>
  <c r="K13" i="78"/>
  <c r="J13" i="78"/>
  <c r="I13" i="78"/>
  <c r="K11" i="78"/>
  <c r="J11" i="78"/>
  <c r="I11" i="78"/>
  <c r="K10" i="78"/>
  <c r="J10" i="78"/>
  <c r="I10" i="78"/>
  <c r="K69" i="79"/>
  <c r="J69" i="79"/>
  <c r="I69" i="79"/>
  <c r="K68" i="79"/>
  <c r="J68" i="79"/>
  <c r="I68" i="79"/>
  <c r="K67" i="79"/>
  <c r="J67" i="79"/>
  <c r="I67" i="79"/>
  <c r="K66" i="79"/>
  <c r="J66" i="79"/>
  <c r="I66" i="79"/>
  <c r="K65" i="79"/>
  <c r="J65" i="79"/>
  <c r="I65" i="79"/>
  <c r="K64" i="79"/>
  <c r="J64" i="79"/>
  <c r="I64" i="79"/>
  <c r="K63" i="79"/>
  <c r="J63" i="79"/>
  <c r="I63" i="79"/>
  <c r="K62" i="79"/>
  <c r="J62" i="79"/>
  <c r="I62" i="79"/>
  <c r="K61" i="79"/>
  <c r="J61" i="79"/>
  <c r="I61" i="79"/>
  <c r="K60" i="79"/>
  <c r="J60" i="79"/>
  <c r="I60" i="79"/>
  <c r="K59" i="79"/>
  <c r="J59" i="79"/>
  <c r="I59" i="79"/>
  <c r="K58" i="79"/>
  <c r="J58" i="79"/>
  <c r="I58" i="79"/>
  <c r="K57" i="79"/>
  <c r="J57" i="79"/>
  <c r="I57" i="79"/>
  <c r="K56" i="79"/>
  <c r="J56" i="79"/>
  <c r="I56" i="79"/>
  <c r="K55" i="79"/>
  <c r="J55" i="79"/>
  <c r="I55" i="79"/>
  <c r="K54" i="79"/>
  <c r="J54" i="79"/>
  <c r="I54" i="79"/>
  <c r="K53" i="79"/>
  <c r="J53" i="79"/>
  <c r="I53" i="79"/>
  <c r="K52" i="79"/>
  <c r="J52" i="79"/>
  <c r="I52" i="79"/>
  <c r="K51" i="79"/>
  <c r="J51" i="79"/>
  <c r="I51" i="79"/>
  <c r="K50" i="79"/>
  <c r="J50" i="79"/>
  <c r="I50" i="79"/>
  <c r="K49" i="79"/>
  <c r="J49" i="79"/>
  <c r="I49" i="79"/>
  <c r="K48" i="79"/>
  <c r="J48" i="79"/>
  <c r="I48" i="79"/>
  <c r="K47" i="79"/>
  <c r="J47" i="79"/>
  <c r="I47" i="79"/>
  <c r="K46" i="79"/>
  <c r="J46" i="79"/>
  <c r="I46" i="79"/>
  <c r="K45" i="79"/>
  <c r="J45" i="79"/>
  <c r="I45" i="79"/>
  <c r="K44" i="79"/>
  <c r="J44" i="79"/>
  <c r="I44" i="79"/>
  <c r="K43" i="79"/>
  <c r="J43" i="79"/>
  <c r="I43" i="79"/>
  <c r="K42" i="79"/>
  <c r="J42" i="79"/>
  <c r="I42" i="79"/>
  <c r="K41" i="79"/>
  <c r="J41" i="79"/>
  <c r="I41" i="79"/>
  <c r="K40" i="79"/>
  <c r="J40" i="79"/>
  <c r="I40" i="79"/>
  <c r="K39" i="79"/>
  <c r="J39" i="79"/>
  <c r="I39" i="79"/>
  <c r="K38" i="79"/>
  <c r="J38" i="79"/>
  <c r="I38" i="79"/>
  <c r="K37" i="79"/>
  <c r="J37" i="79"/>
  <c r="I37" i="79"/>
  <c r="K36" i="79"/>
  <c r="J36" i="79"/>
  <c r="I36" i="79"/>
  <c r="K35" i="79"/>
  <c r="J35" i="79"/>
  <c r="I35" i="79"/>
  <c r="K34" i="79"/>
  <c r="J34" i="79"/>
  <c r="I34" i="79"/>
  <c r="K33" i="79"/>
  <c r="J33" i="79"/>
  <c r="I33" i="79"/>
  <c r="K32" i="79"/>
  <c r="J32" i="79"/>
  <c r="I32" i="79"/>
  <c r="K31" i="79"/>
  <c r="J31" i="79"/>
  <c r="I31" i="79"/>
  <c r="K30" i="79"/>
  <c r="J30" i="79"/>
  <c r="I30" i="79"/>
  <c r="K29" i="79"/>
  <c r="J29" i="79"/>
  <c r="I29" i="79"/>
  <c r="K28" i="79"/>
  <c r="J28" i="79"/>
  <c r="I28" i="79"/>
  <c r="K27" i="79"/>
  <c r="J27" i="79"/>
  <c r="I27" i="79"/>
  <c r="K26" i="79"/>
  <c r="J26" i="79"/>
  <c r="I26" i="79"/>
  <c r="K25" i="79"/>
  <c r="J25" i="79"/>
  <c r="I25" i="79"/>
  <c r="K24" i="79"/>
  <c r="J24" i="79"/>
  <c r="I24" i="79"/>
  <c r="K23" i="79"/>
  <c r="J23" i="79"/>
  <c r="I23" i="79"/>
  <c r="K22" i="79"/>
  <c r="J22" i="79"/>
  <c r="I22" i="79"/>
  <c r="K21" i="79"/>
  <c r="J21" i="79"/>
  <c r="I21" i="79"/>
  <c r="K19" i="79"/>
  <c r="J19" i="79"/>
  <c r="I19" i="79"/>
  <c r="K18" i="79"/>
  <c r="J18" i="79"/>
  <c r="I18" i="79"/>
  <c r="K17" i="79"/>
  <c r="J17" i="79"/>
  <c r="I17" i="79"/>
  <c r="K16" i="79"/>
  <c r="J16" i="79"/>
  <c r="I16" i="79"/>
  <c r="K15" i="79"/>
  <c r="J15" i="79"/>
  <c r="I15" i="79"/>
  <c r="K14" i="79"/>
  <c r="J14" i="79"/>
  <c r="I14" i="79"/>
  <c r="K13" i="79"/>
  <c r="J13" i="79"/>
  <c r="I13" i="79"/>
  <c r="K11" i="79"/>
  <c r="J11" i="79"/>
  <c r="I11" i="79"/>
  <c r="K10" i="79"/>
  <c r="J10" i="79"/>
  <c r="I10" i="79"/>
  <c r="K69" i="55"/>
  <c r="J69" i="55"/>
  <c r="I69" i="55"/>
  <c r="K68" i="55"/>
  <c r="J68" i="55"/>
  <c r="I68" i="55"/>
  <c r="K67" i="55"/>
  <c r="J67" i="55"/>
  <c r="I67" i="55"/>
  <c r="K66" i="55"/>
  <c r="J66" i="55"/>
  <c r="I66" i="55"/>
  <c r="K65" i="55"/>
  <c r="J65" i="55"/>
  <c r="I65" i="55"/>
  <c r="K64" i="55"/>
  <c r="J64" i="55"/>
  <c r="I64" i="55"/>
  <c r="K63" i="55"/>
  <c r="J63" i="55"/>
  <c r="I63" i="55"/>
  <c r="K62" i="55"/>
  <c r="J62" i="55"/>
  <c r="I62" i="55"/>
  <c r="K61" i="55"/>
  <c r="J61" i="55"/>
  <c r="I61" i="55"/>
  <c r="K60" i="55"/>
  <c r="J60" i="55"/>
  <c r="I60" i="55"/>
  <c r="K59" i="55"/>
  <c r="J59" i="55"/>
  <c r="I59" i="55"/>
  <c r="K58" i="55"/>
  <c r="J58" i="55"/>
  <c r="I58" i="55"/>
  <c r="K57" i="55"/>
  <c r="J57" i="55"/>
  <c r="I57" i="55"/>
  <c r="K56" i="55"/>
  <c r="J56" i="55"/>
  <c r="I56" i="55"/>
  <c r="K55" i="55"/>
  <c r="J55" i="55"/>
  <c r="I55" i="55"/>
  <c r="K54" i="55"/>
  <c r="J54" i="55"/>
  <c r="I54" i="55"/>
  <c r="K53" i="55"/>
  <c r="J53" i="55"/>
  <c r="I53" i="55"/>
  <c r="K52" i="55"/>
  <c r="J52" i="55"/>
  <c r="I52" i="55"/>
  <c r="K51" i="55"/>
  <c r="J51" i="55"/>
  <c r="I51" i="55"/>
  <c r="K50" i="55"/>
  <c r="J50" i="55"/>
  <c r="I50" i="55"/>
  <c r="K49" i="55"/>
  <c r="J49" i="55"/>
  <c r="I49" i="55"/>
  <c r="K48" i="55"/>
  <c r="J48" i="55"/>
  <c r="I48" i="55"/>
  <c r="K47" i="55"/>
  <c r="J47" i="55"/>
  <c r="I47" i="55"/>
  <c r="K46" i="55"/>
  <c r="J46" i="55"/>
  <c r="I46" i="55"/>
  <c r="K45" i="55"/>
  <c r="J45" i="55"/>
  <c r="I45" i="55"/>
  <c r="K44" i="55"/>
  <c r="J44" i="55"/>
  <c r="I44" i="55"/>
  <c r="K43" i="55"/>
  <c r="J43" i="55"/>
  <c r="I43" i="55"/>
  <c r="K42" i="55"/>
  <c r="J42" i="55"/>
  <c r="I42" i="55"/>
  <c r="K41" i="55"/>
  <c r="J41" i="55"/>
  <c r="I41" i="55"/>
  <c r="K40" i="55"/>
  <c r="J40" i="55"/>
  <c r="I40" i="55"/>
  <c r="K39" i="55"/>
  <c r="J39" i="55"/>
  <c r="I39" i="55"/>
  <c r="K38" i="55"/>
  <c r="J38" i="55"/>
  <c r="I38" i="55"/>
  <c r="K37" i="55"/>
  <c r="J37" i="55"/>
  <c r="I37" i="55"/>
  <c r="K36" i="55"/>
  <c r="J36" i="55"/>
  <c r="I36" i="55"/>
  <c r="K35" i="55"/>
  <c r="J35" i="55"/>
  <c r="I35" i="55"/>
  <c r="K34" i="55"/>
  <c r="J34" i="55"/>
  <c r="I34" i="55"/>
  <c r="K33" i="55"/>
  <c r="J33" i="55"/>
  <c r="I33" i="55"/>
  <c r="K32" i="55"/>
  <c r="J32" i="55"/>
  <c r="I32" i="55"/>
  <c r="K31" i="55"/>
  <c r="J31" i="55"/>
  <c r="I31" i="55"/>
  <c r="K30" i="55"/>
  <c r="J30" i="55"/>
  <c r="I30" i="55"/>
  <c r="K29" i="55"/>
  <c r="J29" i="55"/>
  <c r="I29" i="55"/>
  <c r="K28" i="55"/>
  <c r="J28" i="55"/>
  <c r="I28" i="55"/>
  <c r="K27" i="55"/>
  <c r="J27" i="55"/>
  <c r="I27" i="55"/>
  <c r="K26" i="55"/>
  <c r="J26" i="55"/>
  <c r="I26" i="55"/>
  <c r="K25" i="55"/>
  <c r="J25" i="55"/>
  <c r="I25" i="55"/>
  <c r="K24" i="55"/>
  <c r="J24" i="55"/>
  <c r="I24" i="55"/>
  <c r="K23" i="55"/>
  <c r="J23" i="55"/>
  <c r="I23" i="55"/>
  <c r="K22" i="55"/>
  <c r="J22" i="55"/>
  <c r="I22" i="55"/>
  <c r="K21" i="55"/>
  <c r="J21" i="55"/>
  <c r="I21" i="55"/>
  <c r="K20" i="55"/>
  <c r="J20" i="55"/>
  <c r="I20" i="55"/>
  <c r="K19" i="55"/>
  <c r="J19" i="55"/>
  <c r="I19" i="55"/>
  <c r="K18" i="55"/>
  <c r="J18" i="55"/>
  <c r="I18" i="55"/>
  <c r="K17" i="55"/>
  <c r="J17" i="55"/>
  <c r="I17" i="55"/>
  <c r="K16" i="55"/>
  <c r="J16" i="55"/>
  <c r="I16" i="55"/>
  <c r="K15" i="55"/>
  <c r="J15" i="55"/>
  <c r="I15" i="55"/>
  <c r="K14" i="55"/>
  <c r="J14" i="55"/>
  <c r="I14" i="55"/>
  <c r="K13" i="55"/>
  <c r="J13" i="55"/>
  <c r="I13" i="55"/>
  <c r="K11" i="55"/>
  <c r="J11" i="55"/>
  <c r="I11" i="55"/>
  <c r="K10" i="55"/>
  <c r="J10" i="55"/>
  <c r="I10" i="55"/>
  <c r="K69" i="54"/>
  <c r="J69" i="54"/>
  <c r="I69" i="54"/>
  <c r="K68" i="54"/>
  <c r="J68" i="54"/>
  <c r="I68" i="54"/>
  <c r="K67" i="54"/>
  <c r="J67" i="54"/>
  <c r="I67" i="54"/>
  <c r="K66" i="54"/>
  <c r="J66" i="54"/>
  <c r="I66" i="54"/>
  <c r="K65" i="54"/>
  <c r="J65" i="54"/>
  <c r="I65" i="54"/>
  <c r="K64" i="54"/>
  <c r="J64" i="54"/>
  <c r="I64" i="54"/>
  <c r="K63" i="54"/>
  <c r="J63" i="54"/>
  <c r="I63" i="54"/>
  <c r="K62" i="54"/>
  <c r="J62" i="54"/>
  <c r="I62" i="54"/>
  <c r="K61" i="54"/>
  <c r="J61" i="54"/>
  <c r="I61" i="54"/>
  <c r="K60" i="54"/>
  <c r="J60" i="54"/>
  <c r="I60" i="54"/>
  <c r="K59" i="54"/>
  <c r="J59" i="54"/>
  <c r="I59" i="54"/>
  <c r="K58" i="54"/>
  <c r="J58" i="54"/>
  <c r="I58" i="54"/>
  <c r="K57" i="54"/>
  <c r="J57" i="54"/>
  <c r="I57" i="54"/>
  <c r="K56" i="54"/>
  <c r="J56" i="54"/>
  <c r="I56" i="54"/>
  <c r="K55" i="54"/>
  <c r="J55" i="54"/>
  <c r="I55" i="54"/>
  <c r="K54" i="54"/>
  <c r="J54" i="54"/>
  <c r="I54" i="54"/>
  <c r="K53" i="54"/>
  <c r="J53" i="54"/>
  <c r="I53" i="54"/>
  <c r="K52" i="54"/>
  <c r="J52" i="54"/>
  <c r="I52" i="54"/>
  <c r="K51" i="54"/>
  <c r="J51" i="54"/>
  <c r="I51" i="54"/>
  <c r="K50" i="54"/>
  <c r="J50" i="54"/>
  <c r="I50" i="54"/>
  <c r="K49" i="54"/>
  <c r="J49" i="54"/>
  <c r="I49" i="54"/>
  <c r="K48" i="54"/>
  <c r="J48" i="54"/>
  <c r="I48" i="54"/>
  <c r="K47" i="54"/>
  <c r="J47" i="54"/>
  <c r="I47" i="54"/>
  <c r="K46" i="54"/>
  <c r="J46" i="54"/>
  <c r="I46" i="54"/>
  <c r="K45" i="54"/>
  <c r="J45" i="54"/>
  <c r="I45" i="54"/>
  <c r="K44" i="54"/>
  <c r="J44" i="54"/>
  <c r="I44" i="54"/>
  <c r="K43" i="54"/>
  <c r="J43" i="54"/>
  <c r="I43" i="54"/>
  <c r="K42" i="54"/>
  <c r="J42" i="54"/>
  <c r="I42" i="54"/>
  <c r="K41" i="54"/>
  <c r="J41" i="54"/>
  <c r="I41" i="54"/>
  <c r="K40" i="54"/>
  <c r="J40" i="54"/>
  <c r="I40" i="54"/>
  <c r="K39" i="54"/>
  <c r="J39" i="54"/>
  <c r="I39" i="54"/>
  <c r="K38" i="54"/>
  <c r="J38" i="54"/>
  <c r="I38" i="54"/>
  <c r="K37" i="54"/>
  <c r="J37" i="54"/>
  <c r="I37" i="54"/>
  <c r="K36" i="54"/>
  <c r="J36" i="54"/>
  <c r="I36" i="54"/>
  <c r="K35" i="54"/>
  <c r="J35" i="54"/>
  <c r="I35" i="54"/>
  <c r="K34" i="54"/>
  <c r="J34" i="54"/>
  <c r="I34" i="54"/>
  <c r="K33" i="54"/>
  <c r="J33" i="54"/>
  <c r="I33" i="54"/>
  <c r="K32" i="54"/>
  <c r="J32" i="54"/>
  <c r="I32" i="54"/>
  <c r="K31" i="54"/>
  <c r="J31" i="54"/>
  <c r="I31" i="54"/>
  <c r="K30" i="54"/>
  <c r="J30" i="54"/>
  <c r="I30" i="54"/>
  <c r="K29" i="54"/>
  <c r="J29" i="54"/>
  <c r="I29" i="54"/>
  <c r="K28" i="54"/>
  <c r="J28" i="54"/>
  <c r="I28" i="54"/>
  <c r="K27" i="54"/>
  <c r="J27" i="54"/>
  <c r="I27" i="54"/>
  <c r="K26" i="54"/>
  <c r="J26" i="54"/>
  <c r="I26" i="54"/>
  <c r="K25" i="54"/>
  <c r="J25" i="54"/>
  <c r="I25" i="54"/>
  <c r="K24" i="54"/>
  <c r="J24" i="54"/>
  <c r="I24" i="54"/>
  <c r="K23" i="54"/>
  <c r="J23" i="54"/>
  <c r="I23" i="54"/>
  <c r="K22" i="54"/>
  <c r="J22" i="54"/>
  <c r="I22" i="54"/>
  <c r="K21" i="54"/>
  <c r="J21" i="54"/>
  <c r="I21" i="54"/>
  <c r="K19" i="54"/>
  <c r="J19" i="54"/>
  <c r="I19" i="54"/>
  <c r="K18" i="54"/>
  <c r="J18" i="54"/>
  <c r="I18" i="54"/>
  <c r="K17" i="54"/>
  <c r="J17" i="54"/>
  <c r="I17" i="54"/>
  <c r="K16" i="54"/>
  <c r="J16" i="54"/>
  <c r="I16" i="54"/>
  <c r="K15" i="54"/>
  <c r="J15" i="54"/>
  <c r="I15" i="54"/>
  <c r="K14" i="54"/>
  <c r="J14" i="54"/>
  <c r="I14" i="54"/>
  <c r="K13" i="54"/>
  <c r="J13" i="54"/>
  <c r="I13" i="54"/>
  <c r="K11" i="54"/>
  <c r="J11" i="54"/>
  <c r="I11" i="54"/>
  <c r="K10" i="54"/>
  <c r="J10" i="54"/>
  <c r="I10" i="54"/>
  <c r="K69" i="53"/>
  <c r="J69" i="53"/>
  <c r="I69" i="53"/>
  <c r="K68" i="53"/>
  <c r="J68" i="53"/>
  <c r="I68" i="53"/>
  <c r="K67" i="53"/>
  <c r="J67" i="53"/>
  <c r="I67" i="53"/>
  <c r="K66" i="53"/>
  <c r="J66" i="53"/>
  <c r="I66" i="53"/>
  <c r="K65" i="53"/>
  <c r="J65" i="53"/>
  <c r="I65" i="53"/>
  <c r="K64" i="53"/>
  <c r="J64" i="53"/>
  <c r="I64" i="53"/>
  <c r="K63" i="53"/>
  <c r="J63" i="53"/>
  <c r="I63" i="53"/>
  <c r="K62" i="53"/>
  <c r="J62" i="53"/>
  <c r="I62" i="53"/>
  <c r="K61" i="53"/>
  <c r="J61" i="53"/>
  <c r="I61" i="53"/>
  <c r="K60" i="53"/>
  <c r="J60" i="53"/>
  <c r="I60" i="53"/>
  <c r="K59" i="53"/>
  <c r="J59" i="53"/>
  <c r="I59" i="53"/>
  <c r="K58" i="53"/>
  <c r="J58" i="53"/>
  <c r="I58" i="53"/>
  <c r="K57" i="53"/>
  <c r="J57" i="53"/>
  <c r="I57" i="53"/>
  <c r="K56" i="53"/>
  <c r="J56" i="53"/>
  <c r="I56" i="53"/>
  <c r="K55" i="53"/>
  <c r="J55" i="53"/>
  <c r="I55" i="53"/>
  <c r="K54" i="53"/>
  <c r="J54" i="53"/>
  <c r="I54" i="53"/>
  <c r="K53" i="53"/>
  <c r="J53" i="53"/>
  <c r="I53" i="53"/>
  <c r="K52" i="53"/>
  <c r="J52" i="53"/>
  <c r="I52" i="53"/>
  <c r="K51" i="53"/>
  <c r="J51" i="53"/>
  <c r="I51" i="53"/>
  <c r="K50" i="53"/>
  <c r="J50" i="53"/>
  <c r="I50" i="53"/>
  <c r="K49" i="53"/>
  <c r="J49" i="53"/>
  <c r="I49" i="53"/>
  <c r="K48" i="53"/>
  <c r="J48" i="53"/>
  <c r="I48" i="53"/>
  <c r="K47" i="53"/>
  <c r="J47" i="53"/>
  <c r="I47" i="53"/>
  <c r="K46" i="53"/>
  <c r="J46" i="53"/>
  <c r="I46" i="53"/>
  <c r="K45" i="53"/>
  <c r="J45" i="53"/>
  <c r="I45" i="53"/>
  <c r="K44" i="53"/>
  <c r="J44" i="53"/>
  <c r="I44" i="53"/>
  <c r="K43" i="53"/>
  <c r="J43" i="53"/>
  <c r="I43" i="53"/>
  <c r="K42" i="53"/>
  <c r="J42" i="53"/>
  <c r="I42" i="53"/>
  <c r="K41" i="53"/>
  <c r="J41" i="53"/>
  <c r="I41" i="53"/>
  <c r="K40" i="53"/>
  <c r="J40" i="53"/>
  <c r="I40" i="53"/>
  <c r="K39" i="53"/>
  <c r="J39" i="53"/>
  <c r="I39" i="53"/>
  <c r="K38" i="53"/>
  <c r="J38" i="53"/>
  <c r="I38" i="53"/>
  <c r="K37" i="53"/>
  <c r="J37" i="53"/>
  <c r="I37" i="53"/>
  <c r="K36" i="53"/>
  <c r="J36" i="53"/>
  <c r="I36" i="53"/>
  <c r="K35" i="53"/>
  <c r="J35" i="53"/>
  <c r="I35" i="53"/>
  <c r="K34" i="53"/>
  <c r="J34" i="53"/>
  <c r="I34" i="53"/>
  <c r="K33" i="53"/>
  <c r="J33" i="53"/>
  <c r="I33" i="53"/>
  <c r="K32" i="53"/>
  <c r="J32" i="53"/>
  <c r="I32" i="53"/>
  <c r="K31" i="53"/>
  <c r="J31" i="53"/>
  <c r="I31" i="53"/>
  <c r="K30" i="53"/>
  <c r="J30" i="53"/>
  <c r="I30" i="53"/>
  <c r="K29" i="53"/>
  <c r="J29" i="53"/>
  <c r="I29" i="53"/>
  <c r="K28" i="53"/>
  <c r="J28" i="53"/>
  <c r="I28" i="53"/>
  <c r="K27" i="53"/>
  <c r="J27" i="53"/>
  <c r="I27" i="53"/>
  <c r="K26" i="53"/>
  <c r="J26" i="53"/>
  <c r="I26" i="53"/>
  <c r="K25" i="53"/>
  <c r="J25" i="53"/>
  <c r="I25" i="53"/>
  <c r="K24" i="53"/>
  <c r="J24" i="53"/>
  <c r="I24" i="53"/>
  <c r="K23" i="53"/>
  <c r="J23" i="53"/>
  <c r="I23" i="53"/>
  <c r="K22" i="53"/>
  <c r="J22" i="53"/>
  <c r="I22" i="53"/>
  <c r="K21" i="53"/>
  <c r="J21" i="53"/>
  <c r="I21" i="53"/>
  <c r="K20" i="53"/>
  <c r="J20" i="53"/>
  <c r="I20" i="53"/>
  <c r="K13" i="53"/>
  <c r="J13" i="53"/>
  <c r="I13" i="53"/>
  <c r="K11" i="53"/>
  <c r="J11" i="53"/>
  <c r="I11" i="53"/>
  <c r="K10" i="53"/>
  <c r="J10" i="53"/>
  <c r="I10" i="53"/>
  <c r="K69" i="51"/>
  <c r="J69" i="51"/>
  <c r="I69" i="51"/>
  <c r="K68" i="51"/>
  <c r="J68" i="51"/>
  <c r="I68" i="51"/>
  <c r="K67" i="51"/>
  <c r="J67" i="51"/>
  <c r="I67" i="51"/>
  <c r="K66" i="51"/>
  <c r="J66" i="51"/>
  <c r="I66" i="51"/>
  <c r="K65" i="51"/>
  <c r="J65" i="51"/>
  <c r="I65" i="51"/>
  <c r="K64" i="51"/>
  <c r="J64" i="51"/>
  <c r="I64" i="51"/>
  <c r="K63" i="51"/>
  <c r="J63" i="51"/>
  <c r="I63" i="51"/>
  <c r="K62" i="51"/>
  <c r="J62" i="51"/>
  <c r="I62" i="51"/>
  <c r="K61" i="51"/>
  <c r="J61" i="51"/>
  <c r="I61" i="51"/>
  <c r="K60" i="51"/>
  <c r="J60" i="51"/>
  <c r="I60" i="51"/>
  <c r="K59" i="51"/>
  <c r="J59" i="51"/>
  <c r="I59" i="51"/>
  <c r="K58" i="51"/>
  <c r="J58" i="51"/>
  <c r="I58" i="51"/>
  <c r="K57" i="51"/>
  <c r="J57" i="51"/>
  <c r="I57" i="51"/>
  <c r="K56" i="51"/>
  <c r="J56" i="51"/>
  <c r="I56" i="51"/>
  <c r="K55" i="51"/>
  <c r="J55" i="51"/>
  <c r="I55" i="51"/>
  <c r="K54" i="51"/>
  <c r="J54" i="51"/>
  <c r="I54" i="51"/>
  <c r="K53" i="51"/>
  <c r="J53" i="51"/>
  <c r="I53" i="51"/>
  <c r="K52" i="51"/>
  <c r="J52" i="51"/>
  <c r="I52" i="51"/>
  <c r="K51" i="51"/>
  <c r="J51" i="51"/>
  <c r="I51" i="51"/>
  <c r="K50" i="51"/>
  <c r="J50" i="51"/>
  <c r="I50" i="51"/>
  <c r="K49" i="51"/>
  <c r="J49" i="51"/>
  <c r="I49" i="51"/>
  <c r="K48" i="51"/>
  <c r="J48" i="51"/>
  <c r="I48" i="51"/>
  <c r="K47" i="51"/>
  <c r="J47" i="51"/>
  <c r="I47" i="51"/>
  <c r="K46" i="51"/>
  <c r="J46" i="51"/>
  <c r="I46" i="51"/>
  <c r="K45" i="51"/>
  <c r="J45" i="51"/>
  <c r="I45" i="51"/>
  <c r="K44" i="51"/>
  <c r="J44" i="51"/>
  <c r="I44" i="51"/>
  <c r="K43" i="51"/>
  <c r="J43" i="51"/>
  <c r="I43" i="51"/>
  <c r="K42" i="51"/>
  <c r="J42" i="51"/>
  <c r="I42" i="51"/>
  <c r="K41" i="51"/>
  <c r="J41" i="51"/>
  <c r="I41" i="51"/>
  <c r="K40" i="51"/>
  <c r="J40" i="51"/>
  <c r="I40" i="51"/>
  <c r="K39" i="51"/>
  <c r="J39" i="51"/>
  <c r="I39" i="51"/>
  <c r="K38" i="51"/>
  <c r="J38" i="51"/>
  <c r="I38" i="51"/>
  <c r="K37" i="51"/>
  <c r="J37" i="51"/>
  <c r="I37" i="51"/>
  <c r="K36" i="51"/>
  <c r="J36" i="51"/>
  <c r="I36" i="51"/>
  <c r="K35" i="51"/>
  <c r="J35" i="51"/>
  <c r="I35" i="51"/>
  <c r="K34" i="51"/>
  <c r="J34" i="51"/>
  <c r="I34" i="51"/>
  <c r="K33" i="51"/>
  <c r="J33" i="51"/>
  <c r="I33" i="51"/>
  <c r="K32" i="51"/>
  <c r="J32" i="51"/>
  <c r="I32" i="51"/>
  <c r="K31" i="51"/>
  <c r="J31" i="51"/>
  <c r="I31" i="51"/>
  <c r="K30" i="51"/>
  <c r="J30" i="51"/>
  <c r="I30" i="51"/>
  <c r="K29" i="51"/>
  <c r="J29" i="51"/>
  <c r="I29" i="51"/>
  <c r="K28" i="51"/>
  <c r="J28" i="51"/>
  <c r="I28" i="51"/>
  <c r="K27" i="51"/>
  <c r="J27" i="51"/>
  <c r="I27" i="51"/>
  <c r="K26" i="51"/>
  <c r="J26" i="51"/>
  <c r="I26" i="51"/>
  <c r="K25" i="51"/>
  <c r="J25" i="51"/>
  <c r="I25" i="51"/>
  <c r="K24" i="51"/>
  <c r="J24" i="51"/>
  <c r="I24" i="51"/>
  <c r="K23" i="51"/>
  <c r="J23" i="51"/>
  <c r="I23" i="51"/>
  <c r="K22" i="51"/>
  <c r="J22" i="51"/>
  <c r="I22" i="51"/>
  <c r="K21" i="51"/>
  <c r="J21" i="51"/>
  <c r="I21" i="51"/>
  <c r="K20" i="51"/>
  <c r="J20" i="51"/>
  <c r="I20" i="51"/>
  <c r="K19" i="51"/>
  <c r="J19" i="51"/>
  <c r="I19" i="51"/>
  <c r="K18" i="51"/>
  <c r="J18" i="51"/>
  <c r="I18" i="51"/>
  <c r="K17" i="51"/>
  <c r="J17" i="51"/>
  <c r="I17" i="51"/>
  <c r="K16" i="51"/>
  <c r="J16" i="51"/>
  <c r="I16" i="51"/>
  <c r="K15" i="51"/>
  <c r="J15" i="51"/>
  <c r="I15" i="51"/>
  <c r="K14" i="51"/>
  <c r="J14" i="51"/>
  <c r="I14" i="51"/>
  <c r="K13" i="51"/>
  <c r="J13" i="51"/>
  <c r="I13" i="51"/>
  <c r="K11" i="51"/>
  <c r="J11" i="51"/>
  <c r="I11" i="51"/>
  <c r="K10" i="51"/>
  <c r="J10" i="51"/>
  <c r="I10" i="51"/>
  <c r="K69" i="48"/>
  <c r="J69" i="48"/>
  <c r="I69" i="48"/>
  <c r="K68" i="48"/>
  <c r="J68" i="48"/>
  <c r="I68" i="48"/>
  <c r="K67" i="48"/>
  <c r="J67" i="48"/>
  <c r="I67" i="48"/>
  <c r="K66" i="48"/>
  <c r="J66" i="48"/>
  <c r="I66" i="48"/>
  <c r="K65" i="48"/>
  <c r="J65" i="48"/>
  <c r="I65" i="48"/>
  <c r="K64" i="48"/>
  <c r="J64" i="48"/>
  <c r="I64" i="48"/>
  <c r="K63" i="48"/>
  <c r="J63" i="48"/>
  <c r="I63" i="48"/>
  <c r="K62" i="48"/>
  <c r="J62" i="48"/>
  <c r="I62" i="48"/>
  <c r="K61" i="48"/>
  <c r="J61" i="48"/>
  <c r="I61" i="48"/>
  <c r="K60" i="48"/>
  <c r="J60" i="48"/>
  <c r="I60" i="48"/>
  <c r="K59" i="48"/>
  <c r="J59" i="48"/>
  <c r="I59" i="48"/>
  <c r="K58" i="48"/>
  <c r="J58" i="48"/>
  <c r="I58" i="48"/>
  <c r="K57" i="48"/>
  <c r="J57" i="48"/>
  <c r="I57" i="48"/>
  <c r="K56" i="48"/>
  <c r="J56" i="48"/>
  <c r="I56" i="48"/>
  <c r="K55" i="48"/>
  <c r="J55" i="48"/>
  <c r="I55" i="48"/>
  <c r="K54" i="48"/>
  <c r="J54" i="48"/>
  <c r="I54" i="48"/>
  <c r="K53" i="48"/>
  <c r="J53" i="48"/>
  <c r="I53" i="48"/>
  <c r="K52" i="48"/>
  <c r="J52" i="48"/>
  <c r="I52" i="48"/>
  <c r="K51" i="48"/>
  <c r="J51" i="48"/>
  <c r="I51" i="48"/>
  <c r="K50" i="48"/>
  <c r="J50" i="48"/>
  <c r="I50" i="48"/>
  <c r="K49" i="48"/>
  <c r="J49" i="48"/>
  <c r="I49" i="48"/>
  <c r="K48" i="48"/>
  <c r="J48" i="48"/>
  <c r="I48" i="48"/>
  <c r="K47" i="48"/>
  <c r="J47" i="48"/>
  <c r="I47" i="48"/>
  <c r="K46" i="48"/>
  <c r="J46" i="48"/>
  <c r="I46" i="48"/>
  <c r="K45" i="48"/>
  <c r="J45" i="48"/>
  <c r="I45" i="48"/>
  <c r="K44" i="48"/>
  <c r="J44" i="48"/>
  <c r="I44" i="48"/>
  <c r="K43" i="48"/>
  <c r="J43" i="48"/>
  <c r="I43" i="48"/>
  <c r="K42" i="48"/>
  <c r="J42" i="48"/>
  <c r="I42" i="48"/>
  <c r="K41" i="48"/>
  <c r="J41" i="48"/>
  <c r="I41" i="48"/>
  <c r="K40" i="48"/>
  <c r="J40" i="48"/>
  <c r="I40" i="48"/>
  <c r="K39" i="48"/>
  <c r="J39" i="48"/>
  <c r="I39" i="48"/>
  <c r="K38" i="48"/>
  <c r="J38" i="48"/>
  <c r="I38" i="48"/>
  <c r="K37" i="48"/>
  <c r="J37" i="48"/>
  <c r="I37" i="48"/>
  <c r="K36" i="48"/>
  <c r="J36" i="48"/>
  <c r="I36" i="48"/>
  <c r="K35" i="48"/>
  <c r="J35" i="48"/>
  <c r="I35" i="48"/>
  <c r="K34" i="48"/>
  <c r="J34" i="48"/>
  <c r="I34" i="48"/>
  <c r="K33" i="48"/>
  <c r="J33" i="48"/>
  <c r="I33" i="48"/>
  <c r="K32" i="48"/>
  <c r="J32" i="48"/>
  <c r="I32" i="48"/>
  <c r="K31" i="48"/>
  <c r="J31" i="48"/>
  <c r="I31" i="48"/>
  <c r="K30" i="48"/>
  <c r="J30" i="48"/>
  <c r="I30" i="48"/>
  <c r="K29" i="48"/>
  <c r="J29" i="48"/>
  <c r="I29" i="48"/>
  <c r="K28" i="48"/>
  <c r="J28" i="48"/>
  <c r="I28" i="48"/>
  <c r="K27" i="48"/>
  <c r="J27" i="48"/>
  <c r="I27" i="48"/>
  <c r="K26" i="48"/>
  <c r="J26" i="48"/>
  <c r="I26" i="48"/>
  <c r="K25" i="48"/>
  <c r="J25" i="48"/>
  <c r="I25" i="48"/>
  <c r="K24" i="48"/>
  <c r="J24" i="48"/>
  <c r="I24" i="48"/>
  <c r="K23" i="48"/>
  <c r="J23" i="48"/>
  <c r="I23" i="48"/>
  <c r="K22" i="48"/>
  <c r="J22" i="48"/>
  <c r="I22" i="48"/>
  <c r="K21" i="48"/>
  <c r="J21" i="48"/>
  <c r="I21" i="48"/>
  <c r="K20" i="48"/>
  <c r="J20" i="48"/>
  <c r="I20" i="48"/>
  <c r="K19" i="48"/>
  <c r="J19" i="48"/>
  <c r="I19" i="48"/>
  <c r="K18" i="48"/>
  <c r="J18" i="48"/>
  <c r="I18" i="48"/>
  <c r="K17" i="48"/>
  <c r="J17" i="48"/>
  <c r="I17" i="48"/>
  <c r="K16" i="48"/>
  <c r="J16" i="48"/>
  <c r="I16" i="48"/>
  <c r="K15" i="48"/>
  <c r="J15" i="48"/>
  <c r="I15" i="48"/>
  <c r="K14" i="48"/>
  <c r="J14" i="48"/>
  <c r="I14" i="48"/>
  <c r="K13" i="48"/>
  <c r="J13" i="48"/>
  <c r="I13" i="48"/>
  <c r="K11" i="48"/>
  <c r="J11" i="48"/>
  <c r="I11" i="48"/>
  <c r="K10" i="48"/>
  <c r="J10" i="48"/>
  <c r="I10" i="48"/>
  <c r="K69" i="95"/>
  <c r="J69" i="95"/>
  <c r="I69" i="95"/>
  <c r="K68" i="95"/>
  <c r="J68" i="95"/>
  <c r="I68" i="95"/>
  <c r="K67" i="95"/>
  <c r="J67" i="95"/>
  <c r="I67" i="95"/>
  <c r="K66" i="95"/>
  <c r="J66" i="95"/>
  <c r="I66" i="95"/>
  <c r="K65" i="95"/>
  <c r="J65" i="95"/>
  <c r="I65" i="95"/>
  <c r="K64" i="95"/>
  <c r="J64" i="95"/>
  <c r="I64" i="95"/>
  <c r="K63" i="95"/>
  <c r="J63" i="95"/>
  <c r="I63" i="95"/>
  <c r="K62" i="95"/>
  <c r="J62" i="95"/>
  <c r="I62" i="95"/>
  <c r="K61" i="95"/>
  <c r="J61" i="95"/>
  <c r="I61" i="95"/>
  <c r="K60" i="95"/>
  <c r="J60" i="95"/>
  <c r="I60" i="95"/>
  <c r="K59" i="95"/>
  <c r="J59" i="95"/>
  <c r="I59" i="95"/>
  <c r="K58" i="95"/>
  <c r="J58" i="95"/>
  <c r="I58" i="95"/>
  <c r="K57" i="95"/>
  <c r="J57" i="95"/>
  <c r="I57" i="95"/>
  <c r="K56" i="95"/>
  <c r="J56" i="95"/>
  <c r="I56" i="95"/>
  <c r="K55" i="95"/>
  <c r="J55" i="95"/>
  <c r="I55" i="95"/>
  <c r="K54" i="95"/>
  <c r="J54" i="95"/>
  <c r="I54" i="95"/>
  <c r="K53" i="95"/>
  <c r="J53" i="95"/>
  <c r="I53" i="95"/>
  <c r="K52" i="95"/>
  <c r="J52" i="95"/>
  <c r="I52" i="95"/>
  <c r="K51" i="95"/>
  <c r="J51" i="95"/>
  <c r="I51" i="95"/>
  <c r="K50" i="95"/>
  <c r="J50" i="95"/>
  <c r="I50" i="95"/>
  <c r="K49" i="95"/>
  <c r="J49" i="95"/>
  <c r="I49" i="95"/>
  <c r="K48" i="95"/>
  <c r="J48" i="95"/>
  <c r="I48" i="95"/>
  <c r="K47" i="95"/>
  <c r="J47" i="95"/>
  <c r="I47" i="95"/>
  <c r="K46" i="95"/>
  <c r="J46" i="95"/>
  <c r="I46" i="95"/>
  <c r="K45" i="95"/>
  <c r="J45" i="95"/>
  <c r="I45" i="95"/>
  <c r="K44" i="95"/>
  <c r="J44" i="95"/>
  <c r="I44" i="95"/>
  <c r="K43" i="95"/>
  <c r="J43" i="95"/>
  <c r="I43" i="95"/>
  <c r="K42" i="95"/>
  <c r="J42" i="95"/>
  <c r="I42" i="95"/>
  <c r="K41" i="95"/>
  <c r="J41" i="95"/>
  <c r="I41" i="95"/>
  <c r="K40" i="95"/>
  <c r="J40" i="95"/>
  <c r="I40" i="95"/>
  <c r="K39" i="95"/>
  <c r="J39" i="95"/>
  <c r="I39" i="95"/>
  <c r="K38" i="95"/>
  <c r="J38" i="95"/>
  <c r="I38" i="95"/>
  <c r="K37" i="95"/>
  <c r="J37" i="95"/>
  <c r="I37" i="95"/>
  <c r="K36" i="95"/>
  <c r="J36" i="95"/>
  <c r="I36" i="95"/>
  <c r="K35" i="95"/>
  <c r="J35" i="95"/>
  <c r="I35" i="95"/>
  <c r="K34" i="95"/>
  <c r="J34" i="95"/>
  <c r="I34" i="95"/>
  <c r="K33" i="95"/>
  <c r="J33" i="95"/>
  <c r="I33" i="95"/>
  <c r="K32" i="95"/>
  <c r="J32" i="95"/>
  <c r="I32" i="95"/>
  <c r="K31" i="95"/>
  <c r="J31" i="95"/>
  <c r="I31" i="95"/>
  <c r="K30" i="95"/>
  <c r="J30" i="95"/>
  <c r="I30" i="95"/>
  <c r="K29" i="95"/>
  <c r="J29" i="95"/>
  <c r="I29" i="95"/>
  <c r="K28" i="95"/>
  <c r="J28" i="95"/>
  <c r="I28" i="95"/>
  <c r="K27" i="95"/>
  <c r="J27" i="95"/>
  <c r="I27" i="95"/>
  <c r="K26" i="95"/>
  <c r="J26" i="95"/>
  <c r="I26" i="95"/>
  <c r="K25" i="95"/>
  <c r="J25" i="95"/>
  <c r="I25" i="95"/>
  <c r="K24" i="95"/>
  <c r="J24" i="95"/>
  <c r="I24" i="95"/>
  <c r="K23" i="95"/>
  <c r="J23" i="95"/>
  <c r="I23" i="95"/>
  <c r="K22" i="95"/>
  <c r="J22" i="95"/>
  <c r="I22" i="95"/>
  <c r="K21" i="95"/>
  <c r="J21" i="95"/>
  <c r="I21" i="95"/>
  <c r="K20" i="95"/>
  <c r="J20" i="95"/>
  <c r="I20" i="95"/>
  <c r="K19" i="95"/>
  <c r="J19" i="95"/>
  <c r="I19" i="95"/>
  <c r="K18" i="95"/>
  <c r="J18" i="95"/>
  <c r="I18" i="95"/>
  <c r="K17" i="95"/>
  <c r="J17" i="95"/>
  <c r="I17" i="95"/>
  <c r="K16" i="95"/>
  <c r="J16" i="95"/>
  <c r="I16" i="95"/>
  <c r="K15" i="95"/>
  <c r="J15" i="95"/>
  <c r="I15" i="95"/>
  <c r="K14" i="95"/>
  <c r="J14" i="95"/>
  <c r="I14" i="95"/>
  <c r="K13" i="95"/>
  <c r="J13" i="95"/>
  <c r="I13" i="95"/>
  <c r="K11" i="95"/>
  <c r="J11" i="95"/>
  <c r="I11" i="95"/>
  <c r="K10" i="95"/>
  <c r="J10" i="95"/>
  <c r="I10" i="95"/>
  <c r="K69" i="46"/>
  <c r="J69" i="46"/>
  <c r="I69" i="46"/>
  <c r="K68" i="46"/>
  <c r="J68" i="46"/>
  <c r="I68" i="46"/>
  <c r="K67" i="46"/>
  <c r="J67" i="46"/>
  <c r="I67" i="46"/>
  <c r="K66" i="46"/>
  <c r="J66" i="46"/>
  <c r="I66" i="46"/>
  <c r="K65" i="46"/>
  <c r="J65" i="46"/>
  <c r="I65" i="46"/>
  <c r="K64" i="46"/>
  <c r="J64" i="46"/>
  <c r="I64" i="46"/>
  <c r="K63" i="46"/>
  <c r="J63" i="46"/>
  <c r="I63" i="46"/>
  <c r="K62" i="46"/>
  <c r="J62" i="46"/>
  <c r="I62" i="46"/>
  <c r="K61" i="46"/>
  <c r="J61" i="46"/>
  <c r="I61" i="46"/>
  <c r="K60" i="46"/>
  <c r="J60" i="46"/>
  <c r="I60" i="46"/>
  <c r="K59" i="46"/>
  <c r="J59" i="46"/>
  <c r="I59" i="46"/>
  <c r="K58" i="46"/>
  <c r="J58" i="46"/>
  <c r="I58" i="46"/>
  <c r="K57" i="46"/>
  <c r="J57" i="46"/>
  <c r="I57" i="46"/>
  <c r="K56" i="46"/>
  <c r="J56" i="46"/>
  <c r="I56" i="46"/>
  <c r="K55" i="46"/>
  <c r="J55" i="46"/>
  <c r="I55" i="46"/>
  <c r="K54" i="46"/>
  <c r="J54" i="46"/>
  <c r="I54" i="46"/>
  <c r="K53" i="46"/>
  <c r="J53" i="46"/>
  <c r="I53" i="46"/>
  <c r="K52" i="46"/>
  <c r="J52" i="46"/>
  <c r="I52" i="46"/>
  <c r="K51" i="46"/>
  <c r="J51" i="46"/>
  <c r="I51" i="46"/>
  <c r="K50" i="46"/>
  <c r="J50" i="46"/>
  <c r="I50" i="46"/>
  <c r="K49" i="46"/>
  <c r="J49" i="46"/>
  <c r="I49" i="46"/>
  <c r="K48" i="46"/>
  <c r="J48" i="46"/>
  <c r="I48" i="46"/>
  <c r="K47" i="46"/>
  <c r="J47" i="46"/>
  <c r="I47" i="46"/>
  <c r="K46" i="46"/>
  <c r="J46" i="46"/>
  <c r="I46" i="46"/>
  <c r="K45" i="46"/>
  <c r="J45" i="46"/>
  <c r="I45" i="46"/>
  <c r="K44" i="46"/>
  <c r="J44" i="46"/>
  <c r="I44" i="46"/>
  <c r="K43" i="46"/>
  <c r="J43" i="46"/>
  <c r="I43" i="46"/>
  <c r="K42" i="46"/>
  <c r="J42" i="46"/>
  <c r="I42" i="46"/>
  <c r="K41" i="46"/>
  <c r="J41" i="46"/>
  <c r="I41" i="46"/>
  <c r="K40" i="46"/>
  <c r="J40" i="46"/>
  <c r="I40" i="46"/>
  <c r="K39" i="46"/>
  <c r="J39" i="46"/>
  <c r="I39" i="46"/>
  <c r="K38" i="46"/>
  <c r="J38" i="46"/>
  <c r="I38" i="46"/>
  <c r="K37" i="46"/>
  <c r="J37" i="46"/>
  <c r="I37" i="46"/>
  <c r="K36" i="46"/>
  <c r="J36" i="46"/>
  <c r="I36" i="46"/>
  <c r="K35" i="46"/>
  <c r="J35" i="46"/>
  <c r="I35" i="46"/>
  <c r="K34" i="46"/>
  <c r="J34" i="46"/>
  <c r="I34" i="46"/>
  <c r="K33" i="46"/>
  <c r="J33" i="46"/>
  <c r="I33" i="46"/>
  <c r="K32" i="46"/>
  <c r="J32" i="46"/>
  <c r="I32" i="46"/>
  <c r="K31" i="46"/>
  <c r="J31" i="46"/>
  <c r="I31" i="46"/>
  <c r="K30" i="46"/>
  <c r="J30" i="46"/>
  <c r="I30" i="46"/>
  <c r="K29" i="46"/>
  <c r="J29" i="46"/>
  <c r="I29" i="46"/>
  <c r="K28" i="46"/>
  <c r="J28" i="46"/>
  <c r="I28" i="46"/>
  <c r="K27" i="46"/>
  <c r="J27" i="46"/>
  <c r="I27" i="46"/>
  <c r="K26" i="46"/>
  <c r="J26" i="46"/>
  <c r="I26" i="46"/>
  <c r="K25" i="46"/>
  <c r="J25" i="46"/>
  <c r="I25" i="46"/>
  <c r="K24" i="46"/>
  <c r="J24" i="46"/>
  <c r="I24" i="46"/>
  <c r="K23" i="46"/>
  <c r="J23" i="46"/>
  <c r="I23" i="46"/>
  <c r="K22" i="46"/>
  <c r="J22" i="46"/>
  <c r="I22" i="46"/>
  <c r="K21" i="46"/>
  <c r="J21" i="46"/>
  <c r="I21" i="46"/>
  <c r="K20" i="46"/>
  <c r="J20" i="46"/>
  <c r="I20" i="46"/>
  <c r="K19" i="46"/>
  <c r="J19" i="46"/>
  <c r="I19" i="46"/>
  <c r="K18" i="46"/>
  <c r="J18" i="46"/>
  <c r="I18" i="46"/>
  <c r="K17" i="46"/>
  <c r="J17" i="46"/>
  <c r="I17" i="46"/>
  <c r="K16" i="46"/>
  <c r="J16" i="46"/>
  <c r="I16" i="46"/>
  <c r="K15" i="46"/>
  <c r="J15" i="46"/>
  <c r="I15" i="46"/>
  <c r="K14" i="46"/>
  <c r="J14" i="46"/>
  <c r="I14" i="46"/>
  <c r="K13" i="46"/>
  <c r="J13" i="46"/>
  <c r="I13" i="46"/>
  <c r="K11" i="46"/>
  <c r="J11" i="46"/>
  <c r="I11" i="46"/>
  <c r="K10" i="46"/>
  <c r="J10" i="46"/>
  <c r="I10" i="46"/>
  <c r="K69" i="76"/>
  <c r="J69" i="76"/>
  <c r="I69" i="76"/>
  <c r="K68" i="76"/>
  <c r="J68" i="76"/>
  <c r="I68" i="76"/>
  <c r="K67" i="76"/>
  <c r="J67" i="76"/>
  <c r="I67" i="76"/>
  <c r="K66" i="76"/>
  <c r="J66" i="76"/>
  <c r="I66" i="76"/>
  <c r="K65" i="76"/>
  <c r="J65" i="76"/>
  <c r="I65" i="76"/>
  <c r="K64" i="76"/>
  <c r="J64" i="76"/>
  <c r="I64" i="76"/>
  <c r="K63" i="76"/>
  <c r="J63" i="76"/>
  <c r="I63" i="76"/>
  <c r="K62" i="76"/>
  <c r="J62" i="76"/>
  <c r="I62" i="76"/>
  <c r="K61" i="76"/>
  <c r="J61" i="76"/>
  <c r="I61" i="76"/>
  <c r="K60" i="76"/>
  <c r="J60" i="76"/>
  <c r="I60" i="76"/>
  <c r="K59" i="76"/>
  <c r="J59" i="76"/>
  <c r="I59" i="76"/>
  <c r="K58" i="76"/>
  <c r="J58" i="76"/>
  <c r="I58" i="76"/>
  <c r="K57" i="76"/>
  <c r="J57" i="76"/>
  <c r="I57" i="76"/>
  <c r="K56" i="76"/>
  <c r="J56" i="76"/>
  <c r="I56" i="76"/>
  <c r="K55" i="76"/>
  <c r="J55" i="76"/>
  <c r="I55" i="76"/>
  <c r="K54" i="76"/>
  <c r="J54" i="76"/>
  <c r="I54" i="76"/>
  <c r="K53" i="76"/>
  <c r="J53" i="76"/>
  <c r="I53" i="76"/>
  <c r="K52" i="76"/>
  <c r="J52" i="76"/>
  <c r="I52" i="76"/>
  <c r="K51" i="76"/>
  <c r="J51" i="76"/>
  <c r="I51" i="76"/>
  <c r="K50" i="76"/>
  <c r="J50" i="76"/>
  <c r="I50" i="76"/>
  <c r="K49" i="76"/>
  <c r="J49" i="76"/>
  <c r="I49" i="76"/>
  <c r="K48" i="76"/>
  <c r="J48" i="76"/>
  <c r="I48" i="76"/>
  <c r="K47" i="76"/>
  <c r="J47" i="76"/>
  <c r="I47" i="76"/>
  <c r="K46" i="76"/>
  <c r="J46" i="76"/>
  <c r="I46" i="76"/>
  <c r="K45" i="76"/>
  <c r="J45" i="76"/>
  <c r="I45" i="76"/>
  <c r="K44" i="76"/>
  <c r="J44" i="76"/>
  <c r="I44" i="76"/>
  <c r="K43" i="76"/>
  <c r="J43" i="76"/>
  <c r="I43" i="76"/>
  <c r="K42" i="76"/>
  <c r="J42" i="76"/>
  <c r="I42" i="76"/>
  <c r="K41" i="76"/>
  <c r="J41" i="76"/>
  <c r="I41" i="76"/>
  <c r="K40" i="76"/>
  <c r="J40" i="76"/>
  <c r="I40" i="76"/>
  <c r="K39" i="76"/>
  <c r="J39" i="76"/>
  <c r="I39" i="76"/>
  <c r="K38" i="76"/>
  <c r="J38" i="76"/>
  <c r="I38" i="76"/>
  <c r="K37" i="76"/>
  <c r="J37" i="76"/>
  <c r="I37" i="76"/>
  <c r="K36" i="76"/>
  <c r="J36" i="76"/>
  <c r="I36" i="76"/>
  <c r="K35" i="76"/>
  <c r="J35" i="76"/>
  <c r="I35" i="76"/>
  <c r="K34" i="76"/>
  <c r="J34" i="76"/>
  <c r="I34" i="76"/>
  <c r="K33" i="76"/>
  <c r="J33" i="76"/>
  <c r="I33" i="76"/>
  <c r="K32" i="76"/>
  <c r="J32" i="76"/>
  <c r="I32" i="76"/>
  <c r="K31" i="76"/>
  <c r="J31" i="76"/>
  <c r="I31" i="76"/>
  <c r="K30" i="76"/>
  <c r="J30" i="76"/>
  <c r="I30" i="76"/>
  <c r="K29" i="76"/>
  <c r="J29" i="76"/>
  <c r="I29" i="76"/>
  <c r="K28" i="76"/>
  <c r="J28" i="76"/>
  <c r="I28" i="76"/>
  <c r="K27" i="76"/>
  <c r="J27" i="76"/>
  <c r="I27" i="76"/>
  <c r="K26" i="76"/>
  <c r="J26" i="76"/>
  <c r="I26" i="76"/>
  <c r="K25" i="76"/>
  <c r="J25" i="76"/>
  <c r="I25" i="76"/>
  <c r="K24" i="76"/>
  <c r="J24" i="76"/>
  <c r="I24" i="76"/>
  <c r="K23" i="76"/>
  <c r="J23" i="76"/>
  <c r="I23" i="76"/>
  <c r="K22" i="76"/>
  <c r="J22" i="76"/>
  <c r="I22" i="76"/>
  <c r="K21" i="76"/>
  <c r="J21" i="76"/>
  <c r="I21" i="76"/>
  <c r="K19" i="76"/>
  <c r="J19" i="76"/>
  <c r="I19" i="76"/>
  <c r="K18" i="76"/>
  <c r="J18" i="76"/>
  <c r="I18" i="76"/>
  <c r="K17" i="76"/>
  <c r="J17" i="76"/>
  <c r="I17" i="76"/>
  <c r="K16" i="76"/>
  <c r="J16" i="76"/>
  <c r="I16" i="76"/>
  <c r="K15" i="76"/>
  <c r="J15" i="76"/>
  <c r="I15" i="76"/>
  <c r="K14" i="76"/>
  <c r="J14" i="76"/>
  <c r="I14" i="76"/>
  <c r="K13" i="76"/>
  <c r="J13" i="76"/>
  <c r="I13" i="76"/>
  <c r="K11" i="76"/>
  <c r="J11" i="76"/>
  <c r="I11" i="76"/>
  <c r="K10" i="76"/>
  <c r="J10" i="76"/>
  <c r="I10" i="76"/>
  <c r="K69" i="77"/>
  <c r="J69" i="77"/>
  <c r="I69" i="77"/>
  <c r="K68" i="77"/>
  <c r="J68" i="77"/>
  <c r="I68" i="77"/>
  <c r="K67" i="77"/>
  <c r="J67" i="77"/>
  <c r="I67" i="77"/>
  <c r="K66" i="77"/>
  <c r="J66" i="77"/>
  <c r="I66" i="77"/>
  <c r="K65" i="77"/>
  <c r="J65" i="77"/>
  <c r="I65" i="77"/>
  <c r="K64" i="77"/>
  <c r="J64" i="77"/>
  <c r="I64" i="77"/>
  <c r="K63" i="77"/>
  <c r="J63" i="77"/>
  <c r="I63" i="77"/>
  <c r="K62" i="77"/>
  <c r="J62" i="77"/>
  <c r="I62" i="77"/>
  <c r="K61" i="77"/>
  <c r="J61" i="77"/>
  <c r="I61" i="77"/>
  <c r="K60" i="77"/>
  <c r="J60" i="77"/>
  <c r="I60" i="77"/>
  <c r="K59" i="77"/>
  <c r="J59" i="77"/>
  <c r="I59" i="77"/>
  <c r="K58" i="77"/>
  <c r="J58" i="77"/>
  <c r="I58" i="77"/>
  <c r="K57" i="77"/>
  <c r="J57" i="77"/>
  <c r="I57" i="77"/>
  <c r="K56" i="77"/>
  <c r="J56" i="77"/>
  <c r="I56" i="77"/>
  <c r="K55" i="77"/>
  <c r="J55" i="77"/>
  <c r="I55" i="77"/>
  <c r="K54" i="77"/>
  <c r="J54" i="77"/>
  <c r="I54" i="77"/>
  <c r="K53" i="77"/>
  <c r="J53" i="77"/>
  <c r="I53" i="77"/>
  <c r="K52" i="77"/>
  <c r="J52" i="77"/>
  <c r="I52" i="77"/>
  <c r="K51" i="77"/>
  <c r="J51" i="77"/>
  <c r="I51" i="77"/>
  <c r="K50" i="77"/>
  <c r="J50" i="77"/>
  <c r="I50" i="77"/>
  <c r="K49" i="77"/>
  <c r="J49" i="77"/>
  <c r="I49" i="77"/>
  <c r="K48" i="77"/>
  <c r="J48" i="77"/>
  <c r="I48" i="77"/>
  <c r="K47" i="77"/>
  <c r="J47" i="77"/>
  <c r="I47" i="77"/>
  <c r="K46" i="77"/>
  <c r="J46" i="77"/>
  <c r="I46" i="77"/>
  <c r="K45" i="77"/>
  <c r="J45" i="77"/>
  <c r="I45" i="77"/>
  <c r="K44" i="77"/>
  <c r="J44" i="77"/>
  <c r="I44" i="77"/>
  <c r="K43" i="77"/>
  <c r="J43" i="77"/>
  <c r="I43" i="77"/>
  <c r="K42" i="77"/>
  <c r="J42" i="77"/>
  <c r="I42" i="77"/>
  <c r="K41" i="77"/>
  <c r="J41" i="77"/>
  <c r="I41" i="77"/>
  <c r="K40" i="77"/>
  <c r="J40" i="77"/>
  <c r="I40" i="77"/>
  <c r="K39" i="77"/>
  <c r="J39" i="77"/>
  <c r="I39" i="77"/>
  <c r="K38" i="77"/>
  <c r="J38" i="77"/>
  <c r="I38" i="77"/>
  <c r="K37" i="77"/>
  <c r="J37" i="77"/>
  <c r="I37" i="77"/>
  <c r="K36" i="77"/>
  <c r="J36" i="77"/>
  <c r="I36" i="77"/>
  <c r="K35" i="77"/>
  <c r="J35" i="77"/>
  <c r="I35" i="77"/>
  <c r="K34" i="77"/>
  <c r="J34" i="77"/>
  <c r="I34" i="77"/>
  <c r="K33" i="77"/>
  <c r="J33" i="77"/>
  <c r="I33" i="77"/>
  <c r="K32" i="77"/>
  <c r="J32" i="77"/>
  <c r="I32" i="77"/>
  <c r="K31" i="77"/>
  <c r="J31" i="77"/>
  <c r="I31" i="77"/>
  <c r="K30" i="77"/>
  <c r="J30" i="77"/>
  <c r="I30" i="77"/>
  <c r="K29" i="77"/>
  <c r="J29" i="77"/>
  <c r="I29" i="77"/>
  <c r="K28" i="77"/>
  <c r="J28" i="77"/>
  <c r="I28" i="77"/>
  <c r="K27" i="77"/>
  <c r="J27" i="77"/>
  <c r="I27" i="77"/>
  <c r="K26" i="77"/>
  <c r="J26" i="77"/>
  <c r="I26" i="77"/>
  <c r="K25" i="77"/>
  <c r="J25" i="77"/>
  <c r="I25" i="77"/>
  <c r="K24" i="77"/>
  <c r="J24" i="77"/>
  <c r="I24" i="77"/>
  <c r="K23" i="77"/>
  <c r="J23" i="77"/>
  <c r="I23" i="77"/>
  <c r="K22" i="77"/>
  <c r="J22" i="77"/>
  <c r="I22" i="77"/>
  <c r="K21" i="77"/>
  <c r="J21" i="77"/>
  <c r="I21" i="77"/>
  <c r="K20" i="77"/>
  <c r="J20" i="77"/>
  <c r="I20" i="77"/>
  <c r="K19" i="77"/>
  <c r="J19" i="77"/>
  <c r="I19" i="77"/>
  <c r="K18" i="77"/>
  <c r="J18" i="77"/>
  <c r="I18" i="77"/>
  <c r="K17" i="77"/>
  <c r="J17" i="77"/>
  <c r="I17" i="77"/>
  <c r="K16" i="77"/>
  <c r="J16" i="77"/>
  <c r="I16" i="77"/>
  <c r="K15" i="77"/>
  <c r="J15" i="77"/>
  <c r="I15" i="77"/>
  <c r="K14" i="77"/>
  <c r="J14" i="77"/>
  <c r="I14" i="77"/>
  <c r="K13" i="77"/>
  <c r="J13" i="77"/>
  <c r="I13" i="77"/>
  <c r="K11" i="77"/>
  <c r="J11" i="77"/>
  <c r="I11" i="77"/>
  <c r="K10" i="77"/>
  <c r="J10" i="77"/>
  <c r="I10" i="77"/>
  <c r="K69" i="74"/>
  <c r="J69" i="74"/>
  <c r="I69" i="74"/>
  <c r="K68" i="74"/>
  <c r="J68" i="74"/>
  <c r="I68" i="74"/>
  <c r="K67" i="74"/>
  <c r="J67" i="74"/>
  <c r="I67" i="74"/>
  <c r="K66" i="74"/>
  <c r="J66" i="74"/>
  <c r="I66" i="74"/>
  <c r="K65" i="74"/>
  <c r="J65" i="74"/>
  <c r="I65" i="74"/>
  <c r="K64" i="74"/>
  <c r="J64" i="74"/>
  <c r="I64" i="74"/>
  <c r="K63" i="74"/>
  <c r="J63" i="74"/>
  <c r="I63" i="74"/>
  <c r="K62" i="74"/>
  <c r="J62" i="74"/>
  <c r="I62" i="74"/>
  <c r="K61" i="74"/>
  <c r="J61" i="74"/>
  <c r="I61" i="74"/>
  <c r="K60" i="74"/>
  <c r="J60" i="74"/>
  <c r="I60" i="74"/>
  <c r="K59" i="74"/>
  <c r="J59" i="74"/>
  <c r="I59" i="74"/>
  <c r="K58" i="74"/>
  <c r="J58" i="74"/>
  <c r="I58" i="74"/>
  <c r="K57" i="74"/>
  <c r="J57" i="74"/>
  <c r="I57" i="74"/>
  <c r="K56" i="74"/>
  <c r="J56" i="74"/>
  <c r="I56" i="74"/>
  <c r="K55" i="74"/>
  <c r="J55" i="74"/>
  <c r="I55" i="74"/>
  <c r="K54" i="74"/>
  <c r="J54" i="74"/>
  <c r="I54" i="74"/>
  <c r="K53" i="74"/>
  <c r="J53" i="74"/>
  <c r="I53" i="74"/>
  <c r="K52" i="74"/>
  <c r="J52" i="74"/>
  <c r="I52" i="74"/>
  <c r="K51" i="74"/>
  <c r="J51" i="74"/>
  <c r="I51" i="74"/>
  <c r="K50" i="74"/>
  <c r="J50" i="74"/>
  <c r="I50" i="74"/>
  <c r="K49" i="74"/>
  <c r="J49" i="74"/>
  <c r="I49" i="74"/>
  <c r="K48" i="74"/>
  <c r="J48" i="74"/>
  <c r="I48" i="74"/>
  <c r="K47" i="74"/>
  <c r="J47" i="74"/>
  <c r="I47" i="74"/>
  <c r="K46" i="74"/>
  <c r="J46" i="74"/>
  <c r="I46" i="74"/>
  <c r="K45" i="74"/>
  <c r="J45" i="74"/>
  <c r="I45" i="74"/>
  <c r="K44" i="74"/>
  <c r="J44" i="74"/>
  <c r="I44" i="74"/>
  <c r="K43" i="74"/>
  <c r="J43" i="74"/>
  <c r="I43" i="74"/>
  <c r="K42" i="74"/>
  <c r="J42" i="74"/>
  <c r="I42" i="74"/>
  <c r="K41" i="74"/>
  <c r="J41" i="74"/>
  <c r="I41" i="74"/>
  <c r="K40" i="74"/>
  <c r="J40" i="74"/>
  <c r="I40" i="74"/>
  <c r="K39" i="74"/>
  <c r="J39" i="74"/>
  <c r="I39" i="74"/>
  <c r="K38" i="74"/>
  <c r="J38" i="74"/>
  <c r="I38" i="74"/>
  <c r="K37" i="74"/>
  <c r="J37" i="74"/>
  <c r="I37" i="74"/>
  <c r="K36" i="74"/>
  <c r="J36" i="74"/>
  <c r="I36" i="74"/>
  <c r="K35" i="74"/>
  <c r="J35" i="74"/>
  <c r="I35" i="74"/>
  <c r="K34" i="74"/>
  <c r="J34" i="74"/>
  <c r="I34" i="74"/>
  <c r="K33" i="74"/>
  <c r="J33" i="74"/>
  <c r="I33" i="74"/>
  <c r="K32" i="74"/>
  <c r="J32" i="74"/>
  <c r="I32" i="74"/>
  <c r="K31" i="74"/>
  <c r="J31" i="74"/>
  <c r="I31" i="74"/>
  <c r="K30" i="74"/>
  <c r="J30" i="74"/>
  <c r="I30" i="74"/>
  <c r="K29" i="74"/>
  <c r="J29" i="74"/>
  <c r="I29" i="74"/>
  <c r="K28" i="74"/>
  <c r="J28" i="74"/>
  <c r="I28" i="74"/>
  <c r="K27" i="74"/>
  <c r="J27" i="74"/>
  <c r="I27" i="74"/>
  <c r="K26" i="74"/>
  <c r="J26" i="74"/>
  <c r="I26" i="74"/>
  <c r="K25" i="74"/>
  <c r="J25" i="74"/>
  <c r="I25" i="74"/>
  <c r="K24" i="74"/>
  <c r="J24" i="74"/>
  <c r="I24" i="74"/>
  <c r="K23" i="74"/>
  <c r="J23" i="74"/>
  <c r="I23" i="74"/>
  <c r="K22" i="74"/>
  <c r="J22" i="74"/>
  <c r="I22" i="74"/>
  <c r="K21" i="74"/>
  <c r="J21" i="74"/>
  <c r="I21" i="74"/>
  <c r="K20" i="74"/>
  <c r="J20" i="74"/>
  <c r="I20" i="74"/>
  <c r="K19" i="74"/>
  <c r="J19" i="74"/>
  <c r="I19" i="74"/>
  <c r="K18" i="74"/>
  <c r="J18" i="74"/>
  <c r="I18" i="74"/>
  <c r="K17" i="74"/>
  <c r="J17" i="74"/>
  <c r="I17" i="74"/>
  <c r="K16" i="74"/>
  <c r="J16" i="74"/>
  <c r="I16" i="74"/>
  <c r="K15" i="74"/>
  <c r="J15" i="74"/>
  <c r="I15" i="74"/>
  <c r="K14" i="74"/>
  <c r="J14" i="74"/>
  <c r="I14" i="74"/>
  <c r="K13" i="74"/>
  <c r="J13" i="74"/>
  <c r="I13" i="74"/>
  <c r="K11" i="74"/>
  <c r="J11" i="74"/>
  <c r="I11" i="74"/>
  <c r="K10" i="74"/>
  <c r="J10" i="74"/>
  <c r="I10" i="74"/>
  <c r="K69" i="75"/>
  <c r="J69" i="75"/>
  <c r="I69" i="75"/>
  <c r="K68" i="75"/>
  <c r="J68" i="75"/>
  <c r="I68" i="75"/>
  <c r="K67" i="75"/>
  <c r="J67" i="75"/>
  <c r="I67" i="75"/>
  <c r="K66" i="75"/>
  <c r="J66" i="75"/>
  <c r="I66" i="75"/>
  <c r="K65" i="75"/>
  <c r="J65" i="75"/>
  <c r="I65" i="75"/>
  <c r="K64" i="75"/>
  <c r="J64" i="75"/>
  <c r="I64" i="75"/>
  <c r="K63" i="75"/>
  <c r="J63" i="75"/>
  <c r="I63" i="75"/>
  <c r="K62" i="75"/>
  <c r="J62" i="75"/>
  <c r="I62" i="75"/>
  <c r="K61" i="75"/>
  <c r="J61" i="75"/>
  <c r="I61" i="75"/>
  <c r="K60" i="75"/>
  <c r="J60" i="75"/>
  <c r="I60" i="75"/>
  <c r="K59" i="75"/>
  <c r="J59" i="75"/>
  <c r="I59" i="75"/>
  <c r="K58" i="75"/>
  <c r="J58" i="75"/>
  <c r="I58" i="75"/>
  <c r="K57" i="75"/>
  <c r="J57" i="75"/>
  <c r="I57" i="75"/>
  <c r="K56" i="75"/>
  <c r="J56" i="75"/>
  <c r="I56" i="75"/>
  <c r="K55" i="75"/>
  <c r="J55" i="75"/>
  <c r="I55" i="75"/>
  <c r="K54" i="75"/>
  <c r="J54" i="75"/>
  <c r="I54" i="75"/>
  <c r="K53" i="75"/>
  <c r="J53" i="75"/>
  <c r="I53" i="75"/>
  <c r="K52" i="75"/>
  <c r="J52" i="75"/>
  <c r="I52" i="75"/>
  <c r="K51" i="75"/>
  <c r="J51" i="75"/>
  <c r="I51" i="75"/>
  <c r="K50" i="75"/>
  <c r="J50" i="75"/>
  <c r="I50" i="75"/>
  <c r="K49" i="75"/>
  <c r="J49" i="75"/>
  <c r="I49" i="75"/>
  <c r="K48" i="75"/>
  <c r="J48" i="75"/>
  <c r="I48" i="75"/>
  <c r="K47" i="75"/>
  <c r="J47" i="75"/>
  <c r="I47" i="75"/>
  <c r="K46" i="75"/>
  <c r="J46" i="75"/>
  <c r="I46" i="75"/>
  <c r="K45" i="75"/>
  <c r="J45" i="75"/>
  <c r="I45" i="75"/>
  <c r="K44" i="75"/>
  <c r="J44" i="75"/>
  <c r="I44" i="75"/>
  <c r="K43" i="75"/>
  <c r="J43" i="75"/>
  <c r="I43" i="75"/>
  <c r="K42" i="75"/>
  <c r="J42" i="75"/>
  <c r="I42" i="75"/>
  <c r="K41" i="75"/>
  <c r="J41" i="75"/>
  <c r="I41" i="75"/>
  <c r="K40" i="75"/>
  <c r="J40" i="75"/>
  <c r="I40" i="75"/>
  <c r="K39" i="75"/>
  <c r="J39" i="75"/>
  <c r="I39" i="75"/>
  <c r="K38" i="75"/>
  <c r="J38" i="75"/>
  <c r="I38" i="75"/>
  <c r="K37" i="75"/>
  <c r="J37" i="75"/>
  <c r="I37" i="75"/>
  <c r="K36" i="75"/>
  <c r="J36" i="75"/>
  <c r="I36" i="75"/>
  <c r="K35" i="75"/>
  <c r="J35" i="75"/>
  <c r="I35" i="75"/>
  <c r="K34" i="75"/>
  <c r="J34" i="75"/>
  <c r="I34" i="75"/>
  <c r="K33" i="75"/>
  <c r="J33" i="75"/>
  <c r="I33" i="75"/>
  <c r="K32" i="75"/>
  <c r="J32" i="75"/>
  <c r="I32" i="75"/>
  <c r="K31" i="75"/>
  <c r="J31" i="75"/>
  <c r="I31" i="75"/>
  <c r="K30" i="75"/>
  <c r="J30" i="75"/>
  <c r="I30" i="75"/>
  <c r="K29" i="75"/>
  <c r="J29" i="75"/>
  <c r="I29" i="75"/>
  <c r="K28" i="75"/>
  <c r="J28" i="75"/>
  <c r="I28" i="75"/>
  <c r="K27" i="75"/>
  <c r="J27" i="75"/>
  <c r="I27" i="75"/>
  <c r="K26" i="75"/>
  <c r="J26" i="75"/>
  <c r="I26" i="75"/>
  <c r="K25" i="75"/>
  <c r="J25" i="75"/>
  <c r="I25" i="75"/>
  <c r="K24" i="75"/>
  <c r="J24" i="75"/>
  <c r="I24" i="75"/>
  <c r="K23" i="75"/>
  <c r="J23" i="75"/>
  <c r="I23" i="75"/>
  <c r="K22" i="75"/>
  <c r="J22" i="75"/>
  <c r="I22" i="75"/>
  <c r="K21" i="75"/>
  <c r="J21" i="75"/>
  <c r="I21" i="75"/>
  <c r="K19" i="75"/>
  <c r="J19" i="75"/>
  <c r="I19" i="75"/>
  <c r="K18" i="75"/>
  <c r="J18" i="75"/>
  <c r="I18" i="75"/>
  <c r="K17" i="75"/>
  <c r="J17" i="75"/>
  <c r="I17" i="75"/>
  <c r="K16" i="75"/>
  <c r="J16" i="75"/>
  <c r="I16" i="75"/>
  <c r="K15" i="75"/>
  <c r="J15" i="75"/>
  <c r="I15" i="75"/>
  <c r="K14" i="75"/>
  <c r="J14" i="75"/>
  <c r="I14" i="75"/>
  <c r="K13" i="75"/>
  <c r="J13" i="75"/>
  <c r="I13" i="75"/>
  <c r="K11" i="75"/>
  <c r="J11" i="75"/>
  <c r="I11" i="75"/>
  <c r="K10" i="75"/>
  <c r="J10" i="75"/>
  <c r="I10" i="75"/>
  <c r="K69" i="43"/>
  <c r="J69" i="43"/>
  <c r="I69" i="43"/>
  <c r="K68" i="43"/>
  <c r="J68" i="43"/>
  <c r="I68" i="43"/>
  <c r="K67" i="43"/>
  <c r="J67" i="43"/>
  <c r="I67" i="43"/>
  <c r="K66" i="43"/>
  <c r="J66" i="43"/>
  <c r="I66" i="43"/>
  <c r="K65" i="43"/>
  <c r="J65" i="43"/>
  <c r="I65" i="43"/>
  <c r="K64" i="43"/>
  <c r="J64" i="43"/>
  <c r="I64" i="43"/>
  <c r="K63" i="43"/>
  <c r="J63" i="43"/>
  <c r="I63" i="43"/>
  <c r="K62" i="43"/>
  <c r="J62" i="43"/>
  <c r="I62" i="43"/>
  <c r="K61" i="43"/>
  <c r="J61" i="43"/>
  <c r="I61" i="43"/>
  <c r="K60" i="43"/>
  <c r="J60" i="43"/>
  <c r="I60" i="43"/>
  <c r="K59" i="43"/>
  <c r="J59" i="43"/>
  <c r="I59" i="43"/>
  <c r="K58" i="43"/>
  <c r="J58" i="43"/>
  <c r="I58" i="43"/>
  <c r="K57" i="43"/>
  <c r="J57" i="43"/>
  <c r="I57" i="43"/>
  <c r="K56" i="43"/>
  <c r="J56" i="43"/>
  <c r="I56" i="43"/>
  <c r="K55" i="43"/>
  <c r="J55" i="43"/>
  <c r="I55" i="43"/>
  <c r="K54" i="43"/>
  <c r="J54" i="43"/>
  <c r="I54" i="43"/>
  <c r="K53" i="43"/>
  <c r="J53" i="43"/>
  <c r="I53" i="43"/>
  <c r="K52" i="43"/>
  <c r="J52" i="43"/>
  <c r="I52" i="43"/>
  <c r="K51" i="43"/>
  <c r="J51" i="43"/>
  <c r="I51" i="43"/>
  <c r="K50" i="43"/>
  <c r="J50" i="43"/>
  <c r="I50" i="43"/>
  <c r="K49" i="43"/>
  <c r="J49" i="43"/>
  <c r="I49" i="43"/>
  <c r="K48" i="43"/>
  <c r="J48" i="43"/>
  <c r="I48" i="43"/>
  <c r="K47" i="43"/>
  <c r="J47" i="43"/>
  <c r="I47" i="43"/>
  <c r="K46" i="43"/>
  <c r="J46" i="43"/>
  <c r="I46" i="43"/>
  <c r="K45" i="43"/>
  <c r="J45" i="43"/>
  <c r="I45" i="43"/>
  <c r="K44" i="43"/>
  <c r="J44" i="43"/>
  <c r="I44" i="43"/>
  <c r="K43" i="43"/>
  <c r="J43" i="43"/>
  <c r="I43" i="43"/>
  <c r="K42" i="43"/>
  <c r="J42" i="43"/>
  <c r="I42" i="43"/>
  <c r="K41" i="43"/>
  <c r="J41" i="43"/>
  <c r="I41" i="43"/>
  <c r="K40" i="43"/>
  <c r="J40" i="43"/>
  <c r="I40" i="43"/>
  <c r="K39" i="43"/>
  <c r="J39" i="43"/>
  <c r="I39" i="43"/>
  <c r="K38" i="43"/>
  <c r="J38" i="43"/>
  <c r="I38" i="43"/>
  <c r="K37" i="43"/>
  <c r="J37" i="43"/>
  <c r="I37" i="43"/>
  <c r="K36" i="43"/>
  <c r="J36" i="43"/>
  <c r="I36" i="43"/>
  <c r="K35" i="43"/>
  <c r="J35" i="43"/>
  <c r="I35" i="43"/>
  <c r="K34" i="43"/>
  <c r="J34" i="43"/>
  <c r="I34" i="43"/>
  <c r="K33" i="43"/>
  <c r="J33" i="43"/>
  <c r="I33" i="43"/>
  <c r="K32" i="43"/>
  <c r="J32" i="43"/>
  <c r="I32" i="43"/>
  <c r="K31" i="43"/>
  <c r="J31" i="43"/>
  <c r="I31" i="43"/>
  <c r="K30" i="43"/>
  <c r="J30" i="43"/>
  <c r="I30" i="43"/>
  <c r="K29" i="43"/>
  <c r="J29" i="43"/>
  <c r="I29" i="43"/>
  <c r="K28" i="43"/>
  <c r="J28" i="43"/>
  <c r="I28" i="43"/>
  <c r="K27" i="43"/>
  <c r="J27" i="43"/>
  <c r="I27" i="43"/>
  <c r="K26" i="43"/>
  <c r="J26" i="43"/>
  <c r="I26" i="43"/>
  <c r="K25" i="43"/>
  <c r="J25" i="43"/>
  <c r="I25" i="43"/>
  <c r="K24" i="43"/>
  <c r="J24" i="43"/>
  <c r="I24" i="43"/>
  <c r="K23" i="43"/>
  <c r="J23" i="43"/>
  <c r="I23" i="43"/>
  <c r="K22" i="43"/>
  <c r="J22" i="43"/>
  <c r="I22" i="43"/>
  <c r="K21" i="43"/>
  <c r="J21" i="43"/>
  <c r="I21" i="43"/>
  <c r="K19" i="43"/>
  <c r="J19" i="43"/>
  <c r="I19" i="43"/>
  <c r="K18" i="43"/>
  <c r="J18" i="43"/>
  <c r="I18" i="43"/>
  <c r="K17" i="43"/>
  <c r="J17" i="43"/>
  <c r="I17" i="43"/>
  <c r="K16" i="43"/>
  <c r="J16" i="43"/>
  <c r="I16" i="43"/>
  <c r="K15" i="43"/>
  <c r="J15" i="43"/>
  <c r="I15" i="43"/>
  <c r="K14" i="43"/>
  <c r="J14" i="43"/>
  <c r="I14" i="43"/>
  <c r="K13" i="43"/>
  <c r="J13" i="43"/>
  <c r="I13" i="43"/>
  <c r="K11" i="43"/>
  <c r="J11" i="43"/>
  <c r="I11" i="43"/>
  <c r="K10" i="43"/>
  <c r="J10" i="43"/>
  <c r="I10" i="43"/>
  <c r="K69" i="40"/>
  <c r="J69" i="40"/>
  <c r="I69" i="40"/>
  <c r="K68" i="40"/>
  <c r="J68" i="40"/>
  <c r="I68" i="40"/>
  <c r="K67" i="40"/>
  <c r="J67" i="40"/>
  <c r="I67" i="40"/>
  <c r="K66" i="40"/>
  <c r="J66" i="40"/>
  <c r="I66" i="40"/>
  <c r="K65" i="40"/>
  <c r="J65" i="40"/>
  <c r="I65" i="40"/>
  <c r="K64" i="40"/>
  <c r="J64" i="40"/>
  <c r="I64" i="40"/>
  <c r="K63" i="40"/>
  <c r="J63" i="40"/>
  <c r="I63" i="40"/>
  <c r="K62" i="40"/>
  <c r="J62" i="40"/>
  <c r="I62" i="40"/>
  <c r="K61" i="40"/>
  <c r="J61" i="40"/>
  <c r="I61" i="40"/>
  <c r="K60" i="40"/>
  <c r="J60" i="40"/>
  <c r="I60" i="40"/>
  <c r="K59" i="40"/>
  <c r="J59" i="40"/>
  <c r="I59" i="40"/>
  <c r="K58" i="40"/>
  <c r="J58" i="40"/>
  <c r="I58" i="40"/>
  <c r="K57" i="40"/>
  <c r="J57" i="40"/>
  <c r="I57" i="40"/>
  <c r="K56" i="40"/>
  <c r="J56" i="40"/>
  <c r="I56" i="40"/>
  <c r="K55" i="40"/>
  <c r="J55" i="40"/>
  <c r="I55" i="40"/>
  <c r="K54" i="40"/>
  <c r="J54" i="40"/>
  <c r="I54" i="40"/>
  <c r="K53" i="40"/>
  <c r="J53" i="40"/>
  <c r="I53" i="40"/>
  <c r="K52" i="40"/>
  <c r="J52" i="40"/>
  <c r="I52" i="40"/>
  <c r="K51" i="40"/>
  <c r="J51" i="40"/>
  <c r="I51" i="40"/>
  <c r="K50" i="40"/>
  <c r="J50" i="40"/>
  <c r="I50" i="40"/>
  <c r="K49" i="40"/>
  <c r="J49" i="40"/>
  <c r="I49" i="40"/>
  <c r="K48" i="40"/>
  <c r="J48" i="40"/>
  <c r="I48" i="40"/>
  <c r="K47" i="40"/>
  <c r="J47" i="40"/>
  <c r="I47" i="40"/>
  <c r="K46" i="40"/>
  <c r="J46" i="40"/>
  <c r="I46" i="40"/>
  <c r="K45" i="40"/>
  <c r="J45" i="40"/>
  <c r="I45" i="40"/>
  <c r="K44" i="40"/>
  <c r="J44" i="40"/>
  <c r="I44" i="40"/>
  <c r="K43" i="40"/>
  <c r="J43" i="40"/>
  <c r="I43" i="40"/>
  <c r="K42" i="40"/>
  <c r="J42" i="40"/>
  <c r="I42" i="40"/>
  <c r="K41" i="40"/>
  <c r="J41" i="40"/>
  <c r="I41" i="40"/>
  <c r="K40" i="40"/>
  <c r="J40" i="40"/>
  <c r="I40" i="40"/>
  <c r="K39" i="40"/>
  <c r="J39" i="40"/>
  <c r="I39" i="40"/>
  <c r="K38" i="40"/>
  <c r="J38" i="40"/>
  <c r="I38" i="40"/>
  <c r="K37" i="40"/>
  <c r="J37" i="40"/>
  <c r="I37" i="40"/>
  <c r="K36" i="40"/>
  <c r="J36" i="40"/>
  <c r="I36" i="40"/>
  <c r="K35" i="40"/>
  <c r="J35" i="40"/>
  <c r="I35" i="40"/>
  <c r="K34" i="40"/>
  <c r="J34" i="40"/>
  <c r="I34" i="40"/>
  <c r="K33" i="40"/>
  <c r="J33" i="40"/>
  <c r="I33" i="40"/>
  <c r="K32" i="40"/>
  <c r="J32" i="40"/>
  <c r="I32" i="40"/>
  <c r="K31" i="40"/>
  <c r="J31" i="40"/>
  <c r="I31" i="40"/>
  <c r="K30" i="40"/>
  <c r="J30" i="40"/>
  <c r="I30" i="40"/>
  <c r="K29" i="40"/>
  <c r="J29" i="40"/>
  <c r="I29" i="40"/>
  <c r="K28" i="40"/>
  <c r="J28" i="40"/>
  <c r="I28" i="40"/>
  <c r="K27" i="40"/>
  <c r="J27" i="40"/>
  <c r="I27" i="40"/>
  <c r="K26" i="40"/>
  <c r="J26" i="40"/>
  <c r="I26" i="40"/>
  <c r="K25" i="40"/>
  <c r="J25" i="40"/>
  <c r="I25" i="40"/>
  <c r="K24" i="40"/>
  <c r="J24" i="40"/>
  <c r="I24" i="40"/>
  <c r="K23" i="40"/>
  <c r="J23" i="40"/>
  <c r="I23" i="40"/>
  <c r="K22" i="40"/>
  <c r="J22" i="40"/>
  <c r="I22" i="40"/>
  <c r="K21" i="40"/>
  <c r="J21" i="40"/>
  <c r="I21" i="40"/>
  <c r="K20" i="40"/>
  <c r="J20" i="40"/>
  <c r="I20" i="40"/>
  <c r="K19" i="40"/>
  <c r="J19" i="40"/>
  <c r="I19" i="40"/>
  <c r="K18" i="40"/>
  <c r="J18" i="40"/>
  <c r="I18" i="40"/>
  <c r="K17" i="40"/>
  <c r="J17" i="40"/>
  <c r="I17" i="40"/>
  <c r="K16" i="40"/>
  <c r="J16" i="40"/>
  <c r="I16" i="40"/>
  <c r="K15" i="40"/>
  <c r="J15" i="40"/>
  <c r="I15" i="40"/>
  <c r="K14" i="40"/>
  <c r="J14" i="40"/>
  <c r="I14" i="40"/>
  <c r="K13" i="40"/>
  <c r="J13" i="40"/>
  <c r="I13" i="40"/>
  <c r="K11" i="40"/>
  <c r="J11" i="40"/>
  <c r="I11" i="40"/>
  <c r="K10" i="40"/>
  <c r="J10" i="40"/>
  <c r="I10" i="40"/>
  <c r="K69" i="42"/>
  <c r="J69" i="42"/>
  <c r="I69" i="42"/>
  <c r="K68" i="42"/>
  <c r="J68" i="42"/>
  <c r="I68" i="42"/>
  <c r="K67" i="42"/>
  <c r="J67" i="42"/>
  <c r="I67" i="42"/>
  <c r="K66" i="42"/>
  <c r="J66" i="42"/>
  <c r="I66" i="42"/>
  <c r="K65" i="42"/>
  <c r="J65" i="42"/>
  <c r="I65" i="42"/>
  <c r="K64" i="42"/>
  <c r="J64" i="42"/>
  <c r="I64" i="42"/>
  <c r="K63" i="42"/>
  <c r="J63" i="42"/>
  <c r="I63" i="42"/>
  <c r="K62" i="42"/>
  <c r="J62" i="42"/>
  <c r="I62" i="42"/>
  <c r="K61" i="42"/>
  <c r="J61" i="42"/>
  <c r="I61" i="42"/>
  <c r="K60" i="42"/>
  <c r="J60" i="42"/>
  <c r="I60" i="42"/>
  <c r="K59" i="42"/>
  <c r="J59" i="42"/>
  <c r="I59" i="42"/>
  <c r="K58" i="42"/>
  <c r="J58" i="42"/>
  <c r="I58" i="42"/>
  <c r="K57" i="42"/>
  <c r="J57" i="42"/>
  <c r="I57" i="42"/>
  <c r="K56" i="42"/>
  <c r="J56" i="42"/>
  <c r="I56" i="42"/>
  <c r="J55" i="42"/>
  <c r="I55" i="42"/>
  <c r="K54" i="42"/>
  <c r="J54" i="42"/>
  <c r="I54" i="42"/>
  <c r="K53" i="42"/>
  <c r="J53" i="42"/>
  <c r="I53" i="42"/>
  <c r="K52" i="42"/>
  <c r="J52" i="42"/>
  <c r="I52" i="42"/>
  <c r="K51" i="42"/>
  <c r="I51" i="42"/>
  <c r="K50" i="42"/>
  <c r="J50" i="42"/>
  <c r="I50" i="42"/>
  <c r="K49" i="42"/>
  <c r="J49" i="42"/>
  <c r="I49" i="42"/>
  <c r="K47" i="42"/>
  <c r="J47" i="42"/>
  <c r="I47" i="42"/>
  <c r="K46" i="42"/>
  <c r="J46" i="42"/>
  <c r="I46" i="42"/>
  <c r="K45" i="42"/>
  <c r="J45" i="42"/>
  <c r="I45" i="42"/>
  <c r="K44" i="42"/>
  <c r="J44" i="42"/>
  <c r="I44" i="42"/>
  <c r="K43" i="42"/>
  <c r="J43" i="42"/>
  <c r="I43" i="42"/>
  <c r="K42" i="42"/>
  <c r="J42" i="42"/>
  <c r="I42" i="42"/>
  <c r="K41" i="42"/>
  <c r="J41" i="42"/>
  <c r="I41" i="42"/>
  <c r="K40" i="42"/>
  <c r="J40" i="42"/>
  <c r="I40" i="42"/>
  <c r="K39" i="42"/>
  <c r="J39" i="42"/>
  <c r="I39" i="42"/>
  <c r="K38" i="42"/>
  <c r="J38" i="42"/>
  <c r="I38" i="42"/>
  <c r="K37" i="42"/>
  <c r="J37" i="42"/>
  <c r="I37" i="42"/>
  <c r="K36" i="42"/>
  <c r="J36" i="42"/>
  <c r="I36" i="42"/>
  <c r="K35" i="42"/>
  <c r="J35" i="42"/>
  <c r="I35" i="42"/>
  <c r="K34" i="42"/>
  <c r="J34" i="42"/>
  <c r="I34" i="42"/>
  <c r="K33" i="42"/>
  <c r="J33" i="42"/>
  <c r="I33" i="42"/>
  <c r="K32" i="42"/>
  <c r="J32" i="42"/>
  <c r="I32" i="42"/>
  <c r="K31" i="42"/>
  <c r="J31" i="42"/>
  <c r="I31" i="42"/>
  <c r="K30" i="42"/>
  <c r="J30" i="42"/>
  <c r="I30" i="42"/>
  <c r="I29" i="42"/>
  <c r="K28" i="42"/>
  <c r="J28" i="42"/>
  <c r="I28" i="42"/>
  <c r="K27" i="42"/>
  <c r="J27" i="42"/>
  <c r="I27" i="42"/>
  <c r="K26" i="42"/>
  <c r="J26" i="42"/>
  <c r="I26" i="42"/>
  <c r="K25" i="42"/>
  <c r="J25" i="42"/>
  <c r="I25" i="42"/>
  <c r="K24" i="42"/>
  <c r="J24" i="42"/>
  <c r="I24" i="42"/>
  <c r="K23" i="42"/>
  <c r="J23" i="42"/>
  <c r="I23" i="42"/>
  <c r="K22" i="42"/>
  <c r="J22" i="42"/>
  <c r="I22" i="42"/>
  <c r="K21" i="42"/>
  <c r="J21" i="42"/>
  <c r="I21" i="42"/>
  <c r="K20" i="42"/>
  <c r="J20" i="42"/>
  <c r="I20" i="42"/>
  <c r="K19" i="42"/>
  <c r="J19" i="42"/>
  <c r="I19" i="42"/>
  <c r="K18" i="42"/>
  <c r="J18" i="42"/>
  <c r="I18" i="42"/>
  <c r="K17" i="42"/>
  <c r="J17" i="42"/>
  <c r="I17" i="42"/>
  <c r="K16" i="42"/>
  <c r="J16" i="42"/>
  <c r="K15" i="42"/>
  <c r="J15" i="42"/>
  <c r="I15" i="42"/>
  <c r="J14" i="42"/>
  <c r="I14" i="42"/>
  <c r="K13" i="42"/>
  <c r="J13" i="42"/>
  <c r="I13" i="42"/>
  <c r="K11" i="42"/>
  <c r="J11" i="42"/>
  <c r="I11" i="42"/>
  <c r="K10" i="42"/>
  <c r="J10" i="42"/>
  <c r="I10" i="42"/>
  <c r="K69" i="44"/>
  <c r="J69" i="44"/>
  <c r="I69" i="44"/>
  <c r="K68" i="44"/>
  <c r="J68" i="44"/>
  <c r="I68" i="44"/>
  <c r="K67" i="44"/>
  <c r="J67" i="44"/>
  <c r="I67" i="44"/>
  <c r="I66" i="44"/>
  <c r="K65" i="44"/>
  <c r="J65" i="44"/>
  <c r="I65" i="44"/>
  <c r="K64" i="44"/>
  <c r="J64" i="44"/>
  <c r="I64" i="44"/>
  <c r="K63" i="44"/>
  <c r="J63" i="44"/>
  <c r="I63" i="44"/>
  <c r="K62" i="44"/>
  <c r="J62" i="44"/>
  <c r="I62" i="44"/>
  <c r="K61" i="44"/>
  <c r="J61" i="44"/>
  <c r="I61" i="44"/>
  <c r="K60" i="44"/>
  <c r="J60" i="44"/>
  <c r="I60" i="44"/>
  <c r="K59" i="44"/>
  <c r="J59" i="44"/>
  <c r="I59" i="44"/>
  <c r="K58" i="44"/>
  <c r="J58" i="44"/>
  <c r="I58" i="44"/>
  <c r="K57" i="44"/>
  <c r="J57" i="44"/>
  <c r="I57" i="44"/>
  <c r="K56" i="44"/>
  <c r="J56" i="44"/>
  <c r="I56" i="44"/>
  <c r="J55" i="44"/>
  <c r="K54" i="44"/>
  <c r="J54" i="44"/>
  <c r="I54" i="44"/>
  <c r="K53" i="44"/>
  <c r="J53" i="44"/>
  <c r="I53" i="44"/>
  <c r="K52" i="44"/>
  <c r="J52" i="44"/>
  <c r="I52" i="44"/>
  <c r="K51" i="44"/>
  <c r="J51" i="44"/>
  <c r="K50" i="44"/>
  <c r="J50" i="44"/>
  <c r="I50" i="44"/>
  <c r="K49" i="44"/>
  <c r="J49" i="44"/>
  <c r="I49" i="44"/>
  <c r="J48" i="44"/>
  <c r="I48" i="44"/>
  <c r="K47" i="44"/>
  <c r="J47" i="44"/>
  <c r="I47" i="44"/>
  <c r="K46" i="44"/>
  <c r="J46" i="44"/>
  <c r="I46" i="44"/>
  <c r="K45" i="44"/>
  <c r="J45" i="44"/>
  <c r="I45" i="44"/>
  <c r="K44" i="44"/>
  <c r="J44" i="44"/>
  <c r="I44" i="44"/>
  <c r="K43" i="44"/>
  <c r="J43" i="44"/>
  <c r="I43" i="44"/>
  <c r="K42" i="44"/>
  <c r="J42" i="44"/>
  <c r="I42" i="44"/>
  <c r="K41" i="44"/>
  <c r="J41" i="44"/>
  <c r="I41" i="44"/>
  <c r="K40" i="44"/>
  <c r="J40" i="44"/>
  <c r="I40" i="44"/>
  <c r="K39" i="44"/>
  <c r="J39" i="44"/>
  <c r="I39" i="44"/>
  <c r="K38" i="44"/>
  <c r="J38" i="44"/>
  <c r="I38" i="44"/>
  <c r="K37" i="44"/>
  <c r="J37" i="44"/>
  <c r="I37" i="44"/>
  <c r="K36" i="44"/>
  <c r="J36" i="44"/>
  <c r="I36" i="44"/>
  <c r="K35" i="44"/>
  <c r="J35" i="44"/>
  <c r="I35" i="44"/>
  <c r="K34" i="44"/>
  <c r="J34" i="44"/>
  <c r="K33" i="44"/>
  <c r="J33" i="44"/>
  <c r="I33" i="44"/>
  <c r="K32" i="44"/>
  <c r="J32" i="44"/>
  <c r="I32" i="44"/>
  <c r="K31" i="44"/>
  <c r="J31" i="44"/>
  <c r="I31" i="44"/>
  <c r="K30" i="44"/>
  <c r="J30" i="44"/>
  <c r="I30" i="44"/>
  <c r="K29" i="44"/>
  <c r="J29" i="44"/>
  <c r="I29" i="44"/>
  <c r="K28" i="44"/>
  <c r="J28" i="44"/>
  <c r="I28" i="44"/>
  <c r="J27" i="44"/>
  <c r="I27" i="44"/>
  <c r="K26" i="44"/>
  <c r="J26" i="44"/>
  <c r="I26" i="44"/>
  <c r="K25" i="44"/>
  <c r="J25" i="44"/>
  <c r="I25" i="44"/>
  <c r="K24" i="44"/>
  <c r="J24" i="44"/>
  <c r="I24" i="44"/>
  <c r="K23" i="44"/>
  <c r="J23" i="44"/>
  <c r="I23" i="44"/>
  <c r="K22" i="44"/>
  <c r="J22" i="44"/>
  <c r="I22" i="44"/>
  <c r="K21" i="44"/>
  <c r="J21" i="44"/>
  <c r="I21" i="44"/>
  <c r="K20" i="44"/>
  <c r="I20" i="44"/>
  <c r="K19" i="44"/>
  <c r="J19" i="44"/>
  <c r="I19" i="44"/>
  <c r="K18" i="44"/>
  <c r="J18" i="44"/>
  <c r="I18" i="44"/>
  <c r="K17" i="44"/>
  <c r="J17" i="44"/>
  <c r="I17" i="44"/>
  <c r="K16" i="44"/>
  <c r="J16" i="44"/>
  <c r="K15" i="44"/>
  <c r="J15" i="44"/>
  <c r="I15" i="44"/>
  <c r="K14" i="44"/>
  <c r="J14" i="44"/>
  <c r="K13" i="44"/>
  <c r="J13" i="44"/>
  <c r="I13" i="44"/>
  <c r="K11" i="44"/>
  <c r="J11" i="44"/>
  <c r="I11" i="44"/>
  <c r="K10" i="44"/>
  <c r="J10" i="44"/>
  <c r="I10" i="44"/>
  <c r="K69" i="38"/>
  <c r="J69" i="38"/>
  <c r="I69" i="38"/>
  <c r="K68" i="38"/>
  <c r="J68" i="38"/>
  <c r="I68" i="38"/>
  <c r="K67" i="38"/>
  <c r="J67" i="38"/>
  <c r="I67" i="38"/>
  <c r="J66" i="38"/>
  <c r="I66" i="38"/>
  <c r="K65" i="38"/>
  <c r="J65" i="38"/>
  <c r="I65" i="38"/>
  <c r="K64" i="38"/>
  <c r="J64" i="38"/>
  <c r="I64" i="38"/>
  <c r="K63" i="38"/>
  <c r="J63" i="38"/>
  <c r="I63" i="38"/>
  <c r="K62" i="38"/>
  <c r="J62" i="38"/>
  <c r="I62" i="38"/>
  <c r="K61" i="38"/>
  <c r="J61" i="38"/>
  <c r="I61" i="38"/>
  <c r="K60" i="38"/>
  <c r="J60" i="38"/>
  <c r="I60" i="38"/>
  <c r="K59" i="38"/>
  <c r="J59" i="38"/>
  <c r="I59" i="38"/>
  <c r="K58" i="38"/>
  <c r="J58" i="38"/>
  <c r="I58" i="38"/>
  <c r="K57" i="38"/>
  <c r="J57" i="38"/>
  <c r="I57" i="38"/>
  <c r="K56" i="38"/>
  <c r="J56" i="38"/>
  <c r="I56" i="38"/>
  <c r="K55" i="38"/>
  <c r="J55" i="38"/>
  <c r="I55" i="38"/>
  <c r="K54" i="38"/>
  <c r="J54" i="38"/>
  <c r="I54" i="38"/>
  <c r="K53" i="38"/>
  <c r="J53" i="38"/>
  <c r="I53" i="38"/>
  <c r="K52" i="38"/>
  <c r="J52" i="38"/>
  <c r="I52" i="38"/>
  <c r="K51" i="38"/>
  <c r="K50" i="38"/>
  <c r="J50" i="38"/>
  <c r="I50" i="38"/>
  <c r="K49" i="38"/>
  <c r="J49" i="38"/>
  <c r="I49" i="38"/>
  <c r="K48" i="38"/>
  <c r="J48" i="38"/>
  <c r="I48" i="38"/>
  <c r="K47" i="38"/>
  <c r="J47" i="38"/>
  <c r="I47" i="38"/>
  <c r="K46" i="38"/>
  <c r="J46" i="38"/>
  <c r="I46" i="38"/>
  <c r="K45" i="38"/>
  <c r="J45" i="38"/>
  <c r="I45" i="38"/>
  <c r="K44" i="38"/>
  <c r="J44" i="38"/>
  <c r="I44" i="38"/>
  <c r="K43" i="38"/>
  <c r="J43" i="38"/>
  <c r="I43" i="38"/>
  <c r="K42" i="38"/>
  <c r="J42" i="38"/>
  <c r="K41" i="38"/>
  <c r="J41" i="38"/>
  <c r="I41" i="38"/>
  <c r="K40" i="38"/>
  <c r="J40" i="38"/>
  <c r="I40" i="38"/>
  <c r="K39" i="38"/>
  <c r="J39" i="38"/>
  <c r="I39" i="38"/>
  <c r="K38" i="38"/>
  <c r="J38" i="38"/>
  <c r="I38" i="38"/>
  <c r="K37" i="38"/>
  <c r="J37" i="38"/>
  <c r="I37" i="38"/>
  <c r="K36" i="38"/>
  <c r="J36" i="38"/>
  <c r="I36" i="38"/>
  <c r="K35" i="38"/>
  <c r="J35" i="38"/>
  <c r="I35" i="38"/>
  <c r="J34" i="38"/>
  <c r="I34" i="38"/>
  <c r="K33" i="38"/>
  <c r="J33" i="38"/>
  <c r="I33" i="38"/>
  <c r="K32" i="38"/>
  <c r="J32" i="38"/>
  <c r="I32" i="38"/>
  <c r="K31" i="38"/>
  <c r="J31" i="38"/>
  <c r="I31" i="38"/>
  <c r="K30" i="38"/>
  <c r="J30" i="38"/>
  <c r="I30" i="38"/>
  <c r="K29" i="38"/>
  <c r="I29" i="38"/>
  <c r="K28" i="38"/>
  <c r="J28" i="38"/>
  <c r="I28" i="38"/>
  <c r="K27" i="38"/>
  <c r="J27" i="38"/>
  <c r="I27" i="38"/>
  <c r="K26" i="38"/>
  <c r="J26" i="38"/>
  <c r="I26" i="38"/>
  <c r="K25" i="38"/>
  <c r="J25" i="38"/>
  <c r="I25" i="38"/>
  <c r="K24" i="38"/>
  <c r="J24" i="38"/>
  <c r="I24" i="38"/>
  <c r="K23" i="38"/>
  <c r="J23" i="38"/>
  <c r="I23" i="38"/>
  <c r="K22" i="38"/>
  <c r="J22" i="38"/>
  <c r="I22" i="38"/>
  <c r="K21" i="38"/>
  <c r="J21" i="38"/>
  <c r="I21" i="38"/>
  <c r="K20" i="38"/>
  <c r="J20" i="38"/>
  <c r="K19" i="38"/>
  <c r="J19" i="38"/>
  <c r="I19" i="38"/>
  <c r="K18" i="38"/>
  <c r="J18" i="38"/>
  <c r="I18" i="38"/>
  <c r="K17" i="38"/>
  <c r="J17" i="38"/>
  <c r="I17" i="38"/>
  <c r="K16" i="38"/>
  <c r="I16" i="38"/>
  <c r="K15" i="38"/>
  <c r="J15" i="38"/>
  <c r="I15" i="38"/>
  <c r="I14" i="38"/>
  <c r="K13" i="38"/>
  <c r="J13" i="38"/>
  <c r="I13" i="38"/>
  <c r="K11" i="38"/>
  <c r="J11" i="38"/>
  <c r="I11" i="38"/>
  <c r="K10" i="38"/>
  <c r="J10" i="38"/>
  <c r="I10" i="38"/>
  <c r="K69" i="37"/>
  <c r="J69" i="37"/>
  <c r="I69" i="37"/>
  <c r="K68" i="37"/>
  <c r="J68" i="37"/>
  <c r="I68" i="37"/>
  <c r="K67" i="37"/>
  <c r="J67" i="37"/>
  <c r="I67" i="37"/>
  <c r="K66" i="37"/>
  <c r="K65" i="37"/>
  <c r="J65" i="37"/>
  <c r="I65" i="37"/>
  <c r="K64" i="37"/>
  <c r="J64" i="37"/>
  <c r="I64" i="37"/>
  <c r="K63" i="37"/>
  <c r="J63" i="37"/>
  <c r="I63" i="37"/>
  <c r="K62" i="37"/>
  <c r="J62" i="37"/>
  <c r="I62" i="37"/>
  <c r="K61" i="37"/>
  <c r="J61" i="37"/>
  <c r="I61" i="37"/>
  <c r="K60" i="37"/>
  <c r="J60" i="37"/>
  <c r="I60" i="37"/>
  <c r="K59" i="37"/>
  <c r="J59" i="37"/>
  <c r="I59" i="37"/>
  <c r="K58" i="37"/>
  <c r="J58" i="37"/>
  <c r="I58" i="37"/>
  <c r="K57" i="37"/>
  <c r="J57" i="37"/>
  <c r="I57" i="37"/>
  <c r="K56" i="37"/>
  <c r="J56" i="37"/>
  <c r="I56" i="37"/>
  <c r="K55" i="37"/>
  <c r="J55" i="37"/>
  <c r="I55" i="37"/>
  <c r="K54" i="37"/>
  <c r="J54" i="37"/>
  <c r="I54" i="37"/>
  <c r="K53" i="37"/>
  <c r="J53" i="37"/>
  <c r="I53" i="37"/>
  <c r="K52" i="37"/>
  <c r="J52" i="37"/>
  <c r="I52" i="37"/>
  <c r="I51" i="37"/>
  <c r="K50" i="37"/>
  <c r="J50" i="37"/>
  <c r="I50" i="37"/>
  <c r="K49" i="37"/>
  <c r="J49" i="37"/>
  <c r="I49" i="37"/>
  <c r="K47" i="37"/>
  <c r="J47" i="37"/>
  <c r="I47" i="37"/>
  <c r="K46" i="37"/>
  <c r="J46" i="37"/>
  <c r="I46" i="37"/>
  <c r="K45" i="37"/>
  <c r="J45" i="37"/>
  <c r="I45" i="37"/>
  <c r="K44" i="37"/>
  <c r="J44" i="37"/>
  <c r="I44" i="37"/>
  <c r="K43" i="37"/>
  <c r="J43" i="37"/>
  <c r="I43" i="37"/>
  <c r="K42" i="37"/>
  <c r="J42" i="37"/>
  <c r="I42" i="37"/>
  <c r="K41" i="37"/>
  <c r="J41" i="37"/>
  <c r="I41" i="37"/>
  <c r="K40" i="37"/>
  <c r="J40" i="37"/>
  <c r="I40" i="37"/>
  <c r="K39" i="37"/>
  <c r="J39" i="37"/>
  <c r="I39" i="37"/>
  <c r="K38" i="37"/>
  <c r="J38" i="37"/>
  <c r="I38" i="37"/>
  <c r="K37" i="37"/>
  <c r="J37" i="37"/>
  <c r="I37" i="37"/>
  <c r="K36" i="37"/>
  <c r="J36" i="37"/>
  <c r="I36" i="37"/>
  <c r="K35" i="37"/>
  <c r="J35" i="37"/>
  <c r="I35" i="37"/>
  <c r="K34" i="37"/>
  <c r="J34" i="37"/>
  <c r="I34" i="37"/>
  <c r="K33" i="37"/>
  <c r="J33" i="37"/>
  <c r="I33" i="37"/>
  <c r="K32" i="37"/>
  <c r="J32" i="37"/>
  <c r="I32" i="37"/>
  <c r="K31" i="37"/>
  <c r="J31" i="37"/>
  <c r="I31" i="37"/>
  <c r="K30" i="37"/>
  <c r="J30" i="37"/>
  <c r="I30" i="37"/>
  <c r="I29" i="37"/>
  <c r="K28" i="37"/>
  <c r="J28" i="37"/>
  <c r="I28" i="37"/>
  <c r="K27" i="37"/>
  <c r="J27" i="37"/>
  <c r="K26" i="37"/>
  <c r="J26" i="37"/>
  <c r="I26" i="37"/>
  <c r="K25" i="37"/>
  <c r="J25" i="37"/>
  <c r="I25" i="37"/>
  <c r="K24" i="37"/>
  <c r="J24" i="37"/>
  <c r="I24" i="37"/>
  <c r="K23" i="37"/>
  <c r="J23" i="37"/>
  <c r="I23" i="37"/>
  <c r="K22" i="37"/>
  <c r="J22" i="37"/>
  <c r="I22" i="37"/>
  <c r="K21" i="37"/>
  <c r="J21" i="37"/>
  <c r="I21" i="37"/>
  <c r="K20" i="37"/>
  <c r="I20" i="37"/>
  <c r="K19" i="37"/>
  <c r="J19" i="37"/>
  <c r="I19" i="37"/>
  <c r="K18" i="37"/>
  <c r="J18" i="37"/>
  <c r="I18" i="37"/>
  <c r="K17" i="37"/>
  <c r="J17" i="37"/>
  <c r="I17" i="37"/>
  <c r="K16" i="37"/>
  <c r="J16" i="37"/>
  <c r="K15" i="37"/>
  <c r="J15" i="37"/>
  <c r="I15" i="37"/>
  <c r="K14" i="37"/>
  <c r="J14" i="37"/>
  <c r="K13" i="37"/>
  <c r="J13" i="37"/>
  <c r="I13" i="37"/>
  <c r="K11" i="37"/>
  <c r="J11" i="37"/>
  <c r="I11" i="37"/>
  <c r="K10" i="37"/>
  <c r="J10" i="37"/>
  <c r="I10" i="37"/>
  <c r="K69" i="36"/>
  <c r="J69" i="36"/>
  <c r="I69" i="36"/>
  <c r="K68" i="36"/>
  <c r="J68" i="36"/>
  <c r="I68" i="36"/>
  <c r="K67" i="36"/>
  <c r="J67" i="36"/>
  <c r="I67" i="36"/>
  <c r="K66" i="36"/>
  <c r="J66" i="36"/>
  <c r="K65" i="36"/>
  <c r="J65" i="36"/>
  <c r="I65" i="36"/>
  <c r="K64" i="36"/>
  <c r="J64" i="36"/>
  <c r="I64" i="36"/>
  <c r="K63" i="36"/>
  <c r="J63" i="36"/>
  <c r="I63" i="36"/>
  <c r="K62" i="36"/>
  <c r="J62" i="36"/>
  <c r="I62" i="36"/>
  <c r="K61" i="36"/>
  <c r="J61" i="36"/>
  <c r="I61" i="36"/>
  <c r="K60" i="36"/>
  <c r="J60" i="36"/>
  <c r="I60" i="36"/>
  <c r="K59" i="36"/>
  <c r="J59" i="36"/>
  <c r="I59" i="36"/>
  <c r="K58" i="36"/>
  <c r="J58" i="36"/>
  <c r="I58" i="36"/>
  <c r="K57" i="36"/>
  <c r="J57" i="36"/>
  <c r="I57" i="36"/>
  <c r="K56" i="36"/>
  <c r="J56" i="36"/>
  <c r="I56" i="36"/>
  <c r="I55" i="36"/>
  <c r="K54" i="36"/>
  <c r="J54" i="36"/>
  <c r="I54" i="36"/>
  <c r="K53" i="36"/>
  <c r="J53" i="36"/>
  <c r="I53" i="36"/>
  <c r="K52" i="36"/>
  <c r="J52" i="36"/>
  <c r="I52" i="36"/>
  <c r="K51" i="36"/>
  <c r="K50" i="36"/>
  <c r="J50" i="36"/>
  <c r="I50" i="36"/>
  <c r="K49" i="36"/>
  <c r="J49" i="36"/>
  <c r="I49" i="36"/>
  <c r="K48" i="36"/>
  <c r="K47" i="36"/>
  <c r="J47" i="36"/>
  <c r="I47" i="36"/>
  <c r="K46" i="36"/>
  <c r="J46" i="36"/>
  <c r="I46" i="36"/>
  <c r="K45" i="36"/>
  <c r="J45" i="36"/>
  <c r="I45" i="36"/>
  <c r="K44" i="36"/>
  <c r="J44" i="36"/>
  <c r="I44" i="36"/>
  <c r="K43" i="36"/>
  <c r="J43" i="36"/>
  <c r="I43" i="36"/>
  <c r="K42" i="36"/>
  <c r="J42" i="36"/>
  <c r="I42" i="36"/>
  <c r="K41" i="36"/>
  <c r="J41" i="36"/>
  <c r="I41" i="36"/>
  <c r="K40" i="36"/>
  <c r="J40" i="36"/>
  <c r="I40" i="36"/>
  <c r="K39" i="36"/>
  <c r="J39" i="36"/>
  <c r="I39" i="36"/>
  <c r="K38" i="36"/>
  <c r="J38" i="36"/>
  <c r="I38" i="36"/>
  <c r="K37" i="36"/>
  <c r="J37" i="36"/>
  <c r="I37" i="36"/>
  <c r="K36" i="36"/>
  <c r="J36" i="36"/>
  <c r="I36" i="36"/>
  <c r="K35" i="36"/>
  <c r="J35" i="36"/>
  <c r="I35" i="36"/>
  <c r="I34" i="36"/>
  <c r="K33" i="36"/>
  <c r="J33" i="36"/>
  <c r="I33" i="36"/>
  <c r="K32" i="36"/>
  <c r="J32" i="36"/>
  <c r="I32" i="36"/>
  <c r="K31" i="36"/>
  <c r="J31" i="36"/>
  <c r="I31" i="36"/>
  <c r="K30" i="36"/>
  <c r="J30" i="36"/>
  <c r="I30" i="36"/>
  <c r="K29" i="36"/>
  <c r="K28" i="36"/>
  <c r="J28" i="36"/>
  <c r="I28" i="36"/>
  <c r="K27" i="36"/>
  <c r="K26" i="36"/>
  <c r="J26" i="36"/>
  <c r="I26" i="36"/>
  <c r="K25" i="36"/>
  <c r="J25" i="36"/>
  <c r="I25" i="36"/>
  <c r="K24" i="36"/>
  <c r="J24" i="36"/>
  <c r="I24" i="36"/>
  <c r="K23" i="36"/>
  <c r="J23" i="36"/>
  <c r="I23" i="36"/>
  <c r="K22" i="36"/>
  <c r="J22" i="36"/>
  <c r="I22" i="36"/>
  <c r="K21" i="36"/>
  <c r="J21" i="36"/>
  <c r="I21" i="36"/>
  <c r="J20" i="36"/>
  <c r="I20" i="36"/>
  <c r="K19" i="36"/>
  <c r="J19" i="36"/>
  <c r="I19" i="36"/>
  <c r="K18" i="36"/>
  <c r="J18" i="36"/>
  <c r="I18" i="36"/>
  <c r="K17" i="36"/>
  <c r="J17" i="36"/>
  <c r="I17" i="36"/>
  <c r="I16" i="36"/>
  <c r="K15" i="36"/>
  <c r="J15" i="36"/>
  <c r="I15" i="36"/>
  <c r="K13" i="36"/>
  <c r="J13" i="36"/>
  <c r="I13" i="36"/>
  <c r="K11" i="36"/>
  <c r="J11" i="36"/>
  <c r="I11" i="36"/>
  <c r="K10" i="36"/>
  <c r="J10" i="36"/>
  <c r="I10" i="36"/>
  <c r="K69" i="35"/>
  <c r="J69" i="35"/>
  <c r="I69" i="35"/>
  <c r="K68" i="35"/>
  <c r="J68" i="35"/>
  <c r="I68" i="35"/>
  <c r="K67" i="35"/>
  <c r="J67" i="35"/>
  <c r="I67" i="35"/>
  <c r="K66" i="35"/>
  <c r="J66" i="35"/>
  <c r="I66" i="35"/>
  <c r="K65" i="35"/>
  <c r="J65" i="35"/>
  <c r="I65" i="35"/>
  <c r="K64" i="35"/>
  <c r="J64" i="35"/>
  <c r="I64" i="35"/>
  <c r="K63" i="35"/>
  <c r="J63" i="35"/>
  <c r="I63" i="35"/>
  <c r="K62" i="35"/>
  <c r="J62" i="35"/>
  <c r="I62" i="35"/>
  <c r="K61" i="35"/>
  <c r="J61" i="35"/>
  <c r="I61" i="35"/>
  <c r="K60" i="35"/>
  <c r="J60" i="35"/>
  <c r="I60" i="35"/>
  <c r="K59" i="35"/>
  <c r="J59" i="35"/>
  <c r="I59" i="35"/>
  <c r="K58" i="35"/>
  <c r="J58" i="35"/>
  <c r="I58" i="35"/>
  <c r="K57" i="35"/>
  <c r="J57" i="35"/>
  <c r="I57" i="35"/>
  <c r="K56" i="35"/>
  <c r="J56" i="35"/>
  <c r="I56" i="35"/>
  <c r="J55" i="35"/>
  <c r="I55" i="35"/>
  <c r="K54" i="35"/>
  <c r="J54" i="35"/>
  <c r="I54" i="35"/>
  <c r="K53" i="35"/>
  <c r="J53" i="35"/>
  <c r="I53" i="35"/>
  <c r="K52" i="35"/>
  <c r="J52" i="35"/>
  <c r="I52" i="35"/>
  <c r="K51" i="35"/>
  <c r="J51" i="35"/>
  <c r="I51" i="35"/>
  <c r="K50" i="35"/>
  <c r="J50" i="35"/>
  <c r="I50" i="35"/>
  <c r="K49" i="35"/>
  <c r="J49" i="35"/>
  <c r="I49" i="35"/>
  <c r="K48" i="35"/>
  <c r="I48" i="35"/>
  <c r="K47" i="35"/>
  <c r="J47" i="35"/>
  <c r="I47" i="35"/>
  <c r="K46" i="35"/>
  <c r="J46" i="35"/>
  <c r="I46" i="35"/>
  <c r="K45" i="35"/>
  <c r="J45" i="35"/>
  <c r="I45" i="35"/>
  <c r="K44" i="35"/>
  <c r="J44" i="35"/>
  <c r="I44" i="35"/>
  <c r="K43" i="35"/>
  <c r="J43" i="35"/>
  <c r="I43" i="35"/>
  <c r="K42" i="35"/>
  <c r="J42" i="35"/>
  <c r="I42" i="35"/>
  <c r="K41" i="35"/>
  <c r="J41" i="35"/>
  <c r="I41" i="35"/>
  <c r="K40" i="35"/>
  <c r="J40" i="35"/>
  <c r="I40" i="35"/>
  <c r="K39" i="35"/>
  <c r="J39" i="35"/>
  <c r="I39" i="35"/>
  <c r="K38" i="35"/>
  <c r="J38" i="35"/>
  <c r="I38" i="35"/>
  <c r="K37" i="35"/>
  <c r="J37" i="35"/>
  <c r="I37" i="35"/>
  <c r="K36" i="35"/>
  <c r="J36" i="35"/>
  <c r="I36" i="35"/>
  <c r="K35" i="35"/>
  <c r="J35" i="35"/>
  <c r="I35" i="35"/>
  <c r="K34" i="35"/>
  <c r="J34" i="35"/>
  <c r="I34" i="35"/>
  <c r="K33" i="35"/>
  <c r="J33" i="35"/>
  <c r="I33" i="35"/>
  <c r="K32" i="35"/>
  <c r="J32" i="35"/>
  <c r="I32" i="35"/>
  <c r="K31" i="35"/>
  <c r="J31" i="35"/>
  <c r="I31" i="35"/>
  <c r="K30" i="35"/>
  <c r="J30" i="35"/>
  <c r="I30" i="35"/>
  <c r="K29" i="35"/>
  <c r="J29" i="35"/>
  <c r="I29" i="35"/>
  <c r="K28" i="35"/>
  <c r="J28" i="35"/>
  <c r="I28" i="35"/>
  <c r="K27" i="35"/>
  <c r="J27" i="35"/>
  <c r="I27" i="35"/>
  <c r="K26" i="35"/>
  <c r="J26" i="35"/>
  <c r="I26" i="35"/>
  <c r="K25" i="35"/>
  <c r="J25" i="35"/>
  <c r="I25" i="35"/>
  <c r="K24" i="35"/>
  <c r="J24" i="35"/>
  <c r="I24" i="35"/>
  <c r="K23" i="35"/>
  <c r="J23" i="35"/>
  <c r="I23" i="35"/>
  <c r="K22" i="35"/>
  <c r="J22" i="35"/>
  <c r="I22" i="35"/>
  <c r="K21" i="35"/>
  <c r="J21" i="35"/>
  <c r="I21" i="35"/>
  <c r="J20" i="35"/>
  <c r="I20" i="35"/>
  <c r="K19" i="35"/>
  <c r="J19" i="35"/>
  <c r="I19" i="35"/>
  <c r="K18" i="35"/>
  <c r="J18" i="35"/>
  <c r="I18" i="35"/>
  <c r="K17" i="35"/>
  <c r="J17" i="35"/>
  <c r="I17" i="35"/>
  <c r="K16" i="35"/>
  <c r="J16" i="35"/>
  <c r="I16" i="35"/>
  <c r="K15" i="35"/>
  <c r="J15" i="35"/>
  <c r="I15" i="35"/>
  <c r="K14" i="35"/>
  <c r="K13" i="35"/>
  <c r="J13" i="35"/>
  <c r="I13" i="35"/>
  <c r="K11" i="35"/>
  <c r="J11" i="35"/>
  <c r="I11" i="35"/>
  <c r="K10" i="35"/>
  <c r="J10" i="35"/>
  <c r="I10" i="35"/>
  <c r="K69" i="34"/>
  <c r="J69" i="34"/>
  <c r="I69" i="34"/>
  <c r="K68" i="34"/>
  <c r="J68" i="34"/>
  <c r="I68" i="34"/>
  <c r="K67" i="34"/>
  <c r="J67" i="34"/>
  <c r="I67" i="34"/>
  <c r="K66" i="34"/>
  <c r="J66" i="34"/>
  <c r="I66" i="34"/>
  <c r="K65" i="34"/>
  <c r="J65" i="34"/>
  <c r="I65" i="34"/>
  <c r="K64" i="34"/>
  <c r="J64" i="34"/>
  <c r="I64" i="34"/>
  <c r="K63" i="34"/>
  <c r="J63" i="34"/>
  <c r="I63" i="34"/>
  <c r="K62" i="34"/>
  <c r="J62" i="34"/>
  <c r="I62" i="34"/>
  <c r="K61" i="34"/>
  <c r="J61" i="34"/>
  <c r="I61" i="34"/>
  <c r="K60" i="34"/>
  <c r="J60" i="34"/>
  <c r="I60" i="34"/>
  <c r="K59" i="34"/>
  <c r="J59" i="34"/>
  <c r="I59" i="34"/>
  <c r="K58" i="34"/>
  <c r="J58" i="34"/>
  <c r="I58" i="34"/>
  <c r="K57" i="34"/>
  <c r="J57" i="34"/>
  <c r="I57" i="34"/>
  <c r="K56" i="34"/>
  <c r="J56" i="34"/>
  <c r="I56" i="34"/>
  <c r="K55" i="34"/>
  <c r="J55" i="34"/>
  <c r="I55" i="34"/>
  <c r="K54" i="34"/>
  <c r="J54" i="34"/>
  <c r="I54" i="34"/>
  <c r="K53" i="34"/>
  <c r="J53" i="34"/>
  <c r="I53" i="34"/>
  <c r="K52" i="34"/>
  <c r="J52" i="34"/>
  <c r="I52" i="34"/>
  <c r="K51" i="34"/>
  <c r="J51" i="34"/>
  <c r="I51" i="34"/>
  <c r="K50" i="34"/>
  <c r="J50" i="34"/>
  <c r="I50" i="34"/>
  <c r="K49" i="34"/>
  <c r="J49" i="34"/>
  <c r="I49" i="34"/>
  <c r="K48" i="34"/>
  <c r="J48" i="34"/>
  <c r="I48" i="34"/>
  <c r="K47" i="34"/>
  <c r="J47" i="34"/>
  <c r="I47" i="34"/>
  <c r="K46" i="34"/>
  <c r="J46" i="34"/>
  <c r="I46" i="34"/>
  <c r="K45" i="34"/>
  <c r="J45" i="34"/>
  <c r="I45" i="34"/>
  <c r="K44" i="34"/>
  <c r="J44" i="34"/>
  <c r="I44" i="34"/>
  <c r="K43" i="34"/>
  <c r="J43" i="34"/>
  <c r="I43" i="34"/>
  <c r="K42" i="34"/>
  <c r="K41" i="34"/>
  <c r="J41" i="34"/>
  <c r="I41" i="34"/>
  <c r="K40" i="34"/>
  <c r="J40" i="34"/>
  <c r="I40" i="34"/>
  <c r="K39" i="34"/>
  <c r="J39" i="34"/>
  <c r="I39" i="34"/>
  <c r="K38" i="34"/>
  <c r="J38" i="34"/>
  <c r="I38" i="34"/>
  <c r="K37" i="34"/>
  <c r="J37" i="34"/>
  <c r="I37" i="34"/>
  <c r="K36" i="34"/>
  <c r="J36" i="34"/>
  <c r="I36" i="34"/>
  <c r="K35" i="34"/>
  <c r="J35" i="34"/>
  <c r="I35" i="34"/>
  <c r="K34" i="34"/>
  <c r="J34" i="34"/>
  <c r="I34" i="34"/>
  <c r="K33" i="34"/>
  <c r="J33" i="34"/>
  <c r="I33" i="34"/>
  <c r="K32" i="34"/>
  <c r="J32" i="34"/>
  <c r="I32" i="34"/>
  <c r="K31" i="34"/>
  <c r="J31" i="34"/>
  <c r="I31" i="34"/>
  <c r="K30" i="34"/>
  <c r="J30" i="34"/>
  <c r="I30" i="34"/>
  <c r="J29" i="34"/>
  <c r="I29" i="34"/>
  <c r="K28" i="34"/>
  <c r="J28" i="34"/>
  <c r="I28" i="34"/>
  <c r="K27" i="34"/>
  <c r="J27" i="34"/>
  <c r="I27" i="34"/>
  <c r="K26" i="34"/>
  <c r="J26" i="34"/>
  <c r="I26" i="34"/>
  <c r="K25" i="34"/>
  <c r="J25" i="34"/>
  <c r="I25" i="34"/>
  <c r="K24" i="34"/>
  <c r="J24" i="34"/>
  <c r="I24" i="34"/>
  <c r="K23" i="34"/>
  <c r="J23" i="34"/>
  <c r="I23" i="34"/>
  <c r="K22" i="34"/>
  <c r="J22" i="34"/>
  <c r="I22" i="34"/>
  <c r="K21" i="34"/>
  <c r="J21" i="34"/>
  <c r="I21" i="34"/>
  <c r="K20" i="34"/>
  <c r="J20" i="34"/>
  <c r="I20" i="34"/>
  <c r="K19" i="34"/>
  <c r="J19" i="34"/>
  <c r="I19" i="34"/>
  <c r="K18" i="34"/>
  <c r="J18" i="34"/>
  <c r="I18" i="34"/>
  <c r="K17" i="34"/>
  <c r="J17" i="34"/>
  <c r="I17" i="34"/>
  <c r="K16" i="34"/>
  <c r="J16" i="34"/>
  <c r="I16" i="34"/>
  <c r="K15" i="34"/>
  <c r="J15" i="34"/>
  <c r="I15" i="34"/>
  <c r="K14" i="34"/>
  <c r="J14" i="34"/>
  <c r="I14" i="34"/>
  <c r="K13" i="34"/>
  <c r="J13" i="34"/>
  <c r="I13" i="34"/>
  <c r="K11" i="34"/>
  <c r="J11" i="34"/>
  <c r="I11" i="34"/>
  <c r="K10" i="34"/>
  <c r="J10" i="34"/>
  <c r="I10" i="34"/>
  <c r="K69" i="33"/>
  <c r="J69" i="33"/>
  <c r="I69" i="33"/>
  <c r="K68" i="33"/>
  <c r="J68" i="33"/>
  <c r="I68" i="33"/>
  <c r="K67" i="33"/>
  <c r="J67" i="33"/>
  <c r="I67" i="33"/>
  <c r="K66" i="33"/>
  <c r="K65" i="33"/>
  <c r="J65" i="33"/>
  <c r="I65" i="33"/>
  <c r="K64" i="33"/>
  <c r="J64" i="33"/>
  <c r="I64" i="33"/>
  <c r="K63" i="33"/>
  <c r="J63" i="33"/>
  <c r="I63" i="33"/>
  <c r="K62" i="33"/>
  <c r="J62" i="33"/>
  <c r="I62" i="33"/>
  <c r="K61" i="33"/>
  <c r="J61" i="33"/>
  <c r="I61" i="33"/>
  <c r="K60" i="33"/>
  <c r="J60" i="33"/>
  <c r="I60" i="33"/>
  <c r="K59" i="33"/>
  <c r="J59" i="33"/>
  <c r="I59" i="33"/>
  <c r="K58" i="33"/>
  <c r="J58" i="33"/>
  <c r="I58" i="33"/>
  <c r="K57" i="33"/>
  <c r="J57" i="33"/>
  <c r="I57" i="33"/>
  <c r="K56" i="33"/>
  <c r="J56" i="33"/>
  <c r="I56" i="33"/>
  <c r="K55" i="33"/>
  <c r="J55" i="33"/>
  <c r="I55" i="33"/>
  <c r="K54" i="33"/>
  <c r="J54" i="33"/>
  <c r="I54" i="33"/>
  <c r="K53" i="33"/>
  <c r="J53" i="33"/>
  <c r="I53" i="33"/>
  <c r="K52" i="33"/>
  <c r="J52" i="33"/>
  <c r="I52" i="33"/>
  <c r="J51" i="33"/>
  <c r="I51" i="33"/>
  <c r="K50" i="33"/>
  <c r="J50" i="33"/>
  <c r="I50" i="33"/>
  <c r="K49" i="33"/>
  <c r="J49" i="33"/>
  <c r="I49" i="33"/>
  <c r="K48" i="33"/>
  <c r="J48" i="33"/>
  <c r="I48" i="33"/>
  <c r="K47" i="33"/>
  <c r="J47" i="33"/>
  <c r="I47" i="33"/>
  <c r="K46" i="33"/>
  <c r="J46" i="33"/>
  <c r="I46" i="33"/>
  <c r="K45" i="33"/>
  <c r="J45" i="33"/>
  <c r="I45" i="33"/>
  <c r="K44" i="33"/>
  <c r="J44" i="33"/>
  <c r="I44" i="33"/>
  <c r="K43" i="33"/>
  <c r="J43" i="33"/>
  <c r="I43" i="33"/>
  <c r="K42" i="33"/>
  <c r="K41" i="33"/>
  <c r="J41" i="33"/>
  <c r="I41" i="33"/>
  <c r="K40" i="33"/>
  <c r="J40" i="33"/>
  <c r="I40" i="33"/>
  <c r="K39" i="33"/>
  <c r="J39" i="33"/>
  <c r="I39" i="33"/>
  <c r="K38" i="33"/>
  <c r="J38" i="33"/>
  <c r="I38" i="33"/>
  <c r="K37" i="33"/>
  <c r="J37" i="33"/>
  <c r="I37" i="33"/>
  <c r="K36" i="33"/>
  <c r="J36" i="33"/>
  <c r="I36" i="33"/>
  <c r="K35" i="33"/>
  <c r="J35" i="33"/>
  <c r="I35" i="33"/>
  <c r="K34" i="33"/>
  <c r="J34" i="33"/>
  <c r="K33" i="33"/>
  <c r="J33" i="33"/>
  <c r="I33" i="33"/>
  <c r="K32" i="33"/>
  <c r="J32" i="33"/>
  <c r="I32" i="33"/>
  <c r="K31" i="33"/>
  <c r="J31" i="33"/>
  <c r="I31" i="33"/>
  <c r="K30" i="33"/>
  <c r="J30" i="33"/>
  <c r="I30" i="33"/>
  <c r="J29" i="33"/>
  <c r="I29" i="33"/>
  <c r="K28" i="33"/>
  <c r="J28" i="33"/>
  <c r="I28" i="33"/>
  <c r="J27" i="33"/>
  <c r="I27" i="33"/>
  <c r="K26" i="33"/>
  <c r="J26" i="33"/>
  <c r="I26" i="33"/>
  <c r="K25" i="33"/>
  <c r="J25" i="33"/>
  <c r="I25" i="33"/>
  <c r="K24" i="33"/>
  <c r="J24" i="33"/>
  <c r="I24" i="33"/>
  <c r="K23" i="33"/>
  <c r="J23" i="33"/>
  <c r="I23" i="33"/>
  <c r="K22" i="33"/>
  <c r="J22" i="33"/>
  <c r="I22" i="33"/>
  <c r="K21" i="33"/>
  <c r="J21" i="33"/>
  <c r="I21" i="33"/>
  <c r="K20" i="33"/>
  <c r="J20" i="33"/>
  <c r="K19" i="33"/>
  <c r="J19" i="33"/>
  <c r="I19" i="33"/>
  <c r="K18" i="33"/>
  <c r="J18" i="33"/>
  <c r="I18" i="33"/>
  <c r="K17" i="33"/>
  <c r="J17" i="33"/>
  <c r="I17" i="33"/>
  <c r="K16" i="33"/>
  <c r="J16" i="33"/>
  <c r="I16" i="33"/>
  <c r="K15" i="33"/>
  <c r="J15" i="33"/>
  <c r="I15" i="33"/>
  <c r="K14" i="33"/>
  <c r="K13" i="33"/>
  <c r="J13" i="33"/>
  <c r="I13" i="33"/>
  <c r="K11" i="33"/>
  <c r="J11" i="33"/>
  <c r="I11" i="33"/>
  <c r="K10" i="33"/>
  <c r="J10" i="33"/>
  <c r="I10" i="33"/>
  <c r="K69" i="32"/>
  <c r="J69" i="32"/>
  <c r="I69" i="32"/>
  <c r="K68" i="32"/>
  <c r="J68" i="32"/>
  <c r="I68" i="32"/>
  <c r="K67" i="32"/>
  <c r="J67" i="32"/>
  <c r="I67" i="32"/>
  <c r="K66" i="32"/>
  <c r="J66" i="32"/>
  <c r="I66" i="32"/>
  <c r="K65" i="32"/>
  <c r="J65" i="32"/>
  <c r="I65" i="32"/>
  <c r="K64" i="32"/>
  <c r="J64" i="32"/>
  <c r="I64" i="32"/>
  <c r="K63" i="32"/>
  <c r="J63" i="32"/>
  <c r="I63" i="32"/>
  <c r="K62" i="32"/>
  <c r="J62" i="32"/>
  <c r="I62" i="32"/>
  <c r="K61" i="32"/>
  <c r="J61" i="32"/>
  <c r="I61" i="32"/>
  <c r="K60" i="32"/>
  <c r="J60" i="32"/>
  <c r="I60" i="32"/>
  <c r="K59" i="32"/>
  <c r="J59" i="32"/>
  <c r="I59" i="32"/>
  <c r="K58" i="32"/>
  <c r="J58" i="32"/>
  <c r="I58" i="32"/>
  <c r="K57" i="32"/>
  <c r="J57" i="32"/>
  <c r="I57" i="32"/>
  <c r="K56" i="32"/>
  <c r="J56" i="32"/>
  <c r="I56" i="32"/>
  <c r="I55" i="32"/>
  <c r="K54" i="32"/>
  <c r="J54" i="32"/>
  <c r="I54" i="32"/>
  <c r="K53" i="32"/>
  <c r="J53" i="32"/>
  <c r="I53" i="32"/>
  <c r="K52" i="32"/>
  <c r="J52" i="32"/>
  <c r="I52" i="32"/>
  <c r="K51" i="32"/>
  <c r="J51" i="32"/>
  <c r="I51" i="32"/>
  <c r="K50" i="32"/>
  <c r="J50" i="32"/>
  <c r="I50" i="32"/>
  <c r="K49" i="32"/>
  <c r="J49" i="32"/>
  <c r="I49" i="32"/>
  <c r="K48" i="32"/>
  <c r="J48" i="32"/>
  <c r="I48" i="32"/>
  <c r="K47" i="32"/>
  <c r="J47" i="32"/>
  <c r="I47" i="32"/>
  <c r="K46" i="32"/>
  <c r="J46" i="32"/>
  <c r="I46" i="32"/>
  <c r="K45" i="32"/>
  <c r="J45" i="32"/>
  <c r="I45" i="32"/>
  <c r="K44" i="32"/>
  <c r="J44" i="32"/>
  <c r="I44" i="32"/>
  <c r="K43" i="32"/>
  <c r="J43" i="32"/>
  <c r="I43" i="32"/>
  <c r="K42" i="32"/>
  <c r="J42" i="32"/>
  <c r="I42" i="32"/>
  <c r="K41" i="32"/>
  <c r="J41" i="32"/>
  <c r="I41" i="32"/>
  <c r="K40" i="32"/>
  <c r="J40" i="32"/>
  <c r="I40" i="32"/>
  <c r="K39" i="32"/>
  <c r="J39" i="32"/>
  <c r="I39" i="32"/>
  <c r="K38" i="32"/>
  <c r="J38" i="32"/>
  <c r="I38" i="32"/>
  <c r="K37" i="32"/>
  <c r="J37" i="32"/>
  <c r="I37" i="32"/>
  <c r="K36" i="32"/>
  <c r="J36" i="32"/>
  <c r="I36" i="32"/>
  <c r="K35" i="32"/>
  <c r="J35" i="32"/>
  <c r="I35" i="32"/>
  <c r="K34" i="32"/>
  <c r="J34" i="32"/>
  <c r="I34" i="32"/>
  <c r="K33" i="32"/>
  <c r="J33" i="32"/>
  <c r="I33" i="32"/>
  <c r="K32" i="32"/>
  <c r="J32" i="32"/>
  <c r="I32" i="32"/>
  <c r="K31" i="32"/>
  <c r="J31" i="32"/>
  <c r="I31" i="32"/>
  <c r="K30" i="32"/>
  <c r="J30" i="32"/>
  <c r="I30" i="32"/>
  <c r="K29" i="32"/>
  <c r="J29" i="32"/>
  <c r="I29" i="32"/>
  <c r="K28" i="32"/>
  <c r="J28" i="32"/>
  <c r="I28" i="32"/>
  <c r="I27" i="32"/>
  <c r="K26" i="32"/>
  <c r="J26" i="32"/>
  <c r="I26" i="32"/>
  <c r="K25" i="32"/>
  <c r="J25" i="32"/>
  <c r="I25" i="32"/>
  <c r="K24" i="32"/>
  <c r="J24" i="32"/>
  <c r="I24" i="32"/>
  <c r="K23" i="32"/>
  <c r="J23" i="32"/>
  <c r="I23" i="32"/>
  <c r="K22" i="32"/>
  <c r="J22" i="32"/>
  <c r="I22" i="32"/>
  <c r="K21" i="32"/>
  <c r="J21" i="32"/>
  <c r="I21" i="32"/>
  <c r="K20" i="32"/>
  <c r="J20" i="32"/>
  <c r="I20" i="32"/>
  <c r="K19" i="32"/>
  <c r="J19" i="32"/>
  <c r="I19" i="32"/>
  <c r="K18" i="32"/>
  <c r="J18" i="32"/>
  <c r="I18" i="32"/>
  <c r="K17" i="32"/>
  <c r="J17" i="32"/>
  <c r="I17" i="32"/>
  <c r="K16" i="32"/>
  <c r="J16" i="32"/>
  <c r="I16" i="32"/>
  <c r="K15" i="32"/>
  <c r="J15" i="32"/>
  <c r="I15" i="32"/>
  <c r="K14" i="32"/>
  <c r="J14" i="32"/>
  <c r="I14" i="32"/>
  <c r="K13" i="32"/>
  <c r="J13" i="32"/>
  <c r="I13" i="32"/>
  <c r="K11" i="32"/>
  <c r="J11" i="32"/>
  <c r="I11" i="32"/>
  <c r="K10" i="32"/>
  <c r="J10" i="32"/>
  <c r="I10" i="32"/>
  <c r="K69" i="31"/>
  <c r="J69" i="31"/>
  <c r="I69" i="31"/>
  <c r="K68" i="31"/>
  <c r="J68" i="31"/>
  <c r="I68" i="31"/>
  <c r="K67" i="31"/>
  <c r="J67" i="31"/>
  <c r="I67" i="31"/>
  <c r="K66" i="31"/>
  <c r="K65" i="31"/>
  <c r="J65" i="31"/>
  <c r="I65" i="31"/>
  <c r="K64" i="31"/>
  <c r="J64" i="31"/>
  <c r="I64" i="31"/>
  <c r="K63" i="31"/>
  <c r="J63" i="31"/>
  <c r="I63" i="31"/>
  <c r="K62" i="31"/>
  <c r="J62" i="31"/>
  <c r="I62" i="31"/>
  <c r="K61" i="31"/>
  <c r="J61" i="31"/>
  <c r="I61" i="31"/>
  <c r="K60" i="31"/>
  <c r="J60" i="31"/>
  <c r="I60" i="31"/>
  <c r="K59" i="31"/>
  <c r="J59" i="31"/>
  <c r="I59" i="31"/>
  <c r="K58" i="31"/>
  <c r="J58" i="31"/>
  <c r="I58" i="31"/>
  <c r="K57" i="31"/>
  <c r="J57" i="31"/>
  <c r="I57" i="31"/>
  <c r="K56" i="31"/>
  <c r="J56" i="31"/>
  <c r="I56" i="31"/>
  <c r="K55" i="31"/>
  <c r="J55" i="31"/>
  <c r="I55" i="31"/>
  <c r="K54" i="31"/>
  <c r="J54" i="31"/>
  <c r="I54" i="31"/>
  <c r="K53" i="31"/>
  <c r="J53" i="31"/>
  <c r="I53" i="31"/>
  <c r="K52" i="31"/>
  <c r="J52" i="31"/>
  <c r="I52" i="31"/>
  <c r="J51" i="31"/>
  <c r="I51" i="31"/>
  <c r="K50" i="31"/>
  <c r="J50" i="31"/>
  <c r="I50" i="31"/>
  <c r="K49" i="31"/>
  <c r="J49" i="31"/>
  <c r="I49" i="31"/>
  <c r="K48" i="31"/>
  <c r="J48" i="31"/>
  <c r="I48" i="31"/>
  <c r="K47" i="31"/>
  <c r="J47" i="31"/>
  <c r="I47" i="31"/>
  <c r="K46" i="31"/>
  <c r="J46" i="31"/>
  <c r="I46" i="31"/>
  <c r="K45" i="31"/>
  <c r="J45" i="31"/>
  <c r="I45" i="31"/>
  <c r="K44" i="31"/>
  <c r="J44" i="31"/>
  <c r="I44" i="31"/>
  <c r="K43" i="31"/>
  <c r="J43" i="31"/>
  <c r="I43" i="31"/>
  <c r="K41" i="31"/>
  <c r="J41" i="31"/>
  <c r="I41" i="31"/>
  <c r="K40" i="31"/>
  <c r="J40" i="31"/>
  <c r="I40" i="31"/>
  <c r="K39" i="31"/>
  <c r="J39" i="31"/>
  <c r="I39" i="31"/>
  <c r="K38" i="31"/>
  <c r="J38" i="31"/>
  <c r="I38" i="31"/>
  <c r="K37" i="31"/>
  <c r="J37" i="31"/>
  <c r="I37" i="31"/>
  <c r="K36" i="31"/>
  <c r="J36" i="31"/>
  <c r="I36" i="31"/>
  <c r="K35" i="31"/>
  <c r="J35" i="31"/>
  <c r="I35" i="31"/>
  <c r="K34" i="31"/>
  <c r="J34" i="31"/>
  <c r="I34" i="31"/>
  <c r="K33" i="31"/>
  <c r="J33" i="31"/>
  <c r="I33" i="31"/>
  <c r="K32" i="31"/>
  <c r="J32" i="31"/>
  <c r="I32" i="31"/>
  <c r="K31" i="31"/>
  <c r="J31" i="31"/>
  <c r="I31" i="31"/>
  <c r="K30" i="31"/>
  <c r="J30" i="31"/>
  <c r="I30" i="31"/>
  <c r="K29" i="31"/>
  <c r="J29" i="31"/>
  <c r="K28" i="31"/>
  <c r="J28" i="31"/>
  <c r="I28" i="31"/>
  <c r="J27" i="31"/>
  <c r="K26" i="31"/>
  <c r="J26" i="31"/>
  <c r="I26" i="31"/>
  <c r="K25" i="31"/>
  <c r="J25" i="31"/>
  <c r="I25" i="31"/>
  <c r="K24" i="31"/>
  <c r="J24" i="31"/>
  <c r="I24" i="31"/>
  <c r="K23" i="31"/>
  <c r="J23" i="31"/>
  <c r="I23" i="31"/>
  <c r="K22" i="31"/>
  <c r="J22" i="31"/>
  <c r="I22" i="31"/>
  <c r="K21" i="31"/>
  <c r="J21" i="31"/>
  <c r="I21" i="31"/>
  <c r="K20" i="31"/>
  <c r="J20" i="31"/>
  <c r="I20" i="31"/>
  <c r="K19" i="31"/>
  <c r="J19" i="31"/>
  <c r="I19" i="31"/>
  <c r="K18" i="31"/>
  <c r="J18" i="31"/>
  <c r="I18" i="31"/>
  <c r="K17" i="31"/>
  <c r="J17" i="31"/>
  <c r="I17" i="31"/>
  <c r="K16" i="31"/>
  <c r="J16" i="31"/>
  <c r="I16" i="31"/>
  <c r="K15" i="31"/>
  <c r="J15" i="31"/>
  <c r="I15" i="31"/>
  <c r="K14" i="31"/>
  <c r="J14" i="31"/>
  <c r="I14" i="31"/>
  <c r="K13" i="31"/>
  <c r="J13" i="31"/>
  <c r="I13" i="31"/>
  <c r="K11" i="31"/>
  <c r="J11" i="31"/>
  <c r="I11" i="31"/>
  <c r="K10" i="31"/>
  <c r="J10" i="31"/>
  <c r="I10" i="31"/>
  <c r="K69" i="29"/>
  <c r="J69" i="29"/>
  <c r="I69" i="29"/>
  <c r="K68" i="29"/>
  <c r="J68" i="29"/>
  <c r="I68" i="29"/>
  <c r="K67" i="29"/>
  <c r="J67" i="29"/>
  <c r="I67" i="29"/>
  <c r="K66" i="29"/>
  <c r="I66" i="29"/>
  <c r="K65" i="29"/>
  <c r="J65" i="29"/>
  <c r="I65" i="29"/>
  <c r="K64" i="29"/>
  <c r="J64" i="29"/>
  <c r="I64" i="29"/>
  <c r="K63" i="29"/>
  <c r="J63" i="29"/>
  <c r="I63" i="29"/>
  <c r="K62" i="29"/>
  <c r="J62" i="29"/>
  <c r="I62" i="29"/>
  <c r="K61" i="29"/>
  <c r="J61" i="29"/>
  <c r="I61" i="29"/>
  <c r="K60" i="29"/>
  <c r="J60" i="29"/>
  <c r="I60" i="29"/>
  <c r="K59" i="29"/>
  <c r="J59" i="29"/>
  <c r="I59" i="29"/>
  <c r="K58" i="29"/>
  <c r="J58" i="29"/>
  <c r="I58" i="29"/>
  <c r="K57" i="29"/>
  <c r="J57" i="29"/>
  <c r="I57" i="29"/>
  <c r="K56" i="29"/>
  <c r="J56" i="29"/>
  <c r="I56" i="29"/>
  <c r="K55" i="29"/>
  <c r="K54" i="29"/>
  <c r="J54" i="29"/>
  <c r="I54" i="29"/>
  <c r="K53" i="29"/>
  <c r="J53" i="29"/>
  <c r="I53" i="29"/>
  <c r="K52" i="29"/>
  <c r="J52" i="29"/>
  <c r="I52" i="29"/>
  <c r="K51" i="29"/>
  <c r="J51" i="29"/>
  <c r="I51" i="29"/>
  <c r="K50" i="29"/>
  <c r="J50" i="29"/>
  <c r="I50" i="29"/>
  <c r="K49" i="29"/>
  <c r="J49" i="29"/>
  <c r="I49" i="29"/>
  <c r="K48" i="29"/>
  <c r="J48" i="29"/>
  <c r="I48" i="29"/>
  <c r="K47" i="29"/>
  <c r="J47" i="29"/>
  <c r="I47" i="29"/>
  <c r="K46" i="29"/>
  <c r="J46" i="29"/>
  <c r="I46" i="29"/>
  <c r="K45" i="29"/>
  <c r="J45" i="29"/>
  <c r="I45" i="29"/>
  <c r="K44" i="29"/>
  <c r="J44" i="29"/>
  <c r="I44" i="29"/>
  <c r="K43" i="29"/>
  <c r="J43" i="29"/>
  <c r="I43" i="29"/>
  <c r="K42" i="29"/>
  <c r="I42" i="29"/>
  <c r="K41" i="29"/>
  <c r="J41" i="29"/>
  <c r="I41" i="29"/>
  <c r="K40" i="29"/>
  <c r="J40" i="29"/>
  <c r="I40" i="29"/>
  <c r="K39" i="29"/>
  <c r="J39" i="29"/>
  <c r="I39" i="29"/>
  <c r="K38" i="29"/>
  <c r="J38" i="29"/>
  <c r="I38" i="29"/>
  <c r="K37" i="29"/>
  <c r="J37" i="29"/>
  <c r="I37" i="29"/>
  <c r="K36" i="29"/>
  <c r="J36" i="29"/>
  <c r="I36" i="29"/>
  <c r="K35" i="29"/>
  <c r="J35" i="29"/>
  <c r="I35" i="29"/>
  <c r="K34" i="29"/>
  <c r="J34" i="29"/>
  <c r="I34" i="29"/>
  <c r="K33" i="29"/>
  <c r="J33" i="29"/>
  <c r="I33" i="29"/>
  <c r="K32" i="29"/>
  <c r="J32" i="29"/>
  <c r="I32" i="29"/>
  <c r="K31" i="29"/>
  <c r="J31" i="29"/>
  <c r="I31" i="29"/>
  <c r="K30" i="29"/>
  <c r="J30" i="29"/>
  <c r="I30" i="29"/>
  <c r="K29" i="29"/>
  <c r="J29" i="29"/>
  <c r="I29" i="29"/>
  <c r="K28" i="29"/>
  <c r="J28" i="29"/>
  <c r="I28" i="29"/>
  <c r="K27" i="29"/>
  <c r="J27" i="29"/>
  <c r="I27" i="29"/>
  <c r="K26" i="29"/>
  <c r="J26" i="29"/>
  <c r="I26" i="29"/>
  <c r="K25" i="29"/>
  <c r="J25" i="29"/>
  <c r="I25" i="29"/>
  <c r="K24" i="29"/>
  <c r="J24" i="29"/>
  <c r="I24" i="29"/>
  <c r="K23" i="29"/>
  <c r="J23" i="29"/>
  <c r="I23" i="29"/>
  <c r="K22" i="29"/>
  <c r="J22" i="29"/>
  <c r="I22" i="29"/>
  <c r="K21" i="29"/>
  <c r="J21" i="29"/>
  <c r="I21" i="29"/>
  <c r="I20" i="29"/>
  <c r="K19" i="29"/>
  <c r="J19" i="29"/>
  <c r="I19" i="29"/>
  <c r="K18" i="29"/>
  <c r="J18" i="29"/>
  <c r="I18" i="29"/>
  <c r="K17" i="29"/>
  <c r="J17" i="29"/>
  <c r="I17" i="29"/>
  <c r="K16" i="29"/>
  <c r="J16" i="29"/>
  <c r="I16" i="29"/>
  <c r="K15" i="29"/>
  <c r="J15" i="29"/>
  <c r="I15" i="29"/>
  <c r="K13" i="29"/>
  <c r="J13" i="29"/>
  <c r="I13" i="29"/>
  <c r="K11" i="29"/>
  <c r="J11" i="29"/>
  <c r="I11" i="29"/>
  <c r="K10" i="29"/>
  <c r="J10" i="29"/>
  <c r="I10" i="29"/>
  <c r="K69" i="28"/>
  <c r="J69" i="28"/>
  <c r="I69" i="28"/>
  <c r="K68" i="28"/>
  <c r="J68" i="28"/>
  <c r="I68" i="28"/>
  <c r="K67" i="28"/>
  <c r="J67" i="28"/>
  <c r="I67" i="28"/>
  <c r="K66" i="28"/>
  <c r="J66" i="28"/>
  <c r="I66" i="28"/>
  <c r="K65" i="28"/>
  <c r="J65" i="28"/>
  <c r="I65" i="28"/>
  <c r="K64" i="28"/>
  <c r="J64" i="28"/>
  <c r="I64" i="28"/>
  <c r="K63" i="28"/>
  <c r="J63" i="28"/>
  <c r="I63" i="28"/>
  <c r="K62" i="28"/>
  <c r="J62" i="28"/>
  <c r="I62" i="28"/>
  <c r="K61" i="28"/>
  <c r="J61" i="28"/>
  <c r="I61" i="28"/>
  <c r="K60" i="28"/>
  <c r="J60" i="28"/>
  <c r="I60" i="28"/>
  <c r="K59" i="28"/>
  <c r="J59" i="28"/>
  <c r="I59" i="28"/>
  <c r="K58" i="28"/>
  <c r="J58" i="28"/>
  <c r="I58" i="28"/>
  <c r="K57" i="28"/>
  <c r="J57" i="28"/>
  <c r="I57" i="28"/>
  <c r="K56" i="28"/>
  <c r="J56" i="28"/>
  <c r="I56" i="28"/>
  <c r="J55" i="28"/>
  <c r="I55" i="28"/>
  <c r="K54" i="28"/>
  <c r="J54" i="28"/>
  <c r="I54" i="28"/>
  <c r="K53" i="28"/>
  <c r="J53" i="28"/>
  <c r="I53" i="28"/>
  <c r="K52" i="28"/>
  <c r="J52" i="28"/>
  <c r="I52" i="28"/>
  <c r="K51" i="28"/>
  <c r="J51" i="28"/>
  <c r="I51" i="28"/>
  <c r="K50" i="28"/>
  <c r="J50" i="28"/>
  <c r="I50" i="28"/>
  <c r="K49" i="28"/>
  <c r="J49" i="28"/>
  <c r="I49" i="28"/>
  <c r="K48" i="28"/>
  <c r="J48" i="28"/>
  <c r="I48" i="28"/>
  <c r="K47" i="28"/>
  <c r="J47" i="28"/>
  <c r="I47" i="28"/>
  <c r="K46" i="28"/>
  <c r="J46" i="28"/>
  <c r="I46" i="28"/>
  <c r="K45" i="28"/>
  <c r="J45" i="28"/>
  <c r="I45" i="28"/>
  <c r="K44" i="28"/>
  <c r="J44" i="28"/>
  <c r="I44" i="28"/>
  <c r="K43" i="28"/>
  <c r="J43" i="28"/>
  <c r="I43" i="28"/>
  <c r="K42" i="28"/>
  <c r="J42" i="28"/>
  <c r="I42" i="28"/>
  <c r="K41" i="28"/>
  <c r="J41" i="28"/>
  <c r="I41" i="28"/>
  <c r="K40" i="28"/>
  <c r="J40" i="28"/>
  <c r="I40" i="28"/>
  <c r="K39" i="28"/>
  <c r="J39" i="28"/>
  <c r="I39" i="28"/>
  <c r="K38" i="28"/>
  <c r="J38" i="28"/>
  <c r="I38" i="28"/>
  <c r="K37" i="28"/>
  <c r="J37" i="28"/>
  <c r="I37" i="28"/>
  <c r="K36" i="28"/>
  <c r="J36" i="28"/>
  <c r="I36" i="28"/>
  <c r="K35" i="28"/>
  <c r="J35" i="28"/>
  <c r="I35" i="28"/>
  <c r="K33" i="28"/>
  <c r="J33" i="28"/>
  <c r="I33" i="28"/>
  <c r="K32" i="28"/>
  <c r="J32" i="28"/>
  <c r="I32" i="28"/>
  <c r="K31" i="28"/>
  <c r="J31" i="28"/>
  <c r="I31" i="28"/>
  <c r="K30" i="28"/>
  <c r="J30" i="28"/>
  <c r="I30" i="28"/>
  <c r="K29" i="28"/>
  <c r="J29" i="28"/>
  <c r="I29" i="28"/>
  <c r="K28" i="28"/>
  <c r="J28" i="28"/>
  <c r="I28" i="28"/>
  <c r="J27" i="28"/>
  <c r="I27" i="28"/>
  <c r="K26" i="28"/>
  <c r="J26" i="28"/>
  <c r="I26" i="28"/>
  <c r="K25" i="28"/>
  <c r="J25" i="28"/>
  <c r="I25" i="28"/>
  <c r="K24" i="28"/>
  <c r="J24" i="28"/>
  <c r="I24" i="28"/>
  <c r="K23" i="28"/>
  <c r="J23" i="28"/>
  <c r="I23" i="28"/>
  <c r="K22" i="28"/>
  <c r="J22" i="28"/>
  <c r="I22" i="28"/>
  <c r="K21" i="28"/>
  <c r="J21" i="28"/>
  <c r="I21" i="28"/>
  <c r="K20" i="28"/>
  <c r="J20" i="28"/>
  <c r="I20" i="28"/>
  <c r="K19" i="28"/>
  <c r="J19" i="28"/>
  <c r="I19" i="28"/>
  <c r="K18" i="28"/>
  <c r="J18" i="28"/>
  <c r="I18" i="28"/>
  <c r="K17" i="28"/>
  <c r="J17" i="28"/>
  <c r="I17" i="28"/>
  <c r="K16" i="28"/>
  <c r="J16" i="28"/>
  <c r="I16" i="28"/>
  <c r="K15" i="28"/>
  <c r="J15" i="28"/>
  <c r="I15" i="28"/>
  <c r="K14" i="28"/>
  <c r="J14" i="28"/>
  <c r="I14" i="28"/>
  <c r="K13" i="28"/>
  <c r="J13" i="28"/>
  <c r="I13" i="28"/>
  <c r="K11" i="28"/>
  <c r="J11" i="28"/>
  <c r="I11" i="28"/>
  <c r="K10" i="28"/>
  <c r="J10" i="28"/>
  <c r="I10" i="28"/>
  <c r="I11" i="27"/>
  <c r="J11" i="27"/>
  <c r="K11" i="27"/>
  <c r="I13" i="27"/>
  <c r="J13" i="27"/>
  <c r="K13" i="27"/>
  <c r="I14" i="27"/>
  <c r="J14" i="27"/>
  <c r="K14" i="27"/>
  <c r="I15" i="27"/>
  <c r="J15" i="27"/>
  <c r="K15" i="27"/>
  <c r="I16" i="27"/>
  <c r="J16" i="27"/>
  <c r="K16" i="27"/>
  <c r="I17" i="27"/>
  <c r="J17" i="27"/>
  <c r="K17" i="27"/>
  <c r="I18" i="27"/>
  <c r="J18" i="27"/>
  <c r="K18" i="27"/>
  <c r="I19" i="27"/>
  <c r="J19" i="27"/>
  <c r="K19" i="27"/>
  <c r="I20" i="27"/>
  <c r="J20" i="27"/>
  <c r="K20" i="27"/>
  <c r="I21" i="27"/>
  <c r="J21" i="27"/>
  <c r="K21" i="27"/>
  <c r="I22" i="27"/>
  <c r="J22" i="27"/>
  <c r="K22" i="27"/>
  <c r="I23" i="27"/>
  <c r="J23" i="27"/>
  <c r="K23" i="27"/>
  <c r="I24" i="27"/>
  <c r="J24" i="27"/>
  <c r="K24" i="27"/>
  <c r="I25" i="27"/>
  <c r="J25" i="27"/>
  <c r="K25" i="27"/>
  <c r="I26" i="27"/>
  <c r="J26" i="27"/>
  <c r="K26" i="27"/>
  <c r="I27" i="27"/>
  <c r="J27" i="27"/>
  <c r="K27" i="27"/>
  <c r="I28" i="27"/>
  <c r="J28" i="27"/>
  <c r="K28" i="27"/>
  <c r="I29" i="27"/>
  <c r="J29" i="27"/>
  <c r="K29" i="27"/>
  <c r="I30" i="27"/>
  <c r="J30" i="27"/>
  <c r="K30" i="27"/>
  <c r="I31" i="27"/>
  <c r="J31" i="27"/>
  <c r="K31" i="27"/>
  <c r="I32" i="27"/>
  <c r="J32" i="27"/>
  <c r="K32" i="27"/>
  <c r="I33" i="27"/>
  <c r="J33" i="27"/>
  <c r="K33" i="27"/>
  <c r="I34" i="27"/>
  <c r="J34" i="27"/>
  <c r="K34" i="27"/>
  <c r="I35" i="27"/>
  <c r="J35" i="27"/>
  <c r="K35" i="27"/>
  <c r="I36" i="27"/>
  <c r="J36" i="27"/>
  <c r="K36" i="27"/>
  <c r="I37" i="27"/>
  <c r="J37" i="27"/>
  <c r="K37" i="27"/>
  <c r="I38" i="27"/>
  <c r="J38" i="27"/>
  <c r="K38" i="27"/>
  <c r="I39" i="27"/>
  <c r="J39" i="27"/>
  <c r="K39" i="27"/>
  <c r="I40" i="27"/>
  <c r="J40" i="27"/>
  <c r="K40" i="27"/>
  <c r="I41" i="27"/>
  <c r="J41" i="27"/>
  <c r="K41" i="27"/>
  <c r="I42" i="27"/>
  <c r="J42" i="27"/>
  <c r="K42" i="27"/>
  <c r="I43" i="27"/>
  <c r="J43" i="27"/>
  <c r="K43" i="27"/>
  <c r="I44" i="27"/>
  <c r="J44" i="27"/>
  <c r="K44" i="27"/>
  <c r="I45" i="27"/>
  <c r="J45" i="27"/>
  <c r="K45" i="27"/>
  <c r="I46" i="27"/>
  <c r="J46" i="27"/>
  <c r="K46" i="27"/>
  <c r="I47" i="27"/>
  <c r="J47" i="27"/>
  <c r="K47" i="27"/>
  <c r="I48" i="27"/>
  <c r="J48" i="27"/>
  <c r="K48" i="27"/>
  <c r="I49" i="27"/>
  <c r="J49" i="27"/>
  <c r="K49" i="27"/>
  <c r="I50" i="27"/>
  <c r="J50" i="27"/>
  <c r="K50" i="27"/>
  <c r="I51" i="27"/>
  <c r="J51" i="27"/>
  <c r="K51" i="27"/>
  <c r="I52" i="27"/>
  <c r="J52" i="27"/>
  <c r="K52" i="27"/>
  <c r="I53" i="27"/>
  <c r="J53" i="27"/>
  <c r="K53" i="27"/>
  <c r="I54" i="27"/>
  <c r="J54" i="27"/>
  <c r="K54" i="27"/>
  <c r="I55" i="27"/>
  <c r="J55" i="27"/>
  <c r="K55" i="27"/>
  <c r="I56" i="27"/>
  <c r="J56" i="27"/>
  <c r="K56" i="27"/>
  <c r="I57" i="27"/>
  <c r="J57" i="27"/>
  <c r="K57" i="27"/>
  <c r="I58" i="27"/>
  <c r="J58" i="27"/>
  <c r="K58" i="27"/>
  <c r="I59" i="27"/>
  <c r="J59" i="27"/>
  <c r="K59" i="27"/>
  <c r="J60" i="27"/>
  <c r="K60" i="27"/>
  <c r="I61" i="27"/>
  <c r="J61" i="27"/>
  <c r="K61" i="27"/>
  <c r="I62" i="27"/>
  <c r="J62" i="27"/>
  <c r="K62" i="27"/>
  <c r="I63" i="27"/>
  <c r="J63" i="27"/>
  <c r="K63" i="27"/>
  <c r="I64" i="27"/>
  <c r="J64" i="27"/>
  <c r="K64" i="27"/>
  <c r="I65" i="27"/>
  <c r="J65" i="27"/>
  <c r="K65" i="27"/>
  <c r="I66" i="27"/>
  <c r="J66" i="27"/>
  <c r="K66" i="27"/>
  <c r="I67" i="27"/>
  <c r="J67" i="27"/>
  <c r="K67" i="27"/>
  <c r="I68" i="27"/>
  <c r="J68" i="27"/>
  <c r="K68" i="27"/>
  <c r="I69" i="27"/>
  <c r="J69" i="27"/>
  <c r="K69" i="27"/>
  <c r="J10" i="27"/>
  <c r="K10" i="27"/>
  <c r="I10" i="27"/>
  <c r="K20" i="85"/>
  <c r="J20" i="85"/>
  <c r="I20" i="85"/>
  <c r="K20" i="94"/>
  <c r="J20" i="94"/>
  <c r="I20" i="94"/>
  <c r="K20" i="82"/>
  <c r="J20" i="82"/>
  <c r="I20" i="82"/>
  <c r="K20" i="78"/>
  <c r="J20" i="78"/>
  <c r="I20" i="78"/>
  <c r="K20" i="79"/>
  <c r="J20" i="79"/>
  <c r="I20" i="79"/>
  <c r="K20" i="54"/>
  <c r="J20" i="54"/>
  <c r="I20" i="54"/>
  <c r="F12" i="51"/>
  <c r="I12" i="51" s="1"/>
  <c r="H12" i="51"/>
  <c r="K12" i="51" s="1"/>
  <c r="G12" i="51"/>
  <c r="J12" i="51" s="1"/>
  <c r="K20" i="76"/>
  <c r="J20" i="76"/>
  <c r="I20" i="76"/>
  <c r="K20" i="75"/>
  <c r="J20" i="75"/>
  <c r="I20" i="75"/>
  <c r="K20" i="43"/>
  <c r="J20" i="43"/>
  <c r="I20" i="43"/>
  <c r="F5" i="72"/>
  <c r="C5" i="72"/>
  <c r="F5" i="71"/>
  <c r="C5" i="71"/>
  <c r="F5" i="70"/>
  <c r="C5" i="70"/>
  <c r="F5" i="91"/>
  <c r="C5" i="91"/>
  <c r="F5" i="90"/>
  <c r="C5" i="90"/>
  <c r="F5" i="56"/>
  <c r="C5" i="56"/>
  <c r="F5" i="68"/>
  <c r="C5" i="68"/>
  <c r="F5" i="67"/>
  <c r="C5" i="67"/>
  <c r="F5" i="85"/>
  <c r="C5" i="85"/>
  <c r="F5" i="94"/>
  <c r="C5" i="94"/>
  <c r="F5" i="93"/>
  <c r="C5" i="93"/>
  <c r="F5" i="66"/>
  <c r="C5" i="66"/>
  <c r="F5" i="84"/>
  <c r="C5" i="84"/>
  <c r="F5" i="65"/>
  <c r="C5" i="65"/>
  <c r="F5" i="83"/>
  <c r="C5" i="83"/>
  <c r="F5" i="64"/>
  <c r="C5" i="64"/>
  <c r="F5" i="63"/>
  <c r="C5" i="63"/>
  <c r="F5" i="82"/>
  <c r="C5" i="82"/>
  <c r="F5" i="61"/>
  <c r="C5" i="61"/>
  <c r="F5" i="60"/>
  <c r="C5" i="60"/>
  <c r="F5" i="80"/>
  <c r="C5" i="80"/>
  <c r="F5" i="81"/>
  <c r="C5" i="81"/>
  <c r="F5" i="59"/>
  <c r="C5" i="59"/>
  <c r="F5" i="78"/>
  <c r="C5" i="78"/>
  <c r="F5" i="79"/>
  <c r="C5" i="79"/>
  <c r="F5" i="55"/>
  <c r="C5" i="55"/>
  <c r="F5" i="54"/>
  <c r="C5" i="54"/>
  <c r="F5" i="53"/>
  <c r="C5" i="53"/>
  <c r="F5" i="51"/>
  <c r="C5" i="51"/>
  <c r="F5" i="48"/>
  <c r="C5" i="48"/>
  <c r="F5" i="95"/>
  <c r="F5" i="46"/>
  <c r="C5" i="46"/>
  <c r="F5" i="76"/>
  <c r="C5" i="76"/>
  <c r="F5" i="77"/>
  <c r="C5" i="77"/>
  <c r="F5" i="74"/>
  <c r="C5" i="74"/>
  <c r="F5" i="75"/>
  <c r="C5" i="75"/>
  <c r="F5" i="43"/>
  <c r="C5" i="43"/>
  <c r="F5" i="40"/>
  <c r="C5" i="40"/>
  <c r="F5" i="42"/>
  <c r="C5" i="42"/>
  <c r="F5" i="44"/>
  <c r="C5" i="44"/>
  <c r="F5" i="38"/>
  <c r="C5" i="38"/>
  <c r="F5" i="37"/>
  <c r="C5" i="37"/>
  <c r="F5" i="36"/>
  <c r="C5" i="36"/>
  <c r="F5" i="35"/>
  <c r="C5" i="35"/>
  <c r="F5" i="34"/>
  <c r="C5" i="34"/>
  <c r="F5" i="33"/>
  <c r="C5" i="33"/>
  <c r="F5" i="32"/>
  <c r="C5" i="32"/>
  <c r="F5" i="31"/>
  <c r="C5" i="31"/>
  <c r="F5" i="29"/>
  <c r="C5" i="29"/>
  <c r="F5" i="28"/>
  <c r="C5" i="28"/>
  <c r="H12" i="94"/>
  <c r="K12" i="94" s="1"/>
  <c r="G12" i="94"/>
  <c r="J12" i="94" s="1"/>
  <c r="I12" i="94"/>
  <c r="G12" i="93"/>
  <c r="J12" i="93" s="1"/>
  <c r="H12" i="72"/>
  <c r="K12" i="72" s="1"/>
  <c r="F12" i="72"/>
  <c r="I12" i="72" s="1"/>
  <c r="F12" i="71"/>
  <c r="I12" i="71" s="1"/>
  <c r="H12" i="70"/>
  <c r="K12" i="70" s="1"/>
  <c r="G12" i="70"/>
  <c r="J12" i="70" s="1"/>
  <c r="H12" i="91"/>
  <c r="K12" i="91" s="1"/>
  <c r="F12" i="91"/>
  <c r="I12" i="91" s="1"/>
  <c r="H12" i="90"/>
  <c r="K12" i="90" s="1"/>
  <c r="G12" i="56"/>
  <c r="J12" i="56" s="1"/>
  <c r="H12" i="68"/>
  <c r="K12" i="68" s="1"/>
  <c r="F12" i="67"/>
  <c r="I12" i="67" s="1"/>
  <c r="G12" i="85"/>
  <c r="J12" i="85" s="1"/>
  <c r="G12" i="66"/>
  <c r="J12" i="66" s="1"/>
  <c r="F12" i="66"/>
  <c r="I12" i="66" s="1"/>
  <c r="K12" i="84"/>
  <c r="F12" i="84"/>
  <c r="I12" i="84" s="1"/>
  <c r="G12" i="84"/>
  <c r="J12" i="84" s="1"/>
  <c r="G12" i="65"/>
  <c r="J12" i="65" s="1"/>
  <c r="H12" i="65"/>
  <c r="K12" i="65" s="1"/>
  <c r="G12" i="83"/>
  <c r="J12" i="83" s="1"/>
  <c r="F12" i="83"/>
  <c r="I12" i="83" s="1"/>
  <c r="H12" i="64"/>
  <c r="K12" i="64" s="1"/>
  <c r="F12" i="63"/>
  <c r="I12" i="63" s="1"/>
  <c r="H12" i="63"/>
  <c r="K12" i="63" s="1"/>
  <c r="G12" i="82"/>
  <c r="J12" i="82" s="1"/>
  <c r="F12" i="61"/>
  <c r="I12" i="61" s="1"/>
  <c r="H12" i="60"/>
  <c r="K12" i="60" s="1"/>
  <c r="F12" i="80"/>
  <c r="I12" i="80" s="1"/>
  <c r="H12" i="81"/>
  <c r="K12" i="81" s="1"/>
  <c r="G12" i="81"/>
  <c r="J12" i="81" s="1"/>
  <c r="G12" i="59"/>
  <c r="J12" i="59" s="1"/>
  <c r="H12" i="59"/>
  <c r="K12" i="59" s="1"/>
  <c r="F12" i="78"/>
  <c r="G12" i="78"/>
  <c r="J12" i="78" s="1"/>
  <c r="G12" i="79"/>
  <c r="J12" i="79" s="1"/>
  <c r="H12" i="55"/>
  <c r="K12" i="55" s="1"/>
  <c r="F12" i="54"/>
  <c r="I12" i="54" s="1"/>
  <c r="H12" i="54"/>
  <c r="K12" i="54" s="1"/>
  <c r="H12" i="53"/>
  <c r="K12" i="53" s="1"/>
  <c r="F12" i="53"/>
  <c r="I12" i="53" s="1"/>
  <c r="G12" i="48"/>
  <c r="J12" i="48" s="1"/>
  <c r="F12" i="48"/>
  <c r="I12" i="48" s="1"/>
  <c r="H12" i="95"/>
  <c r="K12" i="95" s="1"/>
  <c r="F12" i="95"/>
  <c r="I12" i="95" s="1"/>
  <c r="F12" i="46"/>
  <c r="I12" i="46" s="1"/>
  <c r="H12" i="46"/>
  <c r="K12" i="46" s="1"/>
  <c r="F12" i="76"/>
  <c r="I12" i="76" s="1"/>
  <c r="F12" i="74"/>
  <c r="I12" i="74" s="1"/>
  <c r="H12" i="43"/>
  <c r="K12" i="43" s="1"/>
  <c r="F12" i="43"/>
  <c r="I12" i="43" s="1"/>
  <c r="F12" i="40"/>
  <c r="I12" i="40" s="1"/>
  <c r="G12" i="77"/>
  <c r="J12" i="77" s="1"/>
  <c r="H12" i="83"/>
  <c r="K12" i="83" s="1"/>
  <c r="F12" i="64"/>
  <c r="I12" i="64" s="1"/>
  <c r="F12" i="59"/>
  <c r="I12" i="59" s="1"/>
  <c r="J12" i="95"/>
  <c r="H12" i="76"/>
  <c r="K12" i="76" s="1"/>
  <c r="F12" i="77"/>
  <c r="I12" i="77" s="1"/>
  <c r="H12" i="77"/>
  <c r="K12" i="77" s="1"/>
  <c r="G12" i="74"/>
  <c r="J12" i="74" s="1"/>
  <c r="H12" i="74"/>
  <c r="K12" i="74" s="1"/>
  <c r="G12" i="75"/>
  <c r="J12" i="75" s="1"/>
  <c r="H12" i="75"/>
  <c r="K12" i="75" s="1"/>
  <c r="F12" i="75"/>
  <c r="I12" i="75" s="1"/>
  <c r="G12" i="43"/>
  <c r="J12" i="43" s="1"/>
  <c r="G12" i="40"/>
  <c r="J12" i="40" s="1"/>
  <c r="H12" i="40"/>
  <c r="K12" i="40" s="1"/>
  <c r="H12" i="61"/>
  <c r="K12" i="61" s="1"/>
  <c r="G12" i="61"/>
  <c r="J12" i="61" s="1"/>
  <c r="G12" i="60"/>
  <c r="J12" i="60" s="1"/>
  <c r="F12" i="60"/>
  <c r="I12" i="60" s="1"/>
  <c r="G12" i="80"/>
  <c r="J12" i="80" s="1"/>
  <c r="H12" i="80"/>
  <c r="K12" i="80" s="1"/>
  <c r="F12" i="81"/>
  <c r="I12" i="81" s="1"/>
  <c r="H12" i="78"/>
  <c r="K12" i="78" s="1"/>
  <c r="H12" i="79"/>
  <c r="K12" i="79" s="1"/>
  <c r="F12" i="79"/>
  <c r="F12" i="55"/>
  <c r="I12" i="55" s="1"/>
  <c r="G12" i="55"/>
  <c r="J12" i="55" s="1"/>
  <c r="G12" i="54"/>
  <c r="J12" i="54" s="1"/>
  <c r="G12" i="53"/>
  <c r="J12" i="53" s="1"/>
  <c r="H12" i="48"/>
  <c r="K12" i="48" s="1"/>
  <c r="G12" i="46"/>
  <c r="J12" i="46" s="1"/>
  <c r="G12" i="76"/>
  <c r="J12" i="76" s="1"/>
  <c r="G12" i="72"/>
  <c r="J12" i="72" s="1"/>
  <c r="G12" i="71"/>
  <c r="J12" i="71" s="1"/>
  <c r="H12" i="71"/>
  <c r="K12" i="71" s="1"/>
  <c r="F12" i="70"/>
  <c r="I12" i="70" s="1"/>
  <c r="G12" i="91"/>
  <c r="J12" i="91" s="1"/>
  <c r="G12" i="90"/>
  <c r="J12" i="90" s="1"/>
  <c r="F12" i="90"/>
  <c r="I12" i="90" s="1"/>
  <c r="F12" i="56"/>
  <c r="I12" i="56" s="1"/>
  <c r="H12" i="56"/>
  <c r="K12" i="56" s="1"/>
  <c r="F12" i="68"/>
  <c r="I12" i="68" s="1"/>
  <c r="G12" i="68"/>
  <c r="J12" i="68" s="1"/>
  <c r="G12" i="67"/>
  <c r="J12" i="67" s="1"/>
  <c r="H12" i="67"/>
  <c r="K12" i="67" s="1"/>
  <c r="F12" i="85"/>
  <c r="I12" i="85" s="1"/>
  <c r="H12" i="85"/>
  <c r="K12" i="85" s="1"/>
  <c r="H12" i="93"/>
  <c r="K12" i="93" s="1"/>
  <c r="H12" i="66"/>
  <c r="K12" i="66" s="1"/>
  <c r="F12" i="65"/>
  <c r="I12" i="65" s="1"/>
  <c r="G12" i="64"/>
  <c r="J12" i="64" s="1"/>
  <c r="G12" i="63"/>
  <c r="J12" i="63" s="1"/>
  <c r="F12" i="82"/>
  <c r="I12" i="82" s="1"/>
  <c r="H12" i="82"/>
  <c r="K12" i="82" s="1"/>
  <c r="F12" i="93"/>
  <c r="I12" i="93" s="1"/>
  <c r="I12" i="79"/>
  <c r="I12" i="78"/>
  <c r="I12" i="27"/>
  <c r="J12" i="27"/>
  <c r="K12" i="27"/>
  <c r="J20" i="29"/>
  <c r="I14" i="29"/>
  <c r="I14" i="35"/>
  <c r="K29" i="33"/>
  <c r="K20" i="35"/>
  <c r="K20" i="36"/>
  <c r="I14" i="36"/>
  <c r="J20" i="37"/>
  <c r="K66" i="38"/>
  <c r="G12" i="42" l="1"/>
  <c r="J12" i="42" s="1"/>
  <c r="F12" i="42"/>
  <c r="I12" i="42" s="1"/>
  <c r="H12" i="42"/>
  <c r="K12" i="42" s="1"/>
  <c r="H12" i="44"/>
  <c r="K12" i="44" s="1"/>
  <c r="G12" i="44"/>
  <c r="J12" i="44" s="1"/>
  <c r="F12" i="44"/>
  <c r="I12" i="44" s="1"/>
  <c r="I14" i="44"/>
  <c r="F12" i="38"/>
  <c r="I12" i="38" s="1"/>
  <c r="H12" i="38"/>
  <c r="K12" i="38" s="1"/>
  <c r="J12" i="38"/>
  <c r="F12" i="37"/>
  <c r="I12" i="37" s="1"/>
  <c r="H12" i="37"/>
  <c r="K12" i="37" s="1"/>
  <c r="G12" i="37"/>
  <c r="J12" i="37" s="1"/>
  <c r="F12" i="36"/>
  <c r="I12" i="36" s="1"/>
  <c r="J14" i="36"/>
  <c r="H12" i="36"/>
  <c r="K12" i="36" s="1"/>
  <c r="F12" i="35"/>
  <c r="I12" i="35" s="1"/>
  <c r="G12" i="35"/>
  <c r="J12" i="35" s="1"/>
  <c r="H12" i="35"/>
  <c r="K12" i="35" s="1"/>
  <c r="F12" i="34"/>
  <c r="I12" i="34" s="1"/>
  <c r="H12" i="34"/>
  <c r="K12" i="34" s="1"/>
  <c r="G12" i="34"/>
  <c r="J12" i="34" s="1"/>
  <c r="H12" i="33"/>
  <c r="K12" i="33" s="1"/>
  <c r="G12" i="33"/>
  <c r="J12" i="33" s="1"/>
  <c r="I14" i="33"/>
  <c r="G12" i="32"/>
  <c r="J12" i="32" s="1"/>
  <c r="H12" i="32"/>
  <c r="K12" i="32" s="1"/>
  <c r="K27" i="32"/>
  <c r="K51" i="31"/>
  <c r="G12" i="31"/>
  <c r="J12" i="31" s="1"/>
  <c r="F12" i="31"/>
  <c r="I12" i="31" s="1"/>
  <c r="F12" i="29"/>
  <c r="I12" i="29" s="1"/>
  <c r="G12" i="29"/>
  <c r="J12" i="29" s="1"/>
  <c r="H12" i="29"/>
  <c r="K12" i="29" s="1"/>
  <c r="F12" i="28"/>
  <c r="I12" i="28" s="1"/>
  <c r="G12" i="28"/>
  <c r="J12" i="28" s="1"/>
  <c r="H12" i="28"/>
  <c r="K12" i="28" s="1"/>
  <c r="J34" i="28"/>
  <c r="K34" i="28"/>
  <c r="I34" i="28"/>
</calcChain>
</file>

<file path=xl/sharedStrings.xml><?xml version="1.0" encoding="utf-8"?>
<sst xmlns="http://schemas.openxmlformats.org/spreadsheetml/2006/main" count="13772" uniqueCount="358">
  <si>
    <t>作付面積</t>
  </si>
  <si>
    <t>収穫量</t>
  </si>
  <si>
    <t>出荷量</t>
  </si>
  <si>
    <t>ha</t>
  </si>
  <si>
    <t>t</t>
  </si>
  <si>
    <t>...</t>
  </si>
  <si>
    <t>-</t>
  </si>
  <si>
    <t>レタス</t>
    <phoneticPr fontId="5"/>
  </si>
  <si>
    <t>かぼちゃ</t>
    <phoneticPr fontId="5"/>
  </si>
  <si>
    <t>宇城地域計</t>
    <rPh sb="0" eb="2">
      <t>ウキ</t>
    </rPh>
    <rPh sb="2" eb="4">
      <t>チイキ</t>
    </rPh>
    <rPh sb="4" eb="5">
      <t>ケイ</t>
    </rPh>
    <phoneticPr fontId="5"/>
  </si>
  <si>
    <t>玉名地域計</t>
    <rPh sb="0" eb="2">
      <t>タマナ</t>
    </rPh>
    <rPh sb="2" eb="4">
      <t>チイキ</t>
    </rPh>
    <rPh sb="4" eb="5">
      <t>ケイ</t>
    </rPh>
    <phoneticPr fontId="5"/>
  </si>
  <si>
    <t>鹿本地域計</t>
    <rPh sb="0" eb="2">
      <t>カモト</t>
    </rPh>
    <rPh sb="2" eb="4">
      <t>チイキ</t>
    </rPh>
    <rPh sb="4" eb="5">
      <t>ケイ</t>
    </rPh>
    <phoneticPr fontId="5"/>
  </si>
  <si>
    <t>菊池地域計</t>
    <rPh sb="0" eb="2">
      <t>キクチ</t>
    </rPh>
    <rPh sb="2" eb="4">
      <t>チイキ</t>
    </rPh>
    <rPh sb="4" eb="5">
      <t>ケイ</t>
    </rPh>
    <phoneticPr fontId="5"/>
  </si>
  <si>
    <t>阿蘇地域計</t>
    <rPh sb="0" eb="2">
      <t>アソ</t>
    </rPh>
    <rPh sb="2" eb="4">
      <t>チイキ</t>
    </rPh>
    <rPh sb="4" eb="5">
      <t>ケイ</t>
    </rPh>
    <phoneticPr fontId="5"/>
  </si>
  <si>
    <t>上益城地域計</t>
    <rPh sb="0" eb="3">
      <t>カミマシキ</t>
    </rPh>
    <rPh sb="3" eb="5">
      <t>チイキ</t>
    </rPh>
    <rPh sb="5" eb="6">
      <t>ケイ</t>
    </rPh>
    <phoneticPr fontId="5"/>
  </si>
  <si>
    <t>八代地域計</t>
    <rPh sb="0" eb="2">
      <t>ヤツシロ</t>
    </rPh>
    <rPh sb="2" eb="4">
      <t>チイキ</t>
    </rPh>
    <rPh sb="4" eb="5">
      <t>ケイ</t>
    </rPh>
    <phoneticPr fontId="5"/>
  </si>
  <si>
    <t>芦北地域計</t>
    <rPh sb="0" eb="2">
      <t>アシキタ</t>
    </rPh>
    <rPh sb="2" eb="4">
      <t>チイキ</t>
    </rPh>
    <rPh sb="4" eb="5">
      <t>ケイ</t>
    </rPh>
    <phoneticPr fontId="5"/>
  </si>
  <si>
    <t>球磨地域計</t>
    <rPh sb="0" eb="2">
      <t>クマ</t>
    </rPh>
    <rPh sb="2" eb="4">
      <t>チイキ</t>
    </rPh>
    <rPh sb="4" eb="5">
      <t>ケイ</t>
    </rPh>
    <phoneticPr fontId="5"/>
  </si>
  <si>
    <t>天草地域計</t>
    <rPh sb="0" eb="2">
      <t>アマクサ</t>
    </rPh>
    <rPh sb="2" eb="4">
      <t>チイキ</t>
    </rPh>
    <rPh sb="4" eb="5">
      <t>ケイ</t>
    </rPh>
    <phoneticPr fontId="5"/>
  </si>
  <si>
    <t>区分</t>
    <rPh sb="0" eb="2">
      <t>クブン</t>
    </rPh>
    <phoneticPr fontId="5"/>
  </si>
  <si>
    <t>　　熊本市</t>
    <rPh sb="2" eb="5">
      <t>クマモトシ</t>
    </rPh>
    <phoneticPr fontId="5"/>
  </si>
  <si>
    <t>　　宇土市</t>
    <rPh sb="2" eb="5">
      <t>ウトシ</t>
    </rPh>
    <phoneticPr fontId="5"/>
  </si>
  <si>
    <t>　　宇城市</t>
    <rPh sb="2" eb="5">
      <t>ウキシ</t>
    </rPh>
    <phoneticPr fontId="5"/>
  </si>
  <si>
    <t>　　美里町</t>
    <rPh sb="2" eb="5">
      <t>ミサトマチ</t>
    </rPh>
    <phoneticPr fontId="5"/>
  </si>
  <si>
    <t>　　荒尾市</t>
    <rPh sb="2" eb="5">
      <t>アラオシ</t>
    </rPh>
    <phoneticPr fontId="5"/>
  </si>
  <si>
    <t>　　玉名市</t>
    <rPh sb="2" eb="5">
      <t>タマナシ</t>
    </rPh>
    <phoneticPr fontId="5"/>
  </si>
  <si>
    <t>　　玉東町</t>
    <rPh sb="2" eb="5">
      <t>ギョクトウマチ</t>
    </rPh>
    <phoneticPr fontId="5"/>
  </si>
  <si>
    <t>　　南関町</t>
    <rPh sb="2" eb="5">
      <t>ナンカンマチ</t>
    </rPh>
    <phoneticPr fontId="5"/>
  </si>
  <si>
    <t>　　長洲町</t>
    <rPh sb="2" eb="5">
      <t>ナガスマチ</t>
    </rPh>
    <phoneticPr fontId="5"/>
  </si>
  <si>
    <t>　　和水町</t>
    <rPh sb="2" eb="5">
      <t>ナゴミマチ</t>
    </rPh>
    <phoneticPr fontId="5"/>
  </si>
  <si>
    <t>　　山鹿市</t>
    <rPh sb="2" eb="5">
      <t>ヤマガシ</t>
    </rPh>
    <phoneticPr fontId="5"/>
  </si>
  <si>
    <t>　　菊池市</t>
    <rPh sb="2" eb="5">
      <t>キクチシ</t>
    </rPh>
    <phoneticPr fontId="5"/>
  </si>
  <si>
    <t>　　合志市</t>
    <rPh sb="2" eb="5">
      <t>コウシシ</t>
    </rPh>
    <phoneticPr fontId="5"/>
  </si>
  <si>
    <t>　　大津町</t>
    <rPh sb="2" eb="5">
      <t>オオヅマチ</t>
    </rPh>
    <phoneticPr fontId="5"/>
  </si>
  <si>
    <t>　　菊陽町</t>
    <rPh sb="2" eb="5">
      <t>キクヨウマチ</t>
    </rPh>
    <phoneticPr fontId="5"/>
  </si>
  <si>
    <t>　　阿蘇市</t>
    <rPh sb="2" eb="5">
      <t>アソシ</t>
    </rPh>
    <phoneticPr fontId="5"/>
  </si>
  <si>
    <t>　　南小国町</t>
    <rPh sb="2" eb="6">
      <t>ミナミオグニマチ</t>
    </rPh>
    <phoneticPr fontId="5"/>
  </si>
  <si>
    <t>　　小国町</t>
    <rPh sb="2" eb="5">
      <t>オグニマチ</t>
    </rPh>
    <phoneticPr fontId="5"/>
  </si>
  <si>
    <t>　　産山村</t>
    <rPh sb="2" eb="5">
      <t>ウブヤマムラ</t>
    </rPh>
    <phoneticPr fontId="5"/>
  </si>
  <si>
    <t>　　高森町</t>
    <rPh sb="2" eb="5">
      <t>タカモリマチ</t>
    </rPh>
    <phoneticPr fontId="5"/>
  </si>
  <si>
    <t>　　西原村</t>
    <rPh sb="2" eb="5">
      <t>ニシハラムラ</t>
    </rPh>
    <phoneticPr fontId="5"/>
  </si>
  <si>
    <t>　　南阿蘇村</t>
    <rPh sb="2" eb="6">
      <t>ミナミアソムラ</t>
    </rPh>
    <phoneticPr fontId="5"/>
  </si>
  <si>
    <t>　　御船町</t>
    <rPh sb="2" eb="5">
      <t>ミフネマチ</t>
    </rPh>
    <phoneticPr fontId="5"/>
  </si>
  <si>
    <t>　　嘉島町</t>
    <rPh sb="2" eb="5">
      <t>カシママチ</t>
    </rPh>
    <phoneticPr fontId="5"/>
  </si>
  <si>
    <t>　　益城町</t>
    <rPh sb="2" eb="5">
      <t>マシキマチ</t>
    </rPh>
    <phoneticPr fontId="5"/>
  </si>
  <si>
    <t>　　甲佐町</t>
    <rPh sb="2" eb="5">
      <t>コウサマチ</t>
    </rPh>
    <phoneticPr fontId="5"/>
  </si>
  <si>
    <t>　　山都町</t>
    <rPh sb="2" eb="5">
      <t>ヤマトチョウ</t>
    </rPh>
    <phoneticPr fontId="5"/>
  </si>
  <si>
    <t>　　八代市</t>
    <rPh sb="2" eb="5">
      <t>ヤツシロシ</t>
    </rPh>
    <phoneticPr fontId="5"/>
  </si>
  <si>
    <t>　　氷川町</t>
    <rPh sb="2" eb="5">
      <t>ヒカワチョウ</t>
    </rPh>
    <phoneticPr fontId="5"/>
  </si>
  <si>
    <t>　　水俣市</t>
    <rPh sb="2" eb="5">
      <t>ミナマタシ</t>
    </rPh>
    <phoneticPr fontId="5"/>
  </si>
  <si>
    <t>　　芦北町</t>
    <rPh sb="2" eb="5">
      <t>アシキタマチ</t>
    </rPh>
    <phoneticPr fontId="5"/>
  </si>
  <si>
    <t>　　津奈木町</t>
    <rPh sb="2" eb="6">
      <t>ツナギマチ</t>
    </rPh>
    <phoneticPr fontId="5"/>
  </si>
  <si>
    <t>　　人吉市</t>
    <rPh sb="2" eb="5">
      <t>ヒトヨシシ</t>
    </rPh>
    <phoneticPr fontId="5"/>
  </si>
  <si>
    <t>　　錦町</t>
    <rPh sb="2" eb="4">
      <t>ニシキマチ</t>
    </rPh>
    <phoneticPr fontId="5"/>
  </si>
  <si>
    <t>　　多良木町</t>
    <rPh sb="2" eb="6">
      <t>タラギマチ</t>
    </rPh>
    <phoneticPr fontId="5"/>
  </si>
  <si>
    <t>　　湯前町</t>
    <rPh sb="2" eb="5">
      <t>ユノマエマチ</t>
    </rPh>
    <phoneticPr fontId="5"/>
  </si>
  <si>
    <t>　　水上村</t>
    <rPh sb="2" eb="5">
      <t>ミズカミムラ</t>
    </rPh>
    <phoneticPr fontId="5"/>
  </si>
  <si>
    <t>　　相良村</t>
    <rPh sb="2" eb="5">
      <t>サガラムラ</t>
    </rPh>
    <phoneticPr fontId="5"/>
  </si>
  <si>
    <t>　　五木村</t>
    <rPh sb="2" eb="5">
      <t>イツキムラ</t>
    </rPh>
    <phoneticPr fontId="5"/>
  </si>
  <si>
    <t>　　山江村</t>
    <rPh sb="2" eb="5">
      <t>ヤマエムラ</t>
    </rPh>
    <phoneticPr fontId="5"/>
  </si>
  <si>
    <t>　　球磨村</t>
    <rPh sb="2" eb="5">
      <t>クマムラ</t>
    </rPh>
    <phoneticPr fontId="5"/>
  </si>
  <si>
    <t>　　あさぎり町</t>
    <rPh sb="6" eb="7">
      <t>マチ</t>
    </rPh>
    <phoneticPr fontId="5"/>
  </si>
  <si>
    <t>　　上天草市</t>
    <rPh sb="2" eb="6">
      <t>カミアマクサシ</t>
    </rPh>
    <phoneticPr fontId="5"/>
  </si>
  <si>
    <t>　　天草市</t>
    <rPh sb="2" eb="5">
      <t>アマクサシ</t>
    </rPh>
    <phoneticPr fontId="5"/>
  </si>
  <si>
    <t>　　苓北町</t>
    <rPh sb="2" eb="5">
      <t>レイホクマチ</t>
    </rPh>
    <phoneticPr fontId="5"/>
  </si>
  <si>
    <t>根菜類</t>
    <rPh sb="0" eb="3">
      <t>コンサイルイ</t>
    </rPh>
    <phoneticPr fontId="5"/>
  </si>
  <si>
    <t>ごぼう</t>
    <phoneticPr fontId="5"/>
  </si>
  <si>
    <t>れんこん</t>
    <phoneticPr fontId="5"/>
  </si>
  <si>
    <t>目次</t>
    <rPh sb="0" eb="2">
      <t>モクジ</t>
    </rPh>
    <phoneticPr fontId="5"/>
  </si>
  <si>
    <t>（１）</t>
    <phoneticPr fontId="5"/>
  </si>
  <si>
    <t>（２）</t>
    <phoneticPr fontId="5"/>
  </si>
  <si>
    <t>（３）</t>
    <phoneticPr fontId="5"/>
  </si>
  <si>
    <t>（４）</t>
  </si>
  <si>
    <t>（５）</t>
  </si>
  <si>
    <t>（６）</t>
  </si>
  <si>
    <t>（７）</t>
  </si>
  <si>
    <t>（８）</t>
  </si>
  <si>
    <t>（９）</t>
  </si>
  <si>
    <t>（１１）</t>
  </si>
  <si>
    <t>（１２）</t>
  </si>
  <si>
    <t>（１３）</t>
  </si>
  <si>
    <t>（１４）</t>
  </si>
  <si>
    <t>（１５）</t>
  </si>
  <si>
    <t>（１６）</t>
  </si>
  <si>
    <t>（１９）</t>
  </si>
  <si>
    <t>（２０）</t>
  </si>
  <si>
    <t>（２２）</t>
  </si>
  <si>
    <t>だいこん</t>
    <phoneticPr fontId="5"/>
  </si>
  <si>
    <t>にんじん</t>
    <phoneticPr fontId="5"/>
  </si>
  <si>
    <t>ばれいしょ</t>
    <phoneticPr fontId="5"/>
  </si>
  <si>
    <t>さといも</t>
    <phoneticPr fontId="5"/>
  </si>
  <si>
    <t>はくさい</t>
    <phoneticPr fontId="5"/>
  </si>
  <si>
    <t>キャベツ</t>
    <phoneticPr fontId="5"/>
  </si>
  <si>
    <t>ほうれんそう</t>
    <phoneticPr fontId="5"/>
  </si>
  <si>
    <t>しゅんぎく</t>
    <phoneticPr fontId="5"/>
  </si>
  <si>
    <t>アスパラガス</t>
    <phoneticPr fontId="5"/>
  </si>
  <si>
    <t>カリフラワー</t>
    <phoneticPr fontId="5"/>
  </si>
  <si>
    <t>ブロッコリー</t>
    <phoneticPr fontId="5"/>
  </si>
  <si>
    <t>ねぎ</t>
    <phoneticPr fontId="5"/>
  </si>
  <si>
    <t>にら</t>
    <phoneticPr fontId="5"/>
  </si>
  <si>
    <t>たまねぎ</t>
    <phoneticPr fontId="5"/>
  </si>
  <si>
    <t>きゅうり</t>
    <phoneticPr fontId="5"/>
  </si>
  <si>
    <t>なす</t>
    <phoneticPr fontId="5"/>
  </si>
  <si>
    <t>トマト</t>
    <phoneticPr fontId="5"/>
  </si>
  <si>
    <t>ピーマン</t>
    <phoneticPr fontId="5"/>
  </si>
  <si>
    <t>スイートコーン</t>
    <phoneticPr fontId="5"/>
  </si>
  <si>
    <t>さやいんげん</t>
    <phoneticPr fontId="5"/>
  </si>
  <si>
    <t>いちご</t>
    <phoneticPr fontId="5"/>
  </si>
  <si>
    <t>メロン</t>
    <phoneticPr fontId="5"/>
  </si>
  <si>
    <t>すいか</t>
    <phoneticPr fontId="5"/>
  </si>
  <si>
    <t>しょうが</t>
    <phoneticPr fontId="5"/>
  </si>
  <si>
    <t>かんしょ</t>
    <phoneticPr fontId="5"/>
  </si>
  <si>
    <t>葉茎菜類</t>
    <rPh sb="0" eb="1">
      <t>ハ</t>
    </rPh>
    <rPh sb="1" eb="2">
      <t>クキ</t>
    </rPh>
    <rPh sb="2" eb="3">
      <t>サイ</t>
    </rPh>
    <rPh sb="3" eb="4">
      <t>ルイ</t>
    </rPh>
    <phoneticPr fontId="5"/>
  </si>
  <si>
    <t>果実的野菜</t>
    <rPh sb="0" eb="2">
      <t>カジツ</t>
    </rPh>
    <rPh sb="2" eb="3">
      <t>テキ</t>
    </rPh>
    <rPh sb="3" eb="5">
      <t>ヤサイ</t>
    </rPh>
    <phoneticPr fontId="5"/>
  </si>
  <si>
    <t>※下線がついている値は統調値（国指定野菜の指定産地を受けている市町村）</t>
    <rPh sb="1" eb="3">
      <t>カセン</t>
    </rPh>
    <rPh sb="9" eb="10">
      <t>アタイ</t>
    </rPh>
    <rPh sb="11" eb="13">
      <t>トウチョウ</t>
    </rPh>
    <rPh sb="13" eb="14">
      <t>チ</t>
    </rPh>
    <rPh sb="15" eb="16">
      <t>クニ</t>
    </rPh>
    <rPh sb="16" eb="18">
      <t>シテイ</t>
    </rPh>
    <rPh sb="18" eb="20">
      <t>ヤサイ</t>
    </rPh>
    <rPh sb="21" eb="23">
      <t>シテイ</t>
    </rPh>
    <rPh sb="23" eb="25">
      <t>サンチ</t>
    </rPh>
    <rPh sb="26" eb="27">
      <t>ウ</t>
    </rPh>
    <rPh sb="31" eb="34">
      <t>シチョウソン</t>
    </rPh>
    <phoneticPr fontId="5"/>
  </si>
  <si>
    <t>(1)-1　春だいこん</t>
    <rPh sb="6" eb="7">
      <t>ハル</t>
    </rPh>
    <phoneticPr fontId="5"/>
  </si>
  <si>
    <t>果菜類・豆類</t>
    <rPh sb="0" eb="3">
      <t>カサイルイ</t>
    </rPh>
    <rPh sb="4" eb="6">
      <t>マメルイ</t>
    </rPh>
    <phoneticPr fontId="5"/>
  </si>
  <si>
    <t>(1)-2　夏だいこん</t>
    <rPh sb="6" eb="7">
      <t>ナツ</t>
    </rPh>
    <phoneticPr fontId="5"/>
  </si>
  <si>
    <r>
      <t>(1)-</t>
    </r>
    <r>
      <rPr>
        <sz val="11"/>
        <rFont val="ＭＳ Ｐゴシック"/>
        <family val="3"/>
        <charset val="128"/>
      </rPr>
      <t>3　秋冬だいこん</t>
    </r>
    <rPh sb="6" eb="8">
      <t>シュウトウ</t>
    </rPh>
    <phoneticPr fontId="5"/>
  </si>
  <si>
    <r>
      <t>(</t>
    </r>
    <r>
      <rPr>
        <sz val="11"/>
        <rFont val="ＭＳ Ｐゴシック"/>
        <family val="3"/>
        <charset val="128"/>
      </rPr>
      <t>2)-1　春夏にんじん</t>
    </r>
    <rPh sb="6" eb="7">
      <t>ハル</t>
    </rPh>
    <rPh sb="7" eb="8">
      <t>ナツ</t>
    </rPh>
    <phoneticPr fontId="5"/>
  </si>
  <si>
    <r>
      <t>(</t>
    </r>
    <r>
      <rPr>
        <sz val="11"/>
        <rFont val="ＭＳ Ｐゴシック"/>
        <family val="3"/>
        <charset val="128"/>
      </rPr>
      <t>2)-2　秋にんじん</t>
    </r>
    <rPh sb="6" eb="7">
      <t>アキ</t>
    </rPh>
    <phoneticPr fontId="5"/>
  </si>
  <si>
    <r>
      <t>(</t>
    </r>
    <r>
      <rPr>
        <sz val="11"/>
        <rFont val="ＭＳ Ｐゴシック"/>
        <family val="3"/>
        <charset val="128"/>
      </rPr>
      <t>2)-3　冬にんじん</t>
    </r>
    <rPh sb="6" eb="7">
      <t>フユ</t>
    </rPh>
    <phoneticPr fontId="5"/>
  </si>
  <si>
    <r>
      <t>(</t>
    </r>
    <r>
      <rPr>
        <sz val="11"/>
        <rFont val="ＭＳ Ｐゴシック"/>
        <family val="3"/>
        <charset val="128"/>
      </rPr>
      <t>3)　ごぼう</t>
    </r>
    <phoneticPr fontId="5"/>
  </si>
  <si>
    <r>
      <t>(</t>
    </r>
    <r>
      <rPr>
        <sz val="11"/>
        <rFont val="ＭＳ Ｐゴシック"/>
        <family val="3"/>
        <charset val="128"/>
      </rPr>
      <t>4)　れんこん</t>
    </r>
    <phoneticPr fontId="5"/>
  </si>
  <si>
    <r>
      <t>(</t>
    </r>
    <r>
      <rPr>
        <sz val="11"/>
        <rFont val="ＭＳ Ｐゴシック"/>
        <family val="3"/>
        <charset val="128"/>
      </rPr>
      <t>5)-1　春植えばれいしょ</t>
    </r>
    <rPh sb="6" eb="7">
      <t>ハル</t>
    </rPh>
    <rPh sb="7" eb="8">
      <t>ウ</t>
    </rPh>
    <phoneticPr fontId="5"/>
  </si>
  <si>
    <r>
      <t>(</t>
    </r>
    <r>
      <rPr>
        <sz val="11"/>
        <rFont val="ＭＳ Ｐゴシック"/>
        <family val="3"/>
        <charset val="128"/>
      </rPr>
      <t>5)-2　秋植えばれいしょ</t>
    </r>
    <rPh sb="6" eb="7">
      <t>アキ</t>
    </rPh>
    <rPh sb="7" eb="8">
      <t>ウ</t>
    </rPh>
    <phoneticPr fontId="5"/>
  </si>
  <si>
    <r>
      <t>(</t>
    </r>
    <r>
      <rPr>
        <sz val="11"/>
        <rFont val="ＭＳ Ｐゴシック"/>
        <family val="3"/>
        <charset val="128"/>
      </rPr>
      <t>7)　たまねぎ</t>
    </r>
    <phoneticPr fontId="5"/>
  </si>
  <si>
    <r>
      <t>(</t>
    </r>
    <r>
      <rPr>
        <sz val="11"/>
        <rFont val="ＭＳ Ｐゴシック"/>
        <family val="3"/>
        <charset val="128"/>
      </rPr>
      <t>8)　しょうが</t>
    </r>
    <phoneticPr fontId="5"/>
  </si>
  <si>
    <r>
      <t>(</t>
    </r>
    <r>
      <rPr>
        <sz val="11"/>
        <rFont val="ＭＳ Ｐゴシック"/>
        <family val="3"/>
        <charset val="128"/>
      </rPr>
      <t>9)　かんしょ</t>
    </r>
    <phoneticPr fontId="5"/>
  </si>
  <si>
    <r>
      <t>(1</t>
    </r>
    <r>
      <rPr>
        <sz val="11"/>
        <rFont val="ＭＳ Ｐゴシック"/>
        <family val="3"/>
        <charset val="128"/>
      </rPr>
      <t>3)　ほうれんそう</t>
    </r>
    <phoneticPr fontId="5"/>
  </si>
  <si>
    <r>
      <t>(1</t>
    </r>
    <r>
      <rPr>
        <sz val="11"/>
        <rFont val="ＭＳ Ｐゴシック"/>
        <family val="3"/>
        <charset val="128"/>
      </rPr>
      <t>4)　しゅんぎく</t>
    </r>
    <phoneticPr fontId="5"/>
  </si>
  <si>
    <r>
      <t>(1</t>
    </r>
    <r>
      <rPr>
        <sz val="11"/>
        <rFont val="ＭＳ Ｐゴシック"/>
        <family val="3"/>
        <charset val="128"/>
      </rPr>
      <t>5)　アスパラガス</t>
    </r>
    <phoneticPr fontId="5"/>
  </si>
  <si>
    <r>
      <t>(1</t>
    </r>
    <r>
      <rPr>
        <sz val="11"/>
        <rFont val="ＭＳ Ｐゴシック"/>
        <family val="3"/>
        <charset val="128"/>
      </rPr>
      <t>6)　カリフラワー</t>
    </r>
    <phoneticPr fontId="5"/>
  </si>
  <si>
    <r>
      <t>(1</t>
    </r>
    <r>
      <rPr>
        <sz val="11"/>
        <rFont val="ＭＳ Ｐゴシック"/>
        <family val="3"/>
        <charset val="128"/>
      </rPr>
      <t>7)　ブロッコリー</t>
    </r>
    <phoneticPr fontId="5"/>
  </si>
  <si>
    <r>
      <t>(1</t>
    </r>
    <r>
      <rPr>
        <sz val="11"/>
        <rFont val="ＭＳ Ｐゴシック"/>
        <family val="3"/>
        <charset val="128"/>
      </rPr>
      <t>8)-1　春レタス</t>
    </r>
    <rPh sb="7" eb="8">
      <t>ハル</t>
    </rPh>
    <phoneticPr fontId="5"/>
  </si>
  <si>
    <r>
      <t>(1</t>
    </r>
    <r>
      <rPr>
        <sz val="11"/>
        <rFont val="ＭＳ Ｐゴシック"/>
        <family val="3"/>
        <charset val="128"/>
      </rPr>
      <t>8)-2　夏秋レタス</t>
    </r>
    <rPh sb="7" eb="9">
      <t>カシュウ</t>
    </rPh>
    <phoneticPr fontId="5"/>
  </si>
  <si>
    <r>
      <t>(1</t>
    </r>
    <r>
      <rPr>
        <sz val="11"/>
        <rFont val="ＭＳ Ｐゴシック"/>
        <family val="3"/>
        <charset val="128"/>
      </rPr>
      <t>8)-3　冬レタス</t>
    </r>
    <rPh sb="7" eb="8">
      <t>フユ</t>
    </rPh>
    <phoneticPr fontId="5"/>
  </si>
  <si>
    <r>
      <t>(1</t>
    </r>
    <r>
      <rPr>
        <sz val="11"/>
        <rFont val="ＭＳ Ｐゴシック"/>
        <family val="3"/>
        <charset val="128"/>
      </rPr>
      <t>9)-1　春ねぎ</t>
    </r>
    <rPh sb="7" eb="8">
      <t>ハル</t>
    </rPh>
    <phoneticPr fontId="5"/>
  </si>
  <si>
    <r>
      <t>(1</t>
    </r>
    <r>
      <rPr>
        <sz val="11"/>
        <rFont val="ＭＳ Ｐゴシック"/>
        <family val="3"/>
        <charset val="128"/>
      </rPr>
      <t>9)-3　秋冬ねぎ</t>
    </r>
    <rPh sb="7" eb="9">
      <t>シュウトウ</t>
    </rPh>
    <phoneticPr fontId="5"/>
  </si>
  <si>
    <r>
      <t>(</t>
    </r>
    <r>
      <rPr>
        <sz val="11"/>
        <rFont val="ＭＳ Ｐゴシック"/>
        <family val="3"/>
        <charset val="128"/>
      </rPr>
      <t>20)　にら</t>
    </r>
    <phoneticPr fontId="5"/>
  </si>
  <si>
    <r>
      <t>(</t>
    </r>
    <r>
      <rPr>
        <sz val="11"/>
        <rFont val="ＭＳ Ｐゴシック"/>
        <family val="3"/>
        <charset val="128"/>
      </rPr>
      <t>26)-1　冬春ピーマン</t>
    </r>
    <rPh sb="7" eb="8">
      <t>トウ</t>
    </rPh>
    <rPh sb="8" eb="9">
      <t>シュン</t>
    </rPh>
    <phoneticPr fontId="5"/>
  </si>
  <si>
    <r>
      <t>(</t>
    </r>
    <r>
      <rPr>
        <sz val="11"/>
        <rFont val="ＭＳ Ｐゴシック"/>
        <family val="3"/>
        <charset val="128"/>
      </rPr>
      <t>26)-2　夏秋ピーマン</t>
    </r>
    <rPh sb="7" eb="9">
      <t>カシュウ</t>
    </rPh>
    <phoneticPr fontId="5"/>
  </si>
  <si>
    <r>
      <t>(</t>
    </r>
    <r>
      <rPr>
        <sz val="11"/>
        <rFont val="ＭＳ Ｐゴシック"/>
        <family val="3"/>
        <charset val="128"/>
      </rPr>
      <t>27)　スイートコーン</t>
    </r>
    <phoneticPr fontId="5"/>
  </si>
  <si>
    <r>
      <t>(</t>
    </r>
    <r>
      <rPr>
        <sz val="11"/>
        <rFont val="ＭＳ Ｐゴシック"/>
        <family val="3"/>
        <charset val="128"/>
      </rPr>
      <t>28)　さやいんげん</t>
    </r>
    <phoneticPr fontId="5"/>
  </si>
  <si>
    <t>・・・・・・・・・・・・・・・・・・・・・・・・・・・・・・・・・・・・・・・・・・・・・・・４４</t>
    <phoneticPr fontId="5"/>
  </si>
  <si>
    <t>統調値（県計）</t>
    <rPh sb="0" eb="2">
      <t>トウチョウ</t>
    </rPh>
    <rPh sb="2" eb="3">
      <t>チ</t>
    </rPh>
    <rPh sb="4" eb="6">
      <t>ケンケイ</t>
    </rPh>
    <phoneticPr fontId="5"/>
  </si>
  <si>
    <t>県調査（県計）</t>
    <rPh sb="0" eb="3">
      <t>ケンチョウサ</t>
    </rPh>
    <rPh sb="4" eb="6">
      <t>ケンケイ</t>
    </rPh>
    <phoneticPr fontId="5"/>
  </si>
  <si>
    <t>熊本地域計</t>
    <rPh sb="0" eb="2">
      <t>クマモト</t>
    </rPh>
    <rPh sb="2" eb="4">
      <t>チイキ</t>
    </rPh>
    <rPh sb="4" eb="5">
      <t>ケイ</t>
    </rPh>
    <phoneticPr fontId="5"/>
  </si>
  <si>
    <t>ちんげんさい</t>
    <phoneticPr fontId="5"/>
  </si>
  <si>
    <t>ミニトマト</t>
    <phoneticPr fontId="5"/>
  </si>
  <si>
    <t>さやえんどう</t>
  </si>
  <si>
    <t>そらまめ</t>
  </si>
  <si>
    <t>（１０）</t>
    <phoneticPr fontId="5"/>
  </si>
  <si>
    <t>（２１）</t>
    <phoneticPr fontId="5"/>
  </si>
  <si>
    <t>（２３）</t>
  </si>
  <si>
    <t>（２４）</t>
  </si>
  <si>
    <t>（２５）</t>
  </si>
  <si>
    <t>（２６）</t>
  </si>
  <si>
    <t>（２７）</t>
  </si>
  <si>
    <t>（２８）</t>
  </si>
  <si>
    <t>（２９）</t>
  </si>
  <si>
    <t>（３０）</t>
  </si>
  <si>
    <t>（３１）</t>
    <phoneticPr fontId="5"/>
  </si>
  <si>
    <t>（３２）</t>
  </si>
  <si>
    <t>（３３）</t>
  </si>
  <si>
    <t>・・・・・・・・・・・・・・・・・・・・・・・・・・・・・・・・・・・・・・・・・・・・・・・１７</t>
    <phoneticPr fontId="5"/>
  </si>
  <si>
    <r>
      <t>(2</t>
    </r>
    <r>
      <rPr>
        <sz val="11"/>
        <rFont val="ＭＳ Ｐゴシック"/>
        <family val="3"/>
        <charset val="128"/>
      </rPr>
      <t>9</t>
    </r>
    <r>
      <rPr>
        <sz val="11"/>
        <rFont val="ＭＳ Ｐゴシック"/>
        <family val="3"/>
        <charset val="128"/>
      </rPr>
      <t>)　さやえんどう</t>
    </r>
    <phoneticPr fontId="5"/>
  </si>
  <si>
    <t>(25)-1　冬春トマトのうち、ミニトマト</t>
    <rPh sb="7" eb="8">
      <t>フユ</t>
    </rPh>
    <rPh sb="8" eb="9">
      <t>ハル</t>
    </rPh>
    <phoneticPr fontId="5"/>
  </si>
  <si>
    <t>(25)-2　夏秋トマトのうち、ミニトマト</t>
    <rPh sb="7" eb="9">
      <t>ナツアキ</t>
    </rPh>
    <phoneticPr fontId="5"/>
  </si>
  <si>
    <r>
      <t>(</t>
    </r>
    <r>
      <rPr>
        <sz val="11"/>
        <rFont val="ＭＳ Ｐゴシック"/>
        <family val="3"/>
        <charset val="128"/>
      </rPr>
      <t>6)　秋冬さといも</t>
    </r>
    <rPh sb="4" eb="6">
      <t>シュウトウ</t>
    </rPh>
    <phoneticPr fontId="5"/>
  </si>
  <si>
    <r>
      <t>(</t>
    </r>
    <r>
      <rPr>
        <sz val="11"/>
        <rFont val="ＭＳ Ｐゴシック"/>
        <family val="3"/>
        <charset val="128"/>
      </rPr>
      <t>1</t>
    </r>
    <r>
      <rPr>
        <sz val="11"/>
        <rFont val="ＭＳ Ｐゴシック"/>
        <family val="3"/>
        <charset val="128"/>
      </rPr>
      <t>0</t>
    </r>
    <r>
      <rPr>
        <sz val="11"/>
        <rFont val="ＭＳ Ｐゴシック"/>
        <family val="3"/>
        <charset val="128"/>
      </rPr>
      <t>)-1　春はくさい</t>
    </r>
    <rPh sb="7" eb="8">
      <t>ハル</t>
    </rPh>
    <phoneticPr fontId="5"/>
  </si>
  <si>
    <r>
      <t>(1</t>
    </r>
    <r>
      <rPr>
        <sz val="11"/>
        <rFont val="ＭＳ Ｐゴシック"/>
        <family val="3"/>
        <charset val="128"/>
      </rPr>
      <t>0</t>
    </r>
    <r>
      <rPr>
        <sz val="11"/>
        <rFont val="ＭＳ Ｐゴシック"/>
        <family val="3"/>
        <charset val="128"/>
      </rPr>
      <t>)-2　夏はくさい</t>
    </r>
    <rPh sb="7" eb="8">
      <t>ナツ</t>
    </rPh>
    <phoneticPr fontId="5"/>
  </si>
  <si>
    <r>
      <t>(1</t>
    </r>
    <r>
      <rPr>
        <sz val="11"/>
        <rFont val="ＭＳ Ｐゴシック"/>
        <family val="3"/>
        <charset val="128"/>
      </rPr>
      <t>0</t>
    </r>
    <r>
      <rPr>
        <sz val="11"/>
        <rFont val="ＭＳ Ｐゴシック"/>
        <family val="3"/>
        <charset val="128"/>
      </rPr>
      <t>)-3　秋冬はくさい</t>
    </r>
    <rPh sb="7" eb="9">
      <t>シュウトウ</t>
    </rPh>
    <phoneticPr fontId="5"/>
  </si>
  <si>
    <r>
      <t>(1</t>
    </r>
    <r>
      <rPr>
        <sz val="11"/>
        <rFont val="ＭＳ Ｐゴシック"/>
        <family val="3"/>
        <charset val="128"/>
      </rPr>
      <t>1</t>
    </r>
    <r>
      <rPr>
        <sz val="11"/>
        <rFont val="ＭＳ Ｐゴシック"/>
        <family val="3"/>
        <charset val="128"/>
      </rPr>
      <t>)-1　春キャベツ</t>
    </r>
    <rPh sb="7" eb="8">
      <t>ハル</t>
    </rPh>
    <phoneticPr fontId="5"/>
  </si>
  <si>
    <r>
      <t>(1</t>
    </r>
    <r>
      <rPr>
        <sz val="11"/>
        <rFont val="ＭＳ Ｐゴシック"/>
        <family val="3"/>
        <charset val="128"/>
      </rPr>
      <t>1</t>
    </r>
    <r>
      <rPr>
        <sz val="11"/>
        <rFont val="ＭＳ Ｐゴシック"/>
        <family val="3"/>
        <charset val="128"/>
      </rPr>
      <t>)-2　夏秋キャベツ</t>
    </r>
    <rPh sb="7" eb="9">
      <t>カシュウ</t>
    </rPh>
    <phoneticPr fontId="5"/>
  </si>
  <si>
    <r>
      <t>(1</t>
    </r>
    <r>
      <rPr>
        <sz val="11"/>
        <rFont val="ＭＳ Ｐゴシック"/>
        <family val="3"/>
        <charset val="128"/>
      </rPr>
      <t>1</t>
    </r>
    <r>
      <rPr>
        <sz val="11"/>
        <rFont val="ＭＳ Ｐゴシック"/>
        <family val="3"/>
        <charset val="128"/>
      </rPr>
      <t>)-3　冬キャベツ</t>
    </r>
    <rPh sb="7" eb="8">
      <t>フユ</t>
    </rPh>
    <phoneticPr fontId="5"/>
  </si>
  <si>
    <t>(12)　ちんげんさい</t>
    <phoneticPr fontId="5"/>
  </si>
  <si>
    <r>
      <t>(</t>
    </r>
    <r>
      <rPr>
        <sz val="11"/>
        <rFont val="ＭＳ Ｐゴシック"/>
        <family val="3"/>
        <charset val="128"/>
      </rPr>
      <t>2</t>
    </r>
    <r>
      <rPr>
        <sz val="11"/>
        <rFont val="ＭＳ Ｐゴシック"/>
        <family val="3"/>
        <charset val="128"/>
      </rPr>
      <t>1</t>
    </r>
    <r>
      <rPr>
        <sz val="11"/>
        <rFont val="ＭＳ Ｐゴシック"/>
        <family val="3"/>
        <charset val="128"/>
      </rPr>
      <t>)-1　冬春きゅうり</t>
    </r>
    <rPh sb="7" eb="8">
      <t>トウ</t>
    </rPh>
    <rPh sb="8" eb="9">
      <t>シュン</t>
    </rPh>
    <phoneticPr fontId="5"/>
  </si>
  <si>
    <r>
      <t>(</t>
    </r>
    <r>
      <rPr>
        <sz val="11"/>
        <rFont val="ＭＳ Ｐゴシック"/>
        <family val="3"/>
        <charset val="128"/>
      </rPr>
      <t>2</t>
    </r>
    <r>
      <rPr>
        <sz val="11"/>
        <rFont val="ＭＳ Ｐゴシック"/>
        <family val="3"/>
        <charset val="128"/>
      </rPr>
      <t>1</t>
    </r>
    <r>
      <rPr>
        <sz val="11"/>
        <rFont val="ＭＳ Ｐゴシック"/>
        <family val="3"/>
        <charset val="128"/>
      </rPr>
      <t>)-2　夏秋きゅうり</t>
    </r>
    <rPh sb="7" eb="9">
      <t>カシュウ</t>
    </rPh>
    <phoneticPr fontId="5"/>
  </si>
  <si>
    <r>
      <t>(</t>
    </r>
    <r>
      <rPr>
        <sz val="11"/>
        <rFont val="ＭＳ Ｐゴシック"/>
        <family val="3"/>
        <charset val="128"/>
      </rPr>
      <t>2</t>
    </r>
    <r>
      <rPr>
        <sz val="11"/>
        <rFont val="ＭＳ Ｐゴシック"/>
        <family val="3"/>
        <charset val="128"/>
      </rPr>
      <t>2</t>
    </r>
    <r>
      <rPr>
        <sz val="11"/>
        <rFont val="ＭＳ Ｐゴシック"/>
        <family val="3"/>
        <charset val="128"/>
      </rPr>
      <t>)　かぼちゃ</t>
    </r>
    <phoneticPr fontId="5"/>
  </si>
  <si>
    <r>
      <t>(</t>
    </r>
    <r>
      <rPr>
        <sz val="11"/>
        <rFont val="ＭＳ Ｐゴシック"/>
        <family val="3"/>
        <charset val="128"/>
      </rPr>
      <t>2</t>
    </r>
    <r>
      <rPr>
        <sz val="11"/>
        <rFont val="ＭＳ Ｐゴシック"/>
        <family val="3"/>
        <charset val="128"/>
      </rPr>
      <t>3</t>
    </r>
    <r>
      <rPr>
        <sz val="11"/>
        <rFont val="ＭＳ Ｐゴシック"/>
        <family val="3"/>
        <charset val="128"/>
      </rPr>
      <t>)-1　冬春なす</t>
    </r>
    <rPh sb="7" eb="8">
      <t>トウ</t>
    </rPh>
    <rPh sb="8" eb="9">
      <t>シュン</t>
    </rPh>
    <phoneticPr fontId="5"/>
  </si>
  <si>
    <r>
      <t>(</t>
    </r>
    <r>
      <rPr>
        <sz val="11"/>
        <rFont val="ＭＳ Ｐゴシック"/>
        <family val="3"/>
        <charset val="128"/>
      </rPr>
      <t>2</t>
    </r>
    <r>
      <rPr>
        <sz val="11"/>
        <rFont val="ＭＳ Ｐゴシック"/>
        <family val="3"/>
        <charset val="128"/>
      </rPr>
      <t>3</t>
    </r>
    <r>
      <rPr>
        <sz val="11"/>
        <rFont val="ＭＳ Ｐゴシック"/>
        <family val="3"/>
        <charset val="128"/>
      </rPr>
      <t>)-2　夏秋なす</t>
    </r>
    <rPh sb="7" eb="9">
      <t>カシュウ</t>
    </rPh>
    <phoneticPr fontId="5"/>
  </si>
  <si>
    <r>
      <t>(</t>
    </r>
    <r>
      <rPr>
        <sz val="11"/>
        <rFont val="ＭＳ Ｐゴシック"/>
        <family val="3"/>
        <charset val="128"/>
      </rPr>
      <t>2</t>
    </r>
    <r>
      <rPr>
        <sz val="11"/>
        <rFont val="ＭＳ Ｐゴシック"/>
        <family val="3"/>
        <charset val="128"/>
      </rPr>
      <t>4</t>
    </r>
    <r>
      <rPr>
        <sz val="11"/>
        <rFont val="ＭＳ Ｐゴシック"/>
        <family val="3"/>
        <charset val="128"/>
      </rPr>
      <t>)-1　冬春トマト（加工用及びミニトマト含む）</t>
    </r>
    <rPh sb="7" eb="8">
      <t>トウ</t>
    </rPh>
    <rPh sb="8" eb="9">
      <t>シュン</t>
    </rPh>
    <phoneticPr fontId="5"/>
  </si>
  <si>
    <r>
      <t>(</t>
    </r>
    <r>
      <rPr>
        <sz val="11"/>
        <rFont val="ＭＳ Ｐゴシック"/>
        <family val="3"/>
        <charset val="128"/>
      </rPr>
      <t>2</t>
    </r>
    <r>
      <rPr>
        <sz val="11"/>
        <rFont val="ＭＳ Ｐゴシック"/>
        <family val="3"/>
        <charset val="128"/>
      </rPr>
      <t>4</t>
    </r>
    <r>
      <rPr>
        <sz val="11"/>
        <rFont val="ＭＳ Ｐゴシック"/>
        <family val="3"/>
        <charset val="128"/>
      </rPr>
      <t>)-2　夏秋トマト（加工用及びミニトマト含む）</t>
    </r>
    <rPh sb="7" eb="9">
      <t>ナツアキ</t>
    </rPh>
    <rPh sb="13" eb="16">
      <t>カコウヨウ</t>
    </rPh>
    <rPh sb="16" eb="17">
      <t>オヨ</t>
    </rPh>
    <rPh sb="23" eb="24">
      <t>フク</t>
    </rPh>
    <phoneticPr fontId="5"/>
  </si>
  <si>
    <r>
      <t>(</t>
    </r>
    <r>
      <rPr>
        <sz val="11"/>
        <rFont val="ＭＳ Ｐゴシック"/>
        <family val="3"/>
        <charset val="128"/>
      </rPr>
      <t>30</t>
    </r>
    <r>
      <rPr>
        <sz val="11"/>
        <rFont val="ＭＳ Ｐゴシック"/>
        <family val="3"/>
        <charset val="128"/>
      </rPr>
      <t>)　そらまめ</t>
    </r>
    <phoneticPr fontId="5"/>
  </si>
  <si>
    <r>
      <t>(</t>
    </r>
    <r>
      <rPr>
        <sz val="11"/>
        <rFont val="ＭＳ Ｐゴシック"/>
        <family val="3"/>
        <charset val="128"/>
      </rPr>
      <t>3</t>
    </r>
    <r>
      <rPr>
        <sz val="11"/>
        <rFont val="ＭＳ Ｐゴシック"/>
        <family val="3"/>
        <charset val="128"/>
      </rPr>
      <t>1</t>
    </r>
    <r>
      <rPr>
        <sz val="11"/>
        <rFont val="ＭＳ Ｐゴシック"/>
        <family val="3"/>
        <charset val="128"/>
      </rPr>
      <t>)　いちご</t>
    </r>
    <phoneticPr fontId="5"/>
  </si>
  <si>
    <r>
      <t>(</t>
    </r>
    <r>
      <rPr>
        <sz val="11"/>
        <rFont val="ＭＳ Ｐゴシック"/>
        <family val="3"/>
        <charset val="128"/>
      </rPr>
      <t>3</t>
    </r>
    <r>
      <rPr>
        <sz val="11"/>
        <rFont val="ＭＳ Ｐゴシック"/>
        <family val="3"/>
        <charset val="128"/>
      </rPr>
      <t>2</t>
    </r>
    <r>
      <rPr>
        <sz val="11"/>
        <rFont val="ＭＳ Ｐゴシック"/>
        <family val="3"/>
        <charset val="128"/>
      </rPr>
      <t>)　メロン</t>
    </r>
    <phoneticPr fontId="5"/>
  </si>
  <si>
    <r>
      <t>(3</t>
    </r>
    <r>
      <rPr>
        <sz val="11"/>
        <rFont val="ＭＳ Ｐゴシック"/>
        <family val="3"/>
        <charset val="128"/>
      </rPr>
      <t>3</t>
    </r>
    <r>
      <rPr>
        <sz val="11"/>
        <rFont val="ＭＳ Ｐゴシック"/>
        <family val="3"/>
        <charset val="128"/>
      </rPr>
      <t>)　すいか</t>
    </r>
    <phoneticPr fontId="5"/>
  </si>
  <si>
    <t>熊本県主要野菜生産状況調査に係る留意事項</t>
  </si>
  <si>
    <t>「･･･」：事実不詳又は調査を欠くもの</t>
  </si>
  <si>
    <t>熊本県主要野菜生産状況調査実施要領</t>
  </si>
  <si>
    <t>この要領は、平成２３年７月１１日から施行する。</t>
  </si>
  <si>
    <t>５</t>
    <phoneticPr fontId="5"/>
  </si>
  <si>
    <t>面積</t>
    <phoneticPr fontId="5"/>
  </si>
  <si>
    <t>１</t>
    <phoneticPr fontId="5"/>
  </si>
  <si>
    <t>調査の目的</t>
    <phoneticPr fontId="5"/>
  </si>
  <si>
    <t>　本調査は、県内野菜の生産振興を図るために、各地域、市町村毎の野菜生産状況を把握し、今後の生産振興の基礎資料として活用することを目的とする。</t>
    <phoneticPr fontId="5"/>
  </si>
  <si>
    <t>２</t>
    <phoneticPr fontId="5"/>
  </si>
  <si>
    <t>調査結果の活用</t>
    <phoneticPr fontId="5"/>
  </si>
  <si>
    <t>各地域振興計画等各種計画の策定時及び進捗管理の基礎データ</t>
    <phoneticPr fontId="5"/>
  </si>
  <si>
    <t>野菜指定産地の新規指定時の参考データ</t>
    <phoneticPr fontId="5"/>
  </si>
  <si>
    <t>（３）</t>
    <phoneticPr fontId="5"/>
  </si>
  <si>
    <t>その他（県が作成する各種資料の基礎データ等）</t>
    <phoneticPr fontId="5"/>
  </si>
  <si>
    <t>３</t>
    <phoneticPr fontId="5"/>
  </si>
  <si>
    <t>調査対象野菜及び調査対象期間（別表１）</t>
    <phoneticPr fontId="5"/>
  </si>
  <si>
    <t>指定野菜（１４品目）</t>
    <phoneticPr fontId="5"/>
  </si>
  <si>
    <t>指定野菜に準ずる野菜（いわゆる「特定野菜」）のうち主要な品目（１８品目）</t>
    <phoneticPr fontId="5"/>
  </si>
  <si>
    <t>及びかんしょ。</t>
    <phoneticPr fontId="5"/>
  </si>
  <si>
    <t>４</t>
    <phoneticPr fontId="5"/>
  </si>
  <si>
    <t>調査項目</t>
    <phoneticPr fontId="5"/>
  </si>
  <si>
    <t>収穫量</t>
    <phoneticPr fontId="5"/>
  </si>
  <si>
    <t>出荷量</t>
    <phoneticPr fontId="5"/>
  </si>
  <si>
    <t>調査方法</t>
    <phoneticPr fontId="5"/>
  </si>
  <si>
    <t>６</t>
    <phoneticPr fontId="5"/>
  </si>
  <si>
    <t>　市町村は（１）により調査事項に回答できない場合には、農業協同組合等関係機関から、保有する情報の提供を受け、調査票の記入を行う。</t>
    <phoneticPr fontId="5"/>
  </si>
  <si>
    <t>　調査は毎年実施するものとする。</t>
    <phoneticPr fontId="5"/>
  </si>
  <si>
    <t>別表１　調査対象品目</t>
    <rPh sb="0" eb="1">
      <t>ベツ</t>
    </rPh>
    <rPh sb="1" eb="2">
      <t>ヒョウ</t>
    </rPh>
    <rPh sb="4" eb="6">
      <t>チョウサ</t>
    </rPh>
    <rPh sb="6" eb="8">
      <t>タイショウ</t>
    </rPh>
    <rPh sb="8" eb="10">
      <t>ヒンモク</t>
    </rPh>
    <phoneticPr fontId="5"/>
  </si>
  <si>
    <t>類別</t>
    <rPh sb="0" eb="2">
      <t>ルイベツ</t>
    </rPh>
    <phoneticPr fontId="5"/>
  </si>
  <si>
    <t>品目名</t>
    <rPh sb="0" eb="3">
      <t>ヒンモクメイ</t>
    </rPh>
    <phoneticPr fontId="5"/>
  </si>
  <si>
    <t>根菜類</t>
    <phoneticPr fontId="5"/>
  </si>
  <si>
    <t>だいこん</t>
    <phoneticPr fontId="5"/>
  </si>
  <si>
    <t>春（４月～６月）</t>
    <rPh sb="0" eb="1">
      <t>ハル</t>
    </rPh>
    <rPh sb="3" eb="4">
      <t>ガツ</t>
    </rPh>
    <rPh sb="6" eb="7">
      <t>ガツ</t>
    </rPh>
    <phoneticPr fontId="5"/>
  </si>
  <si>
    <t>夏（７月～９月）</t>
    <rPh sb="0" eb="1">
      <t>ナツ</t>
    </rPh>
    <rPh sb="3" eb="4">
      <t>ガツ</t>
    </rPh>
    <rPh sb="6" eb="7">
      <t>ガツ</t>
    </rPh>
    <phoneticPr fontId="5"/>
  </si>
  <si>
    <t>秋冬（１０月～３月）</t>
    <rPh sb="0" eb="2">
      <t>シュウトウ</t>
    </rPh>
    <rPh sb="5" eb="6">
      <t>ガツ</t>
    </rPh>
    <rPh sb="8" eb="9">
      <t>ガツ</t>
    </rPh>
    <phoneticPr fontId="5"/>
  </si>
  <si>
    <t>にんじん</t>
    <phoneticPr fontId="5"/>
  </si>
  <si>
    <t>春夏（４月～７月）</t>
    <rPh sb="0" eb="2">
      <t>ハルナツ</t>
    </rPh>
    <rPh sb="4" eb="5">
      <t>ガツ</t>
    </rPh>
    <rPh sb="7" eb="8">
      <t>ガツ</t>
    </rPh>
    <phoneticPr fontId="5"/>
  </si>
  <si>
    <t>秋（８月～１０月）</t>
    <rPh sb="0" eb="1">
      <t>アキ</t>
    </rPh>
    <rPh sb="3" eb="4">
      <t>ガツ</t>
    </rPh>
    <rPh sb="7" eb="8">
      <t>ガツ</t>
    </rPh>
    <phoneticPr fontId="5"/>
  </si>
  <si>
    <t>冬（１１～３月）</t>
    <rPh sb="0" eb="1">
      <t>フユ</t>
    </rPh>
    <rPh sb="6" eb="7">
      <t>ガツ</t>
    </rPh>
    <phoneticPr fontId="5"/>
  </si>
  <si>
    <t>ごぼう</t>
    <phoneticPr fontId="5"/>
  </si>
  <si>
    <t>４月～３月</t>
    <rPh sb="1" eb="2">
      <t>ガツ</t>
    </rPh>
    <rPh sb="4" eb="5">
      <t>ガツ</t>
    </rPh>
    <phoneticPr fontId="5"/>
  </si>
  <si>
    <t>れんこん</t>
    <phoneticPr fontId="5"/>
  </si>
  <si>
    <t>ばれいしょ</t>
    <phoneticPr fontId="5"/>
  </si>
  <si>
    <t>春植え（４月～８月）</t>
    <rPh sb="0" eb="1">
      <t>ハル</t>
    </rPh>
    <rPh sb="1" eb="2">
      <t>ウ</t>
    </rPh>
    <rPh sb="5" eb="6">
      <t>ガツ</t>
    </rPh>
    <rPh sb="8" eb="9">
      <t>ガツ</t>
    </rPh>
    <phoneticPr fontId="5"/>
  </si>
  <si>
    <t>（じゃがいも）</t>
    <phoneticPr fontId="5"/>
  </si>
  <si>
    <t>秋植え（１１月～３月）</t>
    <rPh sb="0" eb="1">
      <t>アキ</t>
    </rPh>
    <rPh sb="1" eb="2">
      <t>ウ</t>
    </rPh>
    <rPh sb="6" eb="7">
      <t>ガツ</t>
    </rPh>
    <rPh sb="9" eb="10">
      <t>ガツ</t>
    </rPh>
    <phoneticPr fontId="5"/>
  </si>
  <si>
    <t>さといも</t>
    <phoneticPr fontId="5"/>
  </si>
  <si>
    <t>秋冬（６月～３月）</t>
    <rPh sb="0" eb="2">
      <t>シュウトウ</t>
    </rPh>
    <rPh sb="4" eb="5">
      <t>ガツ</t>
    </rPh>
    <rPh sb="7" eb="8">
      <t>ガツ</t>
    </rPh>
    <phoneticPr fontId="5"/>
  </si>
  <si>
    <t>たまねぎ</t>
    <phoneticPr fontId="5"/>
  </si>
  <si>
    <t>しょうが</t>
    <phoneticPr fontId="5"/>
  </si>
  <si>
    <t>かんしょ</t>
    <phoneticPr fontId="5"/>
  </si>
  <si>
    <t>当該年度収穫期</t>
    <rPh sb="0" eb="2">
      <t>トウガイ</t>
    </rPh>
    <rPh sb="2" eb="4">
      <t>ネンド</t>
    </rPh>
    <rPh sb="4" eb="6">
      <t>シュウカク</t>
    </rPh>
    <rPh sb="6" eb="7">
      <t>キ</t>
    </rPh>
    <phoneticPr fontId="5"/>
  </si>
  <si>
    <t>葉茎菜類</t>
    <rPh sb="0" eb="4">
      <t>ヨウケイサイルイ</t>
    </rPh>
    <phoneticPr fontId="5"/>
  </si>
  <si>
    <t>はくさい</t>
    <phoneticPr fontId="5"/>
  </si>
  <si>
    <t>キャベツ</t>
    <phoneticPr fontId="5"/>
  </si>
  <si>
    <t>夏秋（７～１０月）</t>
    <rPh sb="0" eb="2">
      <t>カシュウ</t>
    </rPh>
    <rPh sb="7" eb="8">
      <t>ガツ</t>
    </rPh>
    <phoneticPr fontId="5"/>
  </si>
  <si>
    <t>ちんげんさい</t>
    <phoneticPr fontId="5"/>
  </si>
  <si>
    <t>１～１２月</t>
    <rPh sb="4" eb="5">
      <t>ガツ</t>
    </rPh>
    <phoneticPr fontId="5"/>
  </si>
  <si>
    <t>ほうれんそう</t>
    <phoneticPr fontId="5"/>
  </si>
  <si>
    <t>しゅんぎく</t>
    <phoneticPr fontId="5"/>
  </si>
  <si>
    <t>アスパラガス</t>
    <phoneticPr fontId="5"/>
  </si>
  <si>
    <t>レタス</t>
    <phoneticPr fontId="5"/>
  </si>
  <si>
    <t>春（４月～５月）</t>
    <rPh sb="0" eb="1">
      <t>ハル</t>
    </rPh>
    <rPh sb="3" eb="4">
      <t>ガツ</t>
    </rPh>
    <rPh sb="6" eb="7">
      <t>ガツ</t>
    </rPh>
    <phoneticPr fontId="5"/>
  </si>
  <si>
    <t>夏秋（６月～１０月）</t>
    <rPh sb="0" eb="2">
      <t>ナツアキ</t>
    </rPh>
    <rPh sb="4" eb="5">
      <t>ガツ</t>
    </rPh>
    <rPh sb="8" eb="9">
      <t>ガツ</t>
    </rPh>
    <phoneticPr fontId="5"/>
  </si>
  <si>
    <t>ねぎ</t>
    <phoneticPr fontId="5"/>
  </si>
  <si>
    <t>秋冬（１０～３月）</t>
    <rPh sb="0" eb="2">
      <t>シュウトウ</t>
    </rPh>
    <rPh sb="7" eb="8">
      <t>ガツ</t>
    </rPh>
    <phoneticPr fontId="5"/>
  </si>
  <si>
    <t>にら</t>
    <phoneticPr fontId="5"/>
  </si>
  <si>
    <t>きゅうり</t>
    <phoneticPr fontId="5"/>
  </si>
  <si>
    <t>冬春（１２月～６月）</t>
    <rPh sb="0" eb="2">
      <t>トウシュン</t>
    </rPh>
    <rPh sb="5" eb="6">
      <t>ガツ</t>
    </rPh>
    <rPh sb="8" eb="9">
      <t>ガツ</t>
    </rPh>
    <phoneticPr fontId="5"/>
  </si>
  <si>
    <t>夏秋（７月～１１月）</t>
    <rPh sb="0" eb="2">
      <t>カシュウ</t>
    </rPh>
    <rPh sb="4" eb="5">
      <t>ガツ</t>
    </rPh>
    <rPh sb="8" eb="9">
      <t>ガツ</t>
    </rPh>
    <phoneticPr fontId="5"/>
  </si>
  <si>
    <t>かぼちゃ</t>
    <phoneticPr fontId="5"/>
  </si>
  <si>
    <t>なす</t>
    <phoneticPr fontId="5"/>
  </si>
  <si>
    <t>トマト</t>
    <phoneticPr fontId="5"/>
  </si>
  <si>
    <t>ミニトマト</t>
    <phoneticPr fontId="5"/>
  </si>
  <si>
    <t>ピーマン</t>
    <phoneticPr fontId="5"/>
  </si>
  <si>
    <t>冬春（１１月～５月）</t>
    <rPh sb="0" eb="2">
      <t>トウシュン</t>
    </rPh>
    <rPh sb="5" eb="6">
      <t>ガツ</t>
    </rPh>
    <rPh sb="8" eb="9">
      <t>ガツ</t>
    </rPh>
    <phoneticPr fontId="5"/>
  </si>
  <si>
    <t>夏秋（６月～１０月）</t>
    <rPh sb="0" eb="2">
      <t>カシュウ</t>
    </rPh>
    <rPh sb="4" eb="5">
      <t>ガツ</t>
    </rPh>
    <rPh sb="8" eb="9">
      <t>ガツ</t>
    </rPh>
    <phoneticPr fontId="5"/>
  </si>
  <si>
    <t>スイートコーン</t>
    <phoneticPr fontId="5"/>
  </si>
  <si>
    <t>さやいんげん</t>
    <phoneticPr fontId="5"/>
  </si>
  <si>
    <t>さやえんどう</t>
    <phoneticPr fontId="5"/>
  </si>
  <si>
    <t>９～８月</t>
    <rPh sb="3" eb="4">
      <t>ガツ</t>
    </rPh>
    <phoneticPr fontId="5"/>
  </si>
  <si>
    <t>そらまめ</t>
    <phoneticPr fontId="5"/>
  </si>
  <si>
    <t>いちご</t>
    <phoneticPr fontId="5"/>
  </si>
  <si>
    <t>１０～９月</t>
    <rPh sb="4" eb="5">
      <t>ガツ</t>
    </rPh>
    <phoneticPr fontId="5"/>
  </si>
  <si>
    <t>メロン</t>
    <phoneticPr fontId="5"/>
  </si>
  <si>
    <t>すいか</t>
    <phoneticPr fontId="5"/>
  </si>
  <si>
    <t>１　熊本県主要野菜生産状況調査実施要領</t>
    <rPh sb="2" eb="5">
      <t>クマモトケン</t>
    </rPh>
    <rPh sb="5" eb="7">
      <t>シュヨウ</t>
    </rPh>
    <rPh sb="7" eb="9">
      <t>ヤサイ</t>
    </rPh>
    <rPh sb="9" eb="11">
      <t>セイサン</t>
    </rPh>
    <rPh sb="11" eb="13">
      <t>ジョウキョウ</t>
    </rPh>
    <rPh sb="13" eb="15">
      <t>チョウサ</t>
    </rPh>
    <rPh sb="15" eb="17">
      <t>ジッシ</t>
    </rPh>
    <rPh sb="17" eb="19">
      <t>ヨウリョウ</t>
    </rPh>
    <phoneticPr fontId="5"/>
  </si>
  <si>
    <t>２　熊本県主要野菜生産状況調査に係る留意事項</t>
    <rPh sb="2" eb="5">
      <t>クマモトケン</t>
    </rPh>
    <rPh sb="5" eb="7">
      <t>シュヨウ</t>
    </rPh>
    <rPh sb="7" eb="9">
      <t>ヤサイ</t>
    </rPh>
    <rPh sb="9" eb="11">
      <t>セイサン</t>
    </rPh>
    <rPh sb="11" eb="13">
      <t>ジョウキョウ</t>
    </rPh>
    <rPh sb="13" eb="15">
      <t>チョウサ</t>
    </rPh>
    <rPh sb="16" eb="17">
      <t>カカ</t>
    </rPh>
    <rPh sb="18" eb="20">
      <t>リュウイ</t>
    </rPh>
    <rPh sb="20" eb="22">
      <t>ジコウ</t>
    </rPh>
    <phoneticPr fontId="5"/>
  </si>
  <si>
    <t>３　調査結果の概要</t>
    <rPh sb="2" eb="4">
      <t>チョウサ</t>
    </rPh>
    <rPh sb="4" eb="6">
      <t>ケッカ</t>
    </rPh>
    <rPh sb="7" eb="9">
      <t>ガイヨウ</t>
    </rPh>
    <phoneticPr fontId="5"/>
  </si>
  <si>
    <t>・・・・・・・・・・・・・・・・・・・・・・・・・・・・・・・・・・１</t>
    <phoneticPr fontId="5"/>
  </si>
  <si>
    <t>・・・・・・・・・・・・・・・・・・・・・・・・・・・・・・・・・・３</t>
    <phoneticPr fontId="5"/>
  </si>
  <si>
    <t>・・・・・・・・・・・・・・・・・・・・・・・・・・・・・・・・・・・・・・・・・・・・・・・・４</t>
    <phoneticPr fontId="5"/>
  </si>
  <si>
    <t>・・・・・・・・・・・・・・・・・・・・・・・・・・・・・・・・・・・・・・・・・・・・・・・・７</t>
    <phoneticPr fontId="5"/>
  </si>
  <si>
    <t>・・・・・・・・・・・・・・・・・・・・・・・・・・・・・・・・・・・・・・・・・・・・・・・１１</t>
    <phoneticPr fontId="5"/>
  </si>
  <si>
    <t>・・・・・・・・・・・・・・・・・・・・・・・・・・・・・・・・・・・・・・・・・・・・・・・１２</t>
    <phoneticPr fontId="5"/>
  </si>
  <si>
    <t>・・・・・・・・・・・・・・・・・・・・・・・・・・・・・・・・・・・・・・・・・・・・・・・１４</t>
    <phoneticPr fontId="5"/>
  </si>
  <si>
    <t>・・・・・・・・・・・・・・・・・・・・・・・・・・・・・・・・・・・・・・・・・・・・・・・１６</t>
    <phoneticPr fontId="5"/>
  </si>
  <si>
    <t>・・・・・・・・・・・・・・・・・・・・・・・・・・・・・・・・・・・・・・・・・・・・・・・１８</t>
    <phoneticPr fontId="5"/>
  </si>
  <si>
    <t>・・・・・・・・・・・・・・・・・・・・・・・・・・・・・・・・・・・・・・・・・・・・・・・２１</t>
    <phoneticPr fontId="5"/>
  </si>
  <si>
    <t>・・・・・・・・・・・・・・・・・・・・・・・・・・・・・・・・・・・・・・・・・・・・・・・１５</t>
    <phoneticPr fontId="5"/>
  </si>
  <si>
    <t>・・・・・・・・・・・・・・・・・・・・・・・・・・・・・・・・・・・・・・・・・・２４</t>
    <phoneticPr fontId="5"/>
  </si>
  <si>
    <t>・・・・・・・・・・・・・・・・・・・・・・・・・・・・・・・・・・・・・・・・・・２５</t>
    <phoneticPr fontId="5"/>
  </si>
  <si>
    <t>・・・・・・・・・・・・・・・・・・・・・・・・・・・・・・・・・・・・・・・・・・２６</t>
    <phoneticPr fontId="5"/>
  </si>
  <si>
    <t>・・・・・・・・・・・・・・・・・・・・・・・・・・・・・・・・・・・・・・・・・・２７</t>
    <phoneticPr fontId="5"/>
  </si>
  <si>
    <t>・・・・・・・・・・・・・・・・・・・・・・・・・・・・・・・・・・・・・・・・・・２８</t>
    <phoneticPr fontId="5"/>
  </si>
  <si>
    <t>・・・・・・・・・・・・・・・・・・・・・・・・・・・・・・・・・・・・・・・・・・２９</t>
    <phoneticPr fontId="5"/>
  </si>
  <si>
    <t>・・・・・・・・・・・・・・・・・・・・・・・・・・・・・・・・・・・・・・・・・・・・・・・３０</t>
    <phoneticPr fontId="5"/>
  </si>
  <si>
    <t>・・・・・・・・・・・・・・・・・・・・・・・・・・・・・・・・・・・・・・・・・・・・・・・３３</t>
    <phoneticPr fontId="5"/>
  </si>
  <si>
    <t>・・・・・・・・・・・・・・・・・・・・・・・・・・・・・・・・・・・・・・・・・・・・・・・３６</t>
    <phoneticPr fontId="5"/>
  </si>
  <si>
    <t>・・・・・・・・・・・・・・・・・・・・・・・・・・・・・・・・・・・・・・・・・・・・・・・３７</t>
    <phoneticPr fontId="5"/>
  </si>
  <si>
    <t>・・・・・・・・・・・・・・・・・・・・・・・・・・・・・・・・・・・・・・・・・・・・・・・３９</t>
    <phoneticPr fontId="5"/>
  </si>
  <si>
    <t>・・・・・・・・・・・・・・・・・・・・・・・・・・・・・・・・・・・・・・・・・・・・・・・４０</t>
    <phoneticPr fontId="5"/>
  </si>
  <si>
    <t>・・・・・・・・・・・・・・・・・・・・・・・・・・・・・・・・・・・・・・・・・・・・・・・４２</t>
    <phoneticPr fontId="5"/>
  </si>
  <si>
    <t>・・・・・・・・・・・・・・・・・・・・・・・・・・・・・・・・・・・・・・・・・・・・・・・４６</t>
    <phoneticPr fontId="5"/>
  </si>
  <si>
    <t>・・・・・・・・・・・・・・・・・・・・・・・・・・・・・・・・・・・・・・・・・・４８</t>
    <phoneticPr fontId="5"/>
  </si>
  <si>
    <t>・・・・・・・・・・・・・・・・・・・・・・・・・・・・・・・・・・・・・・・・・・４９</t>
    <phoneticPr fontId="5"/>
  </si>
  <si>
    <t>・・・・・・・・・・・・・・・・・・・・・・・・・・・・・・・・・・・・・・・・・・５０</t>
    <phoneticPr fontId="5"/>
  </si>
  <si>
    <t>・・・・・・・・・・・・・・・・・・・・・・・・・・・・・・・・・・・・・・・・・・・・・・・５１</t>
    <phoneticPr fontId="5"/>
  </si>
  <si>
    <t>・・・・・・・・・・・・・・・・・・・・・・・・・・・・・・・・・・・・・・・・・・・・・・・５２</t>
    <phoneticPr fontId="5"/>
  </si>
  <si>
    <t>・・・・・・・・・・・・・・・・・・・・・・・・・・・・・・・・・・・・・・・・・・・・・・・５３</t>
    <phoneticPr fontId="5"/>
  </si>
  <si>
    <t>・・・・・・・・・・・・・・・・・・・・・・・・・・・・・・・・・・・・・・・・・・・・・・・５４</t>
    <phoneticPr fontId="5"/>
  </si>
  <si>
    <t>・・・・・・・・・・・・・・・・・・・・・・・・・・・・・・・・・・・・・・・・・・・・・・・１０</t>
    <phoneticPr fontId="5"/>
  </si>
  <si>
    <t>熊本県主要野菜生産状況調査について</t>
    <rPh sb="0" eb="3">
      <t>クマモトケン</t>
    </rPh>
    <rPh sb="3" eb="5">
      <t>シュヨウ</t>
    </rPh>
    <rPh sb="5" eb="7">
      <t>ヤサイ</t>
    </rPh>
    <rPh sb="7" eb="9">
      <t>セイサン</t>
    </rPh>
    <rPh sb="9" eb="11">
      <t>ジョウキョウ</t>
    </rPh>
    <rPh sb="11" eb="13">
      <t>チョウサ</t>
    </rPh>
    <phoneticPr fontId="5"/>
  </si>
  <si>
    <t>調査表で使用した符号の意味</t>
    <phoneticPr fontId="5"/>
  </si>
  <si>
    <t>「 ０ 」：単位に満たないもの（例：0.4ha→0ha）</t>
    <phoneticPr fontId="5"/>
  </si>
  <si>
    <t>　なお、下線を付けて表記してある値、及び水色部は、統調値（（国指定野菜の指定産地を受けている市町村：野菜生産出荷統計）である。</t>
    <rPh sb="18" eb="19">
      <t>オヨ</t>
    </rPh>
    <rPh sb="20" eb="22">
      <t>ミズイロ</t>
    </rPh>
    <rPh sb="22" eb="23">
      <t>ブ</t>
    </rPh>
    <phoneticPr fontId="5"/>
  </si>
  <si>
    <t>t</t>
    <phoneticPr fontId="5"/>
  </si>
  <si>
    <t>x</t>
  </si>
  <si>
    <t>調査表の数値は、小数点以下第一位で四捨五入してあるため、各地域計と内訳の合計及び県計と各地域の合計は必ずしも一致しない。</t>
    <rPh sb="0" eb="2">
      <t>チョウサ</t>
    </rPh>
    <rPh sb="2" eb="3">
      <t>ヒョウ</t>
    </rPh>
    <rPh sb="4" eb="6">
      <t>スウチ</t>
    </rPh>
    <rPh sb="8" eb="11">
      <t>ショウスウテン</t>
    </rPh>
    <rPh sb="11" eb="13">
      <t>イカ</t>
    </rPh>
    <rPh sb="13" eb="14">
      <t>ダイ</t>
    </rPh>
    <rPh sb="14" eb="15">
      <t>イチ</t>
    </rPh>
    <rPh sb="15" eb="16">
      <t>イ</t>
    </rPh>
    <rPh sb="28" eb="31">
      <t>カクチイキ</t>
    </rPh>
    <rPh sb="31" eb="32">
      <t>ケイ</t>
    </rPh>
    <rPh sb="32" eb="33">
      <t>スウチ</t>
    </rPh>
    <rPh sb="38" eb="39">
      <t>オヨ</t>
    </rPh>
    <rPh sb="40" eb="41">
      <t>ケン</t>
    </rPh>
    <rPh sb="41" eb="42">
      <t>ケイ</t>
    </rPh>
    <rPh sb="43" eb="46">
      <t>カクチイキ</t>
    </rPh>
    <rPh sb="47" eb="49">
      <t>ゴウケイ</t>
    </rPh>
    <phoneticPr fontId="5"/>
  </si>
  <si>
    <t>調査表の合計値について</t>
    <rPh sb="0" eb="2">
      <t>チョウサ</t>
    </rPh>
    <rPh sb="2" eb="3">
      <t>ヒョウ</t>
    </rPh>
    <rPh sb="4" eb="6">
      <t>ゴウケイ</t>
    </rPh>
    <rPh sb="6" eb="7">
      <t>チ</t>
    </rPh>
    <phoneticPr fontId="5"/>
  </si>
  <si>
    <t>　市町村に調査票（エクセル様式）を送付する。市町村は保有する行政資料等を活用して調査事項に回答することとし、調査票に記入のうえ、広域本部及び広域本部振興局に提出する。</t>
    <phoneticPr fontId="5"/>
  </si>
  <si>
    <t>７</t>
    <phoneticPr fontId="5"/>
  </si>
  <si>
    <t>調査結果の公表</t>
    <rPh sb="0" eb="2">
      <t>チョウサ</t>
    </rPh>
    <rPh sb="2" eb="4">
      <t>ケッカ</t>
    </rPh>
    <rPh sb="5" eb="7">
      <t>コウヒョウ</t>
    </rPh>
    <phoneticPr fontId="5"/>
  </si>
  <si>
    <t>熊本県ホームページにて公表</t>
    <rPh sb="0" eb="3">
      <t>クマモトケン</t>
    </rPh>
    <rPh sb="11" eb="13">
      <t>コウヒョウ</t>
    </rPh>
    <phoneticPr fontId="5"/>
  </si>
  <si>
    <t>この要領は、平成２７年１０月２３日から施行する。</t>
    <phoneticPr fontId="5"/>
  </si>
  <si>
    <t>熊本県農林水産部生産経営局農産園芸課</t>
    <rPh sb="0" eb="3">
      <t>クマモトケン</t>
    </rPh>
    <rPh sb="3" eb="5">
      <t>ノウリン</t>
    </rPh>
    <rPh sb="5" eb="7">
      <t>スイサン</t>
    </rPh>
    <rPh sb="7" eb="8">
      <t>ブ</t>
    </rPh>
    <rPh sb="8" eb="10">
      <t>セイサン</t>
    </rPh>
    <rPh sb="10" eb="12">
      <t>ケイエイ</t>
    </rPh>
    <rPh sb="12" eb="13">
      <t>キョク</t>
    </rPh>
    <rPh sb="13" eb="15">
      <t>ノウサン</t>
    </rPh>
    <rPh sb="15" eb="18">
      <t>エンゲイカ</t>
    </rPh>
    <phoneticPr fontId="5"/>
  </si>
  <si>
    <t>面積</t>
    <rPh sb="0" eb="2">
      <t>メンセキ</t>
    </rPh>
    <phoneticPr fontId="5"/>
  </si>
  <si>
    <t>収穫量</t>
    <rPh sb="0" eb="3">
      <t>シュウカクリョウ</t>
    </rPh>
    <phoneticPr fontId="5"/>
  </si>
  <si>
    <t>出荷量</t>
    <rPh sb="0" eb="3">
      <t>シュッカリョウ</t>
    </rPh>
    <phoneticPr fontId="5"/>
  </si>
  <si>
    <t>(19)-2　夏ねぎ</t>
    <rPh sb="7" eb="8">
      <t>ナツ</t>
    </rPh>
    <phoneticPr fontId="5"/>
  </si>
  <si>
    <t>この要領は、平成２９年９月１３日から施行する。</t>
    <phoneticPr fontId="5"/>
  </si>
  <si>
    <t>調査の実施</t>
    <rPh sb="0" eb="2">
      <t>チョウサ</t>
    </rPh>
    <rPh sb="3" eb="5">
      <t>ジッシ</t>
    </rPh>
    <phoneticPr fontId="5"/>
  </si>
  <si>
    <t>　農産園芸課から市町村に直接調査を依頼し、県広域本部農林水産部及び県広域本部地域振興局農林（水産）部（以下、広域本部及び広域本部振興局）へ提出。
　広域本部及び広域本部振興局がとりまとめを行い、農産園芸課へ報告。</t>
    <rPh sb="1" eb="3">
      <t>ノウサン</t>
    </rPh>
    <rPh sb="8" eb="11">
      <t>シチョウソン</t>
    </rPh>
    <rPh sb="12" eb="14">
      <t>チョクセツ</t>
    </rPh>
    <rPh sb="14" eb="16">
      <t>チョウサ</t>
    </rPh>
    <rPh sb="17" eb="19">
      <t>イライ</t>
    </rPh>
    <rPh sb="21" eb="22">
      <t>ケン</t>
    </rPh>
    <rPh sb="22" eb="24">
      <t>コウイキ</t>
    </rPh>
    <rPh sb="24" eb="26">
      <t>ホンブ</t>
    </rPh>
    <rPh sb="26" eb="28">
      <t>ノウリン</t>
    </rPh>
    <rPh sb="28" eb="30">
      <t>スイサン</t>
    </rPh>
    <rPh sb="30" eb="31">
      <t>ブ</t>
    </rPh>
    <rPh sb="31" eb="32">
      <t>オヨ</t>
    </rPh>
    <rPh sb="33" eb="34">
      <t>ケン</t>
    </rPh>
    <rPh sb="34" eb="36">
      <t>コウイキ</t>
    </rPh>
    <rPh sb="36" eb="38">
      <t>ホンブ</t>
    </rPh>
    <rPh sb="43" eb="45">
      <t>ノウリン</t>
    </rPh>
    <rPh sb="46" eb="48">
      <t>スイサン</t>
    </rPh>
    <rPh sb="49" eb="50">
      <t>ブ</t>
    </rPh>
    <rPh sb="54" eb="56">
      <t>コウイキ</t>
    </rPh>
    <rPh sb="56" eb="58">
      <t>ホンブ</t>
    </rPh>
    <rPh sb="58" eb="59">
      <t>オヨ</t>
    </rPh>
    <rPh sb="60" eb="62">
      <t>コウイキ</t>
    </rPh>
    <rPh sb="62" eb="64">
      <t>ホンブ</t>
    </rPh>
    <rPh sb="64" eb="66">
      <t>シンコウ</t>
    </rPh>
    <rPh sb="66" eb="67">
      <t>キョク</t>
    </rPh>
    <rPh sb="69" eb="71">
      <t>テイシュツ</t>
    </rPh>
    <rPh sb="94" eb="95">
      <t>オコナ</t>
    </rPh>
    <rPh sb="97" eb="99">
      <t>ノウサン</t>
    </rPh>
    <rPh sb="99" eb="101">
      <t>エンゲイ</t>
    </rPh>
    <rPh sb="101" eb="102">
      <t>カ</t>
    </rPh>
    <rPh sb="103" eb="105">
      <t>ホウコク</t>
    </rPh>
    <phoneticPr fontId="5"/>
  </si>
  <si>
    <t>　広域本部及び広域本部振興局は、市町村から提出を受けた調査票をとりまとめのうえ、農産園芸課に提出する。</t>
    <rPh sb="40" eb="42">
      <t>ノウサン</t>
    </rPh>
    <phoneticPr fontId="5"/>
  </si>
  <si>
    <t>カリフラワー</t>
    <phoneticPr fontId="5"/>
  </si>
  <si>
    <t>「x」：個人又は法人その他の団体に関する秘密を保護するため、統計数値を公表
　　　しないもの</t>
    <phoneticPr fontId="5"/>
  </si>
  <si>
    <t>（１７）</t>
    <phoneticPr fontId="5"/>
  </si>
  <si>
    <t>（１８）</t>
    <phoneticPr fontId="5"/>
  </si>
  <si>
    <r>
      <t>H</t>
    </r>
    <r>
      <rPr>
        <sz val="11"/>
        <rFont val="ＭＳ Ｐゴシック"/>
        <family val="3"/>
        <charset val="128"/>
      </rPr>
      <t>30</t>
    </r>
    <r>
      <rPr>
        <sz val="11"/>
        <rFont val="ＭＳ Ｐゴシック"/>
        <family val="3"/>
        <charset val="128"/>
      </rPr>
      <t>-H</t>
    </r>
    <r>
      <rPr>
        <sz val="11"/>
        <rFont val="ＭＳ Ｐゴシック"/>
        <family val="3"/>
        <charset val="128"/>
      </rPr>
      <t>29</t>
    </r>
    <phoneticPr fontId="5"/>
  </si>
  <si>
    <t>季節区分
（主たる収穫・出荷期間）※1</t>
    <rPh sb="0" eb="2">
      <t>キセツ</t>
    </rPh>
    <rPh sb="2" eb="4">
      <t>クブン</t>
    </rPh>
    <rPh sb="6" eb="7">
      <t>シュ</t>
    </rPh>
    <rPh sb="9" eb="11">
      <t>シュウカク</t>
    </rPh>
    <rPh sb="12" eb="14">
      <t>シュッカ</t>
    </rPh>
    <rPh sb="14" eb="16">
      <t>キカン</t>
    </rPh>
    <phoneticPr fontId="5"/>
  </si>
  <si>
    <t>※1　収穫後、貯蔵して出荷するものについては、主たる出荷期間とする。</t>
    <rPh sb="3" eb="6">
      <t>シュウカクゴ</t>
    </rPh>
    <rPh sb="7" eb="9">
      <t>チョゾウ</t>
    </rPh>
    <rPh sb="11" eb="13">
      <t>シュッカ</t>
    </rPh>
    <rPh sb="23" eb="24">
      <t>オモ</t>
    </rPh>
    <rPh sb="26" eb="30">
      <t>シュッカキカン</t>
    </rPh>
    <phoneticPr fontId="5"/>
  </si>
  <si>
    <t>※2　茎ブロッコリーを除く</t>
    <rPh sb="3" eb="4">
      <t>クキ</t>
    </rPh>
    <rPh sb="11" eb="12">
      <t>ノゾ</t>
    </rPh>
    <phoneticPr fontId="5"/>
  </si>
  <si>
    <t>ブロッコリー　※2</t>
    <phoneticPr fontId="5"/>
  </si>
  <si>
    <t>「 －」：事実のないもの</t>
    <phoneticPr fontId="5"/>
  </si>
  <si>
    <t>R元－H３０</t>
    <rPh sb="1" eb="2">
      <t>ガン</t>
    </rPh>
    <phoneticPr fontId="5"/>
  </si>
  <si>
    <t>…</t>
  </si>
  <si>
    <t>（令和２年産、令和３年産）</t>
    <rPh sb="1" eb="3">
      <t>レイワ</t>
    </rPh>
    <rPh sb="4" eb="5">
      <t>ネン</t>
    </rPh>
    <rPh sb="5" eb="6">
      <t>ガンネン</t>
    </rPh>
    <rPh sb="7" eb="9">
      <t>レイワ</t>
    </rPh>
    <phoneticPr fontId="5"/>
  </si>
  <si>
    <t>令和２年産（2020年産）</t>
    <rPh sb="0" eb="2">
      <t>レイワ</t>
    </rPh>
    <rPh sb="3" eb="4">
      <t>ネン</t>
    </rPh>
    <rPh sb="4" eb="5">
      <t>ガンネン</t>
    </rPh>
    <rPh sb="10" eb="11">
      <t>ネン</t>
    </rPh>
    <rPh sb="11" eb="12">
      <t>サン</t>
    </rPh>
    <phoneticPr fontId="5"/>
  </si>
  <si>
    <t>令和３年産（2021年産）</t>
    <rPh sb="0" eb="2">
      <t>レイワ</t>
    </rPh>
    <rPh sb="3" eb="5">
      <t>ネンサン</t>
    </rPh>
    <rPh sb="10" eb="11">
      <t>ネン</t>
    </rPh>
    <rPh sb="11" eb="12">
      <t>サン</t>
    </rPh>
    <phoneticPr fontId="5"/>
  </si>
  <si>
    <t>-</t>
    <phoneticPr fontId="5"/>
  </si>
  <si>
    <t>...</t>
    <phoneticPr fontId="5"/>
  </si>
  <si>
    <t>...</t>
    <phoneticPr fontId="5"/>
  </si>
  <si>
    <t>-</t>
    <phoneticPr fontId="5"/>
  </si>
  <si>
    <t>-</t>
    <phoneticPr fontId="5"/>
  </si>
  <si>
    <t>...</t>
    <phoneticPr fontId="5"/>
  </si>
  <si>
    <t>-</t>
    <phoneticPr fontId="5"/>
  </si>
  <si>
    <t>-</t>
    <phoneticPr fontId="5"/>
  </si>
  <si>
    <t>令和５年３月</t>
    <rPh sb="0" eb="1">
      <t>レイ</t>
    </rPh>
    <rPh sb="1" eb="2">
      <t>カズ</t>
    </rPh>
    <rPh sb="3" eb="4">
      <t>ネン</t>
    </rPh>
    <rPh sb="5" eb="6">
      <t>ガツ</t>
    </rPh>
    <phoneticPr fontId="5"/>
  </si>
  <si>
    <t>令和５年３月</t>
    <rPh sb="0" eb="1">
      <t>レイ</t>
    </rPh>
    <rPh sb="1" eb="2">
      <t>カズ</t>
    </rPh>
    <rPh sb="3" eb="4">
      <t>ネン</t>
    </rPh>
    <rPh sb="4" eb="5">
      <t>ヘイネン</t>
    </rPh>
    <rPh sb="5" eb="6">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</si>
</sst>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_);[Red]\(&quot;¥&quot;#,##0\)"/>
    <numFmt numFmtId="177" formatCode="#,##0_ "/>
  </numFmts>
  <fonts count="23" x14ac:knownFonts="1">
    <font>
      <sz val="11"/>
      <name val="ＭＳ Ｐゴシック"/>
      <family val="3"/>
      <charset val="128"/>
    </font>
    <font>
      <sz val="11"/>
      <name val="ＭＳ Ｐ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b/>
      <u/>
      <sz val="11"/>
      <name val="ＭＳ Ｐゴシック"/>
      <family val="3"/>
      <charset val="128"/>
    </font>
    <font>
      <sz val="11"/>
      <name val="ＭＳ Ｐゴシック"/>
      <family val="3"/>
      <charset val="128"/>
    </font>
    <font>
      <sz val="11"/>
      <name val="Times New Roman"/>
      <family val="1"/>
    </font>
    <font>
      <sz val="18"/>
      <name val="ＭＳ Ｐゴシック"/>
      <family val="3"/>
      <charset val="128"/>
    </font>
    <font>
      <sz val="11"/>
      <name val="ＭＳ 明朝"/>
      <family val="1"/>
      <charset val="128"/>
    </font>
    <font>
      <sz val="12"/>
      <name val="ＭＳ 明朝"/>
      <family val="1"/>
      <charset val="128"/>
    </font>
    <font>
      <sz val="11"/>
      <color indexed="8"/>
      <name val="ＭＳ Ｐゴシック"/>
      <family val="3"/>
      <charset val="128"/>
    </font>
    <font>
      <b/>
      <u/>
      <sz val="11"/>
      <color indexed="8"/>
      <name val="ＭＳ Ｐゴシック"/>
      <family val="3"/>
      <charset val="128"/>
    </font>
    <font>
      <sz val="10"/>
      <name val="ＭＳ 明朝"/>
      <family val="1"/>
      <charset val="128"/>
    </font>
    <font>
      <sz val="11"/>
      <color theme="1"/>
      <name val="ＭＳ Ｐゴシック"/>
      <family val="3"/>
      <charset val="128"/>
      <scheme val="minor"/>
    </font>
    <font>
      <b/>
      <sz val="11"/>
      <color rgb="FFFF0000"/>
      <name val="ＭＳ Ｐゴシック"/>
      <family val="3"/>
      <charset val="128"/>
    </font>
    <font>
      <b/>
      <u/>
      <sz val="11"/>
      <color theme="1"/>
      <name val="ＭＳ Ｐゴシック"/>
      <family val="3"/>
      <charset val="128"/>
    </font>
    <font>
      <sz val="11"/>
      <color theme="1"/>
      <name val="ＭＳ Ｐゴシック"/>
      <family val="3"/>
      <charset val="128"/>
    </font>
    <font>
      <sz val="10"/>
      <color indexed="8"/>
      <name val="ＭＳ Ｐゴシック"/>
      <family val="3"/>
      <charset val="128"/>
    </font>
  </fonts>
  <fills count="8">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rgb="FFFF0000"/>
      </top>
      <bottom style="thin">
        <color rgb="FFFF0000"/>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rgb="FFFF0000"/>
      </top>
      <bottom style="thin">
        <color rgb="FFFF0000"/>
      </bottom>
      <diagonal/>
    </border>
    <border>
      <left style="thin">
        <color indexed="64"/>
      </left>
      <right style="medium">
        <color indexed="64"/>
      </right>
      <top style="thin">
        <color rgb="FFFF0000"/>
      </top>
      <bottom style="thin">
        <color rgb="FFFF0000"/>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alignment vertical="center"/>
    </xf>
    <xf numFmtId="38" fontId="2" fillId="0" borderId="0" applyFont="0" applyFill="0" applyBorder="0" applyAlignment="0" applyProtection="0">
      <alignment vertical="center"/>
    </xf>
    <xf numFmtId="38" fontId="13" fillId="0" borderId="0" applyFont="0" applyFill="0" applyBorder="0" applyAlignment="0" applyProtection="0"/>
    <xf numFmtId="38" fontId="17" fillId="0" borderId="0" applyFont="0" applyFill="0" applyBorder="0" applyAlignment="0" applyProtection="0"/>
    <xf numFmtId="176" fontId="17" fillId="0" borderId="0" applyFont="0" applyFill="0" applyBorder="0" applyAlignment="0" applyProtection="0"/>
    <xf numFmtId="0" fontId="13" fillId="0" borderId="0"/>
    <xf numFmtId="0" fontId="17" fillId="0" borderId="0"/>
    <xf numFmtId="0" fontId="18" fillId="0" borderId="0">
      <alignment vertical="center"/>
    </xf>
    <xf numFmtId="0" fontId="17" fillId="0" borderId="0"/>
    <xf numFmtId="0" fontId="2" fillId="0" borderId="0"/>
    <xf numFmtId="0" fontId="1" fillId="0" borderId="0"/>
    <xf numFmtId="0" fontId="1" fillId="0" borderId="0">
      <alignment vertical="center"/>
    </xf>
    <xf numFmtId="0" fontId="3" fillId="0" borderId="0"/>
    <xf numFmtId="38" fontId="1" fillId="0" borderId="0" applyFont="0" applyFill="0" applyBorder="0" applyAlignment="0" applyProtection="0">
      <alignment vertical="center"/>
    </xf>
    <xf numFmtId="6" fontId="17" fillId="0" borderId="0" applyFont="0" applyFill="0" applyBorder="0" applyAlignment="0" applyProtection="0"/>
    <xf numFmtId="6" fontId="17" fillId="0" borderId="0" applyFont="0" applyFill="0" applyBorder="0" applyAlignment="0" applyProtection="0"/>
  </cellStyleXfs>
  <cellXfs count="299">
    <xf numFmtId="0" fontId="0" fillId="0" borderId="0" xfId="0">
      <alignment vertical="center"/>
    </xf>
    <xf numFmtId="0" fontId="6" fillId="0" borderId="0" xfId="0" applyFont="1">
      <alignment vertical="center"/>
    </xf>
    <xf numFmtId="0" fontId="0" fillId="0" borderId="0" xfId="0" applyAlignment="1">
      <alignment horizontal="left" vertical="center" wrapText="1"/>
    </xf>
    <xf numFmtId="0" fontId="2" fillId="0" borderId="0" xfId="0" applyFont="1">
      <alignment vertical="center"/>
    </xf>
    <xf numFmtId="0" fontId="0" fillId="0" borderId="0" xfId="0" quotePrefix="1">
      <alignment vertical="center"/>
    </xf>
    <xf numFmtId="0" fontId="0" fillId="0" borderId="0" xfId="0" applyAlignment="1">
      <alignment vertical="center" textRotation="255"/>
    </xf>
    <xf numFmtId="0" fontId="0" fillId="0" borderId="0" xfId="0" applyAlignment="1">
      <alignment vertical="center" wrapText="1"/>
    </xf>
    <xf numFmtId="38" fontId="2" fillId="0" borderId="0" xfId="1" applyFont="1">
      <alignment vertical="center"/>
    </xf>
    <xf numFmtId="38" fontId="10" fillId="0" borderId="0" xfId="1" applyFont="1">
      <alignment vertical="center"/>
    </xf>
    <xf numFmtId="38" fontId="2" fillId="0" borderId="0" xfId="1" applyFont="1" applyAlignment="1">
      <alignment horizontal="left" vertical="center"/>
    </xf>
    <xf numFmtId="38" fontId="10" fillId="0" borderId="0" xfId="1" applyFont="1" applyAlignment="1">
      <alignment horizontal="left" vertical="center"/>
    </xf>
    <xf numFmtId="38" fontId="2" fillId="0" borderId="0" xfId="1" applyFont="1" applyAlignment="1">
      <alignment horizontal="right" vertical="center"/>
    </xf>
    <xf numFmtId="38" fontId="10" fillId="0" borderId="0" xfId="1" applyFont="1" applyAlignment="1">
      <alignment horizontal="right" vertical="center"/>
    </xf>
    <xf numFmtId="38" fontId="2" fillId="0" borderId="4" xfId="1" applyFont="1" applyBorder="1" applyAlignment="1">
      <alignment horizontal="left" vertical="center"/>
    </xf>
    <xf numFmtId="38" fontId="2" fillId="0" borderId="8" xfId="1" applyFont="1" applyFill="1" applyBorder="1" applyAlignment="1">
      <alignment horizontal="left" vertical="center"/>
    </xf>
    <xf numFmtId="38" fontId="10" fillId="2" borderId="8" xfId="1" applyFont="1" applyFill="1" applyBorder="1" applyAlignment="1">
      <alignment horizontal="left" vertical="center"/>
    </xf>
    <xf numFmtId="38" fontId="11" fillId="0" borderId="0" xfId="1" applyFont="1" applyBorder="1" applyAlignment="1">
      <alignment horizontal="right" vertical="center"/>
    </xf>
    <xf numFmtId="0" fontId="2" fillId="0" borderId="0" xfId="9" applyNumberFormat="1" applyFont="1" applyFill="1" applyBorder="1" applyAlignment="1">
      <alignment horizontal="left"/>
    </xf>
    <xf numFmtId="38" fontId="10" fillId="0" borderId="0" xfId="1" applyFont="1" applyBorder="1" applyAlignment="1">
      <alignment horizontal="left" vertical="center"/>
    </xf>
    <xf numFmtId="0" fontId="10" fillId="0" borderId="0" xfId="0" applyFont="1">
      <alignment vertical="center"/>
    </xf>
    <xf numFmtId="0" fontId="0" fillId="0" borderId="0" xfId="0" applyAlignment="1">
      <alignment horizontal="right" vertical="center"/>
    </xf>
    <xf numFmtId="0" fontId="7" fillId="0" borderId="0" xfId="0" applyFont="1" applyAlignment="1">
      <alignment horizontal="center" vertical="center"/>
    </xf>
    <xf numFmtId="38" fontId="10" fillId="0" borderId="8" xfId="1" applyFont="1" applyFill="1" applyBorder="1" applyAlignment="1">
      <alignment horizontal="left" vertical="center"/>
    </xf>
    <xf numFmtId="38" fontId="1" fillId="0" borderId="0" xfId="1" applyFont="1" applyAlignment="1">
      <alignment horizontal="left" vertical="center"/>
    </xf>
    <xf numFmtId="38" fontId="1" fillId="0" borderId="0" xfId="1" applyFont="1" applyAlignment="1">
      <alignment horizontal="right" vertical="center"/>
    </xf>
    <xf numFmtId="0" fontId="1" fillId="0" borderId="0" xfId="0" applyFont="1">
      <alignment vertical="center"/>
    </xf>
    <xf numFmtId="38" fontId="1" fillId="0" borderId="9" xfId="1" applyFont="1" applyFill="1" applyBorder="1" applyAlignment="1">
      <alignment horizontal="right"/>
    </xf>
    <xf numFmtId="38" fontId="1" fillId="0" borderId="1" xfId="1" applyFont="1" applyFill="1" applyBorder="1" applyAlignment="1">
      <alignment horizontal="right"/>
    </xf>
    <xf numFmtId="38" fontId="1" fillId="0" borderId="11" xfId="1" applyFont="1" applyFill="1" applyBorder="1" applyAlignment="1">
      <alignment horizontal="right"/>
    </xf>
    <xf numFmtId="38" fontId="1" fillId="0" borderId="8" xfId="1" applyFont="1" applyFill="1" applyBorder="1" applyAlignment="1">
      <alignment horizontal="left" vertical="center"/>
    </xf>
    <xf numFmtId="38" fontId="1" fillId="2" borderId="8" xfId="1" applyFont="1" applyFill="1" applyBorder="1" applyAlignment="1">
      <alignment horizontal="left" vertical="center"/>
    </xf>
    <xf numFmtId="38" fontId="1" fillId="0" borderId="0" xfId="1" applyFont="1" applyBorder="1" applyAlignment="1">
      <alignment horizontal="left" vertical="center"/>
    </xf>
    <xf numFmtId="0" fontId="1" fillId="0" borderId="0" xfId="10" applyNumberFormat="1" applyFont="1" applyFill="1" applyBorder="1" applyAlignment="1">
      <alignment horizontal="left"/>
    </xf>
    <xf numFmtId="49" fontId="0" fillId="0" borderId="0" xfId="0" applyNumberFormat="1">
      <alignment vertical="center"/>
    </xf>
    <xf numFmtId="49" fontId="6" fillId="0" borderId="0" xfId="0" applyNumberFormat="1" applyFont="1">
      <alignment vertical="center"/>
    </xf>
    <xf numFmtId="49" fontId="6" fillId="0" borderId="0" xfId="0" applyNumberFormat="1" applyFont="1" applyAlignment="1">
      <alignment vertical="top"/>
    </xf>
    <xf numFmtId="0" fontId="13" fillId="0" borderId="0" xfId="11" applyFont="1">
      <alignment vertical="center"/>
    </xf>
    <xf numFmtId="0" fontId="14" fillId="0" borderId="0" xfId="0" applyFont="1">
      <alignment vertical="center"/>
    </xf>
    <xf numFmtId="0" fontId="13" fillId="0" borderId="0" xfId="11" applyFont="1" applyAlignment="1">
      <alignment horizontal="center" vertical="center"/>
    </xf>
    <xf numFmtId="0" fontId="13" fillId="0" borderId="13" xfId="11" applyFont="1" applyBorder="1" applyAlignment="1">
      <alignment horizontal="center" vertical="center"/>
    </xf>
    <xf numFmtId="0" fontId="13" fillId="0" borderId="13" xfId="11" applyFont="1" applyBorder="1">
      <alignment vertical="center"/>
    </xf>
    <xf numFmtId="0" fontId="13" fillId="0" borderId="13" xfId="11" applyFont="1" applyBorder="1" applyAlignment="1">
      <alignment horizontal="center" vertical="center" wrapText="1"/>
    </xf>
    <xf numFmtId="0" fontId="13" fillId="0" borderId="1" xfId="11" applyFont="1" applyBorder="1" applyAlignment="1">
      <alignment horizontal="center" vertical="center"/>
    </xf>
    <xf numFmtId="0" fontId="13" fillId="0" borderId="3" xfId="11" applyFont="1" applyBorder="1" applyAlignment="1">
      <alignment horizontal="center" vertical="center"/>
    </xf>
    <xf numFmtId="0" fontId="13" fillId="0" borderId="13" xfId="11" applyFont="1" applyFill="1" applyBorder="1" applyAlignment="1">
      <alignment horizontal="center" vertical="center"/>
    </xf>
    <xf numFmtId="0" fontId="12" fillId="0" borderId="0" xfId="0" applyFont="1" applyAlignment="1">
      <alignment vertical="center"/>
    </xf>
    <xf numFmtId="0" fontId="0" fillId="0" borderId="0" xfId="0" applyFont="1">
      <alignment vertical="center"/>
    </xf>
    <xf numFmtId="38" fontId="19" fillId="0" borderId="0" xfId="1" applyFont="1" applyAlignment="1">
      <alignment horizontal="right" vertical="center"/>
    </xf>
    <xf numFmtId="38" fontId="4" fillId="0" borderId="0" xfId="12" applyNumberFormat="1" applyFont="1" applyFill="1" applyAlignment="1">
      <alignment horizontal="right" vertical="center"/>
    </xf>
    <xf numFmtId="38" fontId="2" fillId="0" borderId="0" xfId="1" applyFont="1" applyBorder="1" applyAlignment="1">
      <alignment horizontal="left" vertical="center"/>
    </xf>
    <xf numFmtId="38" fontId="1" fillId="0" borderId="0" xfId="1" applyFont="1">
      <alignment vertical="center"/>
    </xf>
    <xf numFmtId="38" fontId="9" fillId="5" borderId="13" xfId="1" applyFont="1" applyFill="1" applyBorder="1" applyAlignment="1">
      <alignment horizontal="right" vertical="center"/>
    </xf>
    <xf numFmtId="38" fontId="15" fillId="0" borderId="13" xfId="1" applyFont="1" applyFill="1" applyBorder="1" applyAlignment="1" applyProtection="1">
      <alignment horizontal="right" vertical="center"/>
      <protection locked="0"/>
    </xf>
    <xf numFmtId="38" fontId="2" fillId="0" borderId="29" xfId="1" applyFont="1" applyBorder="1" applyAlignment="1">
      <alignment horizontal="left" vertical="center"/>
    </xf>
    <xf numFmtId="38" fontId="1" fillId="0" borderId="17" xfId="1" applyFont="1" applyFill="1" applyBorder="1" applyAlignment="1">
      <alignment horizontal="right"/>
    </xf>
    <xf numFmtId="38" fontId="1" fillId="0" borderId="8" xfId="1" applyFont="1" applyFill="1" applyBorder="1" applyAlignment="1">
      <alignment horizontal="left"/>
    </xf>
    <xf numFmtId="38" fontId="1" fillId="0" borderId="8" xfId="1" applyFont="1" applyBorder="1" applyAlignment="1">
      <alignment horizontal="left" vertical="center"/>
    </xf>
    <xf numFmtId="38" fontId="1" fillId="0" borderId="33" xfId="1" applyFont="1" applyBorder="1" applyAlignment="1">
      <alignment horizontal="left" vertical="center"/>
    </xf>
    <xf numFmtId="38" fontId="20" fillId="5" borderId="18" xfId="1" applyFont="1" applyFill="1" applyBorder="1" applyAlignment="1" applyProtection="1">
      <alignment horizontal="right" vertical="center"/>
      <protection locked="0"/>
    </xf>
    <xf numFmtId="38" fontId="20" fillId="5" borderId="13" xfId="1" applyFont="1" applyFill="1" applyBorder="1" applyAlignment="1" applyProtection="1">
      <alignment horizontal="right" vertical="center"/>
      <protection locked="0"/>
    </xf>
    <xf numFmtId="38" fontId="20" fillId="5" borderId="19" xfId="1" applyFont="1" applyFill="1" applyBorder="1" applyAlignment="1" applyProtection="1">
      <alignment horizontal="right" vertical="center"/>
      <protection locked="0"/>
    </xf>
    <xf numFmtId="38" fontId="1" fillId="0" borderId="10" xfId="1" applyFont="1" applyBorder="1" applyAlignment="1">
      <alignment horizontal="right" vertical="center"/>
    </xf>
    <xf numFmtId="38" fontId="1" fillId="0" borderId="2" xfId="1" applyFont="1" applyBorder="1" applyAlignment="1">
      <alignment horizontal="right" vertical="center"/>
    </xf>
    <xf numFmtId="38" fontId="1" fillId="0" borderId="12" xfId="1" applyFont="1" applyBorder="1" applyAlignment="1">
      <alignment horizontal="right" vertical="center"/>
    </xf>
    <xf numFmtId="38" fontId="1" fillId="2" borderId="20" xfId="1" applyFont="1" applyFill="1" applyBorder="1" applyAlignment="1">
      <alignment horizontal="right" vertical="center"/>
    </xf>
    <xf numFmtId="38" fontId="1" fillId="2" borderId="13" xfId="1" applyFont="1" applyFill="1" applyBorder="1" applyAlignment="1">
      <alignment horizontal="right" vertical="center"/>
    </xf>
    <xf numFmtId="38" fontId="1" fillId="2" borderId="21" xfId="1" applyFont="1" applyFill="1" applyBorder="1" applyAlignment="1">
      <alignment horizontal="right" vertical="center"/>
    </xf>
    <xf numFmtId="38" fontId="1" fillId="0" borderId="20" xfId="1" applyFont="1" applyFill="1" applyBorder="1" applyAlignment="1">
      <alignment horizontal="right" vertical="center"/>
    </xf>
    <xf numFmtId="38" fontId="1" fillId="0" borderId="13" xfId="1" applyFont="1" applyFill="1" applyBorder="1" applyAlignment="1">
      <alignment horizontal="right" vertical="center"/>
    </xf>
    <xf numFmtId="38" fontId="1" fillId="0" borderId="21" xfId="1" applyFont="1" applyFill="1" applyBorder="1" applyAlignment="1">
      <alignment horizontal="right" vertical="center"/>
    </xf>
    <xf numFmtId="38" fontId="1" fillId="2" borderId="18" xfId="1" applyFont="1" applyFill="1" applyBorder="1" applyAlignment="1">
      <alignment horizontal="right"/>
    </xf>
    <xf numFmtId="38" fontId="1" fillId="2" borderId="13" xfId="1" applyFont="1" applyFill="1" applyBorder="1" applyAlignment="1">
      <alignment horizontal="right"/>
    </xf>
    <xf numFmtId="38" fontId="1" fillId="2" borderId="19" xfId="1" applyFont="1" applyFill="1" applyBorder="1" applyAlignment="1">
      <alignment horizontal="right"/>
    </xf>
    <xf numFmtId="38" fontId="1" fillId="0" borderId="18" xfId="1" applyFont="1" applyFill="1" applyBorder="1" applyAlignment="1">
      <alignment horizontal="right" vertical="center"/>
    </xf>
    <xf numFmtId="38" fontId="1" fillId="0" borderId="19" xfId="1" applyFont="1" applyFill="1" applyBorder="1" applyAlignment="1">
      <alignment horizontal="right" vertical="center"/>
    </xf>
    <xf numFmtId="38" fontId="1" fillId="6" borderId="18" xfId="1" applyFont="1" applyFill="1" applyBorder="1" applyAlignment="1">
      <alignment horizontal="right" vertical="center"/>
    </xf>
    <xf numFmtId="38" fontId="1" fillId="6" borderId="13" xfId="1" applyFont="1" applyFill="1" applyBorder="1" applyAlignment="1">
      <alignment horizontal="right" vertical="center"/>
    </xf>
    <xf numFmtId="38" fontId="1" fillId="6" borderId="19" xfId="1" applyFont="1" applyFill="1" applyBorder="1" applyAlignment="1">
      <alignment horizontal="right" vertical="center"/>
    </xf>
    <xf numFmtId="38" fontId="15" fillId="0" borderId="18" xfId="1" applyFont="1" applyFill="1" applyBorder="1" applyAlignment="1">
      <alignment horizontal="right" vertical="center"/>
    </xf>
    <xf numFmtId="38" fontId="15" fillId="0" borderId="13" xfId="1" applyFont="1" applyFill="1" applyBorder="1" applyAlignment="1">
      <alignment horizontal="right" vertical="center"/>
    </xf>
    <xf numFmtId="38" fontId="15" fillId="0" borderId="19" xfId="1" applyFont="1" applyFill="1" applyBorder="1" applyAlignment="1">
      <alignment horizontal="right" vertical="center"/>
    </xf>
    <xf numFmtId="38" fontId="1" fillId="6" borderId="18" xfId="1" applyFont="1" applyFill="1" applyBorder="1" applyAlignment="1" applyProtection="1">
      <alignment horizontal="right" vertical="center"/>
      <protection locked="0"/>
    </xf>
    <xf numFmtId="38" fontId="1" fillId="6" borderId="13" xfId="1" applyFont="1" applyFill="1" applyBorder="1" applyAlignment="1" applyProtection="1">
      <alignment horizontal="right" vertical="center"/>
      <protection locked="0"/>
    </xf>
    <xf numFmtId="38" fontId="1" fillId="6" borderId="19" xfId="1" applyFont="1" applyFill="1" applyBorder="1" applyAlignment="1" applyProtection="1">
      <alignment horizontal="right" vertical="center"/>
      <protection locked="0"/>
    </xf>
    <xf numFmtId="38" fontId="1" fillId="0" borderId="18" xfId="1" applyFont="1" applyBorder="1" applyAlignment="1">
      <alignment horizontal="right" vertical="center"/>
    </xf>
    <xf numFmtId="38" fontId="1" fillId="0" borderId="13" xfId="1" applyFont="1" applyBorder="1" applyAlignment="1">
      <alignment horizontal="right" vertical="center"/>
    </xf>
    <xf numFmtId="38" fontId="1" fillId="0" borderId="19" xfId="1" applyFont="1" applyBorder="1" applyAlignment="1">
      <alignment horizontal="right" vertical="center"/>
    </xf>
    <xf numFmtId="38" fontId="15" fillId="0" borderId="18" xfId="1" applyFont="1" applyFill="1" applyBorder="1" applyAlignment="1" applyProtection="1">
      <alignment horizontal="right" vertical="center"/>
      <protection locked="0"/>
    </xf>
    <xf numFmtId="38" fontId="15" fillId="0" borderId="19" xfId="1" applyFont="1" applyFill="1" applyBorder="1" applyAlignment="1" applyProtection="1">
      <alignment horizontal="right" vertical="center"/>
      <protection locked="0"/>
    </xf>
    <xf numFmtId="38" fontId="1" fillId="0" borderId="18" xfId="1" applyFont="1" applyFill="1" applyBorder="1" applyAlignment="1" applyProtection="1">
      <alignment horizontal="right" vertical="center"/>
      <protection locked="0"/>
    </xf>
    <xf numFmtId="38" fontId="1" fillId="0" borderId="13" xfId="1" applyFont="1" applyFill="1" applyBorder="1" applyAlignment="1" applyProtection="1">
      <alignment horizontal="right" vertical="center"/>
      <protection locked="0"/>
    </xf>
    <xf numFmtId="38" fontId="1" fillId="0" borderId="19" xfId="1" applyFont="1" applyFill="1" applyBorder="1" applyAlignment="1" applyProtection="1">
      <alignment horizontal="right" vertical="center"/>
      <protection locked="0"/>
    </xf>
    <xf numFmtId="38" fontId="9" fillId="4" borderId="18" xfId="1" applyFont="1" applyFill="1" applyBorder="1" applyAlignment="1" applyProtection="1">
      <alignment horizontal="right" vertical="center"/>
      <protection locked="0"/>
    </xf>
    <xf numFmtId="38" fontId="9" fillId="4" borderId="13" xfId="1" applyFont="1" applyFill="1" applyBorder="1" applyAlignment="1" applyProtection="1">
      <alignment horizontal="right" vertical="center"/>
      <protection locked="0"/>
    </xf>
    <xf numFmtId="38" fontId="9" fillId="4" borderId="19" xfId="1" applyFont="1" applyFill="1" applyBorder="1" applyAlignment="1" applyProtection="1">
      <alignment horizontal="right" vertical="center"/>
      <protection locked="0"/>
    </xf>
    <xf numFmtId="38" fontId="1" fillId="0" borderId="35" xfId="1" applyFont="1" applyFill="1" applyBorder="1" applyAlignment="1" applyProtection="1">
      <alignment horizontal="right" vertical="center"/>
      <protection locked="0"/>
    </xf>
    <xf numFmtId="38" fontId="1" fillId="0" borderId="28" xfId="1" applyFont="1" applyFill="1" applyBorder="1" applyAlignment="1" applyProtection="1">
      <alignment horizontal="right" vertical="center"/>
      <protection locked="0"/>
    </xf>
    <xf numFmtId="38" fontId="1" fillId="0" borderId="36" xfId="1" applyFont="1" applyFill="1" applyBorder="1" applyAlignment="1" applyProtection="1">
      <alignment horizontal="right" vertical="center"/>
      <protection locked="0"/>
    </xf>
    <xf numFmtId="38" fontId="1" fillId="0" borderId="30" xfId="1" applyFont="1" applyFill="1" applyBorder="1" applyAlignment="1" applyProtection="1">
      <alignment horizontal="right" vertical="center"/>
      <protection locked="0"/>
    </xf>
    <xf numFmtId="38" fontId="1" fillId="0" borderId="31" xfId="1" applyFont="1" applyFill="1" applyBorder="1" applyAlignment="1" applyProtection="1">
      <alignment horizontal="right" vertical="center"/>
      <protection locked="0"/>
    </xf>
    <xf numFmtId="38" fontId="1" fillId="0" borderId="32" xfId="1" applyFont="1" applyFill="1" applyBorder="1" applyAlignment="1" applyProtection="1">
      <alignment horizontal="right" vertical="center"/>
      <protection locked="0"/>
    </xf>
    <xf numFmtId="38" fontId="2" fillId="0" borderId="8" xfId="1" applyFont="1" applyFill="1" applyBorder="1" applyAlignment="1">
      <alignment horizontal="left"/>
    </xf>
    <xf numFmtId="38" fontId="10" fillId="0" borderId="8" xfId="1" applyFont="1" applyBorder="1" applyAlignment="1">
      <alignment horizontal="left" vertical="center"/>
    </xf>
    <xf numFmtId="38" fontId="10" fillId="0" borderId="33" xfId="1" applyFont="1" applyBorder="1" applyAlignment="1">
      <alignment horizontal="left" vertical="center"/>
    </xf>
    <xf numFmtId="38" fontId="2" fillId="2" borderId="13" xfId="1" applyFont="1" applyFill="1" applyBorder="1" applyAlignment="1">
      <alignment horizontal="right" vertical="center"/>
    </xf>
    <xf numFmtId="38" fontId="2" fillId="0" borderId="13" xfId="1" applyFont="1" applyFill="1" applyBorder="1" applyAlignment="1">
      <alignment horizontal="right" vertical="center"/>
    </xf>
    <xf numFmtId="38" fontId="2" fillId="0" borderId="19" xfId="1" applyFont="1" applyFill="1" applyBorder="1" applyAlignment="1">
      <alignment horizontal="right" vertical="center"/>
    </xf>
    <xf numFmtId="38" fontId="2" fillId="6" borderId="13" xfId="1" applyFont="1" applyFill="1" applyBorder="1" applyAlignment="1" applyProtection="1">
      <alignment horizontal="right" vertical="center"/>
    </xf>
    <xf numFmtId="38" fontId="2" fillId="6" borderId="19" xfId="1" applyFont="1" applyFill="1" applyBorder="1" applyAlignment="1" applyProtection="1">
      <alignment horizontal="right" vertical="center"/>
    </xf>
    <xf numFmtId="38" fontId="15" fillId="3" borderId="13" xfId="1" applyFont="1" applyFill="1" applyBorder="1" applyAlignment="1" applyProtection="1">
      <alignment horizontal="right" vertical="center"/>
      <protection locked="0"/>
    </xf>
    <xf numFmtId="38" fontId="2" fillId="0" borderId="20" xfId="1" applyFont="1" applyFill="1" applyBorder="1" applyAlignment="1">
      <alignment horizontal="left"/>
    </xf>
    <xf numFmtId="38" fontId="2" fillId="0" borderId="20" xfId="1" applyFont="1" applyFill="1" applyBorder="1" applyAlignment="1">
      <alignment horizontal="left" vertical="center"/>
    </xf>
    <xf numFmtId="38" fontId="10" fillId="0" borderId="20" xfId="1" applyFont="1" applyBorder="1" applyAlignment="1">
      <alignment horizontal="left" vertical="center"/>
    </xf>
    <xf numFmtId="38" fontId="10" fillId="2" borderId="20" xfId="1" applyFont="1" applyFill="1" applyBorder="1" applyAlignment="1">
      <alignment horizontal="left" vertical="center"/>
    </xf>
    <xf numFmtId="38" fontId="10" fillId="0" borderId="20" xfId="1" applyFont="1" applyFill="1" applyBorder="1" applyAlignment="1">
      <alignment horizontal="left" vertical="center"/>
    </xf>
    <xf numFmtId="38" fontId="10" fillId="0" borderId="37" xfId="1" applyFont="1" applyBorder="1" applyAlignment="1">
      <alignment horizontal="left" vertical="center"/>
    </xf>
    <xf numFmtId="38" fontId="2" fillId="0" borderId="13" xfId="1" applyFont="1" applyFill="1" applyBorder="1" applyAlignment="1">
      <alignment horizontal="right"/>
    </xf>
    <xf numFmtId="38" fontId="2" fillId="0" borderId="13" xfId="1" applyFont="1" applyBorder="1" applyAlignment="1">
      <alignment horizontal="right" vertical="center"/>
    </xf>
    <xf numFmtId="38" fontId="2" fillId="0" borderId="18" xfId="1" applyFont="1" applyFill="1" applyBorder="1" applyAlignment="1">
      <alignment horizontal="right"/>
    </xf>
    <xf numFmtId="38" fontId="2" fillId="0" borderId="19" xfId="1" applyFont="1" applyFill="1" applyBorder="1" applyAlignment="1">
      <alignment horizontal="right"/>
    </xf>
    <xf numFmtId="38" fontId="2" fillId="0" borderId="18" xfId="1" applyFont="1" applyBorder="1" applyAlignment="1">
      <alignment horizontal="right" vertical="center"/>
    </xf>
    <xf numFmtId="38" fontId="2" fillId="0" borderId="19" xfId="1" applyFont="1" applyBorder="1" applyAlignment="1">
      <alignment horizontal="right" vertical="center"/>
    </xf>
    <xf numFmtId="38" fontId="2" fillId="2" borderId="18" xfId="1" applyFont="1" applyFill="1" applyBorder="1" applyAlignment="1">
      <alignment horizontal="right" vertical="center"/>
    </xf>
    <xf numFmtId="38" fontId="2" fillId="2" borderId="19" xfId="1" applyFont="1" applyFill="1" applyBorder="1" applyAlignment="1">
      <alignment horizontal="right" vertical="center"/>
    </xf>
    <xf numFmtId="38" fontId="2" fillId="0" borderId="18" xfId="1" applyFont="1" applyFill="1" applyBorder="1" applyAlignment="1">
      <alignment horizontal="right" vertical="center"/>
    </xf>
    <xf numFmtId="38" fontId="2" fillId="6" borderId="18" xfId="1" applyFont="1" applyFill="1" applyBorder="1" applyAlignment="1" applyProtection="1">
      <alignment horizontal="right" vertical="center"/>
    </xf>
    <xf numFmtId="38" fontId="15" fillId="3" borderId="18" xfId="1" applyFont="1" applyFill="1" applyBorder="1" applyAlignment="1" applyProtection="1">
      <alignment horizontal="right" vertical="center"/>
      <protection locked="0"/>
    </xf>
    <xf numFmtId="38" fontId="15" fillId="3" borderId="19" xfId="1" applyFont="1" applyFill="1" applyBorder="1" applyAlignment="1" applyProtection="1">
      <alignment horizontal="right" vertical="center"/>
      <protection locked="0"/>
    </xf>
    <xf numFmtId="38" fontId="2" fillId="0" borderId="24" xfId="1" applyFont="1" applyFill="1" applyBorder="1" applyAlignment="1">
      <alignment horizontal="right"/>
    </xf>
    <xf numFmtId="38" fontId="9" fillId="4" borderId="24" xfId="1" applyFont="1" applyFill="1" applyBorder="1" applyAlignment="1" applyProtection="1">
      <alignment horizontal="right" vertical="center"/>
      <protection locked="0"/>
    </xf>
    <xf numFmtId="38" fontId="1" fillId="2" borderId="19" xfId="1" applyFont="1" applyFill="1" applyBorder="1" applyAlignment="1">
      <alignment horizontal="right" vertical="center"/>
    </xf>
    <xf numFmtId="38" fontId="1" fillId="6" borderId="13" xfId="1" applyFont="1" applyFill="1" applyBorder="1" applyAlignment="1" applyProtection="1">
      <alignment horizontal="right" vertical="center"/>
    </xf>
    <xf numFmtId="38" fontId="1" fillId="6" borderId="19" xfId="1" applyFont="1" applyFill="1" applyBorder="1" applyAlignment="1" applyProtection="1">
      <alignment horizontal="right" vertical="center"/>
    </xf>
    <xf numFmtId="38" fontId="2" fillId="7" borderId="13" xfId="1" applyFont="1" applyFill="1" applyBorder="1" applyAlignment="1" applyProtection="1">
      <alignment horizontal="right" vertical="center"/>
    </xf>
    <xf numFmtId="38" fontId="2" fillId="7" borderId="19" xfId="1" applyFont="1" applyFill="1" applyBorder="1" applyAlignment="1" applyProtection="1">
      <alignment horizontal="right" vertical="center"/>
    </xf>
    <xf numFmtId="38" fontId="2" fillId="7" borderId="18" xfId="1" applyFont="1" applyFill="1" applyBorder="1" applyAlignment="1" applyProtection="1">
      <alignment horizontal="right" vertical="center"/>
    </xf>
    <xf numFmtId="38" fontId="9" fillId="5" borderId="13" xfId="1" applyFont="1" applyFill="1" applyBorder="1" applyAlignment="1" applyProtection="1">
      <alignment horizontal="right" vertical="center"/>
      <protection locked="0"/>
    </xf>
    <xf numFmtId="38" fontId="0" fillId="0" borderId="13" xfId="1" applyFont="1" applyFill="1" applyBorder="1" applyAlignment="1">
      <alignment horizontal="right"/>
    </xf>
    <xf numFmtId="38" fontId="0" fillId="2" borderId="13" xfId="1" applyFont="1" applyFill="1" applyBorder="1" applyAlignment="1">
      <alignment horizontal="right"/>
    </xf>
    <xf numFmtId="38" fontId="0" fillId="6" borderId="13" xfId="1" applyFont="1" applyFill="1" applyBorder="1" applyAlignment="1">
      <alignment horizontal="right" vertical="center"/>
    </xf>
    <xf numFmtId="38" fontId="0" fillId="0" borderId="13" xfId="1" applyFont="1" applyFill="1" applyBorder="1" applyAlignment="1" applyProtection="1">
      <alignment horizontal="right" vertical="center"/>
      <protection locked="0"/>
    </xf>
    <xf numFmtId="38" fontId="1" fillId="7" borderId="13" xfId="1" applyFont="1" applyFill="1" applyBorder="1" applyAlignment="1" applyProtection="1">
      <alignment horizontal="right" vertical="center"/>
      <protection locked="0"/>
    </xf>
    <xf numFmtId="38" fontId="9" fillId="5" borderId="18" xfId="1" applyFont="1" applyFill="1" applyBorder="1" applyAlignment="1" applyProtection="1">
      <alignment horizontal="right" vertical="center"/>
      <protection locked="0"/>
    </xf>
    <xf numFmtId="38" fontId="9" fillId="5" borderId="19" xfId="1" applyFont="1" applyFill="1" applyBorder="1" applyAlignment="1" applyProtection="1">
      <alignment horizontal="right" vertical="center"/>
      <protection locked="0"/>
    </xf>
    <xf numFmtId="38" fontId="0" fillId="0" borderId="18" xfId="1" applyFont="1" applyFill="1" applyBorder="1" applyAlignment="1">
      <alignment horizontal="right"/>
    </xf>
    <xf numFmtId="38" fontId="0" fillId="0" borderId="19" xfId="1" applyFont="1" applyFill="1" applyBorder="1" applyAlignment="1">
      <alignment horizontal="right"/>
    </xf>
    <xf numFmtId="38" fontId="0" fillId="2" borderId="18" xfId="1" applyFont="1" applyFill="1" applyBorder="1" applyAlignment="1">
      <alignment horizontal="right"/>
    </xf>
    <xf numFmtId="38" fontId="0" fillId="6" borderId="18" xfId="1" applyFont="1" applyFill="1" applyBorder="1" applyAlignment="1">
      <alignment horizontal="right" vertical="center"/>
    </xf>
    <xf numFmtId="38" fontId="0" fillId="0" borderId="18" xfId="1" applyFont="1" applyFill="1" applyBorder="1" applyAlignment="1" applyProtection="1">
      <alignment horizontal="right" vertical="center"/>
      <protection locked="0"/>
    </xf>
    <xf numFmtId="38" fontId="1" fillId="7" borderId="19" xfId="1" applyFont="1" applyFill="1" applyBorder="1" applyAlignment="1" applyProtection="1">
      <alignment horizontal="right" vertical="center"/>
      <protection locked="0"/>
    </xf>
    <xf numFmtId="38" fontId="0" fillId="0" borderId="30" xfId="1" applyFont="1" applyFill="1" applyBorder="1" applyAlignment="1" applyProtection="1">
      <alignment horizontal="right" vertical="center"/>
      <protection locked="0"/>
    </xf>
    <xf numFmtId="38" fontId="9" fillId="5" borderId="24" xfId="1" applyFont="1" applyFill="1" applyBorder="1" applyAlignment="1" applyProtection="1">
      <alignment horizontal="right" vertical="center"/>
      <protection locked="0"/>
    </xf>
    <xf numFmtId="38" fontId="1" fillId="7" borderId="18" xfId="1" applyFont="1" applyFill="1" applyBorder="1" applyAlignment="1" applyProtection="1">
      <alignment horizontal="right" vertical="center"/>
      <protection locked="0"/>
    </xf>
    <xf numFmtId="38" fontId="21" fillId="0" borderId="13" xfId="1" applyFont="1" applyFill="1" applyBorder="1" applyAlignment="1" applyProtection="1">
      <alignment horizontal="right" vertical="center"/>
      <protection locked="0"/>
    </xf>
    <xf numFmtId="38" fontId="21" fillId="0" borderId="19" xfId="1" applyFont="1" applyFill="1" applyBorder="1" applyAlignment="1" applyProtection="1">
      <alignment horizontal="right" vertical="center"/>
      <protection locked="0"/>
    </xf>
    <xf numFmtId="38" fontId="16" fillId="4" borderId="18" xfId="1" applyFont="1" applyFill="1" applyBorder="1" applyAlignment="1" applyProtection="1">
      <alignment horizontal="right" vertical="center"/>
      <protection locked="0"/>
    </xf>
    <xf numFmtId="38" fontId="16" fillId="4" borderId="13" xfId="1" applyFont="1" applyFill="1" applyBorder="1" applyAlignment="1" applyProtection="1">
      <alignment horizontal="right" vertical="center"/>
      <protection locked="0"/>
    </xf>
    <xf numFmtId="38" fontId="16" fillId="4" borderId="19" xfId="1" applyFont="1" applyFill="1" applyBorder="1" applyAlignment="1" applyProtection="1">
      <alignment horizontal="right" vertical="center"/>
      <protection locked="0"/>
    </xf>
    <xf numFmtId="38" fontId="9" fillId="4" borderId="30" xfId="1" applyFont="1" applyFill="1" applyBorder="1" applyAlignment="1" applyProtection="1">
      <alignment horizontal="right" vertical="center"/>
      <protection locked="0"/>
    </xf>
    <xf numFmtId="38" fontId="9" fillId="4" borderId="31" xfId="1" applyFont="1" applyFill="1" applyBorder="1" applyAlignment="1" applyProtection="1">
      <alignment horizontal="right" vertical="center"/>
      <protection locked="0"/>
    </xf>
    <xf numFmtId="38" fontId="9" fillId="4" borderId="32" xfId="1" applyFont="1" applyFill="1" applyBorder="1" applyAlignment="1" applyProtection="1">
      <alignment horizontal="right" vertical="center"/>
      <protection locked="0"/>
    </xf>
    <xf numFmtId="38" fontId="21" fillId="0" borderId="18" xfId="1" applyFont="1" applyFill="1" applyBorder="1" applyAlignment="1" applyProtection="1">
      <alignment horizontal="right" vertical="center"/>
      <protection locked="0"/>
    </xf>
    <xf numFmtId="38" fontId="20" fillId="4" borderId="13" xfId="1" applyFont="1" applyFill="1" applyBorder="1" applyAlignment="1" applyProtection="1">
      <alignment horizontal="right" vertical="center"/>
      <protection locked="0"/>
    </xf>
    <xf numFmtId="38" fontId="20" fillId="4" borderId="19" xfId="1" applyFont="1" applyFill="1" applyBorder="1" applyAlignment="1" applyProtection="1">
      <alignment horizontal="right" vertical="center"/>
      <protection locked="0"/>
    </xf>
    <xf numFmtId="38" fontId="20" fillId="4" borderId="18" xfId="1" applyFont="1" applyFill="1" applyBorder="1" applyAlignment="1" applyProtection="1">
      <alignment horizontal="right" vertical="center"/>
      <protection locked="0"/>
    </xf>
    <xf numFmtId="38" fontId="15" fillId="0" borderId="13" xfId="1" applyFont="1" applyFill="1" applyBorder="1" applyAlignment="1" applyProtection="1">
      <alignment horizontal="right" vertical="center" shrinkToFit="1"/>
      <protection locked="0"/>
    </xf>
    <xf numFmtId="38" fontId="9" fillId="5" borderId="19" xfId="1" applyFont="1" applyFill="1" applyBorder="1" applyAlignment="1">
      <alignment horizontal="right" vertical="center"/>
    </xf>
    <xf numFmtId="38" fontId="9" fillId="5" borderId="18" xfId="1" applyFont="1" applyFill="1" applyBorder="1" applyAlignment="1">
      <alignment horizontal="right" vertical="center"/>
    </xf>
    <xf numFmtId="38" fontId="15" fillId="0" borderId="18" xfId="1" applyFont="1" applyFill="1" applyBorder="1" applyAlignment="1" applyProtection="1">
      <alignment horizontal="right" vertical="center" shrinkToFit="1"/>
      <protection locked="0"/>
    </xf>
    <xf numFmtId="38" fontId="15" fillId="0" borderId="13" xfId="1" applyFont="1" applyFill="1" applyBorder="1" applyAlignment="1">
      <alignment vertical="center"/>
    </xf>
    <xf numFmtId="38" fontId="0" fillId="0" borderId="29" xfId="1" applyFont="1" applyBorder="1" applyAlignment="1">
      <alignment horizontal="left" vertical="center"/>
    </xf>
    <xf numFmtId="38" fontId="1" fillId="6" borderId="13" xfId="1" applyFont="1" applyFill="1" applyBorder="1" applyAlignment="1" applyProtection="1">
      <alignment horizontal="right" vertical="center" shrinkToFit="1"/>
      <protection locked="0"/>
    </xf>
    <xf numFmtId="38" fontId="1" fillId="6" borderId="19" xfId="1" applyFont="1" applyFill="1" applyBorder="1" applyAlignment="1" applyProtection="1">
      <alignment horizontal="right" vertical="center" shrinkToFit="1"/>
      <protection locked="0"/>
    </xf>
    <xf numFmtId="38" fontId="1" fillId="6" borderId="18" xfId="1" applyFont="1" applyFill="1" applyBorder="1" applyAlignment="1" applyProtection="1">
      <alignment horizontal="right" vertical="center" shrinkToFit="1"/>
      <protection locked="0"/>
    </xf>
    <xf numFmtId="38" fontId="15" fillId="0" borderId="19" xfId="1" applyFont="1" applyFill="1" applyBorder="1" applyAlignment="1" applyProtection="1">
      <alignment horizontal="right" vertical="center" shrinkToFit="1"/>
      <protection locked="0"/>
    </xf>
    <xf numFmtId="38" fontId="9" fillId="4" borderId="18" xfId="1" applyFont="1" applyFill="1" applyBorder="1" applyAlignment="1">
      <alignment horizontal="right" vertical="center"/>
    </xf>
    <xf numFmtId="38" fontId="9" fillId="4" borderId="13" xfId="1" applyFont="1" applyFill="1" applyBorder="1" applyAlignment="1">
      <alignment horizontal="right" vertical="center"/>
    </xf>
    <xf numFmtId="38" fontId="9" fillId="4" borderId="19" xfId="1" applyFont="1" applyFill="1" applyBorder="1" applyAlignment="1">
      <alignment horizontal="right" vertical="center"/>
    </xf>
    <xf numFmtId="38" fontId="21" fillId="3" borderId="13" xfId="1" applyFont="1" applyFill="1" applyBorder="1" applyAlignment="1" applyProtection="1">
      <alignment horizontal="right" vertical="center"/>
      <protection locked="0"/>
    </xf>
    <xf numFmtId="38" fontId="21" fillId="3" borderId="19" xfId="1" applyFont="1" applyFill="1" applyBorder="1" applyAlignment="1" applyProtection="1">
      <alignment horizontal="right" vertical="center"/>
      <protection locked="0"/>
    </xf>
    <xf numFmtId="38" fontId="21" fillId="7" borderId="13" xfId="1" applyFont="1" applyFill="1" applyBorder="1" applyAlignment="1" applyProtection="1">
      <alignment horizontal="right" vertical="center"/>
      <protection locked="0"/>
    </xf>
    <xf numFmtId="38" fontId="21" fillId="7" borderId="19" xfId="1" applyFont="1" applyFill="1" applyBorder="1" applyAlignment="1" applyProtection="1">
      <alignment horizontal="right" vertical="center"/>
      <protection locked="0"/>
    </xf>
    <xf numFmtId="38" fontId="21" fillId="3" borderId="18" xfId="1" applyFont="1" applyFill="1" applyBorder="1" applyAlignment="1" applyProtection="1">
      <alignment horizontal="right" vertical="center"/>
      <protection locked="0"/>
    </xf>
    <xf numFmtId="38" fontId="21" fillId="7" borderId="18" xfId="1" applyFont="1" applyFill="1" applyBorder="1" applyAlignment="1" applyProtection="1">
      <alignment horizontal="right" vertical="center"/>
      <protection locked="0"/>
    </xf>
    <xf numFmtId="38" fontId="16" fillId="5" borderId="18" xfId="1" applyFont="1" applyFill="1" applyBorder="1" applyAlignment="1" applyProtection="1">
      <alignment horizontal="right" vertical="center"/>
      <protection locked="0"/>
    </xf>
    <xf numFmtId="38" fontId="16" fillId="5" borderId="13" xfId="1" applyFont="1" applyFill="1" applyBorder="1" applyAlignment="1" applyProtection="1">
      <alignment horizontal="right" vertical="center"/>
      <protection locked="0"/>
    </xf>
    <xf numFmtId="38" fontId="16" fillId="5" borderId="19" xfId="1" applyFont="1" applyFill="1" applyBorder="1" applyAlignment="1" applyProtection="1">
      <alignment horizontal="right" vertical="center"/>
      <protection locked="0"/>
    </xf>
    <xf numFmtId="38" fontId="16" fillId="4" borderId="13" xfId="1" applyFont="1" applyFill="1" applyBorder="1" applyAlignment="1" applyProtection="1">
      <alignment horizontal="right" vertical="center" shrinkToFit="1"/>
      <protection locked="0"/>
    </xf>
    <xf numFmtId="38" fontId="16" fillId="4" borderId="19" xfId="1" applyFont="1" applyFill="1" applyBorder="1" applyAlignment="1" applyProtection="1">
      <alignment horizontal="right" vertical="center" shrinkToFit="1"/>
      <protection locked="0"/>
    </xf>
    <xf numFmtId="38" fontId="16" fillId="4" borderId="18" xfId="1" applyFont="1" applyFill="1" applyBorder="1" applyAlignment="1" applyProtection="1">
      <alignment horizontal="right" vertical="center" shrinkToFit="1"/>
      <protection locked="0"/>
    </xf>
    <xf numFmtId="38" fontId="1" fillId="0" borderId="29" xfId="1" applyFont="1" applyBorder="1" applyAlignment="1">
      <alignment horizontal="left" vertical="center"/>
    </xf>
    <xf numFmtId="38" fontId="1" fillId="0" borderId="20" xfId="1" applyFont="1" applyFill="1" applyBorder="1" applyAlignment="1">
      <alignment horizontal="left"/>
    </xf>
    <xf numFmtId="38" fontId="1" fillId="0" borderId="20" xfId="1" applyFont="1" applyFill="1" applyBorder="1" applyAlignment="1">
      <alignment horizontal="left" vertical="center"/>
    </xf>
    <xf numFmtId="38" fontId="1" fillId="0" borderId="20" xfId="1" applyFont="1" applyBorder="1" applyAlignment="1">
      <alignment horizontal="left" vertical="center"/>
    </xf>
    <xf numFmtId="38" fontId="1" fillId="2" borderId="20" xfId="1" applyFont="1" applyFill="1" applyBorder="1" applyAlignment="1">
      <alignment horizontal="left" vertical="center"/>
    </xf>
    <xf numFmtId="38" fontId="0" fillId="0" borderId="20" xfId="1" applyFont="1" applyBorder="1" applyAlignment="1">
      <alignment horizontal="left" vertical="center"/>
    </xf>
    <xf numFmtId="38" fontId="1" fillId="0" borderId="37" xfId="1" applyFont="1" applyBorder="1" applyAlignment="1">
      <alignment horizontal="left" vertical="center"/>
    </xf>
    <xf numFmtId="38" fontId="1" fillId="0" borderId="13" xfId="1" applyFont="1" applyFill="1" applyBorder="1" applyAlignment="1">
      <alignment horizontal="right"/>
    </xf>
    <xf numFmtId="38" fontId="1" fillId="0" borderId="18" xfId="1" applyFont="1" applyFill="1" applyBorder="1" applyAlignment="1">
      <alignment horizontal="right"/>
    </xf>
    <xf numFmtId="38" fontId="1" fillId="0" borderId="19" xfId="1" applyFont="1" applyFill="1" applyBorder="1" applyAlignment="1">
      <alignment horizontal="right"/>
    </xf>
    <xf numFmtId="38" fontId="1" fillId="0" borderId="24" xfId="1" applyFont="1" applyFill="1" applyBorder="1" applyAlignment="1">
      <alignment horizontal="right"/>
    </xf>
    <xf numFmtId="38" fontId="1" fillId="3" borderId="13" xfId="1" applyFont="1" applyFill="1" applyBorder="1" applyAlignment="1" applyProtection="1">
      <alignment horizontal="right" vertical="center"/>
      <protection locked="0"/>
    </xf>
    <xf numFmtId="38" fontId="1" fillId="3" borderId="19" xfId="1" applyFont="1" applyFill="1" applyBorder="1" applyAlignment="1" applyProtection="1">
      <alignment horizontal="right" vertical="center"/>
      <protection locked="0"/>
    </xf>
    <xf numFmtId="38" fontId="1" fillId="3" borderId="18" xfId="1" applyFont="1" applyFill="1" applyBorder="1" applyAlignment="1" applyProtection="1">
      <alignment horizontal="right" vertical="center"/>
      <protection locked="0"/>
    </xf>
    <xf numFmtId="38" fontId="2" fillId="0" borderId="20" xfId="1" applyFont="1" applyBorder="1" applyAlignment="1">
      <alignment horizontal="left" vertical="center"/>
    </xf>
    <xf numFmtId="38" fontId="2" fillId="2" borderId="20" xfId="1" applyFont="1" applyFill="1" applyBorder="1" applyAlignment="1">
      <alignment horizontal="left" vertical="center"/>
    </xf>
    <xf numFmtId="38" fontId="2" fillId="0" borderId="37" xfId="1" applyFont="1" applyBorder="1" applyAlignment="1">
      <alignment horizontal="left" vertical="center"/>
    </xf>
    <xf numFmtId="38" fontId="21" fillId="0" borderId="13" xfId="1" applyFont="1" applyFill="1" applyBorder="1" applyAlignment="1">
      <alignment horizontal="right" vertical="center"/>
    </xf>
    <xf numFmtId="38" fontId="1" fillId="2" borderId="13" xfId="1" applyFont="1" applyFill="1" applyBorder="1" applyAlignment="1" applyProtection="1">
      <alignment horizontal="right" vertical="center"/>
      <protection locked="0"/>
    </xf>
    <xf numFmtId="38" fontId="1" fillId="2" borderId="19" xfId="1" applyFont="1" applyFill="1" applyBorder="1" applyAlignment="1" applyProtection="1">
      <alignment horizontal="right" vertical="center"/>
      <protection locked="0"/>
    </xf>
    <xf numFmtId="38" fontId="1" fillId="2" borderId="13" xfId="1" applyFont="1" applyFill="1" applyBorder="1" applyAlignment="1" applyProtection="1">
      <alignment horizontal="right" vertical="center" shrinkToFit="1"/>
      <protection locked="0"/>
    </xf>
    <xf numFmtId="38" fontId="1" fillId="2" borderId="19" xfId="1" applyFont="1" applyFill="1" applyBorder="1" applyAlignment="1" applyProtection="1">
      <alignment horizontal="right" vertical="center" shrinkToFit="1"/>
      <protection locked="0"/>
    </xf>
    <xf numFmtId="38" fontId="1" fillId="2" borderId="18" xfId="1" applyFont="1" applyFill="1" applyBorder="1" applyAlignment="1">
      <alignment horizontal="right" vertical="center"/>
    </xf>
    <xf numFmtId="38" fontId="1" fillId="2" borderId="18" xfId="1" applyFont="1" applyFill="1" applyBorder="1" applyAlignment="1" applyProtection="1">
      <alignment horizontal="right" vertical="center"/>
      <protection locked="0"/>
    </xf>
    <xf numFmtId="38" fontId="1" fillId="2" borderId="18" xfId="1" applyFont="1" applyFill="1" applyBorder="1" applyAlignment="1" applyProtection="1">
      <alignment horizontal="right" vertical="center" shrinkToFit="1"/>
      <protection locked="0"/>
    </xf>
    <xf numFmtId="38" fontId="15" fillId="7" borderId="18" xfId="1" applyFont="1" applyFill="1" applyBorder="1" applyAlignment="1">
      <alignment horizontal="right" vertical="center"/>
    </xf>
    <xf numFmtId="38" fontId="15" fillId="7" borderId="13" xfId="1" applyFont="1" applyFill="1" applyBorder="1" applyAlignment="1">
      <alignment horizontal="right" vertical="center"/>
    </xf>
    <xf numFmtId="38" fontId="15" fillId="7" borderId="19" xfId="1" applyFont="1" applyFill="1" applyBorder="1" applyAlignment="1">
      <alignment horizontal="right" vertical="center"/>
    </xf>
    <xf numFmtId="38" fontId="1" fillId="7" borderId="18" xfId="1" quotePrefix="1" applyFont="1" applyFill="1" applyBorder="1" applyAlignment="1" applyProtection="1">
      <alignment horizontal="right" vertical="center"/>
      <protection locked="0"/>
    </xf>
    <xf numFmtId="38" fontId="0" fillId="0" borderId="19" xfId="1" applyFont="1" applyFill="1" applyBorder="1" applyAlignment="1" applyProtection="1">
      <alignment horizontal="right" vertical="center"/>
      <protection locked="0"/>
    </xf>
    <xf numFmtId="38" fontId="1" fillId="6" borderId="18" xfId="1" applyFont="1" applyFill="1" applyBorder="1" applyAlignment="1" applyProtection="1">
      <alignment horizontal="right" vertical="center"/>
    </xf>
    <xf numFmtId="1" fontId="1" fillId="0" borderId="19" xfId="1" applyNumberFormat="1" applyFont="1" applyFill="1" applyBorder="1" applyAlignment="1" applyProtection="1">
      <alignment horizontal="right" vertical="center"/>
      <protection locked="0"/>
    </xf>
    <xf numFmtId="0" fontId="1" fillId="0" borderId="13" xfId="1" applyNumberFormat="1" applyFont="1" applyFill="1" applyBorder="1" applyAlignment="1" applyProtection="1">
      <alignment horizontal="right" vertical="center"/>
      <protection locked="0"/>
    </xf>
    <xf numFmtId="38" fontId="0" fillId="6" borderId="19" xfId="1" applyFont="1" applyFill="1" applyBorder="1" applyAlignment="1">
      <alignment horizontal="right" vertical="center"/>
    </xf>
    <xf numFmtId="38" fontId="0" fillId="2" borderId="19" xfId="1" applyFont="1" applyFill="1" applyBorder="1" applyAlignment="1">
      <alignment horizontal="right"/>
    </xf>
    <xf numFmtId="38" fontId="0" fillId="6" borderId="18" xfId="1" applyFont="1" applyFill="1" applyBorder="1" applyAlignment="1" applyProtection="1">
      <alignment horizontal="right" vertical="center"/>
      <protection locked="0"/>
    </xf>
    <xf numFmtId="38" fontId="0" fillId="6" borderId="13" xfId="1" applyFont="1" applyFill="1" applyBorder="1" applyAlignment="1" applyProtection="1">
      <alignment horizontal="right" vertical="center"/>
      <protection locked="0"/>
    </xf>
    <xf numFmtId="38" fontId="0" fillId="6" borderId="19" xfId="1" applyFont="1" applyFill="1" applyBorder="1" applyAlignment="1" applyProtection="1">
      <alignment horizontal="right" vertical="center"/>
      <protection locked="0"/>
    </xf>
    <xf numFmtId="38" fontId="20" fillId="5" borderId="13" xfId="13" applyFont="1" applyFill="1" applyBorder="1" applyAlignment="1" applyProtection="1">
      <alignment horizontal="right" vertical="center"/>
      <protection locked="0"/>
    </xf>
    <xf numFmtId="177" fontId="22" fillId="0" borderId="13" xfId="12" applyNumberFormat="1" applyFont="1" applyFill="1" applyBorder="1" applyAlignment="1" applyProtection="1">
      <alignment horizontal="right" vertical="center"/>
      <protection locked="0"/>
    </xf>
    <xf numFmtId="38" fontId="22" fillId="3" borderId="13" xfId="12" applyNumberFormat="1" applyFont="1" applyFill="1" applyBorder="1" applyAlignment="1" applyProtection="1">
      <alignment horizontal="right" vertical="center"/>
      <protection locked="0"/>
    </xf>
    <xf numFmtId="177" fontId="22" fillId="0" borderId="13" xfId="0" applyNumberFormat="1" applyFont="1" applyFill="1" applyBorder="1" applyAlignment="1" applyProtection="1">
      <alignment horizontal="right" vertical="center"/>
      <protection locked="0"/>
    </xf>
    <xf numFmtId="38" fontId="22" fillId="7" borderId="13" xfId="12" applyNumberFormat="1" applyFont="1" applyFill="1" applyBorder="1" applyAlignment="1">
      <alignment horizontal="right" vertical="center"/>
    </xf>
    <xf numFmtId="38" fontId="9" fillId="5" borderId="13" xfId="12" applyNumberFormat="1" applyFont="1" applyFill="1" applyBorder="1" applyAlignment="1" applyProtection="1">
      <alignment horizontal="right" vertical="center"/>
      <protection locked="0"/>
    </xf>
    <xf numFmtId="38" fontId="22" fillId="0" borderId="13" xfId="12" applyNumberFormat="1" applyFont="1" applyFill="1" applyBorder="1" applyAlignment="1">
      <alignment horizontal="right" vertical="center"/>
    </xf>
    <xf numFmtId="38" fontId="9" fillId="5" borderId="13" xfId="12" applyNumberFormat="1" applyFont="1" applyFill="1" applyBorder="1" applyAlignment="1" applyProtection="1">
      <alignment horizontal="right" vertical="center"/>
      <protection locked="0"/>
    </xf>
    <xf numFmtId="38" fontId="15" fillId="3" borderId="20" xfId="1" applyFont="1" applyFill="1" applyBorder="1" applyAlignment="1" applyProtection="1">
      <alignment horizontal="right" vertical="center"/>
      <protection locked="0"/>
    </xf>
    <xf numFmtId="38" fontId="22" fillId="0" borderId="19" xfId="12" applyNumberFormat="1" applyFont="1" applyFill="1" applyBorder="1" applyAlignment="1" applyProtection="1">
      <alignment horizontal="right" vertical="center"/>
      <protection locked="0"/>
    </xf>
    <xf numFmtId="38" fontId="22" fillId="7" borderId="19" xfId="12" applyNumberFormat="1" applyFont="1" applyFill="1" applyBorder="1" applyAlignment="1">
      <alignment horizontal="right" vertical="center"/>
    </xf>
    <xf numFmtId="38" fontId="22" fillId="3" borderId="19" xfId="12" applyNumberFormat="1" applyFont="1" applyFill="1" applyBorder="1" applyAlignment="1" applyProtection="1">
      <alignment horizontal="right" vertical="center"/>
      <protection locked="0"/>
    </xf>
    <xf numFmtId="38" fontId="22" fillId="0" borderId="19" xfId="12" applyNumberFormat="1" applyFont="1" applyFill="1" applyBorder="1" applyAlignment="1">
      <alignment horizontal="right" vertical="center"/>
    </xf>
    <xf numFmtId="177" fontId="22" fillId="0" borderId="19" xfId="0" applyNumberFormat="1" applyFont="1" applyFill="1" applyBorder="1" applyAlignment="1" applyProtection="1">
      <alignment horizontal="right" vertical="center"/>
      <protection locked="0"/>
    </xf>
    <xf numFmtId="38" fontId="1" fillId="2" borderId="20" xfId="1" applyFont="1" applyFill="1" applyBorder="1" applyAlignment="1" applyProtection="1">
      <alignment horizontal="right" vertical="center"/>
      <protection locked="0"/>
    </xf>
    <xf numFmtId="38" fontId="0" fillId="2" borderId="13" xfId="1" applyFont="1" applyFill="1" applyBorder="1" applyAlignment="1">
      <alignment horizontal="right" vertical="center"/>
    </xf>
    <xf numFmtId="38" fontId="20" fillId="5" borderId="24" xfId="13" applyFont="1" applyFill="1" applyBorder="1" applyAlignment="1" applyProtection="1">
      <alignment horizontal="right" vertical="center"/>
      <protection locked="0"/>
    </xf>
    <xf numFmtId="38" fontId="9" fillId="5" borderId="18" xfId="12" applyNumberFormat="1" applyFont="1" applyFill="1" applyBorder="1" applyAlignment="1" applyProtection="1">
      <alignment horizontal="right" vertical="center"/>
      <protection locked="0"/>
    </xf>
    <xf numFmtId="0" fontId="15" fillId="0" borderId="13" xfId="1" applyNumberFormat="1" applyFont="1" applyFill="1" applyBorder="1" applyAlignment="1">
      <alignment horizontal="right" vertical="center"/>
    </xf>
    <xf numFmtId="0" fontId="15" fillId="0" borderId="19" xfId="1" applyNumberFormat="1" applyFont="1" applyFill="1" applyBorder="1" applyAlignment="1">
      <alignment horizontal="right" vertical="center"/>
    </xf>
    <xf numFmtId="0" fontId="15" fillId="0" borderId="18" xfId="1" applyNumberFormat="1" applyFont="1" applyFill="1" applyBorder="1" applyAlignment="1" applyProtection="1">
      <alignment horizontal="right" vertical="center"/>
      <protection locked="0"/>
    </xf>
    <xf numFmtId="1" fontId="1" fillId="0" borderId="13" xfId="1" applyNumberFormat="1" applyFont="1" applyFill="1" applyBorder="1" applyAlignment="1" applyProtection="1">
      <alignment horizontal="right" vertical="center"/>
      <protection locked="0"/>
    </xf>
    <xf numFmtId="38" fontId="0" fillId="6" borderId="13" xfId="1" quotePrefix="1" applyFont="1" applyFill="1" applyBorder="1" applyAlignment="1" applyProtection="1">
      <alignment horizontal="right" vertical="center"/>
      <protection locked="0"/>
    </xf>
    <xf numFmtId="38" fontId="0" fillId="6" borderId="19" xfId="1" quotePrefix="1" applyFont="1" applyFill="1" applyBorder="1" applyAlignment="1" applyProtection="1">
      <alignment horizontal="right" vertical="center"/>
      <protection locked="0"/>
    </xf>
    <xf numFmtId="0" fontId="15" fillId="0" borderId="18" xfId="1" applyNumberFormat="1" applyFont="1" applyFill="1" applyBorder="1" applyAlignment="1">
      <alignment horizontal="right" vertical="center"/>
    </xf>
    <xf numFmtId="38" fontId="0" fillId="6" borderId="18" xfId="1" applyFont="1" applyFill="1" applyBorder="1" applyAlignment="1" applyProtection="1">
      <alignment horizontal="right" vertical="center" shrinkToFit="1"/>
      <protection locked="0"/>
    </xf>
    <xf numFmtId="38" fontId="0" fillId="6" borderId="13" xfId="1" applyFont="1" applyFill="1" applyBorder="1" applyAlignment="1" applyProtection="1">
      <alignment horizontal="right" vertical="center" shrinkToFit="1"/>
      <protection locked="0"/>
    </xf>
    <xf numFmtId="38" fontId="0" fillId="6" borderId="19" xfId="1" applyFont="1" applyFill="1" applyBorder="1" applyAlignment="1" applyProtection="1">
      <alignment horizontal="right" vertical="center" shrinkToFit="1"/>
      <protection locked="0"/>
    </xf>
    <xf numFmtId="38" fontId="0" fillId="0" borderId="0" xfId="1"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13" fillId="0" borderId="1" xfId="11" applyFont="1" applyBorder="1" applyAlignment="1">
      <alignment horizontal="center" vertical="center" wrapText="1"/>
    </xf>
    <xf numFmtId="0" fontId="13" fillId="0" borderId="2" xfId="11" applyFont="1" applyBorder="1" applyAlignment="1">
      <alignment horizontal="center" vertical="center" wrapText="1"/>
    </xf>
    <xf numFmtId="0" fontId="13" fillId="0" borderId="3" xfId="11" applyFont="1" applyBorder="1" applyAlignment="1">
      <alignment horizontal="center" vertical="center" wrapText="1"/>
    </xf>
    <xf numFmtId="0" fontId="13" fillId="0" borderId="1" xfId="11" applyFont="1" applyBorder="1" applyAlignment="1">
      <alignment horizontal="center" vertical="center"/>
    </xf>
    <xf numFmtId="0" fontId="13" fillId="0" borderId="2" xfId="11" applyFont="1" applyBorder="1" applyAlignment="1">
      <alignment horizontal="center" vertical="center"/>
    </xf>
    <xf numFmtId="0" fontId="13" fillId="0" borderId="3" xfId="11"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38" fontId="0" fillId="0" borderId="25" xfId="1" applyFont="1" applyBorder="1" applyAlignment="1">
      <alignment horizontal="center" vertical="center"/>
    </xf>
    <xf numFmtId="38" fontId="2" fillId="0" borderId="26" xfId="1" applyFont="1" applyBorder="1" applyAlignment="1">
      <alignment horizontal="center" vertical="center"/>
    </xf>
    <xf numFmtId="38" fontId="2" fillId="0" borderId="27" xfId="1" applyFont="1" applyBorder="1" applyAlignment="1">
      <alignment horizontal="center" vertical="center"/>
    </xf>
    <xf numFmtId="38" fontId="0" fillId="0" borderId="0" xfId="1" applyFont="1" applyBorder="1" applyAlignment="1">
      <alignment horizontal="center" vertical="center"/>
    </xf>
    <xf numFmtId="38" fontId="1" fillId="0" borderId="0" xfId="1" applyFont="1" applyAlignment="1">
      <alignment horizontal="center" vertical="center"/>
    </xf>
    <xf numFmtId="38" fontId="1" fillId="0" borderId="5" xfId="1" applyFont="1" applyFill="1" applyBorder="1" applyAlignment="1">
      <alignment horizontal="center" vertical="center"/>
    </xf>
    <xf numFmtId="38" fontId="1" fillId="0" borderId="6" xfId="1" applyFont="1" applyFill="1" applyBorder="1" applyAlignment="1">
      <alignment horizontal="center" vertical="center"/>
    </xf>
    <xf numFmtId="38" fontId="1" fillId="0" borderId="7" xfId="1" applyFont="1" applyFill="1" applyBorder="1" applyAlignment="1">
      <alignment horizontal="center" vertical="center"/>
    </xf>
    <xf numFmtId="38" fontId="1" fillId="0" borderId="16" xfId="1" applyFont="1" applyFill="1" applyBorder="1" applyAlignment="1">
      <alignment horizontal="center" vertical="center"/>
    </xf>
    <xf numFmtId="38" fontId="1" fillId="0" borderId="14" xfId="1" applyFont="1" applyFill="1" applyBorder="1" applyAlignment="1">
      <alignment horizontal="center" vertical="center"/>
    </xf>
    <xf numFmtId="38" fontId="1" fillId="0" borderId="15" xfId="1" applyFont="1" applyFill="1" applyBorder="1" applyAlignment="1">
      <alignment horizontal="center" vertical="center"/>
    </xf>
    <xf numFmtId="38" fontId="1" fillId="0" borderId="1"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22" xfId="1" applyFont="1" applyFill="1" applyBorder="1" applyAlignment="1">
      <alignment horizontal="center" vertical="center"/>
    </xf>
    <xf numFmtId="38" fontId="1" fillId="0" borderId="34" xfId="1" applyFont="1" applyFill="1" applyBorder="1" applyAlignment="1">
      <alignment horizontal="center" vertical="center"/>
    </xf>
    <xf numFmtId="38" fontId="1" fillId="0" borderId="23" xfId="1" applyFont="1" applyFill="1" applyBorder="1" applyAlignment="1">
      <alignment horizontal="center" vertical="center"/>
    </xf>
    <xf numFmtId="38" fontId="2" fillId="0" borderId="38" xfId="1" applyFont="1" applyBorder="1" applyAlignment="1">
      <alignment horizontal="center" vertical="center"/>
    </xf>
    <xf numFmtId="38" fontId="1" fillId="0" borderId="20" xfId="1" applyFont="1" applyFill="1" applyBorder="1" applyAlignment="1">
      <alignment horizontal="center" vertical="center"/>
    </xf>
    <xf numFmtId="38" fontId="1" fillId="0" borderId="18" xfId="1" applyFont="1" applyFill="1" applyBorder="1" applyAlignment="1">
      <alignment horizontal="center" vertical="center"/>
    </xf>
    <xf numFmtId="38" fontId="1" fillId="0" borderId="13" xfId="1" applyFont="1" applyFill="1" applyBorder="1" applyAlignment="1">
      <alignment horizontal="center" vertical="center"/>
    </xf>
    <xf numFmtId="38" fontId="1" fillId="0" borderId="24" xfId="1" applyFont="1" applyFill="1" applyBorder="1" applyAlignment="1">
      <alignment horizontal="center" vertical="center"/>
    </xf>
    <xf numFmtId="38" fontId="1" fillId="0" borderId="19" xfId="1" applyFont="1" applyFill="1" applyBorder="1" applyAlignment="1">
      <alignment horizontal="center" vertical="center"/>
    </xf>
    <xf numFmtId="38" fontId="1" fillId="0" borderId="8" xfId="1" applyFont="1" applyFill="1" applyBorder="1" applyAlignment="1">
      <alignment horizontal="center" vertical="center"/>
    </xf>
    <xf numFmtId="38" fontId="0" fillId="0" borderId="29" xfId="1" applyFont="1" applyBorder="1" applyAlignment="1">
      <alignment horizontal="center" vertical="center"/>
    </xf>
    <xf numFmtId="38" fontId="0" fillId="0" borderId="39" xfId="1" applyFont="1" applyBorder="1" applyAlignment="1">
      <alignment horizontal="center" vertical="center"/>
    </xf>
    <xf numFmtId="38" fontId="0" fillId="0" borderId="40" xfId="1" applyFont="1" applyBorder="1" applyAlignment="1">
      <alignment horizontal="center" vertical="center"/>
    </xf>
    <xf numFmtId="38" fontId="9" fillId="5" borderId="19" xfId="12" applyNumberFormat="1" applyFont="1" applyFill="1" applyBorder="1" applyAlignment="1" applyProtection="1">
      <alignment horizontal="right" vertical="center"/>
      <protection locked="0"/>
    </xf>
  </cellXfs>
  <cellStyles count="16">
    <cellStyle name="桁区切り" xfId="1" builtinId="6"/>
    <cellStyle name="桁区切り 2" xfId="2"/>
    <cellStyle name="桁区切り 3" xfId="3"/>
    <cellStyle name="桁区切り 4" xfId="13"/>
    <cellStyle name="通貨 2" xfId="4"/>
    <cellStyle name="通貨 2 2" xfId="15"/>
    <cellStyle name="通貨 2 3" xfId="14"/>
    <cellStyle name="標準" xfId="0" builtinId="0"/>
    <cellStyle name="標準 2" xfId="5"/>
    <cellStyle name="標準 2 2" xfId="6"/>
    <cellStyle name="標準 3" xfId="7"/>
    <cellStyle name="標準 4" xfId="8"/>
    <cellStyle name="標準_01-H15年１月報告入力用（耕地面積）" xfId="9"/>
    <cellStyle name="標準_01-H15年１月報告入力用（耕地面積）_★最終報告様式（I～IV）（熊本県まとめ）振興局配布用" xfId="10"/>
    <cellStyle name="標準_Sheet1" xfId="11"/>
    <cellStyle name="標準_青森県"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db.maff.go.jp/toukei/a02stoukeiex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03-18-43-A009-01"/>
      <sheetName val="D003-18-43-A009-02"/>
      <sheetName val="D003-18-43-A009-03"/>
      <sheetName val="D003-18-43-A009-04"/>
      <sheetName val="D003-18-43-A005-0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B7:I40"/>
  <sheetViews>
    <sheetView view="pageBreakPreview" zoomScaleNormal="100" zoomScaleSheetLayoutView="100" workbookViewId="0">
      <selection activeCell="C30" sqref="C30"/>
    </sheetView>
  </sheetViews>
  <sheetFormatPr defaultRowHeight="14.25" x14ac:dyDescent="0.15"/>
  <cols>
    <col min="1" max="16384" width="9" style="1"/>
  </cols>
  <sheetData>
    <row r="7" spans="2:9" ht="24" x14ac:dyDescent="0.15">
      <c r="B7" s="257"/>
      <c r="C7" s="257"/>
      <c r="D7" s="257"/>
      <c r="E7" s="257"/>
      <c r="F7" s="257"/>
      <c r="G7" s="257"/>
      <c r="H7" s="257"/>
      <c r="I7" s="257"/>
    </row>
    <row r="10" spans="2:9" ht="24" x14ac:dyDescent="0.15">
      <c r="B10" s="257" t="s">
        <v>311</v>
      </c>
      <c r="C10" s="257"/>
      <c r="D10" s="257"/>
      <c r="E10" s="257"/>
      <c r="F10" s="257"/>
      <c r="G10" s="257"/>
      <c r="H10" s="257"/>
      <c r="I10" s="257"/>
    </row>
    <row r="11" spans="2:9" ht="29.25" customHeight="1" x14ac:dyDescent="0.15">
      <c r="B11" s="257" t="s">
        <v>345</v>
      </c>
      <c r="C11" s="257"/>
      <c r="D11" s="257"/>
      <c r="E11" s="257"/>
      <c r="F11" s="257"/>
      <c r="G11" s="257"/>
      <c r="H11" s="257"/>
      <c r="I11" s="257"/>
    </row>
    <row r="14" spans="2:9" ht="15" customHeight="1" x14ac:dyDescent="0.15">
      <c r="B14" s="45"/>
      <c r="C14" s="45"/>
      <c r="D14" s="45"/>
      <c r="E14" s="45"/>
      <c r="F14" s="45"/>
      <c r="G14" s="45"/>
      <c r="H14" s="45"/>
      <c r="I14" s="45"/>
    </row>
    <row r="27" spans="2:9" ht="24" x14ac:dyDescent="0.15">
      <c r="B27" s="257" t="s">
        <v>324</v>
      </c>
      <c r="C27" s="257"/>
      <c r="D27" s="257"/>
      <c r="E27" s="257"/>
      <c r="F27" s="257"/>
      <c r="G27" s="257"/>
      <c r="H27" s="257"/>
      <c r="I27" s="257"/>
    </row>
    <row r="29" spans="2:9" ht="21" x14ac:dyDescent="0.15">
      <c r="C29" s="259" t="s">
        <v>356</v>
      </c>
      <c r="D29" s="259"/>
      <c r="E29" s="259"/>
      <c r="F29" s="259"/>
      <c r="G29" s="259"/>
      <c r="H29" s="259"/>
    </row>
    <row r="35" spans="2:9" ht="14.25" customHeight="1" x14ac:dyDescent="0.15">
      <c r="B35" s="21"/>
      <c r="C35" s="21"/>
      <c r="D35" s="21"/>
      <c r="E35" s="21"/>
      <c r="F35" s="21"/>
      <c r="G35" s="21"/>
      <c r="H35" s="21"/>
      <c r="I35" s="21"/>
    </row>
    <row r="40" spans="2:9" x14ac:dyDescent="0.15">
      <c r="B40" s="258"/>
      <c r="C40" s="258"/>
      <c r="D40" s="258"/>
      <c r="E40" s="258"/>
      <c r="F40" s="258"/>
      <c r="G40" s="258"/>
      <c r="H40" s="258"/>
      <c r="I40" s="258"/>
    </row>
  </sheetData>
  <mergeCells count="6">
    <mergeCell ref="B7:I7"/>
    <mergeCell ref="B10:I10"/>
    <mergeCell ref="B40:I40"/>
    <mergeCell ref="C29:H29"/>
    <mergeCell ref="B27:I27"/>
    <mergeCell ref="B11:I11"/>
  </mergeCells>
  <phoneticPr fontId="5"/>
  <pageMargins left="0.75" right="0.75" top="1" bottom="1" header="0.51200000000000001" footer="0.51200000000000001"/>
  <pageSetup paperSize="9" scale="12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B1:K71"/>
  <sheetViews>
    <sheetView view="pageBreakPreview" zoomScale="90" zoomScaleNormal="100" zoomScaleSheetLayoutView="90" workbookViewId="0">
      <selection activeCell="F51" sqref="F51:H51"/>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120</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13"/>
      <c r="C5" s="271" t="str">
        <f>'(1)-1春だいこん'!C5:E5</f>
        <v>令和２年産（2020年産）</v>
      </c>
      <c r="D5" s="272"/>
      <c r="E5" s="288"/>
      <c r="F5" s="271" t="str">
        <f>'(1)-1春だいこん'!F5:H5</f>
        <v>令和３年産（2021年産）</v>
      </c>
      <c r="G5" s="272"/>
      <c r="H5" s="273"/>
      <c r="I5" s="3"/>
      <c r="J5" s="3"/>
      <c r="K5" s="3"/>
    </row>
    <row r="6" spans="2:11" x14ac:dyDescent="0.15">
      <c r="B6" s="294" t="s">
        <v>19</v>
      </c>
      <c r="C6" s="290" t="s">
        <v>0</v>
      </c>
      <c r="D6" s="291" t="s">
        <v>1</v>
      </c>
      <c r="E6" s="292" t="s">
        <v>2</v>
      </c>
      <c r="F6" s="290" t="s">
        <v>0</v>
      </c>
      <c r="G6" s="291" t="s">
        <v>1</v>
      </c>
      <c r="H6" s="293" t="s">
        <v>2</v>
      </c>
      <c r="I6" s="3"/>
      <c r="J6" s="3"/>
      <c r="K6" s="3"/>
    </row>
    <row r="7" spans="2:11" x14ac:dyDescent="0.15">
      <c r="B7" s="294"/>
      <c r="C7" s="290"/>
      <c r="D7" s="291"/>
      <c r="E7" s="292"/>
      <c r="F7" s="290"/>
      <c r="G7" s="291"/>
      <c r="H7" s="293"/>
      <c r="I7" s="274" t="s">
        <v>337</v>
      </c>
      <c r="J7" s="275"/>
      <c r="K7" s="275"/>
    </row>
    <row r="8" spans="2:11" x14ac:dyDescent="0.15">
      <c r="B8" s="294"/>
      <c r="C8" s="290"/>
      <c r="D8" s="291"/>
      <c r="E8" s="292"/>
      <c r="F8" s="290"/>
      <c r="G8" s="291"/>
      <c r="H8" s="293"/>
      <c r="I8" s="50" t="s">
        <v>325</v>
      </c>
      <c r="J8" s="50" t="s">
        <v>326</v>
      </c>
      <c r="K8" s="50" t="s">
        <v>327</v>
      </c>
    </row>
    <row r="9" spans="2:11" x14ac:dyDescent="0.15">
      <c r="B9" s="101"/>
      <c r="C9" s="118" t="s">
        <v>3</v>
      </c>
      <c r="D9" s="116" t="s">
        <v>4</v>
      </c>
      <c r="E9" s="128" t="s">
        <v>4</v>
      </c>
      <c r="F9" s="118" t="s">
        <v>3</v>
      </c>
      <c r="G9" s="116" t="s">
        <v>4</v>
      </c>
      <c r="H9" s="119" t="s">
        <v>4</v>
      </c>
      <c r="I9" s="50"/>
      <c r="J9" s="50"/>
      <c r="K9" s="50"/>
    </row>
    <row r="10" spans="2:11" ht="27" customHeight="1" x14ac:dyDescent="0.15">
      <c r="B10" s="14" t="s">
        <v>145</v>
      </c>
      <c r="C10" s="142" t="s">
        <v>5</v>
      </c>
      <c r="D10" s="136" t="s">
        <v>5</v>
      </c>
      <c r="E10" s="143" t="s">
        <v>5</v>
      </c>
      <c r="F10" s="142" t="s">
        <v>5</v>
      </c>
      <c r="G10" s="136" t="s">
        <v>5</v>
      </c>
      <c r="H10" s="143" t="s">
        <v>5</v>
      </c>
      <c r="I10" s="50" t="e">
        <f>F10-C10</f>
        <v>#VALUE!</v>
      </c>
      <c r="J10" s="50" t="e">
        <f t="shared" ref="J10:K25" si="0">G10-D10</f>
        <v>#VALUE!</v>
      </c>
      <c r="K10" s="50" t="e">
        <f t="shared" si="0"/>
        <v>#VALUE!</v>
      </c>
    </row>
    <row r="11" spans="2:11" x14ac:dyDescent="0.15">
      <c r="B11" s="102"/>
      <c r="C11" s="144"/>
      <c r="D11" s="137"/>
      <c r="E11" s="145"/>
      <c r="F11" s="144"/>
      <c r="G11" s="137"/>
      <c r="H11" s="145"/>
      <c r="I11" s="50">
        <f t="shared" ref="I11:K69" si="1">F11-C11</f>
        <v>0</v>
      </c>
      <c r="J11" s="50">
        <f t="shared" si="0"/>
        <v>0</v>
      </c>
      <c r="K11" s="50">
        <f t="shared" si="0"/>
        <v>0</v>
      </c>
    </row>
    <row r="12" spans="2:11" x14ac:dyDescent="0.15">
      <c r="B12" s="15" t="s">
        <v>146</v>
      </c>
      <c r="C12" s="125">
        <f t="shared" ref="C12:H12" si="2">SUM(C14,C16,C20,C27,C29,C34,C42,C48,C51,C55,C66)</f>
        <v>10.8</v>
      </c>
      <c r="D12" s="107">
        <f t="shared" si="2"/>
        <v>373.33949999999999</v>
      </c>
      <c r="E12" s="108">
        <f t="shared" si="2"/>
        <v>339.33949999999999</v>
      </c>
      <c r="F12" s="125">
        <f t="shared" si="2"/>
        <v>10.81</v>
      </c>
      <c r="G12" s="107">
        <f t="shared" si="2"/>
        <v>372.2</v>
      </c>
      <c r="H12" s="108">
        <f t="shared" si="2"/>
        <v>339.18</v>
      </c>
      <c r="I12" s="50">
        <f t="shared" si="1"/>
        <v>9.9999999999997868E-3</v>
      </c>
      <c r="J12" s="50">
        <f t="shared" si="0"/>
        <v>-1.1394999999999982</v>
      </c>
      <c r="K12" s="50">
        <f t="shared" si="0"/>
        <v>-0.15949999999997999</v>
      </c>
    </row>
    <row r="13" spans="2:11" x14ac:dyDescent="0.15">
      <c r="B13" s="22"/>
      <c r="C13" s="135"/>
      <c r="D13" s="133"/>
      <c r="E13" s="134"/>
      <c r="F13" s="135"/>
      <c r="G13" s="133"/>
      <c r="H13" s="134"/>
      <c r="I13" s="50">
        <f t="shared" si="1"/>
        <v>0</v>
      </c>
      <c r="J13" s="50">
        <f t="shared" si="0"/>
        <v>0</v>
      </c>
      <c r="K13" s="50">
        <f t="shared" si="0"/>
        <v>0</v>
      </c>
    </row>
    <row r="14" spans="2:11" x14ac:dyDescent="0.15">
      <c r="B14" s="15"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02" t="s">
        <v>20</v>
      </c>
      <c r="C15" s="87" t="s">
        <v>5</v>
      </c>
      <c r="D15" s="52" t="s">
        <v>5</v>
      </c>
      <c r="E15" s="88" t="s">
        <v>5</v>
      </c>
      <c r="F15" s="87" t="s">
        <v>5</v>
      </c>
      <c r="G15" s="52" t="s">
        <v>5</v>
      </c>
      <c r="H15" s="88" t="s">
        <v>5</v>
      </c>
      <c r="I15" s="50" t="e">
        <f t="shared" si="1"/>
        <v>#VALUE!</v>
      </c>
      <c r="J15" s="50" t="e">
        <f t="shared" si="0"/>
        <v>#VALUE!</v>
      </c>
      <c r="K15" s="50" t="e">
        <f t="shared" si="0"/>
        <v>#VALUE!</v>
      </c>
    </row>
    <row r="16" spans="2:11" ht="13.5" customHeight="1" x14ac:dyDescent="0.15">
      <c r="B16" s="15"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02" t="s">
        <v>21</v>
      </c>
      <c r="C17" s="87" t="s">
        <v>5</v>
      </c>
      <c r="D17" s="52" t="s">
        <v>5</v>
      </c>
      <c r="E17" s="88" t="s">
        <v>5</v>
      </c>
      <c r="F17" s="87" t="s">
        <v>5</v>
      </c>
      <c r="G17" s="52" t="s">
        <v>5</v>
      </c>
      <c r="H17" s="88" t="s">
        <v>5</v>
      </c>
      <c r="I17" s="50" t="e">
        <f t="shared" si="1"/>
        <v>#VALUE!</v>
      </c>
      <c r="J17" s="50" t="e">
        <f t="shared" si="0"/>
        <v>#VALUE!</v>
      </c>
      <c r="K17" s="50" t="e">
        <f t="shared" si="0"/>
        <v>#VALUE!</v>
      </c>
    </row>
    <row r="18" spans="2:11" ht="13.5" customHeight="1" x14ac:dyDescent="0.15">
      <c r="B18" s="10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0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5" t="s">
        <v>10</v>
      </c>
      <c r="C20" s="81" t="s">
        <v>6</v>
      </c>
      <c r="D20" s="82" t="s">
        <v>6</v>
      </c>
      <c r="E20" s="83" t="s">
        <v>6</v>
      </c>
      <c r="F20" s="81" t="s">
        <v>6</v>
      </c>
      <c r="G20" s="82" t="s">
        <v>6</v>
      </c>
      <c r="H20" s="83" t="s">
        <v>6</v>
      </c>
      <c r="I20" s="50" t="e">
        <f t="shared" si="1"/>
        <v>#VALUE!</v>
      </c>
      <c r="J20" s="50" t="e">
        <f t="shared" si="0"/>
        <v>#VALUE!</v>
      </c>
      <c r="K20" s="50" t="e">
        <f t="shared" si="0"/>
        <v>#VALUE!</v>
      </c>
    </row>
    <row r="21" spans="2:11" x14ac:dyDescent="0.15">
      <c r="B21" s="10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0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0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02" t="s">
        <v>27</v>
      </c>
      <c r="C24" s="87" t="s">
        <v>6</v>
      </c>
      <c r="D24" s="52" t="s">
        <v>6</v>
      </c>
      <c r="E24" s="88" t="s">
        <v>6</v>
      </c>
      <c r="F24" s="87" t="s">
        <v>6</v>
      </c>
      <c r="G24" s="52" t="s">
        <v>6</v>
      </c>
      <c r="H24" s="88" t="s">
        <v>6</v>
      </c>
      <c r="I24" s="50" t="e">
        <f t="shared" si="1"/>
        <v>#VALUE!</v>
      </c>
      <c r="J24" s="50" t="e">
        <f t="shared" si="0"/>
        <v>#VALUE!</v>
      </c>
      <c r="K24" s="50" t="e">
        <f t="shared" si="0"/>
        <v>#VALUE!</v>
      </c>
    </row>
    <row r="25" spans="2:11" x14ac:dyDescent="0.15">
      <c r="B25" s="102" t="s">
        <v>28</v>
      </c>
      <c r="C25" s="78">
        <v>0</v>
      </c>
      <c r="D25" s="79">
        <v>0</v>
      </c>
      <c r="E25" s="80">
        <v>0</v>
      </c>
      <c r="F25" s="78" t="s">
        <v>6</v>
      </c>
      <c r="G25" s="79" t="s">
        <v>6</v>
      </c>
      <c r="H25" s="80" t="s">
        <v>6</v>
      </c>
      <c r="I25" s="50" t="e">
        <f t="shared" si="1"/>
        <v>#VALUE!</v>
      </c>
      <c r="J25" s="50" t="e">
        <f t="shared" si="0"/>
        <v>#VALUE!</v>
      </c>
      <c r="K25" s="50" t="e">
        <f t="shared" si="0"/>
        <v>#VALUE!</v>
      </c>
    </row>
    <row r="26" spans="2:11" x14ac:dyDescent="0.15">
      <c r="B26" s="10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5" t="s">
        <v>11</v>
      </c>
      <c r="C27" s="81">
        <f t="shared" ref="C27:H27" si="4">SUM(C28)</f>
        <v>0.8</v>
      </c>
      <c r="D27" s="82">
        <f t="shared" si="4"/>
        <v>20</v>
      </c>
      <c r="E27" s="83">
        <f t="shared" si="4"/>
        <v>17</v>
      </c>
      <c r="F27" s="81">
        <f t="shared" si="4"/>
        <v>0.8</v>
      </c>
      <c r="G27" s="82">
        <f t="shared" si="4"/>
        <v>19</v>
      </c>
      <c r="H27" s="83">
        <f t="shared" si="4"/>
        <v>17</v>
      </c>
      <c r="I27" s="50">
        <f t="shared" si="1"/>
        <v>0</v>
      </c>
      <c r="J27" s="50">
        <f t="shared" si="1"/>
        <v>-1</v>
      </c>
      <c r="K27" s="50">
        <f t="shared" si="1"/>
        <v>0</v>
      </c>
    </row>
    <row r="28" spans="2:11" x14ac:dyDescent="0.15">
      <c r="B28" s="102" t="s">
        <v>30</v>
      </c>
      <c r="C28" s="89">
        <v>0.8</v>
      </c>
      <c r="D28" s="90">
        <v>20</v>
      </c>
      <c r="E28" s="91">
        <v>17</v>
      </c>
      <c r="F28" s="89">
        <v>0.8</v>
      </c>
      <c r="G28" s="90">
        <v>19</v>
      </c>
      <c r="H28" s="91">
        <v>17</v>
      </c>
      <c r="I28" s="50">
        <f t="shared" si="1"/>
        <v>0</v>
      </c>
      <c r="J28" s="50">
        <f t="shared" si="1"/>
        <v>-1</v>
      </c>
      <c r="K28" s="50">
        <f t="shared" si="1"/>
        <v>0</v>
      </c>
    </row>
    <row r="29" spans="2:11" x14ac:dyDescent="0.15">
      <c r="B29" s="15"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0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0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02" t="s">
        <v>33</v>
      </c>
      <c r="C32" s="152" t="s">
        <v>5</v>
      </c>
      <c r="D32" s="141" t="s">
        <v>5</v>
      </c>
      <c r="E32" s="149" t="s">
        <v>5</v>
      </c>
      <c r="F32" s="152" t="s">
        <v>5</v>
      </c>
      <c r="G32" s="141" t="s">
        <v>5</v>
      </c>
      <c r="H32" s="149" t="s">
        <v>5</v>
      </c>
      <c r="I32" s="50" t="e">
        <f t="shared" si="1"/>
        <v>#VALUE!</v>
      </c>
      <c r="J32" s="50" t="e">
        <f t="shared" si="1"/>
        <v>#VALUE!</v>
      </c>
      <c r="K32" s="50" t="e">
        <f t="shared" si="1"/>
        <v>#VALUE!</v>
      </c>
    </row>
    <row r="33" spans="2:11" x14ac:dyDescent="0.15">
      <c r="B33" s="102" t="s">
        <v>34</v>
      </c>
      <c r="C33" s="152" t="s">
        <v>5</v>
      </c>
      <c r="D33" s="141" t="s">
        <v>5</v>
      </c>
      <c r="E33" s="149" t="s">
        <v>5</v>
      </c>
      <c r="F33" s="152" t="s">
        <v>5</v>
      </c>
      <c r="G33" s="141" t="s">
        <v>5</v>
      </c>
      <c r="H33" s="149" t="s">
        <v>5</v>
      </c>
      <c r="I33" s="50" t="e">
        <f t="shared" si="1"/>
        <v>#VALUE!</v>
      </c>
      <c r="J33" s="50" t="e">
        <f t="shared" si="1"/>
        <v>#VALUE!</v>
      </c>
      <c r="K33" s="50" t="e">
        <f t="shared" si="1"/>
        <v>#VALUE!</v>
      </c>
    </row>
    <row r="34" spans="2:11" x14ac:dyDescent="0.15">
      <c r="B34" s="15"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0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0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0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0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0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0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0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5" t="s">
        <v>14</v>
      </c>
      <c r="C42" s="81">
        <f t="shared" ref="C42:H42" si="5">SUM(C43,C44,C45,C46,C47)</f>
        <v>10</v>
      </c>
      <c r="D42" s="82">
        <f t="shared" si="5"/>
        <v>353</v>
      </c>
      <c r="E42" s="83">
        <f t="shared" si="5"/>
        <v>322</v>
      </c>
      <c r="F42" s="81">
        <f t="shared" si="5"/>
        <v>10</v>
      </c>
      <c r="G42" s="82">
        <f t="shared" si="5"/>
        <v>353</v>
      </c>
      <c r="H42" s="83">
        <f t="shared" si="5"/>
        <v>322</v>
      </c>
      <c r="I42" s="50">
        <f t="shared" si="1"/>
        <v>0</v>
      </c>
      <c r="J42" s="50">
        <f t="shared" si="1"/>
        <v>0</v>
      </c>
      <c r="K42" s="50">
        <f t="shared" si="1"/>
        <v>0</v>
      </c>
    </row>
    <row r="43" spans="2:11" x14ac:dyDescent="0.15">
      <c r="B43" s="10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0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02" t="s">
        <v>44</v>
      </c>
      <c r="C45" s="89">
        <v>10</v>
      </c>
      <c r="D45" s="90">
        <v>353</v>
      </c>
      <c r="E45" s="91">
        <v>322</v>
      </c>
      <c r="F45" s="89">
        <v>10</v>
      </c>
      <c r="G45" s="90">
        <v>353</v>
      </c>
      <c r="H45" s="91">
        <v>322</v>
      </c>
      <c r="I45" s="50">
        <f t="shared" si="1"/>
        <v>0</v>
      </c>
      <c r="J45" s="50">
        <f t="shared" si="1"/>
        <v>0</v>
      </c>
      <c r="K45" s="50">
        <f t="shared" si="1"/>
        <v>0</v>
      </c>
    </row>
    <row r="46" spans="2:11" x14ac:dyDescent="0.15">
      <c r="B46" s="10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0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5"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0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0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5" t="s">
        <v>16</v>
      </c>
      <c r="C51" s="81">
        <f>SUM(C52,C53,C54)</f>
        <v>0</v>
      </c>
      <c r="D51" s="82">
        <f>SUM(D52,D53,D54)</f>
        <v>0</v>
      </c>
      <c r="E51" s="83">
        <f>SUM(E52,E53,E54)</f>
        <v>0</v>
      </c>
      <c r="F51" s="81" t="s">
        <v>5</v>
      </c>
      <c r="G51" s="82" t="s">
        <v>5</v>
      </c>
      <c r="H51" s="83" t="s">
        <v>5</v>
      </c>
      <c r="I51" s="50" t="e">
        <f t="shared" si="1"/>
        <v>#VALUE!</v>
      </c>
      <c r="J51" s="50" t="e">
        <f t="shared" si="1"/>
        <v>#VALUE!</v>
      </c>
      <c r="K51" s="50" t="e">
        <f t="shared" si="1"/>
        <v>#VALUE!</v>
      </c>
    </row>
    <row r="52" spans="2:11" x14ac:dyDescent="0.15">
      <c r="B52" s="10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0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0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5" t="s">
        <v>17</v>
      </c>
      <c r="C55" s="81">
        <f t="shared" ref="C55:H55" si="6">SUM(C56,C57,C58,C59,C60,C61,C62,C63,C64,C65)</f>
        <v>0</v>
      </c>
      <c r="D55" s="82">
        <f t="shared" si="6"/>
        <v>0</v>
      </c>
      <c r="E55" s="83">
        <f t="shared" si="6"/>
        <v>0</v>
      </c>
      <c r="F55" s="81">
        <f t="shared" si="6"/>
        <v>0.01</v>
      </c>
      <c r="G55" s="82">
        <f t="shared" si="6"/>
        <v>0.2</v>
      </c>
      <c r="H55" s="83">
        <f t="shared" si="6"/>
        <v>0.18</v>
      </c>
      <c r="I55" s="50">
        <f t="shared" si="1"/>
        <v>0.01</v>
      </c>
      <c r="J55" s="50">
        <f t="shared" si="1"/>
        <v>0.2</v>
      </c>
      <c r="K55" s="50">
        <f t="shared" si="1"/>
        <v>0.18</v>
      </c>
    </row>
    <row r="56" spans="2:11" x14ac:dyDescent="0.15">
      <c r="B56" s="10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02" t="s">
        <v>53</v>
      </c>
      <c r="C57" s="89" t="s">
        <v>6</v>
      </c>
      <c r="D57" s="90" t="s">
        <v>6</v>
      </c>
      <c r="E57" s="91" t="s">
        <v>6</v>
      </c>
      <c r="F57" s="89">
        <v>0.01</v>
      </c>
      <c r="G57" s="90">
        <v>0.2</v>
      </c>
      <c r="H57" s="91">
        <v>0.18</v>
      </c>
      <c r="I57" s="50" t="e">
        <f t="shared" si="1"/>
        <v>#VALUE!</v>
      </c>
      <c r="J57" s="50" t="e">
        <f t="shared" si="1"/>
        <v>#VALUE!</v>
      </c>
      <c r="K57" s="50" t="e">
        <f t="shared" si="1"/>
        <v>#VALUE!</v>
      </c>
    </row>
    <row r="58" spans="2:11" x14ac:dyDescent="0.15">
      <c r="B58" s="102" t="s">
        <v>54</v>
      </c>
      <c r="C58" s="89" t="s">
        <v>5</v>
      </c>
      <c r="D58" s="90" t="s">
        <v>5</v>
      </c>
      <c r="E58" s="91" t="s">
        <v>5</v>
      </c>
      <c r="F58" s="89" t="s">
        <v>5</v>
      </c>
      <c r="G58" s="90" t="s">
        <v>5</v>
      </c>
      <c r="H58" s="91" t="s">
        <v>5</v>
      </c>
      <c r="I58" s="50" t="e">
        <f t="shared" si="1"/>
        <v>#VALUE!</v>
      </c>
      <c r="J58" s="50" t="e">
        <f t="shared" si="1"/>
        <v>#VALUE!</v>
      </c>
      <c r="K58" s="50" t="e">
        <f t="shared" si="1"/>
        <v>#VALUE!</v>
      </c>
    </row>
    <row r="59" spans="2:11" x14ac:dyDescent="0.15">
      <c r="B59" s="10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02" t="s">
        <v>56</v>
      </c>
      <c r="C60" s="89">
        <v>0</v>
      </c>
      <c r="D60" s="90">
        <v>0</v>
      </c>
      <c r="E60" s="91">
        <v>0</v>
      </c>
      <c r="F60" s="89">
        <v>0</v>
      </c>
      <c r="G60" s="90">
        <v>0</v>
      </c>
      <c r="H60" s="91">
        <v>0</v>
      </c>
      <c r="I60" s="50">
        <f t="shared" si="1"/>
        <v>0</v>
      </c>
      <c r="J60" s="50">
        <f t="shared" si="1"/>
        <v>0</v>
      </c>
      <c r="K60" s="50">
        <f t="shared" si="1"/>
        <v>0</v>
      </c>
    </row>
    <row r="61" spans="2:11" x14ac:dyDescent="0.15">
      <c r="B61" s="10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0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0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0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0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5" t="s">
        <v>18</v>
      </c>
      <c r="C66" s="81" t="s">
        <v>5</v>
      </c>
      <c r="D66" s="82">
        <f>SUM(D67,D68,D69)</f>
        <v>0.33950000000000002</v>
      </c>
      <c r="E66" s="83">
        <f>SUM(E67,E68,E69)</f>
        <v>0.33950000000000002</v>
      </c>
      <c r="F66" s="81" t="s">
        <v>5</v>
      </c>
      <c r="G66" s="82">
        <f>SUM(G67,G68,G69)</f>
        <v>0</v>
      </c>
      <c r="H66" s="83">
        <f>SUM(H67,H68,H69)</f>
        <v>0</v>
      </c>
      <c r="I66" s="50" t="e">
        <f t="shared" si="1"/>
        <v>#VALUE!</v>
      </c>
      <c r="J66" s="50">
        <f t="shared" si="1"/>
        <v>-0.33950000000000002</v>
      </c>
      <c r="K66" s="50">
        <f t="shared" si="1"/>
        <v>-0.33950000000000002</v>
      </c>
    </row>
    <row r="67" spans="2:11" x14ac:dyDescent="0.15">
      <c r="B67" s="102" t="s">
        <v>62</v>
      </c>
      <c r="C67" s="148" t="s">
        <v>5</v>
      </c>
      <c r="D67" s="90">
        <v>0.33950000000000002</v>
      </c>
      <c r="E67" s="91">
        <v>0.33950000000000002</v>
      </c>
      <c r="F67" s="148" t="s">
        <v>5</v>
      </c>
      <c r="G67" s="90" t="s">
        <v>5</v>
      </c>
      <c r="H67" s="91" t="s">
        <v>5</v>
      </c>
      <c r="I67" s="50" t="e">
        <f t="shared" si="1"/>
        <v>#VALUE!</v>
      </c>
      <c r="J67" s="50" t="e">
        <f t="shared" si="1"/>
        <v>#VALUE!</v>
      </c>
      <c r="K67" s="50" t="e">
        <f t="shared" si="1"/>
        <v>#VALUE!</v>
      </c>
    </row>
    <row r="68" spans="2:11" ht="13.5" customHeight="1" x14ac:dyDescent="0.15">
      <c r="B68" s="10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03"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6"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B1:K71"/>
  <sheetViews>
    <sheetView view="pageBreakPreview" zoomScale="90" zoomScaleNormal="100" zoomScaleSheetLayoutView="90" workbookViewId="0">
      <selection activeCell="E48" sqref="E48"/>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121</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347</v>
      </c>
      <c r="D10" s="59">
        <v>9750</v>
      </c>
      <c r="E10" s="60">
        <v>8450</v>
      </c>
      <c r="F10" s="58">
        <v>379</v>
      </c>
      <c r="G10" s="59">
        <v>11000</v>
      </c>
      <c r="H10" s="60">
        <v>9540</v>
      </c>
      <c r="I10" s="50">
        <f>F10-C10</f>
        <v>32</v>
      </c>
      <c r="J10" s="50">
        <f t="shared" ref="J10:K25" si="0">G10-D10</f>
        <v>1250</v>
      </c>
      <c r="K10" s="50">
        <f t="shared" si="0"/>
        <v>1090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276.15999999999997</v>
      </c>
      <c r="D12" s="107">
        <f t="shared" si="2"/>
        <v>8341.7920000000013</v>
      </c>
      <c r="E12" s="108">
        <f t="shared" si="2"/>
        <v>7414.2058666666662</v>
      </c>
      <c r="F12" s="125">
        <f t="shared" si="2"/>
        <v>323.77440000000001</v>
      </c>
      <c r="G12" s="107">
        <f t="shared" si="2"/>
        <v>9706.4375999999993</v>
      </c>
      <c r="H12" s="108">
        <f t="shared" si="2"/>
        <v>8409.384282181818</v>
      </c>
      <c r="I12" s="50">
        <f t="shared" si="1"/>
        <v>47.614400000000046</v>
      </c>
      <c r="J12" s="50">
        <f t="shared" si="0"/>
        <v>1364.645599999998</v>
      </c>
      <c r="K12" s="50">
        <f t="shared" si="0"/>
        <v>995.17841551515176</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C15</f>
        <v>4.16</v>
      </c>
      <c r="D14" s="71">
        <f t="shared" si="3"/>
        <v>116.896</v>
      </c>
      <c r="E14" s="72">
        <f t="shared" si="3"/>
        <v>101.30986666666666</v>
      </c>
      <c r="F14" s="70">
        <f t="shared" si="3"/>
        <v>4.5344000000000007</v>
      </c>
      <c r="G14" s="71">
        <f t="shared" si="3"/>
        <v>131.49760000000003</v>
      </c>
      <c r="H14" s="72">
        <f t="shared" si="3"/>
        <v>114.04428218181822</v>
      </c>
      <c r="I14" s="50">
        <f t="shared" si="1"/>
        <v>0.37440000000000051</v>
      </c>
      <c r="J14" s="50">
        <f t="shared" si="0"/>
        <v>14.601600000000033</v>
      </c>
      <c r="K14" s="50">
        <f t="shared" si="0"/>
        <v>12.734415515151554</v>
      </c>
    </row>
    <row r="15" spans="2:11" x14ac:dyDescent="0.15">
      <c r="B15" s="112" t="s">
        <v>20</v>
      </c>
      <c r="C15" s="73">
        <v>4.16</v>
      </c>
      <c r="D15" s="68">
        <v>116.896</v>
      </c>
      <c r="E15" s="74">
        <v>101.30986666666666</v>
      </c>
      <c r="F15" s="73">
        <v>4.5344000000000007</v>
      </c>
      <c r="G15" s="68">
        <v>131.49760000000003</v>
      </c>
      <c r="H15" s="74">
        <v>114.04428218181822</v>
      </c>
      <c r="I15" s="50">
        <f t="shared" si="1"/>
        <v>0.37440000000000051</v>
      </c>
      <c r="J15" s="50">
        <f t="shared" si="0"/>
        <v>14.601600000000033</v>
      </c>
      <c r="K15" s="50">
        <f t="shared" si="0"/>
        <v>12.734415515151554</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f t="shared" ref="C20:H20" si="4">SUM(C21,C22,C23,C24,C25,C26)</f>
        <v>2</v>
      </c>
      <c r="D20" s="82">
        <f t="shared" si="4"/>
        <v>60</v>
      </c>
      <c r="E20" s="83">
        <f t="shared" si="4"/>
        <v>48</v>
      </c>
      <c r="F20" s="81">
        <f t="shared" si="4"/>
        <v>2</v>
      </c>
      <c r="G20" s="82">
        <f t="shared" si="4"/>
        <v>60</v>
      </c>
      <c r="H20" s="83">
        <f t="shared" si="4"/>
        <v>48</v>
      </c>
      <c r="I20" s="50">
        <f t="shared" si="1"/>
        <v>0</v>
      </c>
      <c r="J20" s="50">
        <f t="shared" si="0"/>
        <v>0</v>
      </c>
      <c r="K20" s="50">
        <f t="shared" si="0"/>
        <v>0</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78" t="s">
        <v>6</v>
      </c>
      <c r="G23" s="79" t="s">
        <v>6</v>
      </c>
      <c r="H23" s="80" t="s">
        <v>6</v>
      </c>
      <c r="I23" s="50" t="e">
        <f t="shared" si="1"/>
        <v>#VALUE!</v>
      </c>
      <c r="J23" s="50" t="e">
        <f t="shared" si="0"/>
        <v>#VALUE!</v>
      </c>
      <c r="K23" s="50" t="e">
        <f t="shared" si="0"/>
        <v>#VALUE!</v>
      </c>
    </row>
    <row r="24" spans="2:11" x14ac:dyDescent="0.15">
      <c r="B24" s="112" t="s">
        <v>27</v>
      </c>
      <c r="C24" s="87">
        <v>2</v>
      </c>
      <c r="D24" s="52">
        <v>60</v>
      </c>
      <c r="E24" s="88">
        <v>48</v>
      </c>
      <c r="F24" s="87">
        <v>2</v>
      </c>
      <c r="G24" s="52">
        <v>60</v>
      </c>
      <c r="H24" s="88">
        <v>48</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5">SUM(C28)</f>
        <v>17</v>
      </c>
      <c r="D27" s="82">
        <f t="shared" si="5"/>
        <v>340</v>
      </c>
      <c r="E27" s="83">
        <f t="shared" si="5"/>
        <v>328</v>
      </c>
      <c r="F27" s="81">
        <f t="shared" si="5"/>
        <v>37</v>
      </c>
      <c r="G27" s="82">
        <f t="shared" si="5"/>
        <v>740</v>
      </c>
      <c r="H27" s="83">
        <f t="shared" si="5"/>
        <v>696</v>
      </c>
      <c r="I27" s="50">
        <f t="shared" si="1"/>
        <v>20</v>
      </c>
      <c r="J27" s="50">
        <f t="shared" si="1"/>
        <v>400</v>
      </c>
      <c r="K27" s="50">
        <f t="shared" si="1"/>
        <v>368</v>
      </c>
    </row>
    <row r="28" spans="2:11" x14ac:dyDescent="0.15">
      <c r="B28" s="112" t="s">
        <v>30</v>
      </c>
      <c r="C28" s="89">
        <v>17</v>
      </c>
      <c r="D28" s="90">
        <v>340</v>
      </c>
      <c r="E28" s="91">
        <v>328</v>
      </c>
      <c r="F28" s="89">
        <v>37</v>
      </c>
      <c r="G28" s="90">
        <v>740</v>
      </c>
      <c r="H28" s="91">
        <v>696</v>
      </c>
      <c r="I28" s="50">
        <f t="shared" si="1"/>
        <v>20</v>
      </c>
      <c r="J28" s="50">
        <f t="shared" si="1"/>
        <v>400</v>
      </c>
      <c r="K28" s="50">
        <f t="shared" si="1"/>
        <v>368</v>
      </c>
    </row>
    <row r="29" spans="2:11" x14ac:dyDescent="0.15">
      <c r="B29" s="113" t="s">
        <v>12</v>
      </c>
      <c r="C29" s="81">
        <f t="shared" ref="C29:H29" si="6">SUM(C30,C31,C32,C33)</f>
        <v>193</v>
      </c>
      <c r="D29" s="82">
        <f t="shared" si="6"/>
        <v>5540</v>
      </c>
      <c r="E29" s="83">
        <f t="shared" si="6"/>
        <v>4790</v>
      </c>
      <c r="F29" s="81">
        <f t="shared" si="6"/>
        <v>218</v>
      </c>
      <c r="G29" s="82">
        <f t="shared" si="6"/>
        <v>6440</v>
      </c>
      <c r="H29" s="83">
        <f t="shared" si="6"/>
        <v>5370</v>
      </c>
      <c r="I29" s="50">
        <f t="shared" si="1"/>
        <v>25</v>
      </c>
      <c r="J29" s="50">
        <f t="shared" si="1"/>
        <v>900</v>
      </c>
      <c r="K29" s="50">
        <f t="shared" si="1"/>
        <v>580</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92">
        <v>60</v>
      </c>
      <c r="D32" s="93">
        <v>1750</v>
      </c>
      <c r="E32" s="94">
        <v>1490</v>
      </c>
      <c r="F32" s="92">
        <v>66</v>
      </c>
      <c r="G32" s="93">
        <v>1970</v>
      </c>
      <c r="H32" s="94">
        <v>1620</v>
      </c>
      <c r="I32" s="50">
        <f t="shared" si="1"/>
        <v>6</v>
      </c>
      <c r="J32" s="50">
        <f t="shared" si="1"/>
        <v>220</v>
      </c>
      <c r="K32" s="50">
        <f t="shared" si="1"/>
        <v>130</v>
      </c>
    </row>
    <row r="33" spans="2:11" x14ac:dyDescent="0.15">
      <c r="B33" s="112" t="s">
        <v>34</v>
      </c>
      <c r="C33" s="92">
        <v>133</v>
      </c>
      <c r="D33" s="93">
        <v>3790</v>
      </c>
      <c r="E33" s="94">
        <v>3300</v>
      </c>
      <c r="F33" s="92">
        <v>152</v>
      </c>
      <c r="G33" s="93">
        <v>4470</v>
      </c>
      <c r="H33" s="94">
        <v>3750</v>
      </c>
      <c r="I33" s="50">
        <f t="shared" si="1"/>
        <v>19</v>
      </c>
      <c r="J33" s="50">
        <f t="shared" si="1"/>
        <v>680</v>
      </c>
      <c r="K33" s="50">
        <f t="shared" si="1"/>
        <v>450</v>
      </c>
    </row>
    <row r="34" spans="2:11" x14ac:dyDescent="0.15">
      <c r="B34" s="113" t="s">
        <v>13</v>
      </c>
      <c r="C34" s="81">
        <f t="shared" ref="C34:H34" si="7">SUM(C35,C36,C37,C38,C39,C40,C41)</f>
        <v>9</v>
      </c>
      <c r="D34" s="82">
        <f t="shared" si="7"/>
        <v>202</v>
      </c>
      <c r="E34" s="83">
        <f t="shared" si="7"/>
        <v>175</v>
      </c>
      <c r="F34" s="81">
        <f t="shared" si="7"/>
        <v>10</v>
      </c>
      <c r="G34" s="82">
        <f t="shared" si="7"/>
        <v>211</v>
      </c>
      <c r="H34" s="83">
        <f t="shared" si="7"/>
        <v>180</v>
      </c>
      <c r="I34" s="50">
        <f t="shared" si="1"/>
        <v>1</v>
      </c>
      <c r="J34" s="50">
        <f t="shared" si="1"/>
        <v>9</v>
      </c>
      <c r="K34" s="50">
        <f t="shared" si="1"/>
        <v>5</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9</v>
      </c>
      <c r="D40" s="90">
        <v>202</v>
      </c>
      <c r="E40" s="91">
        <v>175</v>
      </c>
      <c r="F40" s="89">
        <v>10</v>
      </c>
      <c r="G40" s="90">
        <v>211</v>
      </c>
      <c r="H40" s="91">
        <v>180</v>
      </c>
      <c r="I40" s="50">
        <f t="shared" si="1"/>
        <v>1</v>
      </c>
      <c r="J40" s="50">
        <f t="shared" si="1"/>
        <v>9</v>
      </c>
      <c r="K40" s="50">
        <f t="shared" si="1"/>
        <v>5</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8">SUM(C43,C44,C45,C46,C47)</f>
        <v>48</v>
      </c>
      <c r="D42" s="82">
        <f t="shared" si="8"/>
        <v>1929</v>
      </c>
      <c r="E42" s="83">
        <f t="shared" si="8"/>
        <v>1818</v>
      </c>
      <c r="F42" s="81">
        <f t="shared" si="8"/>
        <v>50</v>
      </c>
      <c r="G42" s="82">
        <f t="shared" si="8"/>
        <v>2009</v>
      </c>
      <c r="H42" s="83">
        <f t="shared" si="8"/>
        <v>1894</v>
      </c>
      <c r="I42" s="50">
        <f t="shared" si="1"/>
        <v>2</v>
      </c>
      <c r="J42" s="50">
        <f t="shared" si="1"/>
        <v>80</v>
      </c>
      <c r="K42" s="50">
        <f t="shared" si="1"/>
        <v>76</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48</v>
      </c>
      <c r="D45" s="90">
        <v>1929</v>
      </c>
      <c r="E45" s="91">
        <v>1818</v>
      </c>
      <c r="F45" s="89">
        <v>50</v>
      </c>
      <c r="G45" s="90">
        <v>2009</v>
      </c>
      <c r="H45" s="91">
        <v>1894</v>
      </c>
      <c r="I45" s="50">
        <f t="shared" si="1"/>
        <v>2</v>
      </c>
      <c r="J45" s="50">
        <f t="shared" si="1"/>
        <v>80</v>
      </c>
      <c r="K45" s="50">
        <f t="shared" si="1"/>
        <v>76</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SUM(C52,C53,C54)</f>
        <v>0</v>
      </c>
      <c r="D51" s="82">
        <f>SUM(D52,D53,D54)</f>
        <v>0</v>
      </c>
      <c r="E51" s="83">
        <f>SUM(E52,E53,E54)</f>
        <v>0</v>
      </c>
      <c r="F51" s="81" t="s">
        <v>5</v>
      </c>
      <c r="G51" s="82" t="s">
        <v>5</v>
      </c>
      <c r="H51" s="83" t="s">
        <v>5</v>
      </c>
      <c r="I51" s="50" t="e">
        <f t="shared" si="1"/>
        <v>#VALUE!</v>
      </c>
      <c r="J51" s="50" t="e">
        <f t="shared" si="1"/>
        <v>#VALUE!</v>
      </c>
      <c r="K51" s="50" t="e">
        <f t="shared" si="1"/>
        <v>#VALUE!</v>
      </c>
    </row>
    <row r="52" spans="2:11" x14ac:dyDescent="0.15">
      <c r="B52" s="11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1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1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13" t="s">
        <v>17</v>
      </c>
      <c r="C55" s="81">
        <f t="shared" ref="C55:H55" si="9">SUM(C56,C57,C58,C59,C60,C61,C62,C63,C64,C65)</f>
        <v>3</v>
      </c>
      <c r="D55" s="82">
        <f t="shared" si="9"/>
        <v>149</v>
      </c>
      <c r="E55" s="83">
        <f t="shared" si="9"/>
        <v>149</v>
      </c>
      <c r="F55" s="81">
        <f t="shared" si="9"/>
        <v>2.2400000000000002</v>
      </c>
      <c r="G55" s="82">
        <f t="shared" si="9"/>
        <v>110.94</v>
      </c>
      <c r="H55" s="83">
        <f t="shared" si="9"/>
        <v>103.34</v>
      </c>
      <c r="I55" s="50">
        <f t="shared" si="1"/>
        <v>-0.75999999999999979</v>
      </c>
      <c r="J55" s="50">
        <f t="shared" si="1"/>
        <v>-38.06</v>
      </c>
      <c r="K55" s="50">
        <f t="shared" si="1"/>
        <v>-45.66</v>
      </c>
    </row>
    <row r="56" spans="2:11" x14ac:dyDescent="0.15">
      <c r="B56" s="112" t="s">
        <v>52</v>
      </c>
      <c r="C56" s="89">
        <v>0</v>
      </c>
      <c r="D56" s="90">
        <v>0</v>
      </c>
      <c r="E56" s="91">
        <v>0</v>
      </c>
      <c r="F56" s="89">
        <v>0</v>
      </c>
      <c r="G56" s="90">
        <v>0</v>
      </c>
      <c r="H56" s="91">
        <v>0</v>
      </c>
      <c r="I56" s="50">
        <f t="shared" si="1"/>
        <v>0</v>
      </c>
      <c r="J56" s="50">
        <f t="shared" si="1"/>
        <v>0</v>
      </c>
      <c r="K56" s="50">
        <f t="shared" si="1"/>
        <v>0</v>
      </c>
    </row>
    <row r="57" spans="2:11" x14ac:dyDescent="0.15">
      <c r="B57" s="112" t="s">
        <v>53</v>
      </c>
      <c r="C57" s="89">
        <v>3</v>
      </c>
      <c r="D57" s="90">
        <v>148</v>
      </c>
      <c r="E57" s="91">
        <v>148</v>
      </c>
      <c r="F57" s="89">
        <v>2.2400000000000002</v>
      </c>
      <c r="G57" s="90">
        <v>110.94</v>
      </c>
      <c r="H57" s="91">
        <v>103.34</v>
      </c>
      <c r="I57" s="50">
        <f t="shared" si="1"/>
        <v>-0.75999999999999979</v>
      </c>
      <c r="J57" s="50">
        <f t="shared" si="1"/>
        <v>-37.06</v>
      </c>
      <c r="K57" s="50">
        <f t="shared" si="1"/>
        <v>-44.66</v>
      </c>
    </row>
    <row r="58" spans="2:11" x14ac:dyDescent="0.15">
      <c r="B58" s="112" t="s">
        <v>54</v>
      </c>
      <c r="C58" s="89">
        <v>0</v>
      </c>
      <c r="D58" s="90">
        <v>1</v>
      </c>
      <c r="E58" s="91">
        <v>1</v>
      </c>
      <c r="F58" s="89">
        <v>0</v>
      </c>
      <c r="G58" s="90">
        <v>0</v>
      </c>
      <c r="H58" s="91">
        <v>0</v>
      </c>
      <c r="I58" s="50">
        <f t="shared" si="1"/>
        <v>0</v>
      </c>
      <c r="J58" s="50">
        <f t="shared" si="1"/>
        <v>-1</v>
      </c>
      <c r="K58" s="50">
        <f t="shared" si="1"/>
        <v>-1</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0">SUM(C67,C68,C69)</f>
        <v>0</v>
      </c>
      <c r="D66" s="82">
        <f t="shared" si="10"/>
        <v>4.8959999999999999</v>
      </c>
      <c r="E66" s="83">
        <f t="shared" si="10"/>
        <v>4.8959999999999999</v>
      </c>
      <c r="F66" s="81">
        <f t="shared" si="10"/>
        <v>0</v>
      </c>
      <c r="G66" s="82">
        <f t="shared" si="10"/>
        <v>4</v>
      </c>
      <c r="H66" s="83">
        <f t="shared" si="10"/>
        <v>4</v>
      </c>
      <c r="I66" s="50">
        <f t="shared" si="1"/>
        <v>0</v>
      </c>
      <c r="J66" s="50">
        <f t="shared" si="1"/>
        <v>-0.89599999999999991</v>
      </c>
      <c r="K66" s="50">
        <f t="shared" si="1"/>
        <v>-0.89599999999999991</v>
      </c>
    </row>
    <row r="67" spans="2:11" x14ac:dyDescent="0.15">
      <c r="B67" s="112" t="s">
        <v>62</v>
      </c>
      <c r="C67" s="89" t="s">
        <v>5</v>
      </c>
      <c r="D67" s="90">
        <v>4.8959999999999999</v>
      </c>
      <c r="E67" s="91">
        <v>4.8959999999999999</v>
      </c>
      <c r="F67" s="89" t="s">
        <v>5</v>
      </c>
      <c r="G67" s="90">
        <v>4</v>
      </c>
      <c r="H67" s="91">
        <v>4</v>
      </c>
      <c r="I67" s="50" t="e">
        <f t="shared" si="1"/>
        <v>#VALUE!</v>
      </c>
      <c r="J67" s="50">
        <f t="shared" si="1"/>
        <v>-0.89599999999999991</v>
      </c>
      <c r="K67" s="50">
        <f t="shared" si="1"/>
        <v>-0.89599999999999991</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K71"/>
  <sheetViews>
    <sheetView view="pageBreakPreview" zoomScale="90" zoomScaleNormal="100" zoomScaleSheetLayoutView="90" workbookViewId="0">
      <selection activeCell="F51" sqref="F51:H51"/>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122</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13"/>
      <c r="C5" s="271" t="str">
        <f>'(1)-1春だいこん'!C5:E5</f>
        <v>令和２年産（2020年産）</v>
      </c>
      <c r="D5" s="272"/>
      <c r="E5" s="288"/>
      <c r="F5" s="271" t="str">
        <f>'(1)-1春だいこん'!F5:H5</f>
        <v>令和３年産（2021年産）</v>
      </c>
      <c r="G5" s="272"/>
      <c r="H5" s="273"/>
      <c r="I5" s="3"/>
      <c r="J5" s="3"/>
      <c r="K5" s="3"/>
    </row>
    <row r="6" spans="2:11" x14ac:dyDescent="0.15">
      <c r="B6" s="294" t="s">
        <v>19</v>
      </c>
      <c r="C6" s="290" t="s">
        <v>0</v>
      </c>
      <c r="D6" s="291" t="s">
        <v>1</v>
      </c>
      <c r="E6" s="292" t="s">
        <v>2</v>
      </c>
      <c r="F6" s="290" t="s">
        <v>0</v>
      </c>
      <c r="G6" s="291" t="s">
        <v>1</v>
      </c>
      <c r="H6" s="293" t="s">
        <v>2</v>
      </c>
      <c r="I6" s="3"/>
      <c r="J6" s="3"/>
      <c r="K6" s="3"/>
    </row>
    <row r="7" spans="2:11" x14ac:dyDescent="0.15">
      <c r="B7" s="294"/>
      <c r="C7" s="290"/>
      <c r="D7" s="291"/>
      <c r="E7" s="292"/>
      <c r="F7" s="290"/>
      <c r="G7" s="291"/>
      <c r="H7" s="293"/>
      <c r="I7" s="274" t="s">
        <v>337</v>
      </c>
      <c r="J7" s="275"/>
      <c r="K7" s="275"/>
    </row>
    <row r="8" spans="2:11" x14ac:dyDescent="0.15">
      <c r="B8" s="294"/>
      <c r="C8" s="290"/>
      <c r="D8" s="291"/>
      <c r="E8" s="292"/>
      <c r="F8" s="290"/>
      <c r="G8" s="291"/>
      <c r="H8" s="293"/>
      <c r="I8" s="50" t="s">
        <v>325</v>
      </c>
      <c r="J8" s="50" t="s">
        <v>326</v>
      </c>
      <c r="K8" s="50" t="s">
        <v>327</v>
      </c>
    </row>
    <row r="9" spans="2:11" x14ac:dyDescent="0.15">
      <c r="B9" s="101"/>
      <c r="C9" s="118" t="s">
        <v>3</v>
      </c>
      <c r="D9" s="116" t="s">
        <v>4</v>
      </c>
      <c r="E9" s="128" t="s">
        <v>4</v>
      </c>
      <c r="F9" s="118" t="s">
        <v>3</v>
      </c>
      <c r="G9" s="116" t="s">
        <v>4</v>
      </c>
      <c r="H9" s="119" t="s">
        <v>4</v>
      </c>
      <c r="I9" s="50"/>
      <c r="J9" s="50"/>
      <c r="K9" s="50"/>
    </row>
    <row r="10" spans="2:11" ht="27" customHeight="1" x14ac:dyDescent="0.15">
      <c r="B10" s="14" t="s">
        <v>145</v>
      </c>
      <c r="C10" s="58">
        <v>258</v>
      </c>
      <c r="D10" s="59">
        <v>3350</v>
      </c>
      <c r="E10" s="60">
        <v>2850</v>
      </c>
      <c r="F10" s="58">
        <v>266</v>
      </c>
      <c r="G10" s="59">
        <v>3190</v>
      </c>
      <c r="H10" s="60">
        <v>2710</v>
      </c>
      <c r="I10" s="50">
        <f>F10-C10</f>
        <v>8</v>
      </c>
      <c r="J10" s="50">
        <f t="shared" ref="J10:K25" si="0">G10-D10</f>
        <v>-160</v>
      </c>
      <c r="K10" s="50">
        <f t="shared" si="0"/>
        <v>-140</v>
      </c>
    </row>
    <row r="11" spans="2:11" x14ac:dyDescent="0.15">
      <c r="B11" s="102"/>
      <c r="C11" s="118"/>
      <c r="D11" s="116"/>
      <c r="E11" s="119"/>
      <c r="F11" s="118"/>
      <c r="G11" s="116"/>
      <c r="H11" s="119"/>
      <c r="I11" s="50">
        <f t="shared" ref="I11:K69" si="1">F11-C11</f>
        <v>0</v>
      </c>
      <c r="J11" s="50">
        <f t="shared" si="0"/>
        <v>0</v>
      </c>
      <c r="K11" s="50">
        <f t="shared" si="0"/>
        <v>0</v>
      </c>
    </row>
    <row r="12" spans="2:11" x14ac:dyDescent="0.15">
      <c r="B12" s="15" t="s">
        <v>146</v>
      </c>
      <c r="C12" s="125">
        <f t="shared" ref="C12:H12" si="2">SUM(C14,C16,C20,C27,C29,C34,C42,C48,C51,C55,C66)</f>
        <v>180.4</v>
      </c>
      <c r="D12" s="107">
        <f t="shared" si="2"/>
        <v>2259.5304999999998</v>
      </c>
      <c r="E12" s="108">
        <f t="shared" si="2"/>
        <v>2100.5304999999998</v>
      </c>
      <c r="F12" s="125">
        <f t="shared" si="2"/>
        <v>176.02</v>
      </c>
      <c r="G12" s="107">
        <f t="shared" si="2"/>
        <v>2117.79</v>
      </c>
      <c r="H12" s="108">
        <f t="shared" si="2"/>
        <v>1974.0937523510972</v>
      </c>
      <c r="I12" s="50">
        <f t="shared" si="1"/>
        <v>-4.3799999999999955</v>
      </c>
      <c r="J12" s="50">
        <f t="shared" si="0"/>
        <v>-141.74049999999988</v>
      </c>
      <c r="K12" s="50">
        <f t="shared" si="0"/>
        <v>-126.43674764890261</v>
      </c>
    </row>
    <row r="13" spans="2:11" x14ac:dyDescent="0.15">
      <c r="B13" s="22"/>
      <c r="C13" s="135"/>
      <c r="D13" s="133"/>
      <c r="E13" s="134"/>
      <c r="F13" s="135"/>
      <c r="G13" s="133"/>
      <c r="H13" s="134"/>
      <c r="I13" s="50">
        <f t="shared" si="1"/>
        <v>0</v>
      </c>
      <c r="J13" s="50">
        <f t="shared" si="0"/>
        <v>0</v>
      </c>
      <c r="K13" s="50">
        <f t="shared" si="0"/>
        <v>0</v>
      </c>
    </row>
    <row r="14" spans="2:11" x14ac:dyDescent="0.15">
      <c r="B14" s="15" t="s">
        <v>147</v>
      </c>
      <c r="C14" s="70">
        <f t="shared" ref="C14:H14" si="3">C15</f>
        <v>4</v>
      </c>
      <c r="D14" s="71">
        <f t="shared" si="3"/>
        <v>54</v>
      </c>
      <c r="E14" s="72">
        <f t="shared" si="3"/>
        <v>46</v>
      </c>
      <c r="F14" s="70">
        <f t="shared" si="3"/>
        <v>4.12</v>
      </c>
      <c r="G14" s="71">
        <f t="shared" si="3"/>
        <v>49.44</v>
      </c>
      <c r="H14" s="72">
        <f t="shared" si="3"/>
        <v>42.000752351097177</v>
      </c>
      <c r="I14" s="50">
        <f t="shared" si="1"/>
        <v>0.12000000000000011</v>
      </c>
      <c r="J14" s="50">
        <f t="shared" si="0"/>
        <v>-4.5600000000000023</v>
      </c>
      <c r="K14" s="50">
        <f t="shared" si="0"/>
        <v>-3.9992476489028235</v>
      </c>
    </row>
    <row r="15" spans="2:11" x14ac:dyDescent="0.15">
      <c r="B15" s="102" t="s">
        <v>20</v>
      </c>
      <c r="C15" s="73">
        <v>4</v>
      </c>
      <c r="D15" s="68">
        <v>54</v>
      </c>
      <c r="E15" s="74">
        <v>46</v>
      </c>
      <c r="F15" s="73">
        <v>4.12</v>
      </c>
      <c r="G15" s="68">
        <v>49.44</v>
      </c>
      <c r="H15" s="74">
        <v>42.000752351097177</v>
      </c>
      <c r="I15" s="50">
        <f t="shared" si="1"/>
        <v>0.12000000000000011</v>
      </c>
      <c r="J15" s="50">
        <f t="shared" si="0"/>
        <v>-4.5600000000000023</v>
      </c>
      <c r="K15" s="50">
        <f t="shared" si="0"/>
        <v>-3.9992476489028235</v>
      </c>
    </row>
    <row r="16" spans="2:11" ht="13.5" customHeight="1" x14ac:dyDescent="0.15">
      <c r="B16" s="15"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0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0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0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5"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0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0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02" t="s">
        <v>26</v>
      </c>
      <c r="C23" s="78" t="s">
        <v>5</v>
      </c>
      <c r="D23" s="79" t="s">
        <v>5</v>
      </c>
      <c r="E23" s="80" t="s">
        <v>5</v>
      </c>
      <c r="F23" s="78" t="s">
        <v>348</v>
      </c>
      <c r="G23" s="79" t="s">
        <v>6</v>
      </c>
      <c r="H23" s="80" t="s">
        <v>6</v>
      </c>
      <c r="I23" s="50" t="e">
        <f t="shared" si="1"/>
        <v>#VALUE!</v>
      </c>
      <c r="J23" s="50" t="e">
        <f t="shared" si="0"/>
        <v>#VALUE!</v>
      </c>
      <c r="K23" s="50" t="e">
        <f t="shared" si="0"/>
        <v>#VALUE!</v>
      </c>
    </row>
    <row r="24" spans="2:11" x14ac:dyDescent="0.15">
      <c r="B24" s="10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0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0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5" t="s">
        <v>11</v>
      </c>
      <c r="C27" s="81">
        <f t="shared" ref="C27:H27" si="4">SUM(C28)</f>
        <v>6.4</v>
      </c>
      <c r="D27" s="82">
        <f t="shared" si="4"/>
        <v>84</v>
      </c>
      <c r="E27" s="83">
        <f t="shared" si="4"/>
        <v>74</v>
      </c>
      <c r="F27" s="81">
        <f t="shared" si="4"/>
        <v>6.4</v>
      </c>
      <c r="G27" s="82">
        <f t="shared" si="4"/>
        <v>82</v>
      </c>
      <c r="H27" s="83">
        <f t="shared" si="4"/>
        <v>73</v>
      </c>
      <c r="I27" s="50">
        <f t="shared" si="1"/>
        <v>0</v>
      </c>
      <c r="J27" s="50">
        <f t="shared" si="1"/>
        <v>-2</v>
      </c>
      <c r="K27" s="50">
        <f t="shared" si="1"/>
        <v>-1</v>
      </c>
    </row>
    <row r="28" spans="2:11" x14ac:dyDescent="0.15">
      <c r="B28" s="102" t="s">
        <v>30</v>
      </c>
      <c r="C28" s="89">
        <v>6.4</v>
      </c>
      <c r="D28" s="90">
        <v>84</v>
      </c>
      <c r="E28" s="91">
        <v>74</v>
      </c>
      <c r="F28" s="89">
        <v>6.4</v>
      </c>
      <c r="G28" s="90">
        <v>82</v>
      </c>
      <c r="H28" s="91">
        <v>73</v>
      </c>
      <c r="I28" s="50">
        <f t="shared" si="1"/>
        <v>0</v>
      </c>
      <c r="J28" s="50">
        <f t="shared" si="1"/>
        <v>-2</v>
      </c>
      <c r="K28" s="50">
        <f t="shared" si="1"/>
        <v>-1</v>
      </c>
    </row>
    <row r="29" spans="2:11" x14ac:dyDescent="0.15">
      <c r="B29" s="15" t="s">
        <v>12</v>
      </c>
      <c r="C29" s="81">
        <f t="shared" ref="C29:H29" si="5">SUM(C30,C31,C32,C33)</f>
        <v>163</v>
      </c>
      <c r="D29" s="82">
        <f t="shared" si="5"/>
        <v>1992</v>
      </c>
      <c r="E29" s="83">
        <f t="shared" si="5"/>
        <v>1854</v>
      </c>
      <c r="F29" s="81">
        <f t="shared" si="5"/>
        <v>158.19999999999999</v>
      </c>
      <c r="G29" s="82">
        <f t="shared" si="5"/>
        <v>1854.9</v>
      </c>
      <c r="H29" s="83">
        <f t="shared" si="5"/>
        <v>1730.9</v>
      </c>
      <c r="I29" s="50">
        <f t="shared" si="1"/>
        <v>-4.8000000000000114</v>
      </c>
      <c r="J29" s="50">
        <f t="shared" si="1"/>
        <v>-137.09999999999991</v>
      </c>
      <c r="K29" s="50">
        <f t="shared" si="1"/>
        <v>-123.09999999999991</v>
      </c>
    </row>
    <row r="30" spans="2:11" x14ac:dyDescent="0.15">
      <c r="B30" s="102" t="s">
        <v>31</v>
      </c>
      <c r="C30" s="89">
        <v>155</v>
      </c>
      <c r="D30" s="90">
        <v>1900</v>
      </c>
      <c r="E30" s="91">
        <v>1770</v>
      </c>
      <c r="F30" s="89">
        <v>152</v>
      </c>
      <c r="G30" s="90">
        <v>1800</v>
      </c>
      <c r="H30" s="91">
        <v>1680</v>
      </c>
      <c r="I30" s="50">
        <f t="shared" si="1"/>
        <v>-3</v>
      </c>
      <c r="J30" s="50">
        <f t="shared" si="1"/>
        <v>-100</v>
      </c>
      <c r="K30" s="50">
        <f t="shared" si="1"/>
        <v>-90</v>
      </c>
    </row>
    <row r="31" spans="2:11" x14ac:dyDescent="0.15">
      <c r="B31" s="102" t="s">
        <v>32</v>
      </c>
      <c r="C31" s="89">
        <v>5</v>
      </c>
      <c r="D31" s="90">
        <v>40</v>
      </c>
      <c r="E31" s="91">
        <v>35</v>
      </c>
      <c r="F31" s="89">
        <v>5.7</v>
      </c>
      <c r="G31" s="90">
        <v>50</v>
      </c>
      <c r="H31" s="91">
        <v>46</v>
      </c>
      <c r="I31" s="50">
        <f t="shared" si="1"/>
        <v>0.70000000000000018</v>
      </c>
      <c r="J31" s="50">
        <f t="shared" si="1"/>
        <v>10</v>
      </c>
      <c r="K31" s="50">
        <f t="shared" si="1"/>
        <v>11</v>
      </c>
    </row>
    <row r="32" spans="2:11" x14ac:dyDescent="0.15">
      <c r="B32" s="10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02" t="s">
        <v>34</v>
      </c>
      <c r="C33" s="89">
        <v>3</v>
      </c>
      <c r="D33" s="90">
        <v>52</v>
      </c>
      <c r="E33" s="91">
        <v>49</v>
      </c>
      <c r="F33" s="89">
        <v>0.5</v>
      </c>
      <c r="G33" s="90">
        <v>4.9000000000000004</v>
      </c>
      <c r="H33" s="91">
        <v>4.9000000000000004</v>
      </c>
      <c r="I33" s="50">
        <f t="shared" si="1"/>
        <v>-2.5</v>
      </c>
      <c r="J33" s="50">
        <f t="shared" si="1"/>
        <v>-47.1</v>
      </c>
      <c r="K33" s="50">
        <f t="shared" si="1"/>
        <v>-44.1</v>
      </c>
    </row>
    <row r="34" spans="2:11" x14ac:dyDescent="0.15">
      <c r="B34" s="15"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0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0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0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0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0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0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0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5" t="s">
        <v>14</v>
      </c>
      <c r="C42" s="81">
        <f t="shared" ref="C42:H42" si="6">SUM(C43,C44,C45,C46,C47)</f>
        <v>5</v>
      </c>
      <c r="D42" s="82">
        <f t="shared" si="6"/>
        <v>108</v>
      </c>
      <c r="E42" s="83">
        <f t="shared" si="6"/>
        <v>105</v>
      </c>
      <c r="F42" s="81">
        <f t="shared" si="6"/>
        <v>5</v>
      </c>
      <c r="G42" s="82">
        <f t="shared" si="6"/>
        <v>108</v>
      </c>
      <c r="H42" s="83">
        <f t="shared" si="6"/>
        <v>105</v>
      </c>
      <c r="I42" s="50">
        <f t="shared" si="1"/>
        <v>0</v>
      </c>
      <c r="J42" s="50">
        <f t="shared" si="1"/>
        <v>0</v>
      </c>
      <c r="K42" s="50">
        <f t="shared" si="1"/>
        <v>0</v>
      </c>
    </row>
    <row r="43" spans="2:11" x14ac:dyDescent="0.15">
      <c r="B43" s="102" t="s">
        <v>42</v>
      </c>
      <c r="C43" s="89" t="s">
        <v>5</v>
      </c>
      <c r="D43" s="90" t="s">
        <v>5</v>
      </c>
      <c r="E43" s="91" t="s">
        <v>5</v>
      </c>
      <c r="F43" s="89" t="s">
        <v>5</v>
      </c>
      <c r="G43" s="90" t="s">
        <v>5</v>
      </c>
      <c r="H43" s="91" t="s">
        <v>5</v>
      </c>
      <c r="I43" s="50" t="e">
        <f t="shared" si="1"/>
        <v>#VALUE!</v>
      </c>
      <c r="J43" s="50" t="e">
        <f t="shared" si="1"/>
        <v>#VALUE!</v>
      </c>
      <c r="K43" s="50" t="e">
        <f t="shared" si="1"/>
        <v>#VALUE!</v>
      </c>
    </row>
    <row r="44" spans="2:11" x14ac:dyDescent="0.15">
      <c r="B44" s="10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02" t="s">
        <v>44</v>
      </c>
      <c r="C45" s="89">
        <v>5</v>
      </c>
      <c r="D45" s="90">
        <v>108</v>
      </c>
      <c r="E45" s="91">
        <v>105</v>
      </c>
      <c r="F45" s="89">
        <v>5</v>
      </c>
      <c r="G45" s="90">
        <v>108</v>
      </c>
      <c r="H45" s="91">
        <v>105</v>
      </c>
      <c r="I45" s="50">
        <f t="shared" si="1"/>
        <v>0</v>
      </c>
      <c r="J45" s="50">
        <f t="shared" si="1"/>
        <v>0</v>
      </c>
      <c r="K45" s="50">
        <f t="shared" si="1"/>
        <v>0</v>
      </c>
    </row>
    <row r="46" spans="2:11" x14ac:dyDescent="0.15">
      <c r="B46" s="10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0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5"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0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0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5" t="s">
        <v>16</v>
      </c>
      <c r="C51" s="81">
        <f>SUM(C52,C53,C54)</f>
        <v>0</v>
      </c>
      <c r="D51" s="82">
        <f>SUM(D52,D53,D54)</f>
        <v>0</v>
      </c>
      <c r="E51" s="83">
        <f>SUM(E52,E53,E54)</f>
        <v>0</v>
      </c>
      <c r="F51" s="81" t="s">
        <v>5</v>
      </c>
      <c r="G51" s="82" t="s">
        <v>5</v>
      </c>
      <c r="H51" s="83" t="s">
        <v>5</v>
      </c>
      <c r="I51" s="50" t="e">
        <f t="shared" si="1"/>
        <v>#VALUE!</v>
      </c>
      <c r="J51" s="50" t="e">
        <f t="shared" si="1"/>
        <v>#VALUE!</v>
      </c>
      <c r="K51" s="50" t="e">
        <f t="shared" si="1"/>
        <v>#VALUE!</v>
      </c>
    </row>
    <row r="52" spans="2:11" x14ac:dyDescent="0.15">
      <c r="B52" s="10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0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0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5" t="s">
        <v>17</v>
      </c>
      <c r="C55" s="81">
        <f t="shared" ref="C55:H55" si="7">SUM(C56,C57,C58,C59,C60,C61,C62,C63,C64,C65)</f>
        <v>2</v>
      </c>
      <c r="D55" s="82">
        <f t="shared" si="7"/>
        <v>21</v>
      </c>
      <c r="E55" s="83">
        <f t="shared" si="7"/>
        <v>21</v>
      </c>
      <c r="F55" s="81">
        <f t="shared" si="7"/>
        <v>2.2999999999999998</v>
      </c>
      <c r="G55" s="82">
        <f t="shared" si="7"/>
        <v>23.45</v>
      </c>
      <c r="H55" s="83">
        <f t="shared" si="7"/>
        <v>23.192999999999998</v>
      </c>
      <c r="I55" s="50">
        <f t="shared" si="1"/>
        <v>0.29999999999999982</v>
      </c>
      <c r="J55" s="50">
        <f t="shared" si="1"/>
        <v>2.4499999999999993</v>
      </c>
      <c r="K55" s="50">
        <f t="shared" si="1"/>
        <v>2.1929999999999978</v>
      </c>
    </row>
    <row r="56" spans="2:11" x14ac:dyDescent="0.15">
      <c r="B56" s="10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02" t="s">
        <v>53</v>
      </c>
      <c r="C57" s="89">
        <v>0</v>
      </c>
      <c r="D57" s="90">
        <v>3</v>
      </c>
      <c r="E57" s="91">
        <v>3</v>
      </c>
      <c r="F57" s="89">
        <v>0.3</v>
      </c>
      <c r="G57" s="90">
        <v>4.45</v>
      </c>
      <c r="H57" s="91">
        <v>4.1929999999999996</v>
      </c>
      <c r="I57" s="50">
        <f t="shared" si="1"/>
        <v>0.3</v>
      </c>
      <c r="J57" s="50">
        <f t="shared" si="1"/>
        <v>1.4500000000000002</v>
      </c>
      <c r="K57" s="50">
        <f t="shared" si="1"/>
        <v>1.1929999999999996</v>
      </c>
    </row>
    <row r="58" spans="2:11" x14ac:dyDescent="0.15">
      <c r="B58" s="102" t="s">
        <v>54</v>
      </c>
      <c r="C58" s="89">
        <v>0</v>
      </c>
      <c r="D58" s="90">
        <v>0</v>
      </c>
      <c r="E58" s="91">
        <v>0</v>
      </c>
      <c r="F58" s="89" t="s">
        <v>6</v>
      </c>
      <c r="G58" s="90" t="s">
        <v>6</v>
      </c>
      <c r="H58" s="91" t="s">
        <v>6</v>
      </c>
      <c r="I58" s="50" t="e">
        <f t="shared" si="1"/>
        <v>#VALUE!</v>
      </c>
      <c r="J58" s="50" t="e">
        <f t="shared" si="1"/>
        <v>#VALUE!</v>
      </c>
      <c r="K58" s="50" t="e">
        <f t="shared" si="1"/>
        <v>#VALUE!</v>
      </c>
    </row>
    <row r="59" spans="2:11" x14ac:dyDescent="0.15">
      <c r="B59" s="10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02" t="s">
        <v>56</v>
      </c>
      <c r="C60" s="89">
        <v>0</v>
      </c>
      <c r="D60" s="90">
        <v>0</v>
      </c>
      <c r="E60" s="91">
        <v>0</v>
      </c>
      <c r="F60" s="89">
        <v>0</v>
      </c>
      <c r="G60" s="90">
        <v>0</v>
      </c>
      <c r="H60" s="91">
        <v>0</v>
      </c>
      <c r="I60" s="50">
        <f t="shared" si="1"/>
        <v>0</v>
      </c>
      <c r="J60" s="50">
        <f t="shared" si="1"/>
        <v>0</v>
      </c>
      <c r="K60" s="50">
        <f t="shared" si="1"/>
        <v>0</v>
      </c>
    </row>
    <row r="61" spans="2:11" x14ac:dyDescent="0.15">
      <c r="B61" s="10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0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0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0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02" t="s">
        <v>61</v>
      </c>
      <c r="C65" s="89">
        <v>2</v>
      </c>
      <c r="D65" s="90">
        <v>18</v>
      </c>
      <c r="E65" s="91">
        <v>18</v>
      </c>
      <c r="F65" s="89">
        <v>2</v>
      </c>
      <c r="G65" s="90">
        <v>19</v>
      </c>
      <c r="H65" s="91">
        <v>19</v>
      </c>
      <c r="I65" s="50">
        <f t="shared" si="1"/>
        <v>0</v>
      </c>
      <c r="J65" s="50">
        <f t="shared" si="1"/>
        <v>1</v>
      </c>
      <c r="K65" s="50">
        <f t="shared" si="1"/>
        <v>1</v>
      </c>
    </row>
    <row r="66" spans="2:11" x14ac:dyDescent="0.15">
      <c r="B66" s="15" t="s">
        <v>18</v>
      </c>
      <c r="C66" s="81" t="s">
        <v>5</v>
      </c>
      <c r="D66" s="82">
        <f>SUM(D67,D68,D69)</f>
        <v>0.53049999999999997</v>
      </c>
      <c r="E66" s="83">
        <f>SUM(E67,E68,E69)</f>
        <v>0.53049999999999997</v>
      </c>
      <c r="F66" s="81" t="s">
        <v>5</v>
      </c>
      <c r="G66" s="82">
        <f>SUM(G67,G68,G69)</f>
        <v>0</v>
      </c>
      <c r="H66" s="83">
        <f>SUM(H67,H68,H69)</f>
        <v>0</v>
      </c>
      <c r="I66" s="50" t="e">
        <f t="shared" si="1"/>
        <v>#VALUE!</v>
      </c>
      <c r="J66" s="50">
        <f t="shared" si="1"/>
        <v>-0.53049999999999997</v>
      </c>
      <c r="K66" s="50">
        <f t="shared" si="1"/>
        <v>-0.53049999999999997</v>
      </c>
    </row>
    <row r="67" spans="2:11" x14ac:dyDescent="0.15">
      <c r="B67" s="102" t="s">
        <v>62</v>
      </c>
      <c r="C67" s="89" t="s">
        <v>5</v>
      </c>
      <c r="D67" s="90">
        <v>0.53049999999999997</v>
      </c>
      <c r="E67" s="91">
        <v>0.53049999999999997</v>
      </c>
      <c r="F67" s="89" t="s">
        <v>5</v>
      </c>
      <c r="G67" s="90" t="s">
        <v>5</v>
      </c>
      <c r="H67" s="91" t="s">
        <v>5</v>
      </c>
      <c r="I67" s="50" t="e">
        <f t="shared" si="1"/>
        <v>#VALUE!</v>
      </c>
      <c r="J67" s="50" t="e">
        <f t="shared" si="1"/>
        <v>#VALUE!</v>
      </c>
      <c r="K67" s="50" t="e">
        <f t="shared" si="1"/>
        <v>#VALUE!</v>
      </c>
    </row>
    <row r="68" spans="2:11" ht="13.5" customHeight="1" x14ac:dyDescent="0.15">
      <c r="B68" s="102" t="s">
        <v>63</v>
      </c>
      <c r="C68" s="148" t="s">
        <v>5</v>
      </c>
      <c r="D68" s="90" t="s">
        <v>5</v>
      </c>
      <c r="E68" s="91" t="s">
        <v>5</v>
      </c>
      <c r="F68" s="148" t="s">
        <v>5</v>
      </c>
      <c r="G68" s="90" t="s">
        <v>5</v>
      </c>
      <c r="H68" s="91" t="s">
        <v>5</v>
      </c>
      <c r="I68" s="50" t="e">
        <f t="shared" si="1"/>
        <v>#VALUE!</v>
      </c>
      <c r="J68" s="50" t="e">
        <f t="shared" si="1"/>
        <v>#VALUE!</v>
      </c>
      <c r="K68" s="50" t="e">
        <f t="shared" si="1"/>
        <v>#VALUE!</v>
      </c>
    </row>
    <row r="69" spans="2:11" ht="14.25" thickBot="1" x14ac:dyDescent="0.2">
      <c r="B69" s="103"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H6:H8"/>
    <mergeCell ref="C5:E5"/>
    <mergeCell ref="F5:H5"/>
    <mergeCell ref="I7:K7"/>
    <mergeCell ref="B6:B8"/>
    <mergeCell ref="C6:C8"/>
    <mergeCell ref="D6:D8"/>
    <mergeCell ref="E6:E8"/>
    <mergeCell ref="F6:F8"/>
    <mergeCell ref="G6:G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B1:K71"/>
  <sheetViews>
    <sheetView view="pageBreakPreview" zoomScale="90" zoomScaleNormal="100" zoomScaleSheetLayoutView="90" workbookViewId="0">
      <selection activeCell="I95" sqref="I95"/>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123</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174</v>
      </c>
      <c r="D10" s="59">
        <v>2000</v>
      </c>
      <c r="E10" s="60">
        <v>1420</v>
      </c>
      <c r="F10" s="58">
        <v>186</v>
      </c>
      <c r="G10" s="59">
        <v>2050</v>
      </c>
      <c r="H10" s="60">
        <v>1460</v>
      </c>
      <c r="I10" s="50">
        <f>F10-C10</f>
        <v>12</v>
      </c>
      <c r="J10" s="50">
        <f t="shared" ref="J10:K25" si="0">G10-D10</f>
        <v>50</v>
      </c>
      <c r="K10" s="50">
        <f t="shared" si="0"/>
        <v>40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125.5</v>
      </c>
      <c r="D12" s="107">
        <f t="shared" si="2"/>
        <v>1840.8679999999999</v>
      </c>
      <c r="E12" s="108">
        <f t="shared" si="2"/>
        <v>1591.3679999999999</v>
      </c>
      <c r="F12" s="125">
        <f t="shared" si="2"/>
        <v>122.89</v>
      </c>
      <c r="G12" s="107">
        <f t="shared" si="2"/>
        <v>1901.5900000000001</v>
      </c>
      <c r="H12" s="108">
        <f t="shared" si="2"/>
        <v>1666.6299512195123</v>
      </c>
      <c r="I12" s="50">
        <f t="shared" si="1"/>
        <v>-2.6099999999999994</v>
      </c>
      <c r="J12" s="50">
        <f t="shared" si="0"/>
        <v>60.722000000000207</v>
      </c>
      <c r="K12" s="50">
        <f t="shared" si="0"/>
        <v>75.261951219512412</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67</v>
      </c>
      <c r="D14" s="71">
        <f t="shared" si="3"/>
        <v>775</v>
      </c>
      <c r="E14" s="72">
        <f t="shared" si="3"/>
        <v>550</v>
      </c>
      <c r="F14" s="70">
        <f t="shared" si="3"/>
        <v>71.69</v>
      </c>
      <c r="G14" s="71">
        <f t="shared" si="3"/>
        <v>788.59000000000015</v>
      </c>
      <c r="H14" s="72">
        <f t="shared" si="3"/>
        <v>561.62995121951224</v>
      </c>
      <c r="I14" s="50">
        <f t="shared" si="1"/>
        <v>4.6899999999999977</v>
      </c>
      <c r="J14" s="50">
        <f t="shared" si="0"/>
        <v>13.590000000000146</v>
      </c>
      <c r="K14" s="50">
        <f t="shared" si="0"/>
        <v>11.629951219512236</v>
      </c>
    </row>
    <row r="15" spans="2:11" x14ac:dyDescent="0.15">
      <c r="B15" s="112" t="s">
        <v>20</v>
      </c>
      <c r="C15" s="73">
        <v>67</v>
      </c>
      <c r="D15" s="68">
        <v>775</v>
      </c>
      <c r="E15" s="74">
        <v>550</v>
      </c>
      <c r="F15" s="73">
        <v>71.69</v>
      </c>
      <c r="G15" s="68">
        <v>788.59000000000015</v>
      </c>
      <c r="H15" s="74">
        <v>561.62995121951224</v>
      </c>
      <c r="I15" s="50">
        <f t="shared" si="1"/>
        <v>4.6899999999999977</v>
      </c>
      <c r="J15" s="50">
        <f t="shared" si="0"/>
        <v>13.590000000000146</v>
      </c>
      <c r="K15" s="50">
        <f t="shared" si="0"/>
        <v>11.629951219512236</v>
      </c>
    </row>
    <row r="16" spans="2:11" ht="13.5" customHeight="1" x14ac:dyDescent="0.15">
      <c r="B16" s="113" t="s">
        <v>9</v>
      </c>
      <c r="C16" s="75">
        <f t="shared" ref="C16:H16" si="4">SUM(C17,C18,C19)</f>
        <v>13</v>
      </c>
      <c r="D16" s="76">
        <f t="shared" si="4"/>
        <v>250</v>
      </c>
      <c r="E16" s="77">
        <f t="shared" si="4"/>
        <v>250</v>
      </c>
      <c r="F16" s="75">
        <f t="shared" si="4"/>
        <v>7</v>
      </c>
      <c r="G16" s="76">
        <f t="shared" si="4"/>
        <v>84</v>
      </c>
      <c r="H16" s="77">
        <f t="shared" si="4"/>
        <v>84</v>
      </c>
      <c r="I16" s="50">
        <f t="shared" si="1"/>
        <v>-6</v>
      </c>
      <c r="J16" s="50">
        <f t="shared" si="0"/>
        <v>-166</v>
      </c>
      <c r="K16" s="50">
        <f t="shared" si="0"/>
        <v>-166</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v>13</v>
      </c>
      <c r="D18" s="79">
        <v>250</v>
      </c>
      <c r="E18" s="80">
        <v>250</v>
      </c>
      <c r="F18" s="78">
        <v>7</v>
      </c>
      <c r="G18" s="79">
        <v>84</v>
      </c>
      <c r="H18" s="80">
        <v>84</v>
      </c>
      <c r="I18" s="50">
        <f t="shared" si="1"/>
        <v>-6</v>
      </c>
      <c r="J18" s="50">
        <f t="shared" si="0"/>
        <v>-166</v>
      </c>
      <c r="K18" s="50">
        <f t="shared" si="0"/>
        <v>-166</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f t="shared" ref="C20:H20" si="5">SUM(C21,C22,C23,C24,C25,C26)</f>
        <v>40</v>
      </c>
      <c r="D20" s="82">
        <f t="shared" si="5"/>
        <v>714</v>
      </c>
      <c r="E20" s="83">
        <f t="shared" si="5"/>
        <v>714</v>
      </c>
      <c r="F20" s="81">
        <f t="shared" si="5"/>
        <v>38.700000000000003</v>
      </c>
      <c r="G20" s="82">
        <f t="shared" si="5"/>
        <v>944</v>
      </c>
      <c r="H20" s="83">
        <f t="shared" si="5"/>
        <v>944</v>
      </c>
      <c r="I20" s="50">
        <f t="shared" si="1"/>
        <v>-1.2999999999999972</v>
      </c>
      <c r="J20" s="50">
        <f t="shared" si="0"/>
        <v>230</v>
      </c>
      <c r="K20" s="50">
        <f t="shared" si="0"/>
        <v>230</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78">
        <v>40</v>
      </c>
      <c r="D22" s="79">
        <v>714</v>
      </c>
      <c r="E22" s="80">
        <v>714</v>
      </c>
      <c r="F22" s="78">
        <v>38.700000000000003</v>
      </c>
      <c r="G22" s="79">
        <v>944</v>
      </c>
      <c r="H22" s="80">
        <v>944</v>
      </c>
      <c r="I22" s="50">
        <f t="shared" si="1"/>
        <v>-1.2999999999999972</v>
      </c>
      <c r="J22" s="50">
        <f t="shared" si="0"/>
        <v>230</v>
      </c>
      <c r="K22" s="50">
        <f t="shared" si="0"/>
        <v>230</v>
      </c>
    </row>
    <row r="23" spans="2:11" x14ac:dyDescent="0.15">
      <c r="B23" s="112" t="s">
        <v>26</v>
      </c>
      <c r="C23" s="78" t="s">
        <v>5</v>
      </c>
      <c r="D23" s="79" t="s">
        <v>5</v>
      </c>
      <c r="E23" s="80" t="s">
        <v>5</v>
      </c>
      <c r="F23" s="78" t="s">
        <v>6</v>
      </c>
      <c r="G23" s="79" t="s">
        <v>6</v>
      </c>
      <c r="H23" s="80"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6">SUM(C28)</f>
        <v>0.5</v>
      </c>
      <c r="D27" s="82">
        <f t="shared" si="6"/>
        <v>4</v>
      </c>
      <c r="E27" s="83">
        <f t="shared" si="6"/>
        <v>3.5</v>
      </c>
      <c r="F27" s="81">
        <f t="shared" si="6"/>
        <v>0.5</v>
      </c>
      <c r="G27" s="82">
        <f t="shared" si="6"/>
        <v>4</v>
      </c>
      <c r="H27" s="83">
        <f t="shared" si="6"/>
        <v>4</v>
      </c>
      <c r="I27" s="50">
        <f t="shared" si="1"/>
        <v>0</v>
      </c>
      <c r="J27" s="50">
        <f t="shared" si="1"/>
        <v>0</v>
      </c>
      <c r="K27" s="50">
        <f t="shared" si="1"/>
        <v>0.5</v>
      </c>
    </row>
    <row r="28" spans="2:11" x14ac:dyDescent="0.15">
      <c r="B28" s="112" t="s">
        <v>30</v>
      </c>
      <c r="C28" s="89">
        <v>0.5</v>
      </c>
      <c r="D28" s="90">
        <v>4</v>
      </c>
      <c r="E28" s="91">
        <v>3.5</v>
      </c>
      <c r="F28" s="89">
        <v>0.5</v>
      </c>
      <c r="G28" s="90">
        <v>4</v>
      </c>
      <c r="H28" s="91">
        <v>4</v>
      </c>
      <c r="I28" s="50">
        <f t="shared" si="1"/>
        <v>0</v>
      </c>
      <c r="J28" s="50">
        <f t="shared" si="1"/>
        <v>0</v>
      </c>
      <c r="K28" s="50">
        <f t="shared" si="1"/>
        <v>0.5</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78" t="s">
        <v>5</v>
      </c>
      <c r="D31" s="79" t="s">
        <v>5</v>
      </c>
      <c r="E31" s="80" t="s">
        <v>5</v>
      </c>
      <c r="F31" s="78" t="s">
        <v>5</v>
      </c>
      <c r="G31" s="79" t="s">
        <v>5</v>
      </c>
      <c r="H31" s="80" t="s">
        <v>5</v>
      </c>
      <c r="I31" s="50" t="e">
        <f t="shared" si="1"/>
        <v>#VALUE!</v>
      </c>
      <c r="J31" s="50" t="e">
        <f t="shared" si="1"/>
        <v>#VALUE!</v>
      </c>
      <c r="K31" s="50" t="e">
        <f t="shared" si="1"/>
        <v>#VALUE!</v>
      </c>
    </row>
    <row r="32" spans="2:11" x14ac:dyDescent="0.15">
      <c r="B32" s="112" t="s">
        <v>33</v>
      </c>
      <c r="C32" s="78" t="s">
        <v>5</v>
      </c>
      <c r="D32" s="79" t="s">
        <v>5</v>
      </c>
      <c r="E32" s="80" t="s">
        <v>5</v>
      </c>
      <c r="F32" s="78" t="s">
        <v>5</v>
      </c>
      <c r="G32" s="79" t="s">
        <v>5</v>
      </c>
      <c r="H32" s="80" t="s">
        <v>5</v>
      </c>
      <c r="I32" s="50" t="e">
        <f t="shared" si="1"/>
        <v>#VALUE!</v>
      </c>
      <c r="J32" s="50" t="e">
        <f t="shared" si="1"/>
        <v>#VALUE!</v>
      </c>
      <c r="K32" s="50" t="e">
        <f t="shared" si="1"/>
        <v>#VALUE!</v>
      </c>
    </row>
    <row r="33" spans="2:11" x14ac:dyDescent="0.15">
      <c r="B33" s="112" t="s">
        <v>34</v>
      </c>
      <c r="C33" s="78" t="s">
        <v>5</v>
      </c>
      <c r="D33" s="79" t="s">
        <v>5</v>
      </c>
      <c r="E33" s="80" t="s">
        <v>5</v>
      </c>
      <c r="F33" s="78" t="s">
        <v>5</v>
      </c>
      <c r="G33" s="79" t="s">
        <v>5</v>
      </c>
      <c r="H33" s="80"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89" t="s">
        <v>5</v>
      </c>
      <c r="D43" s="90" t="s">
        <v>5</v>
      </c>
      <c r="E43" s="91" t="s">
        <v>5</v>
      </c>
      <c r="F43" s="89" t="s">
        <v>5</v>
      </c>
      <c r="G43" s="90" t="s">
        <v>5</v>
      </c>
      <c r="H43" s="91"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7">SUM(C49,C50)</f>
        <v>4</v>
      </c>
      <c r="D48" s="82">
        <f t="shared" si="7"/>
        <v>72</v>
      </c>
      <c r="E48" s="83">
        <f t="shared" si="7"/>
        <v>65</v>
      </c>
      <c r="F48" s="81">
        <f t="shared" si="7"/>
        <v>4</v>
      </c>
      <c r="G48" s="82">
        <f t="shared" si="7"/>
        <v>72</v>
      </c>
      <c r="H48" s="83">
        <f t="shared" si="7"/>
        <v>65</v>
      </c>
      <c r="I48" s="50">
        <f t="shared" si="1"/>
        <v>0</v>
      </c>
      <c r="J48" s="50">
        <f t="shared" si="1"/>
        <v>0</v>
      </c>
      <c r="K48" s="50">
        <f t="shared" si="1"/>
        <v>0</v>
      </c>
    </row>
    <row r="49" spans="2:11" x14ac:dyDescent="0.15">
      <c r="B49" s="112" t="s">
        <v>47</v>
      </c>
      <c r="C49" s="87">
        <v>4</v>
      </c>
      <c r="D49" s="52">
        <v>72</v>
      </c>
      <c r="E49" s="88">
        <v>65</v>
      </c>
      <c r="F49" s="87">
        <v>4</v>
      </c>
      <c r="G49" s="52">
        <v>72</v>
      </c>
      <c r="H49" s="88">
        <v>65</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t="s">
        <v>6</v>
      </c>
      <c r="D51" s="82" t="s">
        <v>6</v>
      </c>
      <c r="E51" s="83" t="s">
        <v>6</v>
      </c>
      <c r="F51" s="81" t="s">
        <v>5</v>
      </c>
      <c r="G51" s="82" t="s">
        <v>5</v>
      </c>
      <c r="H51" s="83" t="s">
        <v>5</v>
      </c>
      <c r="I51" s="50" t="e">
        <f t="shared" si="1"/>
        <v>#VALUE!</v>
      </c>
      <c r="J51" s="50" t="e">
        <f t="shared" si="1"/>
        <v>#VALUE!</v>
      </c>
      <c r="K51" s="50" t="e">
        <f t="shared" si="1"/>
        <v>#VALUE!</v>
      </c>
    </row>
    <row r="52" spans="2:11" x14ac:dyDescent="0.15">
      <c r="B52" s="112" t="s">
        <v>49</v>
      </c>
      <c r="C52" s="89" t="s">
        <v>6</v>
      </c>
      <c r="D52" s="90" t="s">
        <v>6</v>
      </c>
      <c r="E52" s="91" t="s">
        <v>6</v>
      </c>
      <c r="F52" s="89" t="s">
        <v>5</v>
      </c>
      <c r="G52" s="90" t="s">
        <v>5</v>
      </c>
      <c r="H52" s="91" t="s">
        <v>5</v>
      </c>
      <c r="I52" s="50" t="e">
        <f t="shared" si="1"/>
        <v>#VALUE!</v>
      </c>
      <c r="J52" s="50" t="e">
        <f t="shared" si="1"/>
        <v>#VALUE!</v>
      </c>
      <c r="K52" s="50" t="e">
        <f t="shared" si="1"/>
        <v>#VALUE!</v>
      </c>
    </row>
    <row r="53" spans="2:11" x14ac:dyDescent="0.15">
      <c r="B53" s="112" t="s">
        <v>50</v>
      </c>
      <c r="C53" s="89" t="s">
        <v>6</v>
      </c>
      <c r="D53" s="90" t="s">
        <v>6</v>
      </c>
      <c r="E53" s="91" t="s">
        <v>6</v>
      </c>
      <c r="F53" s="89" t="s">
        <v>5</v>
      </c>
      <c r="G53" s="90" t="s">
        <v>5</v>
      </c>
      <c r="H53" s="91" t="s">
        <v>5</v>
      </c>
      <c r="I53" s="50" t="e">
        <f t="shared" si="1"/>
        <v>#VALUE!</v>
      </c>
      <c r="J53" s="50" t="e">
        <f t="shared" si="1"/>
        <v>#VALUE!</v>
      </c>
      <c r="K53" s="50" t="e">
        <f t="shared" si="1"/>
        <v>#VALUE!</v>
      </c>
    </row>
    <row r="54" spans="2:11" x14ac:dyDescent="0.15">
      <c r="B54" s="112" t="s">
        <v>51</v>
      </c>
      <c r="C54" s="89" t="s">
        <v>6</v>
      </c>
      <c r="D54" s="90" t="s">
        <v>6</v>
      </c>
      <c r="E54" s="91" t="s">
        <v>6</v>
      </c>
      <c r="F54" s="89" t="s">
        <v>5</v>
      </c>
      <c r="G54" s="90" t="s">
        <v>5</v>
      </c>
      <c r="H54" s="91" t="s">
        <v>5</v>
      </c>
      <c r="I54" s="50" t="e">
        <f t="shared" si="1"/>
        <v>#VALUE!</v>
      </c>
      <c r="J54" s="50" t="e">
        <f t="shared" si="1"/>
        <v>#VALUE!</v>
      </c>
      <c r="K54" s="50" t="e">
        <f t="shared" si="1"/>
        <v>#VALUE!</v>
      </c>
    </row>
    <row r="55" spans="2:11" x14ac:dyDescent="0.15">
      <c r="B55" s="113" t="s">
        <v>17</v>
      </c>
      <c r="C55" s="81">
        <f t="shared" ref="C55:H55" si="8">SUM(C56,C57,C58,C59,C60,C61,C62,C63,C64,C65)</f>
        <v>0</v>
      </c>
      <c r="D55" s="82">
        <f t="shared" si="8"/>
        <v>0</v>
      </c>
      <c r="E55" s="83">
        <f t="shared" si="8"/>
        <v>0</v>
      </c>
      <c r="F55" s="81">
        <f t="shared" si="8"/>
        <v>0</v>
      </c>
      <c r="G55" s="82">
        <f t="shared" si="8"/>
        <v>0</v>
      </c>
      <c r="H55" s="83">
        <f t="shared" si="8"/>
        <v>0</v>
      </c>
      <c r="I55" s="50">
        <f t="shared" si="1"/>
        <v>0</v>
      </c>
      <c r="J55" s="50">
        <f t="shared" si="1"/>
        <v>0</v>
      </c>
      <c r="K55" s="50">
        <f t="shared" si="1"/>
        <v>0</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6</v>
      </c>
      <c r="D63" s="90" t="s">
        <v>6</v>
      </c>
      <c r="E63" s="91" t="s">
        <v>6</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2">
        <f t="shared" ref="C66:H66" si="9">SUM(C67,C68,C69)</f>
        <v>1</v>
      </c>
      <c r="D66" s="82">
        <f t="shared" si="9"/>
        <v>25.867999999999999</v>
      </c>
      <c r="E66" s="83">
        <f t="shared" si="9"/>
        <v>8.8680000000000003</v>
      </c>
      <c r="F66" s="82">
        <f t="shared" si="9"/>
        <v>1</v>
      </c>
      <c r="G66" s="82">
        <f t="shared" si="9"/>
        <v>9</v>
      </c>
      <c r="H66" s="83">
        <f t="shared" si="9"/>
        <v>8</v>
      </c>
      <c r="I66" s="50">
        <f t="shared" si="1"/>
        <v>0</v>
      </c>
      <c r="J66" s="50">
        <f t="shared" si="1"/>
        <v>-16.867999999999999</v>
      </c>
      <c r="K66" s="50">
        <f t="shared" si="1"/>
        <v>-0.86800000000000033</v>
      </c>
    </row>
    <row r="67" spans="2:11" x14ac:dyDescent="0.15">
      <c r="B67" s="112" t="s">
        <v>62</v>
      </c>
      <c r="C67" s="89" t="s">
        <v>5</v>
      </c>
      <c r="D67" s="90">
        <v>0.86799999999999999</v>
      </c>
      <c r="E67" s="91">
        <v>0.86799999999999999</v>
      </c>
      <c r="F67" s="89" t="s">
        <v>5</v>
      </c>
      <c r="G67" s="90">
        <v>1</v>
      </c>
      <c r="H67" s="91">
        <v>1</v>
      </c>
      <c r="I67" s="50" t="e">
        <f t="shared" si="1"/>
        <v>#VALUE!</v>
      </c>
      <c r="J67" s="50">
        <f t="shared" si="1"/>
        <v>0.13200000000000001</v>
      </c>
      <c r="K67" s="50">
        <f t="shared" si="1"/>
        <v>0.13200000000000001</v>
      </c>
    </row>
    <row r="68" spans="2:11" ht="13.5" customHeight="1" x14ac:dyDescent="0.15">
      <c r="B68" s="112" t="s">
        <v>63</v>
      </c>
      <c r="C68" s="89">
        <v>1</v>
      </c>
      <c r="D68" s="90">
        <v>25</v>
      </c>
      <c r="E68" s="91">
        <v>8</v>
      </c>
      <c r="F68" s="89">
        <v>1</v>
      </c>
      <c r="G68" s="90">
        <v>8</v>
      </c>
      <c r="H68" s="91">
        <v>7</v>
      </c>
      <c r="I68" s="50">
        <f t="shared" si="1"/>
        <v>0</v>
      </c>
      <c r="J68" s="50">
        <f t="shared" si="1"/>
        <v>-17</v>
      </c>
      <c r="K68" s="50">
        <f t="shared" si="1"/>
        <v>-1</v>
      </c>
    </row>
    <row r="69" spans="2:11" ht="14.25" thickBot="1" x14ac:dyDescent="0.2">
      <c r="B69" s="115" t="s">
        <v>64</v>
      </c>
      <c r="C69" s="98" t="s">
        <v>6</v>
      </c>
      <c r="D69" s="99" t="s">
        <v>6</v>
      </c>
      <c r="E69" s="100" t="s">
        <v>6</v>
      </c>
      <c r="F69" s="98" t="s">
        <v>6</v>
      </c>
      <c r="G69" s="99" t="s">
        <v>6</v>
      </c>
      <c r="H69" s="100" t="s">
        <v>6</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B1:K71"/>
  <sheetViews>
    <sheetView view="pageBreakPreview" zoomScale="90" zoomScaleNormal="100" zoomScaleSheetLayoutView="90" workbookViewId="0">
      <selection activeCell="C67" sqref="C67: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124</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520</v>
      </c>
      <c r="D10" s="59">
        <v>10400</v>
      </c>
      <c r="E10" s="60">
        <v>7840</v>
      </c>
      <c r="F10" s="58">
        <v>517</v>
      </c>
      <c r="G10" s="59">
        <v>13200</v>
      </c>
      <c r="H10" s="60">
        <v>9940</v>
      </c>
      <c r="I10" s="50">
        <f>F10-C10</f>
        <v>-3</v>
      </c>
      <c r="J10" s="50">
        <f t="shared" ref="J10:K25" si="0">G10-D10</f>
        <v>2800</v>
      </c>
      <c r="K10" s="50">
        <f t="shared" si="0"/>
        <v>2100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317</v>
      </c>
      <c r="D12" s="107">
        <f t="shared" si="2"/>
        <v>6559.3</v>
      </c>
      <c r="E12" s="108">
        <f t="shared" si="2"/>
        <v>5864.8850000000002</v>
      </c>
      <c r="F12" s="125">
        <f t="shared" si="2"/>
        <v>306.84400000000005</v>
      </c>
      <c r="G12" s="107">
        <f t="shared" si="2"/>
        <v>7304.9</v>
      </c>
      <c r="H12" s="108">
        <f t="shared" si="2"/>
        <v>6584.848</v>
      </c>
      <c r="I12" s="50">
        <f t="shared" si="1"/>
        <v>-10.155999999999949</v>
      </c>
      <c r="J12" s="50">
        <f t="shared" si="0"/>
        <v>745.59999999999945</v>
      </c>
      <c r="K12" s="50">
        <f t="shared" si="0"/>
        <v>719.96299999999974</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7.9</v>
      </c>
      <c r="D14" s="71">
        <f t="shared" si="3"/>
        <v>108.3</v>
      </c>
      <c r="E14" s="72">
        <f t="shared" si="3"/>
        <v>102.88499999999999</v>
      </c>
      <c r="F14" s="70">
        <f t="shared" si="3"/>
        <v>9.1999999999999993</v>
      </c>
      <c r="G14" s="71">
        <f t="shared" si="3"/>
        <v>144.19999999999999</v>
      </c>
      <c r="H14" s="72">
        <f t="shared" si="3"/>
        <v>136.98999999999998</v>
      </c>
      <c r="I14" s="50">
        <f t="shared" si="1"/>
        <v>1.2999999999999989</v>
      </c>
      <c r="J14" s="50">
        <f t="shared" si="0"/>
        <v>35.899999999999991</v>
      </c>
      <c r="K14" s="50">
        <f t="shared" si="0"/>
        <v>34.10499999999999</v>
      </c>
    </row>
    <row r="15" spans="2:11" x14ac:dyDescent="0.15">
      <c r="B15" s="112" t="s">
        <v>20</v>
      </c>
      <c r="C15" s="73">
        <v>7.9</v>
      </c>
      <c r="D15" s="68">
        <v>108.3</v>
      </c>
      <c r="E15" s="74">
        <v>102.88499999999999</v>
      </c>
      <c r="F15" s="73">
        <v>9.1999999999999993</v>
      </c>
      <c r="G15" s="68">
        <v>144.19999999999999</v>
      </c>
      <c r="H15" s="74">
        <v>136.98999999999998</v>
      </c>
      <c r="I15" s="50">
        <f t="shared" si="1"/>
        <v>1.2999999999999989</v>
      </c>
      <c r="J15" s="50">
        <f t="shared" si="0"/>
        <v>35.899999999999991</v>
      </c>
      <c r="K15" s="50">
        <f t="shared" si="0"/>
        <v>34.10499999999999</v>
      </c>
    </row>
    <row r="16" spans="2:11" ht="13.5" customHeight="1" x14ac:dyDescent="0.15">
      <c r="B16" s="113" t="s">
        <v>9</v>
      </c>
      <c r="C16" s="75">
        <f t="shared" ref="C16:H16" si="4">SUM(C17,C18,C19)</f>
        <v>0</v>
      </c>
      <c r="D16" s="76">
        <f t="shared" si="4"/>
        <v>0</v>
      </c>
      <c r="E16" s="77">
        <f t="shared" si="4"/>
        <v>0</v>
      </c>
      <c r="F16" s="75">
        <f t="shared" si="4"/>
        <v>0</v>
      </c>
      <c r="G16" s="76">
        <f t="shared" si="4"/>
        <v>0</v>
      </c>
      <c r="H16" s="77">
        <f t="shared" si="4"/>
        <v>0</v>
      </c>
      <c r="I16" s="50">
        <f t="shared" si="1"/>
        <v>0</v>
      </c>
      <c r="J16" s="50">
        <f t="shared" si="0"/>
        <v>0</v>
      </c>
      <c r="K16" s="50">
        <f t="shared" si="0"/>
        <v>0</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f t="shared" ref="C20:H20" si="5">SUM(C21,C22,C23,C24,C25,C26)</f>
        <v>104</v>
      </c>
      <c r="D20" s="82">
        <f t="shared" si="5"/>
        <v>2672</v>
      </c>
      <c r="E20" s="83">
        <f t="shared" si="5"/>
        <v>2590</v>
      </c>
      <c r="F20" s="81">
        <f t="shared" si="5"/>
        <v>107</v>
      </c>
      <c r="G20" s="82">
        <f t="shared" si="5"/>
        <v>2839</v>
      </c>
      <c r="H20" s="83">
        <f t="shared" si="5"/>
        <v>2757</v>
      </c>
      <c r="I20" s="50">
        <f t="shared" si="1"/>
        <v>3</v>
      </c>
      <c r="J20" s="50">
        <f t="shared" si="0"/>
        <v>167</v>
      </c>
      <c r="K20" s="50">
        <f t="shared" si="0"/>
        <v>167</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78">
        <v>78</v>
      </c>
      <c r="D22" s="79">
        <v>2170</v>
      </c>
      <c r="E22" s="80">
        <v>2170</v>
      </c>
      <c r="F22" s="78">
        <v>81</v>
      </c>
      <c r="G22" s="79">
        <v>2337</v>
      </c>
      <c r="H22" s="80">
        <v>2337</v>
      </c>
      <c r="I22" s="50">
        <f t="shared" si="1"/>
        <v>3</v>
      </c>
      <c r="J22" s="50">
        <f t="shared" si="0"/>
        <v>167</v>
      </c>
      <c r="K22" s="50">
        <f t="shared" si="0"/>
        <v>167</v>
      </c>
    </row>
    <row r="23" spans="2:11" x14ac:dyDescent="0.15">
      <c r="B23" s="11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12" t="s">
        <v>27</v>
      </c>
      <c r="C24" s="87">
        <v>5</v>
      </c>
      <c r="D24" s="52">
        <v>80</v>
      </c>
      <c r="E24" s="88">
        <v>20</v>
      </c>
      <c r="F24" s="87">
        <v>5</v>
      </c>
      <c r="G24" s="52">
        <v>80</v>
      </c>
      <c r="H24" s="88">
        <v>20</v>
      </c>
      <c r="I24" s="50">
        <f t="shared" si="1"/>
        <v>0</v>
      </c>
      <c r="J24" s="50">
        <f t="shared" si="0"/>
        <v>0</v>
      </c>
      <c r="K24" s="50">
        <f t="shared" si="0"/>
        <v>0</v>
      </c>
    </row>
    <row r="25" spans="2:11" x14ac:dyDescent="0.15">
      <c r="B25" s="112" t="s">
        <v>28</v>
      </c>
      <c r="C25" s="87">
        <v>7</v>
      </c>
      <c r="D25" s="52">
        <v>120</v>
      </c>
      <c r="E25" s="88">
        <v>120</v>
      </c>
      <c r="F25" s="87">
        <v>7</v>
      </c>
      <c r="G25" s="52">
        <v>120</v>
      </c>
      <c r="H25" s="88">
        <v>120</v>
      </c>
      <c r="I25" s="50">
        <f t="shared" si="1"/>
        <v>0</v>
      </c>
      <c r="J25" s="50">
        <f t="shared" si="0"/>
        <v>0</v>
      </c>
      <c r="K25" s="50">
        <f t="shared" si="0"/>
        <v>0</v>
      </c>
    </row>
    <row r="26" spans="2:11" x14ac:dyDescent="0.15">
      <c r="B26" s="112" t="s">
        <v>29</v>
      </c>
      <c r="C26" s="87">
        <v>14</v>
      </c>
      <c r="D26" s="52">
        <v>302</v>
      </c>
      <c r="E26" s="88">
        <v>280</v>
      </c>
      <c r="F26" s="87">
        <v>14</v>
      </c>
      <c r="G26" s="52">
        <v>302</v>
      </c>
      <c r="H26" s="88">
        <v>280</v>
      </c>
      <c r="I26" s="50">
        <f t="shared" si="1"/>
        <v>0</v>
      </c>
      <c r="J26" s="50">
        <f t="shared" si="1"/>
        <v>0</v>
      </c>
      <c r="K26" s="50">
        <f t="shared" si="1"/>
        <v>0</v>
      </c>
    </row>
    <row r="27" spans="2:11" x14ac:dyDescent="0.15">
      <c r="B27" s="113" t="s">
        <v>11</v>
      </c>
      <c r="C27" s="81">
        <f t="shared" ref="C27:H27" si="6">SUM(C28)</f>
        <v>12.8</v>
      </c>
      <c r="D27" s="82">
        <f t="shared" si="6"/>
        <v>314</v>
      </c>
      <c r="E27" s="83">
        <f t="shared" si="6"/>
        <v>224</v>
      </c>
      <c r="F27" s="81">
        <f t="shared" si="6"/>
        <v>12.8</v>
      </c>
      <c r="G27" s="82">
        <f t="shared" si="6"/>
        <v>310</v>
      </c>
      <c r="H27" s="83">
        <f t="shared" si="6"/>
        <v>224</v>
      </c>
      <c r="I27" s="50">
        <f t="shared" si="1"/>
        <v>0</v>
      </c>
      <c r="J27" s="50">
        <f t="shared" si="1"/>
        <v>-4</v>
      </c>
      <c r="K27" s="50">
        <f t="shared" si="1"/>
        <v>0</v>
      </c>
    </row>
    <row r="28" spans="2:11" x14ac:dyDescent="0.15">
      <c r="B28" s="112" t="s">
        <v>30</v>
      </c>
      <c r="C28" s="89">
        <v>12.8</v>
      </c>
      <c r="D28" s="90">
        <v>314</v>
      </c>
      <c r="E28" s="91">
        <v>224</v>
      </c>
      <c r="F28" s="89">
        <v>12.8</v>
      </c>
      <c r="G28" s="90">
        <v>310</v>
      </c>
      <c r="H28" s="91">
        <v>224</v>
      </c>
      <c r="I28" s="50">
        <f t="shared" si="1"/>
        <v>0</v>
      </c>
      <c r="J28" s="50">
        <f t="shared" si="1"/>
        <v>-4</v>
      </c>
      <c r="K28" s="50">
        <f t="shared" si="1"/>
        <v>0</v>
      </c>
    </row>
    <row r="29" spans="2:11" x14ac:dyDescent="0.15">
      <c r="B29" s="113" t="s">
        <v>12</v>
      </c>
      <c r="C29" s="81">
        <f t="shared" ref="C29:H29" si="7">SUM(C30,C31,C32,C33)</f>
        <v>20</v>
      </c>
      <c r="D29" s="82">
        <f t="shared" si="7"/>
        <v>63</v>
      </c>
      <c r="E29" s="83">
        <f t="shared" si="7"/>
        <v>53</v>
      </c>
      <c r="F29" s="81">
        <f t="shared" si="7"/>
        <v>8</v>
      </c>
      <c r="G29" s="82">
        <f t="shared" si="7"/>
        <v>15</v>
      </c>
      <c r="H29" s="83">
        <f t="shared" si="7"/>
        <v>12</v>
      </c>
      <c r="I29" s="50">
        <f t="shared" si="1"/>
        <v>-12</v>
      </c>
      <c r="J29" s="50">
        <f t="shared" si="1"/>
        <v>-48</v>
      </c>
      <c r="K29" s="50">
        <f t="shared" si="1"/>
        <v>-41</v>
      </c>
    </row>
    <row r="30" spans="2:11" x14ac:dyDescent="0.15">
      <c r="B30" s="112" t="s">
        <v>31</v>
      </c>
      <c r="C30" s="89">
        <v>19</v>
      </c>
      <c r="D30" s="90">
        <v>39</v>
      </c>
      <c r="E30" s="91">
        <v>31</v>
      </c>
      <c r="F30" s="89">
        <v>8</v>
      </c>
      <c r="G30" s="90">
        <v>15</v>
      </c>
      <c r="H30" s="91">
        <v>12</v>
      </c>
      <c r="I30" s="50">
        <f t="shared" si="1"/>
        <v>-11</v>
      </c>
      <c r="J30" s="50">
        <f t="shared" si="1"/>
        <v>-24</v>
      </c>
      <c r="K30" s="50">
        <f t="shared" si="1"/>
        <v>-19</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v>0</v>
      </c>
      <c r="D32" s="90">
        <v>9</v>
      </c>
      <c r="E32" s="91">
        <v>8</v>
      </c>
      <c r="F32" s="89" t="s">
        <v>5</v>
      </c>
      <c r="G32" s="90" t="s">
        <v>5</v>
      </c>
      <c r="H32" s="91" t="s">
        <v>5</v>
      </c>
      <c r="I32" s="50" t="e">
        <f t="shared" si="1"/>
        <v>#VALUE!</v>
      </c>
      <c r="J32" s="50" t="e">
        <f t="shared" si="1"/>
        <v>#VALUE!</v>
      </c>
      <c r="K32" s="50" t="e">
        <f t="shared" si="1"/>
        <v>#VALUE!</v>
      </c>
    </row>
    <row r="33" spans="2:11" x14ac:dyDescent="0.15">
      <c r="B33" s="112" t="s">
        <v>34</v>
      </c>
      <c r="C33" s="89">
        <v>1</v>
      </c>
      <c r="D33" s="90">
        <v>15</v>
      </c>
      <c r="E33" s="91">
        <v>14</v>
      </c>
      <c r="F33" s="89" t="s">
        <v>5</v>
      </c>
      <c r="G33" s="90" t="s">
        <v>5</v>
      </c>
      <c r="H33" s="91" t="s">
        <v>5</v>
      </c>
      <c r="I33" s="50" t="e">
        <f t="shared" si="1"/>
        <v>#VALUE!</v>
      </c>
      <c r="J33" s="50" t="e">
        <f t="shared" si="1"/>
        <v>#VALUE!</v>
      </c>
      <c r="K33" s="50" t="e">
        <f t="shared" si="1"/>
        <v>#VALUE!</v>
      </c>
    </row>
    <row r="34" spans="2:11" x14ac:dyDescent="0.15">
      <c r="B34" s="113" t="s">
        <v>13</v>
      </c>
      <c r="C34" s="81">
        <f t="shared" ref="C34:H34" si="8">SUM(C35,C36,C37,C38,C39,C40,C41)</f>
        <v>8</v>
      </c>
      <c r="D34" s="82">
        <f t="shared" si="8"/>
        <v>130</v>
      </c>
      <c r="E34" s="83">
        <f t="shared" si="8"/>
        <v>109</v>
      </c>
      <c r="F34" s="81">
        <f t="shared" si="8"/>
        <v>7.6</v>
      </c>
      <c r="G34" s="82">
        <f t="shared" si="8"/>
        <v>155</v>
      </c>
      <c r="H34" s="83">
        <f t="shared" si="8"/>
        <v>131</v>
      </c>
      <c r="I34" s="50">
        <f t="shared" si="1"/>
        <v>-0.40000000000000036</v>
      </c>
      <c r="J34" s="50">
        <f t="shared" si="1"/>
        <v>25</v>
      </c>
      <c r="K34" s="50">
        <f t="shared" si="1"/>
        <v>22</v>
      </c>
    </row>
    <row r="35" spans="2:11" x14ac:dyDescent="0.15">
      <c r="B35" s="112" t="s">
        <v>35</v>
      </c>
      <c r="C35" s="89">
        <v>8</v>
      </c>
      <c r="D35" s="90">
        <v>130</v>
      </c>
      <c r="E35" s="91">
        <v>109</v>
      </c>
      <c r="F35" s="89">
        <v>7.6</v>
      </c>
      <c r="G35" s="90">
        <v>155</v>
      </c>
      <c r="H35" s="91">
        <v>131</v>
      </c>
      <c r="I35" s="50">
        <f t="shared" si="1"/>
        <v>-0.40000000000000036</v>
      </c>
      <c r="J35" s="50">
        <f t="shared" si="1"/>
        <v>25</v>
      </c>
      <c r="K35" s="50">
        <f t="shared" si="1"/>
        <v>22</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14</v>
      </c>
      <c r="D42" s="82">
        <f t="shared" si="9"/>
        <v>205</v>
      </c>
      <c r="E42" s="83">
        <f t="shared" si="9"/>
        <v>144</v>
      </c>
      <c r="F42" s="81">
        <f t="shared" si="9"/>
        <v>14</v>
      </c>
      <c r="G42" s="82">
        <f t="shared" si="9"/>
        <v>202</v>
      </c>
      <c r="H42" s="83">
        <f t="shared" si="9"/>
        <v>142</v>
      </c>
      <c r="I42" s="50">
        <f t="shared" si="1"/>
        <v>0</v>
      </c>
      <c r="J42" s="50">
        <f t="shared" si="1"/>
        <v>-3</v>
      </c>
      <c r="K42" s="50">
        <f t="shared" si="1"/>
        <v>-2</v>
      </c>
    </row>
    <row r="43" spans="2:11" x14ac:dyDescent="0.15">
      <c r="B43" s="112"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14</v>
      </c>
      <c r="D45" s="90">
        <v>205</v>
      </c>
      <c r="E45" s="91">
        <v>144</v>
      </c>
      <c r="F45" s="89">
        <v>14</v>
      </c>
      <c r="G45" s="90">
        <v>202</v>
      </c>
      <c r="H45" s="91">
        <v>142</v>
      </c>
      <c r="I45" s="50">
        <f t="shared" si="1"/>
        <v>0</v>
      </c>
      <c r="J45" s="50">
        <f t="shared" si="1"/>
        <v>-3</v>
      </c>
      <c r="K45" s="50">
        <f t="shared" si="1"/>
        <v>-2</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10">SUM(C49,C50)</f>
        <v>125</v>
      </c>
      <c r="D48" s="82">
        <f t="shared" si="10"/>
        <v>2736</v>
      </c>
      <c r="E48" s="83">
        <f t="shared" si="10"/>
        <v>2377</v>
      </c>
      <c r="F48" s="81">
        <f t="shared" si="10"/>
        <v>124</v>
      </c>
      <c r="G48" s="82">
        <f t="shared" si="10"/>
        <v>3282</v>
      </c>
      <c r="H48" s="83">
        <f t="shared" si="10"/>
        <v>2897</v>
      </c>
      <c r="I48" s="50">
        <f t="shared" si="1"/>
        <v>-1</v>
      </c>
      <c r="J48" s="50">
        <f t="shared" si="1"/>
        <v>546</v>
      </c>
      <c r="K48" s="50">
        <f t="shared" si="1"/>
        <v>520</v>
      </c>
    </row>
    <row r="49" spans="2:11" x14ac:dyDescent="0.15">
      <c r="B49" s="112" t="s">
        <v>47</v>
      </c>
      <c r="C49" s="155">
        <v>104</v>
      </c>
      <c r="D49" s="156">
        <v>2320</v>
      </c>
      <c r="E49" s="157">
        <v>2000</v>
      </c>
      <c r="F49" s="155">
        <v>103</v>
      </c>
      <c r="G49" s="156">
        <v>2830</v>
      </c>
      <c r="H49" s="157">
        <v>2490</v>
      </c>
      <c r="I49" s="50">
        <f t="shared" si="1"/>
        <v>-1</v>
      </c>
      <c r="J49" s="50">
        <f t="shared" si="1"/>
        <v>510</v>
      </c>
      <c r="K49" s="50">
        <f t="shared" si="1"/>
        <v>490</v>
      </c>
    </row>
    <row r="50" spans="2:11" x14ac:dyDescent="0.15">
      <c r="B50" s="112" t="s">
        <v>48</v>
      </c>
      <c r="C50" s="155">
        <v>21</v>
      </c>
      <c r="D50" s="156">
        <v>416</v>
      </c>
      <c r="E50" s="157">
        <v>377</v>
      </c>
      <c r="F50" s="155">
        <v>21</v>
      </c>
      <c r="G50" s="156">
        <v>452</v>
      </c>
      <c r="H50" s="157">
        <v>407</v>
      </c>
      <c r="I50" s="50">
        <f t="shared" si="1"/>
        <v>0</v>
      </c>
      <c r="J50" s="50">
        <f t="shared" si="1"/>
        <v>36</v>
      </c>
      <c r="K50" s="50">
        <f t="shared" si="1"/>
        <v>30</v>
      </c>
    </row>
    <row r="51" spans="2:11" x14ac:dyDescent="0.15">
      <c r="B51" s="113" t="s">
        <v>16</v>
      </c>
      <c r="C51" s="81">
        <f t="shared" ref="C51:H51" si="11">SUM(C52,C53,C54)</f>
        <v>3</v>
      </c>
      <c r="D51" s="82">
        <f t="shared" si="11"/>
        <v>40</v>
      </c>
      <c r="E51" s="83">
        <f t="shared" si="11"/>
        <v>34</v>
      </c>
      <c r="F51" s="81">
        <f t="shared" si="11"/>
        <v>3</v>
      </c>
      <c r="G51" s="82">
        <f t="shared" si="11"/>
        <v>30</v>
      </c>
      <c r="H51" s="83">
        <f t="shared" si="11"/>
        <v>24</v>
      </c>
      <c r="I51" s="50">
        <f t="shared" si="1"/>
        <v>0</v>
      </c>
      <c r="J51" s="50">
        <f t="shared" si="1"/>
        <v>-10</v>
      </c>
      <c r="K51" s="50">
        <f t="shared" si="1"/>
        <v>-10</v>
      </c>
    </row>
    <row r="52" spans="2:11" x14ac:dyDescent="0.15">
      <c r="B52" s="112" t="s">
        <v>49</v>
      </c>
      <c r="C52" s="89">
        <v>1</v>
      </c>
      <c r="D52" s="90">
        <v>15</v>
      </c>
      <c r="E52" s="91">
        <v>13</v>
      </c>
      <c r="F52" s="89">
        <v>1</v>
      </c>
      <c r="G52" s="90">
        <v>15</v>
      </c>
      <c r="H52" s="91">
        <v>13</v>
      </c>
      <c r="I52" s="50">
        <f t="shared" si="1"/>
        <v>0</v>
      </c>
      <c r="J52" s="50">
        <f t="shared" si="1"/>
        <v>0</v>
      </c>
      <c r="K52" s="50">
        <f t="shared" si="1"/>
        <v>0</v>
      </c>
    </row>
    <row r="53" spans="2:11" x14ac:dyDescent="0.15">
      <c r="B53" s="112" t="s">
        <v>50</v>
      </c>
      <c r="C53" s="89">
        <v>1</v>
      </c>
      <c r="D53" s="90">
        <v>15</v>
      </c>
      <c r="E53" s="91">
        <v>13</v>
      </c>
      <c r="F53" s="89">
        <v>1</v>
      </c>
      <c r="G53" s="90">
        <v>10</v>
      </c>
      <c r="H53" s="91">
        <v>8</v>
      </c>
      <c r="I53" s="50">
        <f t="shared" si="1"/>
        <v>0</v>
      </c>
      <c r="J53" s="50">
        <f t="shared" si="1"/>
        <v>-5</v>
      </c>
      <c r="K53" s="50">
        <f t="shared" si="1"/>
        <v>-5</v>
      </c>
    </row>
    <row r="54" spans="2:11" x14ac:dyDescent="0.15">
      <c r="B54" s="112" t="s">
        <v>51</v>
      </c>
      <c r="C54" s="89">
        <v>1</v>
      </c>
      <c r="D54" s="90">
        <v>10</v>
      </c>
      <c r="E54" s="91">
        <v>8</v>
      </c>
      <c r="F54" s="89">
        <v>1</v>
      </c>
      <c r="G54" s="90">
        <v>5</v>
      </c>
      <c r="H54" s="91">
        <v>3</v>
      </c>
      <c r="I54" s="50">
        <f t="shared" si="1"/>
        <v>0</v>
      </c>
      <c r="J54" s="50">
        <f t="shared" si="1"/>
        <v>-5</v>
      </c>
      <c r="K54" s="50">
        <f t="shared" si="1"/>
        <v>-5</v>
      </c>
    </row>
    <row r="55" spans="2:11" x14ac:dyDescent="0.15">
      <c r="B55" s="113" t="s">
        <v>17</v>
      </c>
      <c r="C55" s="81">
        <f t="shared" ref="C55:H55" si="12">SUM(C56,C57,C58,C59,C60,C61,C62,C63,C64,C65)</f>
        <v>2</v>
      </c>
      <c r="D55" s="82">
        <f t="shared" si="12"/>
        <v>14</v>
      </c>
      <c r="E55" s="83">
        <f t="shared" si="12"/>
        <v>12</v>
      </c>
      <c r="F55" s="81">
        <f t="shared" si="12"/>
        <v>1.244</v>
      </c>
      <c r="G55" s="82">
        <f t="shared" si="12"/>
        <v>18.7</v>
      </c>
      <c r="H55" s="83">
        <f t="shared" si="12"/>
        <v>17.858000000000001</v>
      </c>
      <c r="I55" s="50">
        <f t="shared" si="1"/>
        <v>-0.75600000000000001</v>
      </c>
      <c r="J55" s="50">
        <f t="shared" si="1"/>
        <v>4.6999999999999993</v>
      </c>
      <c r="K55" s="50">
        <f t="shared" si="1"/>
        <v>5.8580000000000005</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1</v>
      </c>
      <c r="D57" s="90">
        <v>1</v>
      </c>
      <c r="E57" s="91">
        <v>1</v>
      </c>
      <c r="F57" s="89">
        <v>0.26400000000000001</v>
      </c>
      <c r="G57" s="90">
        <v>1.2</v>
      </c>
      <c r="H57" s="91">
        <v>0.85799999999999998</v>
      </c>
      <c r="I57" s="50">
        <f t="shared" si="1"/>
        <v>-0.73599999999999999</v>
      </c>
      <c r="J57" s="50">
        <f t="shared" si="1"/>
        <v>0.19999999999999996</v>
      </c>
      <c r="K57" s="50">
        <f t="shared" si="1"/>
        <v>-0.14200000000000002</v>
      </c>
    </row>
    <row r="58" spans="2:11" x14ac:dyDescent="0.15">
      <c r="B58" s="112" t="s">
        <v>54</v>
      </c>
      <c r="C58" s="89">
        <v>0</v>
      </c>
      <c r="D58" s="90">
        <v>0</v>
      </c>
      <c r="E58" s="91">
        <v>0</v>
      </c>
      <c r="F58" s="89">
        <v>0</v>
      </c>
      <c r="G58" s="90">
        <v>0</v>
      </c>
      <c r="H58" s="91">
        <v>0</v>
      </c>
      <c r="I58" s="50">
        <f t="shared" si="1"/>
        <v>0</v>
      </c>
      <c r="J58" s="50">
        <f t="shared" si="1"/>
        <v>0</v>
      </c>
      <c r="K58" s="50">
        <f t="shared" si="1"/>
        <v>0</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v>1</v>
      </c>
      <c r="D61" s="90">
        <v>13</v>
      </c>
      <c r="E61" s="91">
        <v>11</v>
      </c>
      <c r="F61" s="89">
        <v>0.98</v>
      </c>
      <c r="G61" s="90">
        <v>17.5</v>
      </c>
      <c r="H61" s="91">
        <v>17</v>
      </c>
      <c r="I61" s="50">
        <f t="shared" si="1"/>
        <v>-2.0000000000000018E-2</v>
      </c>
      <c r="J61" s="50">
        <f t="shared" si="1"/>
        <v>4.5</v>
      </c>
      <c r="K61" s="50">
        <f t="shared" si="1"/>
        <v>6</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3">SUM(C67,C68,C69)</f>
        <v>20.3</v>
      </c>
      <c r="D66" s="82">
        <f t="shared" si="13"/>
        <v>277</v>
      </c>
      <c r="E66" s="83">
        <f t="shared" si="13"/>
        <v>219</v>
      </c>
      <c r="F66" s="81">
        <f t="shared" si="13"/>
        <v>20</v>
      </c>
      <c r="G66" s="82">
        <f t="shared" si="13"/>
        <v>309</v>
      </c>
      <c r="H66" s="83">
        <f t="shared" si="13"/>
        <v>243</v>
      </c>
      <c r="I66" s="50">
        <f t="shared" si="1"/>
        <v>-0.30000000000000071</v>
      </c>
      <c r="J66" s="50">
        <f t="shared" si="1"/>
        <v>32</v>
      </c>
      <c r="K66" s="50">
        <f t="shared" si="1"/>
        <v>24</v>
      </c>
    </row>
    <row r="67" spans="2:11" x14ac:dyDescent="0.15">
      <c r="B67" s="112" t="s">
        <v>62</v>
      </c>
      <c r="C67" s="89">
        <v>0.3</v>
      </c>
      <c r="D67" s="90">
        <v>10</v>
      </c>
      <c r="E67" s="91">
        <v>7</v>
      </c>
      <c r="F67" s="89" t="s">
        <v>5</v>
      </c>
      <c r="G67" s="90">
        <v>8</v>
      </c>
      <c r="H67" s="91">
        <v>3</v>
      </c>
      <c r="I67" s="50" t="e">
        <f t="shared" si="1"/>
        <v>#VALUE!</v>
      </c>
      <c r="J67" s="50">
        <f t="shared" si="1"/>
        <v>-2</v>
      </c>
      <c r="K67" s="50">
        <f t="shared" si="1"/>
        <v>-4</v>
      </c>
    </row>
    <row r="68" spans="2:11" ht="13.5" customHeight="1" x14ac:dyDescent="0.15">
      <c r="B68" s="112" t="s">
        <v>63</v>
      </c>
      <c r="C68" s="92">
        <v>17</v>
      </c>
      <c r="D68" s="93">
        <v>221</v>
      </c>
      <c r="E68" s="94">
        <v>180</v>
      </c>
      <c r="F68" s="92">
        <v>17</v>
      </c>
      <c r="G68" s="93">
        <v>255</v>
      </c>
      <c r="H68" s="94">
        <v>207</v>
      </c>
      <c r="I68" s="50">
        <f t="shared" si="1"/>
        <v>0</v>
      </c>
      <c r="J68" s="50">
        <f t="shared" si="1"/>
        <v>34</v>
      </c>
      <c r="K68" s="50">
        <f t="shared" si="1"/>
        <v>27</v>
      </c>
    </row>
    <row r="69" spans="2:11" ht="14.25" thickBot="1" x14ac:dyDescent="0.2">
      <c r="B69" s="115" t="s">
        <v>64</v>
      </c>
      <c r="C69" s="158">
        <v>3</v>
      </c>
      <c r="D69" s="159">
        <v>46</v>
      </c>
      <c r="E69" s="160">
        <v>32</v>
      </c>
      <c r="F69" s="158">
        <v>3</v>
      </c>
      <c r="G69" s="159">
        <v>46</v>
      </c>
      <c r="H69" s="160">
        <v>33</v>
      </c>
      <c r="I69" s="50">
        <f t="shared" si="1"/>
        <v>0</v>
      </c>
      <c r="J69" s="50">
        <f t="shared" si="1"/>
        <v>0</v>
      </c>
      <c r="K69" s="50">
        <f t="shared" si="1"/>
        <v>1</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1:K71"/>
  <sheetViews>
    <sheetView view="pageBreakPreview" zoomScale="90" zoomScaleNormal="100" zoomScaleSheetLayoutView="90" workbookViewId="0">
      <selection activeCell="G60" sqref="G60"/>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125</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58</v>
      </c>
      <c r="D10" s="59">
        <v>615</v>
      </c>
      <c r="E10" s="60">
        <v>343</v>
      </c>
      <c r="F10" s="58">
        <v>58</v>
      </c>
      <c r="G10" s="59">
        <v>592</v>
      </c>
      <c r="H10" s="60">
        <v>330</v>
      </c>
      <c r="I10" s="50">
        <f>F10-C10</f>
        <v>0</v>
      </c>
      <c r="J10" s="50">
        <f t="shared" ref="J10:K25" si="0">G10-D10</f>
        <v>-23</v>
      </c>
      <c r="K10" s="50">
        <f t="shared" si="0"/>
        <v>-13</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37.200000000000003</v>
      </c>
      <c r="D12" s="107">
        <f t="shared" si="2"/>
        <v>291.60950000000003</v>
      </c>
      <c r="E12" s="108">
        <f t="shared" si="2"/>
        <v>186.6095</v>
      </c>
      <c r="F12" s="125">
        <f t="shared" si="2"/>
        <v>41.103000000000002</v>
      </c>
      <c r="G12" s="107">
        <f t="shared" si="2"/>
        <v>364.57</v>
      </c>
      <c r="H12" s="108">
        <f t="shared" si="2"/>
        <v>245.44800000000001</v>
      </c>
      <c r="I12" s="50">
        <f t="shared" si="1"/>
        <v>3.9029999999999987</v>
      </c>
      <c r="J12" s="50">
        <f t="shared" si="0"/>
        <v>72.960499999999968</v>
      </c>
      <c r="K12" s="50">
        <f t="shared" si="0"/>
        <v>58.83850000000001</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0</v>
      </c>
      <c r="D14" s="71">
        <f t="shared" si="3"/>
        <v>0</v>
      </c>
      <c r="E14" s="72">
        <f t="shared" si="3"/>
        <v>0</v>
      </c>
      <c r="F14" s="70">
        <f t="shared" si="3"/>
        <v>0</v>
      </c>
      <c r="G14" s="71">
        <f t="shared" si="3"/>
        <v>0</v>
      </c>
      <c r="H14" s="72">
        <f t="shared" si="3"/>
        <v>0</v>
      </c>
      <c r="I14" s="50">
        <f t="shared" si="1"/>
        <v>0</v>
      </c>
      <c r="J14" s="50">
        <f t="shared" si="0"/>
        <v>0</v>
      </c>
      <c r="K14" s="50">
        <f t="shared" si="0"/>
        <v>0</v>
      </c>
    </row>
    <row r="15" spans="2:11" x14ac:dyDescent="0.15">
      <c r="B15" s="112" t="s">
        <v>20</v>
      </c>
      <c r="C15" s="73">
        <v>0</v>
      </c>
      <c r="D15" s="68">
        <v>0</v>
      </c>
      <c r="E15" s="74">
        <v>0</v>
      </c>
      <c r="F15" s="73">
        <v>0</v>
      </c>
      <c r="G15" s="68">
        <v>0</v>
      </c>
      <c r="H15" s="74">
        <v>0</v>
      </c>
      <c r="I15" s="50">
        <f t="shared" si="1"/>
        <v>0</v>
      </c>
      <c r="J15" s="50">
        <f t="shared" si="0"/>
        <v>0</v>
      </c>
      <c r="K15" s="50">
        <f t="shared" si="0"/>
        <v>0</v>
      </c>
    </row>
    <row r="16" spans="2:11" ht="13.5" customHeight="1" x14ac:dyDescent="0.15">
      <c r="B16" s="113" t="s">
        <v>9</v>
      </c>
      <c r="C16" s="75">
        <f t="shared" ref="C16:H16" si="4">SUM(C17,C18,C19)</f>
        <v>0</v>
      </c>
      <c r="D16" s="76">
        <f t="shared" si="4"/>
        <v>0</v>
      </c>
      <c r="E16" s="77">
        <f t="shared" si="4"/>
        <v>0</v>
      </c>
      <c r="F16" s="75">
        <f t="shared" si="4"/>
        <v>0</v>
      </c>
      <c r="G16" s="76">
        <f t="shared" si="4"/>
        <v>0</v>
      </c>
      <c r="H16" s="77">
        <f t="shared" si="4"/>
        <v>0</v>
      </c>
      <c r="I16" s="50">
        <f t="shared" si="1"/>
        <v>0</v>
      </c>
      <c r="J16" s="50">
        <f t="shared" si="0"/>
        <v>0</v>
      </c>
      <c r="K16" s="50">
        <f t="shared" si="0"/>
        <v>0</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f t="shared" ref="C20:H20" si="5">SUM(C21,C22,C23,C24,C25,C26)</f>
        <v>3</v>
      </c>
      <c r="D20" s="82">
        <f t="shared" si="5"/>
        <v>50</v>
      </c>
      <c r="E20" s="83">
        <f t="shared" si="5"/>
        <v>31</v>
      </c>
      <c r="F20" s="81">
        <f t="shared" si="5"/>
        <v>10</v>
      </c>
      <c r="G20" s="82">
        <f t="shared" si="5"/>
        <v>125</v>
      </c>
      <c r="H20" s="83">
        <f t="shared" si="5"/>
        <v>96</v>
      </c>
      <c r="I20" s="50">
        <f t="shared" si="1"/>
        <v>7</v>
      </c>
      <c r="J20" s="50">
        <f t="shared" si="0"/>
        <v>75</v>
      </c>
      <c r="K20" s="50">
        <f t="shared" si="0"/>
        <v>65</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v>5</v>
      </c>
      <c r="G22" s="79">
        <v>35</v>
      </c>
      <c r="H22" s="80">
        <v>35</v>
      </c>
      <c r="I22" s="50" t="e">
        <f t="shared" si="1"/>
        <v>#VALUE!</v>
      </c>
      <c r="J22" s="50" t="e">
        <f t="shared" si="0"/>
        <v>#VALUE!</v>
      </c>
      <c r="K22" s="50" t="e">
        <f t="shared" si="0"/>
        <v>#VALUE!</v>
      </c>
    </row>
    <row r="23" spans="2:11" x14ac:dyDescent="0.15">
      <c r="B23" s="11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12" t="s">
        <v>27</v>
      </c>
      <c r="C24" s="87">
        <v>1</v>
      </c>
      <c r="D24" s="52">
        <v>10</v>
      </c>
      <c r="E24" s="88">
        <v>1</v>
      </c>
      <c r="F24" s="87">
        <v>1</v>
      </c>
      <c r="G24" s="52">
        <v>10</v>
      </c>
      <c r="H24" s="88">
        <v>1</v>
      </c>
      <c r="I24" s="50">
        <f t="shared" si="1"/>
        <v>0</v>
      </c>
      <c r="J24" s="50">
        <f t="shared" si="0"/>
        <v>0</v>
      </c>
      <c r="K24" s="50">
        <f t="shared" si="0"/>
        <v>0</v>
      </c>
    </row>
    <row r="25" spans="2:11" x14ac:dyDescent="0.15">
      <c r="B25" s="112" t="s">
        <v>28</v>
      </c>
      <c r="C25" s="87" t="s">
        <v>6</v>
      </c>
      <c r="D25" s="52" t="s">
        <v>6</v>
      </c>
      <c r="E25" s="88" t="s">
        <v>6</v>
      </c>
      <c r="F25" s="87" t="s">
        <v>6</v>
      </c>
      <c r="G25" s="52" t="s">
        <v>6</v>
      </c>
      <c r="H25" s="88" t="s">
        <v>6</v>
      </c>
      <c r="I25" s="50" t="e">
        <f t="shared" si="1"/>
        <v>#VALUE!</v>
      </c>
      <c r="J25" s="50" t="e">
        <f t="shared" si="0"/>
        <v>#VALUE!</v>
      </c>
      <c r="K25" s="50" t="e">
        <f t="shared" si="0"/>
        <v>#VALUE!</v>
      </c>
    </row>
    <row r="26" spans="2:11" x14ac:dyDescent="0.15">
      <c r="B26" s="112" t="s">
        <v>29</v>
      </c>
      <c r="C26" s="87">
        <v>2</v>
      </c>
      <c r="D26" s="52">
        <v>40</v>
      </c>
      <c r="E26" s="88">
        <v>30</v>
      </c>
      <c r="F26" s="87">
        <v>4</v>
      </c>
      <c r="G26" s="52">
        <v>80</v>
      </c>
      <c r="H26" s="88">
        <v>60</v>
      </c>
      <c r="I26" s="50">
        <f t="shared" si="1"/>
        <v>2</v>
      </c>
      <c r="J26" s="50">
        <f t="shared" si="1"/>
        <v>40</v>
      </c>
      <c r="K26" s="50">
        <f t="shared" si="1"/>
        <v>30</v>
      </c>
    </row>
    <row r="27" spans="2:11" x14ac:dyDescent="0.15">
      <c r="B27" s="113" t="s">
        <v>11</v>
      </c>
      <c r="C27" s="81">
        <f t="shared" ref="C27:H27" si="6">SUM(C28)</f>
        <v>3.2</v>
      </c>
      <c r="D27" s="82">
        <f t="shared" si="6"/>
        <v>26</v>
      </c>
      <c r="E27" s="83">
        <f t="shared" si="6"/>
        <v>12</v>
      </c>
      <c r="F27" s="81">
        <f t="shared" si="6"/>
        <v>3</v>
      </c>
      <c r="G27" s="82">
        <f t="shared" si="6"/>
        <v>25</v>
      </c>
      <c r="H27" s="83">
        <f t="shared" si="6"/>
        <v>12</v>
      </c>
      <c r="I27" s="50">
        <f t="shared" si="1"/>
        <v>-0.20000000000000018</v>
      </c>
      <c r="J27" s="50">
        <f t="shared" si="1"/>
        <v>-1</v>
      </c>
      <c r="K27" s="50">
        <f t="shared" si="1"/>
        <v>0</v>
      </c>
    </row>
    <row r="28" spans="2:11" x14ac:dyDescent="0.15">
      <c r="B28" s="112" t="s">
        <v>30</v>
      </c>
      <c r="C28" s="89">
        <v>3.2</v>
      </c>
      <c r="D28" s="90">
        <v>26</v>
      </c>
      <c r="E28" s="91">
        <v>12</v>
      </c>
      <c r="F28" s="89">
        <v>3</v>
      </c>
      <c r="G28" s="90">
        <v>25</v>
      </c>
      <c r="H28" s="91">
        <v>12</v>
      </c>
      <c r="I28" s="50">
        <f t="shared" si="1"/>
        <v>-0.20000000000000018</v>
      </c>
      <c r="J28" s="50">
        <f t="shared" si="1"/>
        <v>-1</v>
      </c>
      <c r="K28" s="50">
        <f t="shared" si="1"/>
        <v>0</v>
      </c>
    </row>
    <row r="29" spans="2:11" x14ac:dyDescent="0.15">
      <c r="B29" s="113" t="s">
        <v>12</v>
      </c>
      <c r="C29" s="81">
        <f t="shared" ref="C29:H29" si="7">SUM(C30,C31,C32,C33)</f>
        <v>12</v>
      </c>
      <c r="D29" s="82">
        <f t="shared" si="7"/>
        <v>36</v>
      </c>
      <c r="E29" s="83">
        <f t="shared" si="7"/>
        <v>26</v>
      </c>
      <c r="F29" s="81">
        <f t="shared" si="7"/>
        <v>8</v>
      </c>
      <c r="G29" s="82">
        <f t="shared" si="7"/>
        <v>19</v>
      </c>
      <c r="H29" s="83">
        <f t="shared" si="7"/>
        <v>12</v>
      </c>
      <c r="I29" s="50">
        <f t="shared" si="1"/>
        <v>-4</v>
      </c>
      <c r="J29" s="50">
        <f t="shared" si="1"/>
        <v>-17</v>
      </c>
      <c r="K29" s="50">
        <f t="shared" si="1"/>
        <v>-14</v>
      </c>
    </row>
    <row r="30" spans="2:11" x14ac:dyDescent="0.15">
      <c r="B30" s="112" t="s">
        <v>31</v>
      </c>
      <c r="C30" s="89">
        <v>11</v>
      </c>
      <c r="D30" s="90">
        <v>26</v>
      </c>
      <c r="E30" s="91">
        <v>18</v>
      </c>
      <c r="F30" s="89">
        <v>8</v>
      </c>
      <c r="G30" s="90">
        <v>19</v>
      </c>
      <c r="H30" s="91">
        <v>12</v>
      </c>
      <c r="I30" s="50">
        <f t="shared" si="1"/>
        <v>-3</v>
      </c>
      <c r="J30" s="50">
        <f t="shared" si="1"/>
        <v>-7</v>
      </c>
      <c r="K30" s="50">
        <f t="shared" si="1"/>
        <v>-6</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1</v>
      </c>
      <c r="D33" s="90">
        <v>10</v>
      </c>
      <c r="E33" s="91">
        <v>8</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8">SUM(C49,C50)</f>
        <v>6</v>
      </c>
      <c r="D48" s="82">
        <f t="shared" si="8"/>
        <v>51</v>
      </c>
      <c r="E48" s="83">
        <f t="shared" si="8"/>
        <v>37</v>
      </c>
      <c r="F48" s="81">
        <f t="shared" si="8"/>
        <v>6</v>
      </c>
      <c r="G48" s="82">
        <f t="shared" si="8"/>
        <v>49</v>
      </c>
      <c r="H48" s="83">
        <f t="shared" si="8"/>
        <v>35</v>
      </c>
      <c r="I48" s="50">
        <f t="shared" si="1"/>
        <v>0</v>
      </c>
      <c r="J48" s="50">
        <f t="shared" si="1"/>
        <v>-2</v>
      </c>
      <c r="K48" s="50">
        <f t="shared" si="1"/>
        <v>-2</v>
      </c>
    </row>
    <row r="49" spans="2:11" x14ac:dyDescent="0.15">
      <c r="B49" s="112" t="s">
        <v>47</v>
      </c>
      <c r="C49" s="155">
        <v>4</v>
      </c>
      <c r="D49" s="156">
        <v>38</v>
      </c>
      <c r="E49" s="157">
        <v>27</v>
      </c>
      <c r="F49" s="155">
        <v>4</v>
      </c>
      <c r="G49" s="156">
        <v>37</v>
      </c>
      <c r="H49" s="157">
        <v>26</v>
      </c>
      <c r="I49" s="50">
        <f t="shared" si="1"/>
        <v>0</v>
      </c>
      <c r="J49" s="50">
        <f t="shared" si="1"/>
        <v>-1</v>
      </c>
      <c r="K49" s="50">
        <f t="shared" si="1"/>
        <v>-1</v>
      </c>
    </row>
    <row r="50" spans="2:11" x14ac:dyDescent="0.15">
      <c r="B50" s="112" t="s">
        <v>48</v>
      </c>
      <c r="C50" s="155">
        <v>2</v>
      </c>
      <c r="D50" s="156">
        <v>13</v>
      </c>
      <c r="E50" s="157">
        <v>10</v>
      </c>
      <c r="F50" s="155">
        <v>2</v>
      </c>
      <c r="G50" s="156">
        <v>12</v>
      </c>
      <c r="H50" s="157">
        <v>9</v>
      </c>
      <c r="I50" s="50">
        <f t="shared" si="1"/>
        <v>0</v>
      </c>
      <c r="J50" s="50">
        <f t="shared" si="1"/>
        <v>-1</v>
      </c>
      <c r="K50" s="50">
        <f t="shared" si="1"/>
        <v>-1</v>
      </c>
    </row>
    <row r="51" spans="2:11" x14ac:dyDescent="0.15">
      <c r="B51" s="113" t="s">
        <v>16</v>
      </c>
      <c r="C51" s="81">
        <f t="shared" ref="C51:H51" si="9">SUM(C52,C53,C54)</f>
        <v>3</v>
      </c>
      <c r="D51" s="82">
        <f t="shared" si="9"/>
        <v>38</v>
      </c>
      <c r="E51" s="83">
        <f t="shared" si="9"/>
        <v>32</v>
      </c>
      <c r="F51" s="81">
        <f t="shared" si="9"/>
        <v>5</v>
      </c>
      <c r="G51" s="82">
        <f t="shared" si="9"/>
        <v>55</v>
      </c>
      <c r="H51" s="83">
        <f t="shared" si="9"/>
        <v>43</v>
      </c>
      <c r="I51" s="50">
        <f t="shared" si="1"/>
        <v>2</v>
      </c>
      <c r="J51" s="50">
        <f t="shared" si="1"/>
        <v>17</v>
      </c>
      <c r="K51" s="50">
        <f t="shared" si="1"/>
        <v>11</v>
      </c>
    </row>
    <row r="52" spans="2:11" x14ac:dyDescent="0.15">
      <c r="B52" s="112" t="s">
        <v>49</v>
      </c>
      <c r="C52" s="89">
        <v>1</v>
      </c>
      <c r="D52" s="90">
        <v>15</v>
      </c>
      <c r="E52" s="91">
        <v>13</v>
      </c>
      <c r="F52" s="89">
        <v>2</v>
      </c>
      <c r="G52" s="90">
        <v>25</v>
      </c>
      <c r="H52" s="91">
        <v>20</v>
      </c>
      <c r="I52" s="50">
        <f t="shared" si="1"/>
        <v>1</v>
      </c>
      <c r="J52" s="50">
        <f t="shared" si="1"/>
        <v>10</v>
      </c>
      <c r="K52" s="50">
        <f t="shared" si="1"/>
        <v>7</v>
      </c>
    </row>
    <row r="53" spans="2:11" x14ac:dyDescent="0.15">
      <c r="B53" s="112" t="s">
        <v>50</v>
      </c>
      <c r="C53" s="89">
        <v>1</v>
      </c>
      <c r="D53" s="90">
        <v>15</v>
      </c>
      <c r="E53" s="91">
        <v>13</v>
      </c>
      <c r="F53" s="89">
        <v>2</v>
      </c>
      <c r="G53" s="90">
        <v>20</v>
      </c>
      <c r="H53" s="91">
        <v>15</v>
      </c>
      <c r="I53" s="50">
        <f t="shared" si="1"/>
        <v>1</v>
      </c>
      <c r="J53" s="50">
        <f t="shared" si="1"/>
        <v>5</v>
      </c>
      <c r="K53" s="50">
        <f t="shared" si="1"/>
        <v>2</v>
      </c>
    </row>
    <row r="54" spans="2:11" x14ac:dyDescent="0.15">
      <c r="B54" s="112" t="s">
        <v>51</v>
      </c>
      <c r="C54" s="89">
        <v>1</v>
      </c>
      <c r="D54" s="90">
        <v>8</v>
      </c>
      <c r="E54" s="91">
        <v>6</v>
      </c>
      <c r="F54" s="89">
        <v>1</v>
      </c>
      <c r="G54" s="90">
        <v>10</v>
      </c>
      <c r="H54" s="91">
        <v>8</v>
      </c>
      <c r="I54" s="50">
        <f t="shared" si="1"/>
        <v>0</v>
      </c>
      <c r="J54" s="50">
        <f t="shared" si="1"/>
        <v>2</v>
      </c>
      <c r="K54" s="50">
        <f t="shared" si="1"/>
        <v>2</v>
      </c>
    </row>
    <row r="55" spans="2:11" x14ac:dyDescent="0.15">
      <c r="B55" s="113" t="s">
        <v>17</v>
      </c>
      <c r="C55" s="81">
        <f t="shared" ref="C55:H55" si="10">SUM(C56,C57,C58,C59,C60,C61,C62,C63,C64,C65)</f>
        <v>1</v>
      </c>
      <c r="D55" s="82">
        <f t="shared" si="10"/>
        <v>3</v>
      </c>
      <c r="E55" s="83">
        <f t="shared" si="10"/>
        <v>1</v>
      </c>
      <c r="F55" s="81">
        <f t="shared" si="10"/>
        <v>0.10299999999999999</v>
      </c>
      <c r="G55" s="82">
        <f t="shared" si="10"/>
        <v>8.57</v>
      </c>
      <c r="H55" s="83">
        <f t="shared" si="10"/>
        <v>2.448</v>
      </c>
      <c r="I55" s="50">
        <f t="shared" si="1"/>
        <v>-0.89700000000000002</v>
      </c>
      <c r="J55" s="50">
        <f t="shared" si="1"/>
        <v>5.57</v>
      </c>
      <c r="K55" s="50">
        <f t="shared" si="1"/>
        <v>1.448</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0.10299999999999999</v>
      </c>
      <c r="G57" s="90">
        <v>0.56999999999999995</v>
      </c>
      <c r="H57" s="91">
        <v>0.44800000000000001</v>
      </c>
      <c r="I57" s="50">
        <f t="shared" si="1"/>
        <v>0.10299999999999999</v>
      </c>
      <c r="J57" s="50">
        <f t="shared" si="1"/>
        <v>0.56999999999999995</v>
      </c>
      <c r="K57" s="50">
        <f t="shared" si="1"/>
        <v>0.44800000000000001</v>
      </c>
    </row>
    <row r="58" spans="2:11" x14ac:dyDescent="0.15">
      <c r="B58" s="112" t="s">
        <v>54</v>
      </c>
      <c r="C58" s="89">
        <v>1</v>
      </c>
      <c r="D58" s="90">
        <v>3</v>
      </c>
      <c r="E58" s="91">
        <v>1</v>
      </c>
      <c r="F58" s="89">
        <v>0</v>
      </c>
      <c r="G58" s="90">
        <v>8</v>
      </c>
      <c r="H58" s="91">
        <v>2</v>
      </c>
      <c r="I58" s="50">
        <f t="shared" si="1"/>
        <v>-1</v>
      </c>
      <c r="J58" s="50">
        <f t="shared" si="1"/>
        <v>5</v>
      </c>
      <c r="K58" s="50">
        <f t="shared" si="1"/>
        <v>1</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1">SUM(C67,C68,C69)</f>
        <v>9</v>
      </c>
      <c r="D66" s="82">
        <f t="shared" si="11"/>
        <v>87.609499999999997</v>
      </c>
      <c r="E66" s="83">
        <f t="shared" si="11"/>
        <v>47.609499999999997</v>
      </c>
      <c r="F66" s="81">
        <f t="shared" si="11"/>
        <v>9</v>
      </c>
      <c r="G66" s="82">
        <f t="shared" si="11"/>
        <v>83</v>
      </c>
      <c r="H66" s="83">
        <f t="shared" si="11"/>
        <v>45</v>
      </c>
      <c r="I66" s="50">
        <f t="shared" si="1"/>
        <v>0</v>
      </c>
      <c r="J66" s="50">
        <f t="shared" si="1"/>
        <v>-4.609499999999997</v>
      </c>
      <c r="K66" s="50">
        <f t="shared" si="1"/>
        <v>-2.609499999999997</v>
      </c>
    </row>
    <row r="67" spans="2:11" x14ac:dyDescent="0.15">
      <c r="B67" s="112" t="s">
        <v>62</v>
      </c>
      <c r="C67" s="89" t="s">
        <v>5</v>
      </c>
      <c r="D67" s="90">
        <v>3.6095000000000002</v>
      </c>
      <c r="E67" s="91">
        <v>3.6095000000000002</v>
      </c>
      <c r="F67" s="89" t="s">
        <v>5</v>
      </c>
      <c r="G67" s="90">
        <v>2</v>
      </c>
      <c r="H67" s="91">
        <v>2</v>
      </c>
      <c r="I67" s="50" t="e">
        <f t="shared" si="1"/>
        <v>#VALUE!</v>
      </c>
      <c r="J67" s="50">
        <f t="shared" si="1"/>
        <v>-1.6095000000000002</v>
      </c>
      <c r="K67" s="50">
        <f t="shared" si="1"/>
        <v>-1.6095000000000002</v>
      </c>
    </row>
    <row r="68" spans="2:11" ht="13.5" customHeight="1" x14ac:dyDescent="0.15">
      <c r="B68" s="112" t="s">
        <v>63</v>
      </c>
      <c r="C68" s="92">
        <v>7</v>
      </c>
      <c r="D68" s="93">
        <v>70</v>
      </c>
      <c r="E68" s="94">
        <v>35</v>
      </c>
      <c r="F68" s="92">
        <v>7</v>
      </c>
      <c r="G68" s="93">
        <v>67</v>
      </c>
      <c r="H68" s="94">
        <v>34</v>
      </c>
      <c r="I68" s="50">
        <f t="shared" si="1"/>
        <v>0</v>
      </c>
      <c r="J68" s="50">
        <f t="shared" si="1"/>
        <v>-3</v>
      </c>
      <c r="K68" s="50">
        <f t="shared" si="1"/>
        <v>-1</v>
      </c>
    </row>
    <row r="69" spans="2:11" ht="14.25" thickBot="1" x14ac:dyDescent="0.2">
      <c r="B69" s="115" t="s">
        <v>64</v>
      </c>
      <c r="C69" s="158">
        <v>2</v>
      </c>
      <c r="D69" s="159">
        <v>14</v>
      </c>
      <c r="E69" s="160">
        <v>9</v>
      </c>
      <c r="F69" s="158">
        <v>2</v>
      </c>
      <c r="G69" s="159">
        <v>14</v>
      </c>
      <c r="H69" s="160">
        <v>9</v>
      </c>
      <c r="I69" s="50">
        <f t="shared" si="1"/>
        <v>0</v>
      </c>
      <c r="J69" s="50">
        <f t="shared" si="1"/>
        <v>0</v>
      </c>
      <c r="K69" s="50">
        <f t="shared" si="1"/>
        <v>0</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B1:K71"/>
  <sheetViews>
    <sheetView view="pageBreakPreview" zoomScale="90" zoomScaleNormal="100" zoomScaleSheetLayoutView="90" workbookViewId="0">
      <selection activeCell="J89" sqref="J8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169</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467</v>
      </c>
      <c r="D10" s="59">
        <v>4860</v>
      </c>
      <c r="E10" s="60">
        <v>3390</v>
      </c>
      <c r="F10" s="58">
        <v>474</v>
      </c>
      <c r="G10" s="59">
        <v>4790</v>
      </c>
      <c r="H10" s="60">
        <v>3350</v>
      </c>
      <c r="I10" s="50">
        <f>F10-C10</f>
        <v>7</v>
      </c>
      <c r="J10" s="50">
        <f t="shared" ref="J10:K25" si="0">G10-D10</f>
        <v>-70</v>
      </c>
      <c r="K10" s="50">
        <f t="shared" si="0"/>
        <v>-40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142.10000000000002</v>
      </c>
      <c r="D12" s="107">
        <f t="shared" si="2"/>
        <v>1608.2139999999999</v>
      </c>
      <c r="E12" s="108">
        <f t="shared" si="2"/>
        <v>1284.2139999999999</v>
      </c>
      <c r="F12" s="125">
        <f t="shared" si="2"/>
        <v>150.75500000000002</v>
      </c>
      <c r="G12" s="107">
        <f t="shared" si="2"/>
        <v>1705.4970000000001</v>
      </c>
      <c r="H12" s="108">
        <f t="shared" si="2"/>
        <v>1367.4471774530273</v>
      </c>
      <c r="I12" s="50">
        <f t="shared" si="1"/>
        <v>8.6550000000000011</v>
      </c>
      <c r="J12" s="50">
        <f t="shared" si="0"/>
        <v>97.283000000000129</v>
      </c>
      <c r="K12" s="50">
        <f t="shared" si="0"/>
        <v>83.233177453027338</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7</v>
      </c>
      <c r="D14" s="71">
        <f t="shared" si="3"/>
        <v>69</v>
      </c>
      <c r="E14" s="72">
        <f t="shared" si="3"/>
        <v>48</v>
      </c>
      <c r="F14" s="70">
        <f t="shared" si="3"/>
        <v>7.07</v>
      </c>
      <c r="G14" s="71">
        <f t="shared" si="3"/>
        <v>71.407000000000011</v>
      </c>
      <c r="H14" s="72">
        <f t="shared" si="3"/>
        <v>49.940177453027147</v>
      </c>
      <c r="I14" s="50">
        <f t="shared" si="1"/>
        <v>7.0000000000000284E-2</v>
      </c>
      <c r="J14" s="50">
        <f t="shared" si="0"/>
        <v>2.4070000000000107</v>
      </c>
      <c r="K14" s="50">
        <f t="shared" si="0"/>
        <v>1.9401774530271467</v>
      </c>
    </row>
    <row r="15" spans="2:11" x14ac:dyDescent="0.15">
      <c r="B15" s="112" t="s">
        <v>20</v>
      </c>
      <c r="C15" s="73">
        <v>7</v>
      </c>
      <c r="D15" s="68">
        <v>69</v>
      </c>
      <c r="E15" s="74">
        <v>48</v>
      </c>
      <c r="F15" s="73">
        <v>7.07</v>
      </c>
      <c r="G15" s="68">
        <v>71.407000000000011</v>
      </c>
      <c r="H15" s="74">
        <v>49.940177453027147</v>
      </c>
      <c r="I15" s="50">
        <f t="shared" si="1"/>
        <v>7.0000000000000284E-2</v>
      </c>
      <c r="J15" s="50">
        <f t="shared" si="0"/>
        <v>2.4070000000000107</v>
      </c>
      <c r="K15" s="50">
        <f t="shared" si="0"/>
        <v>1.9401774530271467</v>
      </c>
    </row>
    <row r="16" spans="2:11" ht="13.5" customHeight="1" x14ac:dyDescent="0.15">
      <c r="B16" s="113" t="s">
        <v>9</v>
      </c>
      <c r="C16" s="75">
        <f t="shared" ref="C16:H16" si="4">SUM(C17,C18,C19)</f>
        <v>2.5</v>
      </c>
      <c r="D16" s="76">
        <f t="shared" si="4"/>
        <v>50</v>
      </c>
      <c r="E16" s="77">
        <f t="shared" si="4"/>
        <v>42</v>
      </c>
      <c r="F16" s="75">
        <f t="shared" si="4"/>
        <v>2.6</v>
      </c>
      <c r="G16" s="76">
        <f t="shared" si="4"/>
        <v>52</v>
      </c>
      <c r="H16" s="77">
        <f t="shared" si="4"/>
        <v>42</v>
      </c>
      <c r="I16" s="50">
        <f t="shared" si="1"/>
        <v>0.10000000000000009</v>
      </c>
      <c r="J16" s="50">
        <f t="shared" si="0"/>
        <v>2</v>
      </c>
      <c r="K16" s="50">
        <f t="shared" si="0"/>
        <v>0</v>
      </c>
    </row>
    <row r="17" spans="2:11" ht="13.5" customHeight="1" x14ac:dyDescent="0.15">
      <c r="B17" s="112" t="s">
        <v>21</v>
      </c>
      <c r="C17" s="89" t="s">
        <v>5</v>
      </c>
      <c r="D17" s="90" t="s">
        <v>5</v>
      </c>
      <c r="E17" s="91" t="s">
        <v>5</v>
      </c>
      <c r="F17" s="89" t="s">
        <v>5</v>
      </c>
      <c r="G17" s="90" t="s">
        <v>5</v>
      </c>
      <c r="H17" s="91" t="s">
        <v>5</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v>2.5</v>
      </c>
      <c r="D19" s="79">
        <v>50</v>
      </c>
      <c r="E19" s="80">
        <v>42</v>
      </c>
      <c r="F19" s="78">
        <v>2.6</v>
      </c>
      <c r="G19" s="246">
        <v>52</v>
      </c>
      <c r="H19" s="247">
        <v>42</v>
      </c>
      <c r="I19" s="50">
        <f t="shared" si="1"/>
        <v>0.10000000000000009</v>
      </c>
      <c r="J19" s="50">
        <f t="shared" si="0"/>
        <v>2</v>
      </c>
      <c r="K19" s="50">
        <f t="shared" si="0"/>
        <v>0</v>
      </c>
    </row>
    <row r="20" spans="2:11" ht="13.5" customHeight="1" x14ac:dyDescent="0.15">
      <c r="B20" s="113" t="s">
        <v>10</v>
      </c>
      <c r="C20" s="81">
        <f t="shared" ref="C20:H20" si="5">SUM(C21,C22,C23,C24,C25,C26)</f>
        <v>13.1</v>
      </c>
      <c r="D20" s="82">
        <f t="shared" si="5"/>
        <v>154</v>
      </c>
      <c r="E20" s="83">
        <f t="shared" si="5"/>
        <v>113</v>
      </c>
      <c r="F20" s="81">
        <f t="shared" si="5"/>
        <v>16</v>
      </c>
      <c r="G20" s="82">
        <f t="shared" si="5"/>
        <v>193</v>
      </c>
      <c r="H20" s="83">
        <f t="shared" si="5"/>
        <v>147</v>
      </c>
      <c r="I20" s="50">
        <f t="shared" si="1"/>
        <v>2.9000000000000004</v>
      </c>
      <c r="J20" s="50">
        <f t="shared" si="0"/>
        <v>39</v>
      </c>
      <c r="K20" s="50">
        <f t="shared" si="0"/>
        <v>34</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12" t="s">
        <v>27</v>
      </c>
      <c r="C24" s="87">
        <v>5</v>
      </c>
      <c r="D24" s="52">
        <v>50</v>
      </c>
      <c r="E24" s="88">
        <v>20</v>
      </c>
      <c r="F24" s="87">
        <v>5</v>
      </c>
      <c r="G24" s="52">
        <v>50</v>
      </c>
      <c r="H24" s="88">
        <v>20</v>
      </c>
      <c r="I24" s="50">
        <f t="shared" si="1"/>
        <v>0</v>
      </c>
      <c r="J24" s="50">
        <f t="shared" si="0"/>
        <v>0</v>
      </c>
      <c r="K24" s="50">
        <f t="shared" si="0"/>
        <v>0</v>
      </c>
    </row>
    <row r="25" spans="2:11" x14ac:dyDescent="0.15">
      <c r="B25" s="112" t="s">
        <v>28</v>
      </c>
      <c r="C25" s="78">
        <v>0</v>
      </c>
      <c r="D25" s="79">
        <v>0</v>
      </c>
      <c r="E25" s="80">
        <v>0</v>
      </c>
      <c r="F25" s="78" t="s">
        <v>6</v>
      </c>
      <c r="G25" s="79" t="s">
        <v>6</v>
      </c>
      <c r="H25" s="80" t="s">
        <v>6</v>
      </c>
      <c r="I25" s="50" t="e">
        <f t="shared" si="1"/>
        <v>#VALUE!</v>
      </c>
      <c r="J25" s="50" t="e">
        <f t="shared" si="0"/>
        <v>#VALUE!</v>
      </c>
      <c r="K25" s="50" t="e">
        <f t="shared" si="0"/>
        <v>#VALUE!</v>
      </c>
    </row>
    <row r="26" spans="2:11" x14ac:dyDescent="0.15">
      <c r="B26" s="112" t="s">
        <v>29</v>
      </c>
      <c r="C26" s="87">
        <v>8.1</v>
      </c>
      <c r="D26" s="52">
        <v>104</v>
      </c>
      <c r="E26" s="88">
        <v>93</v>
      </c>
      <c r="F26" s="87">
        <v>11</v>
      </c>
      <c r="G26" s="52">
        <v>143</v>
      </c>
      <c r="H26" s="88">
        <v>127</v>
      </c>
      <c r="I26" s="50">
        <f t="shared" si="1"/>
        <v>2.9000000000000004</v>
      </c>
      <c r="J26" s="50">
        <f t="shared" si="1"/>
        <v>39</v>
      </c>
      <c r="K26" s="50">
        <f t="shared" si="1"/>
        <v>34</v>
      </c>
    </row>
    <row r="27" spans="2:11" x14ac:dyDescent="0.15">
      <c r="B27" s="113" t="s">
        <v>11</v>
      </c>
      <c r="C27" s="81">
        <f t="shared" ref="C27:H27" si="6">SUM(C28)</f>
        <v>15.2</v>
      </c>
      <c r="D27" s="82">
        <f t="shared" si="6"/>
        <v>164</v>
      </c>
      <c r="E27" s="83">
        <f t="shared" si="6"/>
        <v>131</v>
      </c>
      <c r="F27" s="81">
        <f t="shared" si="6"/>
        <v>15.5</v>
      </c>
      <c r="G27" s="82">
        <f t="shared" si="6"/>
        <v>175</v>
      </c>
      <c r="H27" s="83">
        <f t="shared" si="6"/>
        <v>140</v>
      </c>
      <c r="I27" s="50">
        <f t="shared" si="1"/>
        <v>0.30000000000000071</v>
      </c>
      <c r="J27" s="50">
        <f t="shared" si="1"/>
        <v>11</v>
      </c>
      <c r="K27" s="50">
        <f t="shared" si="1"/>
        <v>9</v>
      </c>
    </row>
    <row r="28" spans="2:11" x14ac:dyDescent="0.15">
      <c r="B28" s="112" t="s">
        <v>30</v>
      </c>
      <c r="C28" s="89">
        <v>15.2</v>
      </c>
      <c r="D28" s="90">
        <v>164</v>
      </c>
      <c r="E28" s="91">
        <v>131</v>
      </c>
      <c r="F28" s="89">
        <v>15.5</v>
      </c>
      <c r="G28" s="90">
        <v>175</v>
      </c>
      <c r="H28" s="91">
        <v>140</v>
      </c>
      <c r="I28" s="50">
        <f t="shared" si="1"/>
        <v>0.30000000000000071</v>
      </c>
      <c r="J28" s="50">
        <f t="shared" si="1"/>
        <v>11</v>
      </c>
      <c r="K28" s="50">
        <f t="shared" si="1"/>
        <v>9</v>
      </c>
    </row>
    <row r="29" spans="2:11" x14ac:dyDescent="0.15">
      <c r="B29" s="113" t="s">
        <v>12</v>
      </c>
      <c r="C29" s="81">
        <f t="shared" ref="C29:H29" si="7">SUM(C30,C31,C32,C33)</f>
        <v>12</v>
      </c>
      <c r="D29" s="82">
        <f t="shared" si="7"/>
        <v>150</v>
      </c>
      <c r="E29" s="83">
        <f t="shared" si="7"/>
        <v>123</v>
      </c>
      <c r="F29" s="81">
        <f t="shared" si="7"/>
        <v>11</v>
      </c>
      <c r="G29" s="82">
        <f t="shared" si="7"/>
        <v>128</v>
      </c>
      <c r="H29" s="83">
        <f t="shared" si="7"/>
        <v>108</v>
      </c>
      <c r="I29" s="50">
        <f t="shared" si="1"/>
        <v>-1</v>
      </c>
      <c r="J29" s="50">
        <f t="shared" si="1"/>
        <v>-22</v>
      </c>
      <c r="K29" s="50">
        <f t="shared" si="1"/>
        <v>-15</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v>2</v>
      </c>
      <c r="D32" s="90">
        <v>40</v>
      </c>
      <c r="E32" s="91">
        <v>35</v>
      </c>
      <c r="F32" s="89">
        <v>2</v>
      </c>
      <c r="G32" s="90">
        <v>27</v>
      </c>
      <c r="H32" s="91">
        <v>25</v>
      </c>
      <c r="I32" s="50">
        <f t="shared" si="1"/>
        <v>0</v>
      </c>
      <c r="J32" s="50">
        <f t="shared" si="1"/>
        <v>-13</v>
      </c>
      <c r="K32" s="50">
        <f t="shared" si="1"/>
        <v>-10</v>
      </c>
    </row>
    <row r="33" spans="2:11" x14ac:dyDescent="0.15">
      <c r="B33" s="112" t="s">
        <v>34</v>
      </c>
      <c r="C33" s="89">
        <v>10</v>
      </c>
      <c r="D33" s="90">
        <v>110</v>
      </c>
      <c r="E33" s="91">
        <v>88</v>
      </c>
      <c r="F33" s="89">
        <v>9</v>
      </c>
      <c r="G33" s="90">
        <v>101</v>
      </c>
      <c r="H33" s="91">
        <v>83</v>
      </c>
      <c r="I33" s="50">
        <f t="shared" si="1"/>
        <v>-1</v>
      </c>
      <c r="J33" s="50">
        <f t="shared" si="1"/>
        <v>-9</v>
      </c>
      <c r="K33" s="50">
        <f t="shared" si="1"/>
        <v>-5</v>
      </c>
    </row>
    <row r="34" spans="2:11" x14ac:dyDescent="0.15">
      <c r="B34" s="113" t="s">
        <v>13</v>
      </c>
      <c r="C34" s="81">
        <f t="shared" ref="C34:H34" si="8">SUM(C35,C36,C37,C38,C39,C40,C41)</f>
        <v>33</v>
      </c>
      <c r="D34" s="82">
        <f t="shared" si="8"/>
        <v>409</v>
      </c>
      <c r="E34" s="83">
        <f t="shared" si="8"/>
        <v>341</v>
      </c>
      <c r="F34" s="81">
        <f t="shared" si="8"/>
        <v>33</v>
      </c>
      <c r="G34" s="82">
        <f t="shared" si="8"/>
        <v>393</v>
      </c>
      <c r="H34" s="83">
        <f t="shared" si="8"/>
        <v>328</v>
      </c>
      <c r="I34" s="50">
        <f t="shared" si="1"/>
        <v>0</v>
      </c>
      <c r="J34" s="50">
        <f t="shared" si="1"/>
        <v>-16</v>
      </c>
      <c r="K34" s="50">
        <f t="shared" si="1"/>
        <v>-13</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92">
        <v>33</v>
      </c>
      <c r="D40" s="93">
        <v>409</v>
      </c>
      <c r="E40" s="94">
        <v>341</v>
      </c>
      <c r="F40" s="92">
        <v>33</v>
      </c>
      <c r="G40" s="93">
        <v>393</v>
      </c>
      <c r="H40" s="94">
        <v>328</v>
      </c>
      <c r="I40" s="50">
        <f t="shared" si="1"/>
        <v>0</v>
      </c>
      <c r="J40" s="50">
        <f t="shared" si="1"/>
        <v>-16</v>
      </c>
      <c r="K40" s="50">
        <f t="shared" si="1"/>
        <v>-13</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46</v>
      </c>
      <c r="D42" s="82">
        <f t="shared" si="9"/>
        <v>562</v>
      </c>
      <c r="E42" s="83">
        <f t="shared" si="9"/>
        <v>442</v>
      </c>
      <c r="F42" s="81">
        <f t="shared" si="9"/>
        <v>54</v>
      </c>
      <c r="G42" s="82">
        <f t="shared" si="9"/>
        <v>617</v>
      </c>
      <c r="H42" s="83">
        <f t="shared" si="9"/>
        <v>486</v>
      </c>
      <c r="I42" s="50">
        <f t="shared" si="1"/>
        <v>8</v>
      </c>
      <c r="J42" s="50">
        <f t="shared" si="1"/>
        <v>55</v>
      </c>
      <c r="K42" s="50">
        <f t="shared" si="1"/>
        <v>44</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152">
        <v>9</v>
      </c>
      <c r="D45" s="141">
        <v>77</v>
      </c>
      <c r="E45" s="149">
        <v>58</v>
      </c>
      <c r="F45" s="152">
        <v>9</v>
      </c>
      <c r="G45" s="141">
        <v>77</v>
      </c>
      <c r="H45" s="149">
        <v>58</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37</v>
      </c>
      <c r="D47" s="162">
        <v>485</v>
      </c>
      <c r="E47" s="163">
        <v>384</v>
      </c>
      <c r="F47" s="164">
        <v>45</v>
      </c>
      <c r="G47" s="162">
        <v>540</v>
      </c>
      <c r="H47" s="163">
        <v>428</v>
      </c>
      <c r="I47" s="50">
        <f t="shared" si="1"/>
        <v>8</v>
      </c>
      <c r="J47" s="50">
        <f t="shared" si="1"/>
        <v>55</v>
      </c>
      <c r="K47" s="50">
        <f t="shared" si="1"/>
        <v>44</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 t="shared" ref="C51:H51" si="10">SUM(C52,C53,C54)</f>
        <v>4</v>
      </c>
      <c r="D51" s="82">
        <f t="shared" si="10"/>
        <v>24</v>
      </c>
      <c r="E51" s="83">
        <f t="shared" si="10"/>
        <v>20</v>
      </c>
      <c r="F51" s="81">
        <f t="shared" si="10"/>
        <v>4</v>
      </c>
      <c r="G51" s="82">
        <f t="shared" si="10"/>
        <v>21</v>
      </c>
      <c r="H51" s="83">
        <f t="shared" si="10"/>
        <v>17</v>
      </c>
      <c r="I51" s="50">
        <f t="shared" si="1"/>
        <v>0</v>
      </c>
      <c r="J51" s="50">
        <f t="shared" si="1"/>
        <v>-3</v>
      </c>
      <c r="K51" s="50">
        <f t="shared" si="1"/>
        <v>-3</v>
      </c>
    </row>
    <row r="52" spans="2:11" x14ac:dyDescent="0.15">
      <c r="B52" s="112" t="s">
        <v>49</v>
      </c>
      <c r="C52" s="89">
        <v>2</v>
      </c>
      <c r="D52" s="90">
        <v>12</v>
      </c>
      <c r="E52" s="91">
        <v>10</v>
      </c>
      <c r="F52" s="89">
        <v>2</v>
      </c>
      <c r="G52" s="90">
        <v>10</v>
      </c>
      <c r="H52" s="91">
        <v>8</v>
      </c>
      <c r="I52" s="50">
        <f t="shared" si="1"/>
        <v>0</v>
      </c>
      <c r="J52" s="50">
        <f t="shared" si="1"/>
        <v>-2</v>
      </c>
      <c r="K52" s="50">
        <f t="shared" si="1"/>
        <v>-2</v>
      </c>
    </row>
    <row r="53" spans="2:11" x14ac:dyDescent="0.15">
      <c r="B53" s="112" t="s">
        <v>50</v>
      </c>
      <c r="C53" s="89">
        <v>1</v>
      </c>
      <c r="D53" s="90">
        <v>6</v>
      </c>
      <c r="E53" s="91">
        <v>5</v>
      </c>
      <c r="F53" s="89">
        <v>1</v>
      </c>
      <c r="G53" s="90">
        <v>6</v>
      </c>
      <c r="H53" s="91">
        <v>5</v>
      </c>
      <c r="I53" s="50">
        <f t="shared" si="1"/>
        <v>0</v>
      </c>
      <c r="J53" s="50">
        <f t="shared" si="1"/>
        <v>0</v>
      </c>
      <c r="K53" s="50">
        <f t="shared" si="1"/>
        <v>0</v>
      </c>
    </row>
    <row r="54" spans="2:11" x14ac:dyDescent="0.15">
      <c r="B54" s="112" t="s">
        <v>51</v>
      </c>
      <c r="C54" s="89">
        <v>1</v>
      </c>
      <c r="D54" s="90">
        <v>6</v>
      </c>
      <c r="E54" s="91">
        <v>5</v>
      </c>
      <c r="F54" s="89">
        <v>1</v>
      </c>
      <c r="G54" s="90">
        <v>5</v>
      </c>
      <c r="H54" s="91">
        <v>4</v>
      </c>
      <c r="I54" s="50">
        <f t="shared" si="1"/>
        <v>0</v>
      </c>
      <c r="J54" s="50">
        <f t="shared" si="1"/>
        <v>-1</v>
      </c>
      <c r="K54" s="50">
        <f t="shared" si="1"/>
        <v>-1</v>
      </c>
    </row>
    <row r="55" spans="2:11" x14ac:dyDescent="0.15">
      <c r="B55" s="113" t="s">
        <v>17</v>
      </c>
      <c r="C55" s="81">
        <f t="shared" ref="C55:H55" si="11">SUM(C56,C57,C58,C59,C60,C61,C62,C63,C64,C65)</f>
        <v>9.3000000000000007</v>
      </c>
      <c r="D55" s="82">
        <f t="shared" si="11"/>
        <v>20.2</v>
      </c>
      <c r="E55" s="83">
        <f t="shared" si="11"/>
        <v>18.2</v>
      </c>
      <c r="F55" s="81">
        <f t="shared" si="11"/>
        <v>7.585</v>
      </c>
      <c r="G55" s="82">
        <f t="shared" si="11"/>
        <v>50.09</v>
      </c>
      <c r="H55" s="83">
        <f t="shared" si="11"/>
        <v>44.506999999999998</v>
      </c>
      <c r="I55" s="50">
        <f t="shared" si="1"/>
        <v>-1.7150000000000007</v>
      </c>
      <c r="J55" s="50">
        <f t="shared" si="1"/>
        <v>29.890000000000004</v>
      </c>
      <c r="K55" s="50">
        <f t="shared" si="1"/>
        <v>26.306999999999999</v>
      </c>
    </row>
    <row r="56" spans="2:11" x14ac:dyDescent="0.15">
      <c r="B56" s="112" t="s">
        <v>52</v>
      </c>
      <c r="C56" s="89">
        <v>0</v>
      </c>
      <c r="D56" s="90">
        <v>0</v>
      </c>
      <c r="E56" s="91">
        <v>0</v>
      </c>
      <c r="F56" s="89" t="s">
        <v>5</v>
      </c>
      <c r="G56" s="90" t="s">
        <v>5</v>
      </c>
      <c r="H56" s="91" t="s">
        <v>5</v>
      </c>
      <c r="I56" s="50" t="e">
        <f t="shared" si="1"/>
        <v>#VALUE!</v>
      </c>
      <c r="J56" s="50" t="e">
        <f t="shared" si="1"/>
        <v>#VALUE!</v>
      </c>
      <c r="K56" s="50" t="e">
        <f t="shared" si="1"/>
        <v>#VALUE!</v>
      </c>
    </row>
    <row r="57" spans="2:11" x14ac:dyDescent="0.15">
      <c r="B57" s="112" t="s">
        <v>53</v>
      </c>
      <c r="C57" s="89">
        <v>1</v>
      </c>
      <c r="D57" s="90">
        <v>7</v>
      </c>
      <c r="E57" s="91">
        <v>7</v>
      </c>
      <c r="F57" s="89">
        <v>1.1850000000000001</v>
      </c>
      <c r="G57" s="90">
        <v>21.29</v>
      </c>
      <c r="H57" s="91">
        <v>15.507</v>
      </c>
      <c r="I57" s="50">
        <f t="shared" si="1"/>
        <v>0.18500000000000005</v>
      </c>
      <c r="J57" s="50">
        <f t="shared" si="1"/>
        <v>14.29</v>
      </c>
      <c r="K57" s="50">
        <f t="shared" si="1"/>
        <v>8.5069999999999997</v>
      </c>
    </row>
    <row r="58" spans="2:11" x14ac:dyDescent="0.15">
      <c r="B58" s="112" t="s">
        <v>54</v>
      </c>
      <c r="C58" s="89">
        <v>6</v>
      </c>
      <c r="D58" s="90">
        <v>5</v>
      </c>
      <c r="E58" s="91">
        <v>3</v>
      </c>
      <c r="F58" s="89">
        <v>0</v>
      </c>
      <c r="G58" s="90">
        <v>1</v>
      </c>
      <c r="H58" s="91">
        <v>1</v>
      </c>
      <c r="I58" s="50">
        <f t="shared" si="1"/>
        <v>-6</v>
      </c>
      <c r="J58" s="50">
        <f t="shared" si="1"/>
        <v>-4</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v>0.3</v>
      </c>
      <c r="D61" s="90">
        <v>3</v>
      </c>
      <c r="E61" s="91">
        <v>3</v>
      </c>
      <c r="F61" s="89">
        <v>0.4</v>
      </c>
      <c r="G61" s="90">
        <v>7.8</v>
      </c>
      <c r="H61" s="91">
        <v>8</v>
      </c>
      <c r="I61" s="50">
        <f t="shared" si="1"/>
        <v>0.10000000000000003</v>
      </c>
      <c r="J61" s="50">
        <f t="shared" si="1"/>
        <v>4.8</v>
      </c>
      <c r="K61" s="50">
        <f t="shared" si="1"/>
        <v>5</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2</v>
      </c>
      <c r="D65" s="90">
        <v>5.2</v>
      </c>
      <c r="E65" s="91">
        <v>5.2</v>
      </c>
      <c r="F65" s="89">
        <v>6</v>
      </c>
      <c r="G65" s="90">
        <v>20</v>
      </c>
      <c r="H65" s="91">
        <v>20</v>
      </c>
      <c r="I65" s="50">
        <f t="shared" si="1"/>
        <v>4</v>
      </c>
      <c r="J65" s="50">
        <f t="shared" si="1"/>
        <v>14.8</v>
      </c>
      <c r="K65" s="50">
        <f t="shared" si="1"/>
        <v>14.8</v>
      </c>
    </row>
    <row r="66" spans="2:11" x14ac:dyDescent="0.15">
      <c r="B66" s="113" t="s">
        <v>18</v>
      </c>
      <c r="C66" s="81">
        <f t="shared" ref="C66:H66" si="12">SUM(C67,C68,C69)</f>
        <v>0</v>
      </c>
      <c r="D66" s="82">
        <f t="shared" si="12"/>
        <v>6.0140000000000002</v>
      </c>
      <c r="E66" s="83">
        <f t="shared" si="12"/>
        <v>6.0140000000000002</v>
      </c>
      <c r="F66" s="81">
        <f t="shared" si="12"/>
        <v>0</v>
      </c>
      <c r="G66" s="82">
        <f t="shared" si="12"/>
        <v>5</v>
      </c>
      <c r="H66" s="83">
        <f t="shared" si="12"/>
        <v>5</v>
      </c>
      <c r="I66" s="50">
        <f t="shared" si="1"/>
        <v>0</v>
      </c>
      <c r="J66" s="50">
        <f t="shared" si="1"/>
        <v>-1.0140000000000002</v>
      </c>
      <c r="K66" s="50">
        <f t="shared" si="1"/>
        <v>-1.0140000000000002</v>
      </c>
    </row>
    <row r="67" spans="2:11" x14ac:dyDescent="0.15">
      <c r="B67" s="112" t="s">
        <v>62</v>
      </c>
      <c r="C67" s="89" t="s">
        <v>5</v>
      </c>
      <c r="D67" s="90">
        <v>6.0140000000000002</v>
      </c>
      <c r="E67" s="91">
        <v>6.0140000000000002</v>
      </c>
      <c r="F67" s="89" t="s">
        <v>5</v>
      </c>
      <c r="G67" s="90">
        <v>5</v>
      </c>
      <c r="H67" s="91">
        <v>5</v>
      </c>
      <c r="I67" s="50" t="e">
        <f t="shared" si="1"/>
        <v>#VALUE!</v>
      </c>
      <c r="J67" s="50">
        <f t="shared" si="1"/>
        <v>-1.0140000000000002</v>
      </c>
      <c r="K67" s="50">
        <f t="shared" si="1"/>
        <v>-1.0140000000000002</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B1:K71"/>
  <sheetViews>
    <sheetView view="pageBreakPreview" zoomScale="90" zoomScaleNormal="100" zoomScaleSheetLayoutView="90" workbookViewId="0">
      <selection activeCell="F60" sqref="F60"/>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126</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318</v>
      </c>
      <c r="D10" s="59">
        <v>12900</v>
      </c>
      <c r="E10" s="60">
        <v>10900</v>
      </c>
      <c r="F10" s="58">
        <v>319</v>
      </c>
      <c r="G10" s="59">
        <v>13400</v>
      </c>
      <c r="H10" s="60">
        <v>11400</v>
      </c>
      <c r="I10" s="50">
        <f>F10-C10</f>
        <v>1</v>
      </c>
      <c r="J10" s="50">
        <f t="shared" ref="J10:K25" si="0">G10-D10</f>
        <v>500</v>
      </c>
      <c r="K10" s="50">
        <f t="shared" si="0"/>
        <v>500</v>
      </c>
    </row>
    <row r="11" spans="2:11" x14ac:dyDescent="0.15">
      <c r="B11" s="112"/>
      <c r="C11" s="144"/>
      <c r="D11" s="137"/>
      <c r="E11" s="145"/>
      <c r="F11" s="144"/>
      <c r="G11" s="137"/>
      <c r="H11" s="145"/>
      <c r="I11" s="50">
        <f t="shared" ref="I11:K69" si="1">F11-C11</f>
        <v>0</v>
      </c>
      <c r="J11" s="50">
        <f t="shared" si="0"/>
        <v>0</v>
      </c>
      <c r="K11" s="50">
        <f t="shared" si="0"/>
        <v>0</v>
      </c>
    </row>
    <row r="12" spans="2:11" x14ac:dyDescent="0.15">
      <c r="B12" s="113" t="s">
        <v>146</v>
      </c>
      <c r="C12" s="125">
        <f t="shared" ref="C12:H12" si="2">SUM(C14,C16,C20,C27,C29,C34,C42,C48,C51,C55,C66)</f>
        <v>183.51</v>
      </c>
      <c r="D12" s="107">
        <f t="shared" si="2"/>
        <v>6579.3710000000001</v>
      </c>
      <c r="E12" s="108">
        <f t="shared" si="2"/>
        <v>5667.8241744186043</v>
      </c>
      <c r="F12" s="125">
        <f t="shared" si="2"/>
        <v>176.876</v>
      </c>
      <c r="G12" s="107">
        <f t="shared" si="2"/>
        <v>6652.5150000000003</v>
      </c>
      <c r="H12" s="108">
        <f t="shared" si="2"/>
        <v>5804.7482835820892</v>
      </c>
      <c r="I12" s="50">
        <f t="shared" si="1"/>
        <v>-6.6339999999999861</v>
      </c>
      <c r="J12" s="50">
        <f t="shared" si="0"/>
        <v>73.144000000000233</v>
      </c>
      <c r="K12" s="50">
        <f t="shared" si="0"/>
        <v>136.9241091634849</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62</v>
      </c>
      <c r="D14" s="71">
        <f t="shared" si="3"/>
        <v>2511</v>
      </c>
      <c r="E14" s="72">
        <f t="shared" si="3"/>
        <v>2121.6976744186045</v>
      </c>
      <c r="F14" s="70">
        <f t="shared" si="3"/>
        <v>62</v>
      </c>
      <c r="G14" s="71">
        <f t="shared" si="3"/>
        <v>2604.0000000000005</v>
      </c>
      <c r="H14" s="72">
        <f t="shared" si="3"/>
        <v>2215.34328358209</v>
      </c>
      <c r="I14" s="50">
        <f t="shared" si="1"/>
        <v>0</v>
      </c>
      <c r="J14" s="50">
        <f t="shared" si="0"/>
        <v>93.000000000000455</v>
      </c>
      <c r="K14" s="50">
        <f t="shared" si="0"/>
        <v>93.64560916348546</v>
      </c>
    </row>
    <row r="15" spans="2:11" x14ac:dyDescent="0.15">
      <c r="B15" s="112" t="s">
        <v>20</v>
      </c>
      <c r="C15" s="89">
        <v>62</v>
      </c>
      <c r="D15" s="90">
        <v>2511</v>
      </c>
      <c r="E15" s="91">
        <v>2121.6976744186045</v>
      </c>
      <c r="F15" s="89">
        <v>62</v>
      </c>
      <c r="G15" s="90">
        <v>2604.0000000000005</v>
      </c>
      <c r="H15" s="91">
        <v>2215.34328358209</v>
      </c>
      <c r="I15" s="50">
        <f t="shared" si="1"/>
        <v>0</v>
      </c>
      <c r="J15" s="50">
        <f t="shared" si="0"/>
        <v>93.000000000000455</v>
      </c>
      <c r="K15" s="50">
        <f t="shared" si="0"/>
        <v>93.64560916348546</v>
      </c>
    </row>
    <row r="16" spans="2:11" ht="13.5" customHeight="1" x14ac:dyDescent="0.15">
      <c r="B16" s="113" t="s">
        <v>9</v>
      </c>
      <c r="C16" s="75">
        <f t="shared" ref="C16:H16" si="4">SUM(C17,C18,C19)</f>
        <v>2</v>
      </c>
      <c r="D16" s="76">
        <f t="shared" si="4"/>
        <v>66</v>
      </c>
      <c r="E16" s="77">
        <f t="shared" si="4"/>
        <v>42</v>
      </c>
      <c r="F16" s="75">
        <f t="shared" si="4"/>
        <v>2</v>
      </c>
      <c r="G16" s="76">
        <f t="shared" si="4"/>
        <v>61</v>
      </c>
      <c r="H16" s="77">
        <f t="shared" si="4"/>
        <v>38</v>
      </c>
      <c r="I16" s="50">
        <f t="shared" si="1"/>
        <v>0</v>
      </c>
      <c r="J16" s="50">
        <f t="shared" si="0"/>
        <v>-5</v>
      </c>
      <c r="K16" s="50">
        <f t="shared" si="0"/>
        <v>-4</v>
      </c>
    </row>
    <row r="17" spans="2:11" ht="13.5" customHeight="1" x14ac:dyDescent="0.15">
      <c r="B17" s="112" t="s">
        <v>21</v>
      </c>
      <c r="C17" s="87" t="s">
        <v>5</v>
      </c>
      <c r="D17" s="52" t="s">
        <v>5</v>
      </c>
      <c r="E17" s="88" t="s">
        <v>5</v>
      </c>
      <c r="F17" s="87" t="s">
        <v>5</v>
      </c>
      <c r="G17" s="52" t="s">
        <v>5</v>
      </c>
      <c r="H17" s="88"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87">
        <v>2</v>
      </c>
      <c r="D19" s="52">
        <v>66</v>
      </c>
      <c r="E19" s="88">
        <v>42</v>
      </c>
      <c r="F19" s="248">
        <v>2</v>
      </c>
      <c r="G19" s="52">
        <v>61</v>
      </c>
      <c r="H19" s="88">
        <v>38</v>
      </c>
      <c r="I19" s="50">
        <f t="shared" si="1"/>
        <v>0</v>
      </c>
      <c r="J19" s="50">
        <f t="shared" si="0"/>
        <v>-5</v>
      </c>
      <c r="K19" s="50">
        <f t="shared" si="0"/>
        <v>-4</v>
      </c>
    </row>
    <row r="20" spans="2:11" ht="13.5" customHeight="1" x14ac:dyDescent="0.15">
      <c r="B20" s="113" t="s">
        <v>10</v>
      </c>
      <c r="C20" s="81">
        <f t="shared" ref="C20:H20" si="5">SUM(C21,C22,C23,C24,C25,C26)</f>
        <v>2.76</v>
      </c>
      <c r="D20" s="82">
        <f t="shared" si="5"/>
        <v>68</v>
      </c>
      <c r="E20" s="83">
        <f t="shared" si="5"/>
        <v>21</v>
      </c>
      <c r="F20" s="81">
        <f t="shared" si="5"/>
        <v>2</v>
      </c>
      <c r="G20" s="82">
        <f t="shared" si="5"/>
        <v>52</v>
      </c>
      <c r="H20" s="83">
        <f t="shared" si="5"/>
        <v>3</v>
      </c>
      <c r="I20" s="50">
        <f t="shared" si="1"/>
        <v>-0.75999999999999979</v>
      </c>
      <c r="J20" s="50">
        <f t="shared" si="0"/>
        <v>-16</v>
      </c>
      <c r="K20" s="50">
        <f t="shared" si="0"/>
        <v>-18</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12" t="s">
        <v>27</v>
      </c>
      <c r="C24" s="87">
        <v>2</v>
      </c>
      <c r="D24" s="52">
        <v>50</v>
      </c>
      <c r="E24" s="88">
        <v>5</v>
      </c>
      <c r="F24" s="87">
        <v>2</v>
      </c>
      <c r="G24" s="52">
        <v>50</v>
      </c>
      <c r="H24" s="88">
        <v>2</v>
      </c>
      <c r="I24" s="50">
        <f t="shared" si="1"/>
        <v>0</v>
      </c>
      <c r="J24" s="50">
        <f t="shared" si="0"/>
        <v>0</v>
      </c>
      <c r="K24" s="50">
        <f t="shared" si="0"/>
        <v>-3</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v>0.76</v>
      </c>
      <c r="D26" s="52">
        <v>18</v>
      </c>
      <c r="E26" s="88">
        <v>16</v>
      </c>
      <c r="F26" s="87">
        <v>0</v>
      </c>
      <c r="G26" s="52">
        <v>2</v>
      </c>
      <c r="H26" s="88">
        <v>1</v>
      </c>
      <c r="I26" s="50">
        <f t="shared" si="1"/>
        <v>-0.76</v>
      </c>
      <c r="J26" s="50">
        <f t="shared" si="1"/>
        <v>-16</v>
      </c>
      <c r="K26" s="50">
        <f t="shared" si="1"/>
        <v>-15</v>
      </c>
    </row>
    <row r="27" spans="2:11" x14ac:dyDescent="0.15">
      <c r="B27" s="113" t="s">
        <v>11</v>
      </c>
      <c r="C27" s="81">
        <f t="shared" ref="C27:H27" si="6">SUM(C28)</f>
        <v>8.8000000000000007</v>
      </c>
      <c r="D27" s="82">
        <f t="shared" si="6"/>
        <v>185</v>
      </c>
      <c r="E27" s="83">
        <f t="shared" si="6"/>
        <v>130</v>
      </c>
      <c r="F27" s="81">
        <f t="shared" si="6"/>
        <v>8.6</v>
      </c>
      <c r="G27" s="82">
        <f t="shared" si="6"/>
        <v>180</v>
      </c>
      <c r="H27" s="83">
        <f t="shared" si="6"/>
        <v>126</v>
      </c>
      <c r="I27" s="50">
        <f t="shared" si="1"/>
        <v>-0.20000000000000107</v>
      </c>
      <c r="J27" s="50">
        <f t="shared" si="1"/>
        <v>-5</v>
      </c>
      <c r="K27" s="50">
        <f t="shared" si="1"/>
        <v>-4</v>
      </c>
    </row>
    <row r="28" spans="2:11" x14ac:dyDescent="0.15">
      <c r="B28" s="112" t="s">
        <v>30</v>
      </c>
      <c r="C28" s="89">
        <v>8.8000000000000007</v>
      </c>
      <c r="D28" s="90">
        <v>185</v>
      </c>
      <c r="E28" s="91">
        <v>130</v>
      </c>
      <c r="F28" s="89">
        <v>8.6</v>
      </c>
      <c r="G28" s="90">
        <v>180</v>
      </c>
      <c r="H28" s="91">
        <v>126</v>
      </c>
      <c r="I28" s="50">
        <f t="shared" si="1"/>
        <v>-0.20000000000000107</v>
      </c>
      <c r="J28" s="50">
        <f t="shared" si="1"/>
        <v>-5</v>
      </c>
      <c r="K28" s="50">
        <f t="shared" si="1"/>
        <v>-4</v>
      </c>
    </row>
    <row r="29" spans="2:11" x14ac:dyDescent="0.15">
      <c r="B29" s="113" t="s">
        <v>12</v>
      </c>
      <c r="C29" s="81">
        <f t="shared" ref="C29:H29" si="7">SUM(C30,C31,C32,C33)</f>
        <v>3.58</v>
      </c>
      <c r="D29" s="82">
        <f t="shared" si="7"/>
        <v>21.370999999999999</v>
      </c>
      <c r="E29" s="83">
        <f t="shared" si="7"/>
        <v>20.370999999999999</v>
      </c>
      <c r="F29" s="81">
        <f t="shared" si="7"/>
        <v>1.4</v>
      </c>
      <c r="G29" s="82">
        <f t="shared" si="7"/>
        <v>38</v>
      </c>
      <c r="H29" s="83">
        <f t="shared" si="7"/>
        <v>38</v>
      </c>
      <c r="I29" s="50">
        <f t="shared" si="1"/>
        <v>-2.1800000000000002</v>
      </c>
      <c r="J29" s="50">
        <f t="shared" si="1"/>
        <v>16.629000000000001</v>
      </c>
      <c r="K29" s="50">
        <f t="shared" si="1"/>
        <v>17.629000000000001</v>
      </c>
    </row>
    <row r="30" spans="2:11" x14ac:dyDescent="0.15">
      <c r="B30" s="112" t="s">
        <v>31</v>
      </c>
      <c r="C30" s="89">
        <v>2.58</v>
      </c>
      <c r="D30" s="90">
        <v>17.370999999999999</v>
      </c>
      <c r="E30" s="91">
        <v>17.370999999999999</v>
      </c>
      <c r="F30" s="89">
        <v>1.4</v>
      </c>
      <c r="G30" s="90">
        <v>38</v>
      </c>
      <c r="H30" s="91">
        <v>38</v>
      </c>
      <c r="I30" s="50">
        <f t="shared" si="1"/>
        <v>-1.1800000000000002</v>
      </c>
      <c r="J30" s="50">
        <f t="shared" si="1"/>
        <v>20.629000000000001</v>
      </c>
      <c r="K30" s="50">
        <f t="shared" si="1"/>
        <v>20.629000000000001</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1</v>
      </c>
      <c r="D33" s="90">
        <v>4</v>
      </c>
      <c r="E33" s="91">
        <v>3</v>
      </c>
      <c r="F33" s="89" t="s">
        <v>5</v>
      </c>
      <c r="G33" s="90" t="s">
        <v>5</v>
      </c>
      <c r="H33" s="91" t="s">
        <v>5</v>
      </c>
      <c r="I33" s="50" t="e">
        <f t="shared" si="1"/>
        <v>#VALUE!</v>
      </c>
      <c r="J33" s="50" t="e">
        <f t="shared" si="1"/>
        <v>#VALUE!</v>
      </c>
      <c r="K33" s="50" t="e">
        <f t="shared" si="1"/>
        <v>#VALUE!</v>
      </c>
    </row>
    <row r="34" spans="2:11" x14ac:dyDescent="0.15">
      <c r="B34" s="113" t="s">
        <v>13</v>
      </c>
      <c r="C34" s="81">
        <f t="shared" ref="C34:H34" si="8">SUM(C35,C36,C37,C38,C39,C40,C41)</f>
        <v>1</v>
      </c>
      <c r="D34" s="82">
        <f t="shared" si="8"/>
        <v>8</v>
      </c>
      <c r="E34" s="83">
        <f t="shared" si="8"/>
        <v>7</v>
      </c>
      <c r="F34" s="81">
        <f t="shared" si="8"/>
        <v>1</v>
      </c>
      <c r="G34" s="82">
        <f t="shared" si="8"/>
        <v>8</v>
      </c>
      <c r="H34" s="83">
        <f t="shared" si="8"/>
        <v>7</v>
      </c>
      <c r="I34" s="50">
        <f t="shared" si="1"/>
        <v>0</v>
      </c>
      <c r="J34" s="50">
        <f t="shared" si="1"/>
        <v>0</v>
      </c>
      <c r="K34" s="50">
        <f t="shared" si="1"/>
        <v>0</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1</v>
      </c>
      <c r="D40" s="90">
        <v>8</v>
      </c>
      <c r="E40" s="91">
        <v>7</v>
      </c>
      <c r="F40" s="89">
        <v>1</v>
      </c>
      <c r="G40" s="90">
        <v>8</v>
      </c>
      <c r="H40" s="91">
        <v>7</v>
      </c>
      <c r="I40" s="50">
        <f t="shared" si="1"/>
        <v>0</v>
      </c>
      <c r="J40" s="50">
        <f t="shared" si="1"/>
        <v>0</v>
      </c>
      <c r="K40" s="50">
        <f t="shared" si="1"/>
        <v>0</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5</v>
      </c>
      <c r="D42" s="82">
        <f t="shared" si="9"/>
        <v>123</v>
      </c>
      <c r="E42" s="83">
        <f t="shared" si="9"/>
        <v>102</v>
      </c>
      <c r="F42" s="81">
        <f t="shared" si="9"/>
        <v>5</v>
      </c>
      <c r="G42" s="82">
        <f t="shared" si="9"/>
        <v>123</v>
      </c>
      <c r="H42" s="83">
        <f t="shared" si="9"/>
        <v>102</v>
      </c>
      <c r="I42" s="50">
        <f t="shared" si="1"/>
        <v>0</v>
      </c>
      <c r="J42" s="50">
        <f t="shared" si="1"/>
        <v>0</v>
      </c>
      <c r="K42" s="50">
        <f t="shared" si="1"/>
        <v>0</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152">
        <v>5</v>
      </c>
      <c r="D45" s="141">
        <v>123</v>
      </c>
      <c r="E45" s="149">
        <v>102</v>
      </c>
      <c r="F45" s="152">
        <v>5</v>
      </c>
      <c r="G45" s="141">
        <v>123</v>
      </c>
      <c r="H45" s="149">
        <v>102</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10">SUM(C49,C50)</f>
        <v>5</v>
      </c>
      <c r="D48" s="82">
        <f t="shared" si="10"/>
        <v>140</v>
      </c>
      <c r="E48" s="83">
        <f t="shared" si="10"/>
        <v>120</v>
      </c>
      <c r="F48" s="81">
        <f t="shared" si="10"/>
        <v>5</v>
      </c>
      <c r="G48" s="82">
        <f t="shared" si="10"/>
        <v>140</v>
      </c>
      <c r="H48" s="83">
        <f t="shared" si="10"/>
        <v>120</v>
      </c>
      <c r="I48" s="50">
        <f t="shared" si="1"/>
        <v>0</v>
      </c>
      <c r="J48" s="50">
        <f t="shared" si="1"/>
        <v>0</v>
      </c>
      <c r="K48" s="50">
        <f t="shared" si="1"/>
        <v>0</v>
      </c>
    </row>
    <row r="49" spans="2:11" x14ac:dyDescent="0.15">
      <c r="B49" s="112" t="s">
        <v>47</v>
      </c>
      <c r="C49" s="87">
        <v>5</v>
      </c>
      <c r="D49" s="52">
        <v>140</v>
      </c>
      <c r="E49" s="88">
        <v>120</v>
      </c>
      <c r="F49" s="87">
        <v>5</v>
      </c>
      <c r="G49" s="52">
        <v>140</v>
      </c>
      <c r="H49" s="88">
        <v>120</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 t="shared" ref="C51:H51" si="11">SUM(C52,C53,C54)</f>
        <v>73</v>
      </c>
      <c r="D51" s="82">
        <f t="shared" si="11"/>
        <v>2796</v>
      </c>
      <c r="E51" s="83">
        <f t="shared" si="11"/>
        <v>2480</v>
      </c>
      <c r="F51" s="81">
        <f t="shared" si="11"/>
        <v>70</v>
      </c>
      <c r="G51" s="82">
        <f t="shared" si="11"/>
        <v>2723</v>
      </c>
      <c r="H51" s="83">
        <f t="shared" si="11"/>
        <v>2467</v>
      </c>
      <c r="I51" s="50">
        <f t="shared" si="1"/>
        <v>-3</v>
      </c>
      <c r="J51" s="50">
        <f t="shared" si="1"/>
        <v>-73</v>
      </c>
      <c r="K51" s="50">
        <f t="shared" si="1"/>
        <v>-13</v>
      </c>
    </row>
    <row r="52" spans="2:11" x14ac:dyDescent="0.15">
      <c r="B52" s="112" t="s">
        <v>49</v>
      </c>
      <c r="C52" s="167">
        <v>45</v>
      </c>
      <c r="D52" s="51">
        <v>1680</v>
      </c>
      <c r="E52" s="166">
        <v>1480</v>
      </c>
      <c r="F52" s="167">
        <v>44</v>
      </c>
      <c r="G52" s="51">
        <v>1760</v>
      </c>
      <c r="H52" s="166">
        <v>1600</v>
      </c>
      <c r="I52" s="50">
        <f t="shared" si="1"/>
        <v>-1</v>
      </c>
      <c r="J52" s="50">
        <f t="shared" si="1"/>
        <v>80</v>
      </c>
      <c r="K52" s="50">
        <f t="shared" si="1"/>
        <v>120</v>
      </c>
    </row>
    <row r="53" spans="2:11" x14ac:dyDescent="0.15">
      <c r="B53" s="112" t="s">
        <v>50</v>
      </c>
      <c r="C53" s="167">
        <v>17</v>
      </c>
      <c r="D53" s="51">
        <v>680</v>
      </c>
      <c r="E53" s="166">
        <v>594</v>
      </c>
      <c r="F53" s="167">
        <v>15</v>
      </c>
      <c r="G53" s="51">
        <v>540</v>
      </c>
      <c r="H53" s="166">
        <v>479</v>
      </c>
      <c r="I53" s="50">
        <f t="shared" si="1"/>
        <v>-2</v>
      </c>
      <c r="J53" s="50">
        <f t="shared" si="1"/>
        <v>-140</v>
      </c>
      <c r="K53" s="50">
        <f t="shared" si="1"/>
        <v>-115</v>
      </c>
    </row>
    <row r="54" spans="2:11" x14ac:dyDescent="0.15">
      <c r="B54" s="112" t="s">
        <v>51</v>
      </c>
      <c r="C54" s="167">
        <v>11</v>
      </c>
      <c r="D54" s="51">
        <v>436</v>
      </c>
      <c r="E54" s="166">
        <v>406</v>
      </c>
      <c r="F54" s="167">
        <v>11</v>
      </c>
      <c r="G54" s="51">
        <v>423</v>
      </c>
      <c r="H54" s="166">
        <v>388</v>
      </c>
      <c r="I54" s="50">
        <f t="shared" si="1"/>
        <v>0</v>
      </c>
      <c r="J54" s="50">
        <f t="shared" si="1"/>
        <v>-13</v>
      </c>
      <c r="K54" s="50">
        <f t="shared" si="1"/>
        <v>-18</v>
      </c>
    </row>
    <row r="55" spans="2:11" x14ac:dyDescent="0.15">
      <c r="B55" s="113" t="s">
        <v>17</v>
      </c>
      <c r="C55" s="81">
        <f t="shared" ref="C55:H55" si="12">SUM(C56,C57,C58,C59,C60,C61,C62,C63,C64,C65)</f>
        <v>3</v>
      </c>
      <c r="D55" s="82">
        <f t="shared" si="12"/>
        <v>58</v>
      </c>
      <c r="E55" s="83">
        <f t="shared" si="12"/>
        <v>55</v>
      </c>
      <c r="F55" s="81">
        <f t="shared" si="12"/>
        <v>1.476</v>
      </c>
      <c r="G55" s="82">
        <f t="shared" si="12"/>
        <v>47.515000000000001</v>
      </c>
      <c r="H55" s="83">
        <f t="shared" si="12"/>
        <v>45.405000000000001</v>
      </c>
      <c r="I55" s="50">
        <f t="shared" si="1"/>
        <v>-1.524</v>
      </c>
      <c r="J55" s="50">
        <f t="shared" si="1"/>
        <v>-10.484999999999999</v>
      </c>
      <c r="K55" s="50">
        <f t="shared" si="1"/>
        <v>-9.5949999999999989</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1</v>
      </c>
      <c r="D57" s="90">
        <v>28</v>
      </c>
      <c r="E57" s="91">
        <v>28</v>
      </c>
      <c r="F57" s="89">
        <v>0.47599999999999998</v>
      </c>
      <c r="G57" s="90">
        <v>24.515000000000001</v>
      </c>
      <c r="H57" s="91">
        <v>24.405000000000001</v>
      </c>
      <c r="I57" s="50">
        <f t="shared" si="1"/>
        <v>-0.52400000000000002</v>
      </c>
      <c r="J57" s="50">
        <f t="shared" si="1"/>
        <v>-3.4849999999999994</v>
      </c>
      <c r="K57" s="50">
        <f t="shared" si="1"/>
        <v>-3.5949999999999989</v>
      </c>
    </row>
    <row r="58" spans="2:11" x14ac:dyDescent="0.15">
      <c r="B58" s="112" t="s">
        <v>54</v>
      </c>
      <c r="C58" s="89">
        <v>2</v>
      </c>
      <c r="D58" s="90">
        <v>30</v>
      </c>
      <c r="E58" s="91">
        <v>27</v>
      </c>
      <c r="F58" s="89">
        <v>1</v>
      </c>
      <c r="G58" s="90">
        <v>20</v>
      </c>
      <c r="H58" s="91">
        <v>18</v>
      </c>
      <c r="I58" s="50">
        <f t="shared" si="1"/>
        <v>-1</v>
      </c>
      <c r="J58" s="50">
        <f t="shared" si="1"/>
        <v>-10</v>
      </c>
      <c r="K58" s="50">
        <f t="shared" si="1"/>
        <v>-9</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v>0</v>
      </c>
      <c r="G65" s="90">
        <v>3</v>
      </c>
      <c r="H65" s="91">
        <v>3</v>
      </c>
      <c r="I65" s="50" t="e">
        <f t="shared" si="1"/>
        <v>#VALUE!</v>
      </c>
      <c r="J65" s="50" t="e">
        <f t="shared" si="1"/>
        <v>#VALUE!</v>
      </c>
      <c r="K65" s="50" t="e">
        <f t="shared" si="1"/>
        <v>#VALUE!</v>
      </c>
    </row>
    <row r="66" spans="2:11" x14ac:dyDescent="0.15">
      <c r="B66" s="113" t="s">
        <v>18</v>
      </c>
      <c r="C66" s="81">
        <f t="shared" ref="C66:H66" si="13">SUM(C67,C68,C69)</f>
        <v>17.369999999999997</v>
      </c>
      <c r="D66" s="82">
        <f t="shared" si="13"/>
        <v>603</v>
      </c>
      <c r="E66" s="83">
        <f t="shared" si="13"/>
        <v>568.75549999999998</v>
      </c>
      <c r="F66" s="81">
        <f t="shared" si="13"/>
        <v>18.399999999999999</v>
      </c>
      <c r="G66" s="82">
        <f t="shared" si="13"/>
        <v>676</v>
      </c>
      <c r="H66" s="83">
        <f t="shared" si="13"/>
        <v>643</v>
      </c>
      <c r="I66" s="50">
        <f t="shared" si="1"/>
        <v>1.0300000000000011</v>
      </c>
      <c r="J66" s="50">
        <f t="shared" si="1"/>
        <v>73</v>
      </c>
      <c r="K66" s="50">
        <f t="shared" si="1"/>
        <v>74.244500000000016</v>
      </c>
    </row>
    <row r="67" spans="2:11" x14ac:dyDescent="0.15">
      <c r="B67" s="112" t="s">
        <v>62</v>
      </c>
      <c r="C67" s="89">
        <v>13.77</v>
      </c>
      <c r="D67" s="90">
        <v>546</v>
      </c>
      <c r="E67" s="91">
        <v>523.95550000000003</v>
      </c>
      <c r="F67" s="89">
        <v>14</v>
      </c>
      <c r="G67" s="90">
        <v>604</v>
      </c>
      <c r="H67" s="91">
        <v>581</v>
      </c>
      <c r="I67" s="50">
        <f t="shared" si="1"/>
        <v>0.23000000000000043</v>
      </c>
      <c r="J67" s="50">
        <f t="shared" si="1"/>
        <v>58</v>
      </c>
      <c r="K67" s="50">
        <f t="shared" si="1"/>
        <v>57.044499999999971</v>
      </c>
    </row>
    <row r="68" spans="2:11" ht="13.5" customHeight="1" x14ac:dyDescent="0.15">
      <c r="B68" s="112" t="s">
        <v>63</v>
      </c>
      <c r="C68" s="89">
        <v>0.6</v>
      </c>
      <c r="D68" s="90">
        <v>22</v>
      </c>
      <c r="E68" s="91">
        <v>18.8</v>
      </c>
      <c r="F68" s="89">
        <v>1.4</v>
      </c>
      <c r="G68" s="90">
        <v>34</v>
      </c>
      <c r="H68" s="91">
        <v>29</v>
      </c>
      <c r="I68" s="50">
        <f t="shared" si="1"/>
        <v>0.79999999999999993</v>
      </c>
      <c r="J68" s="50">
        <f t="shared" si="1"/>
        <v>12</v>
      </c>
      <c r="K68" s="50">
        <f t="shared" si="1"/>
        <v>10.199999999999999</v>
      </c>
    </row>
    <row r="69" spans="2:11" ht="14.25" thickBot="1" x14ac:dyDescent="0.2">
      <c r="B69" s="115" t="s">
        <v>64</v>
      </c>
      <c r="C69" s="98">
        <v>3</v>
      </c>
      <c r="D69" s="99">
        <v>35</v>
      </c>
      <c r="E69" s="100">
        <v>26</v>
      </c>
      <c r="F69" s="98">
        <v>3</v>
      </c>
      <c r="G69" s="99">
        <v>38</v>
      </c>
      <c r="H69" s="100">
        <v>33</v>
      </c>
      <c r="I69" s="50">
        <f t="shared" si="1"/>
        <v>0</v>
      </c>
      <c r="J69" s="50">
        <f t="shared" si="1"/>
        <v>3</v>
      </c>
      <c r="K69" s="50">
        <f t="shared" si="1"/>
        <v>7</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B1:K71"/>
  <sheetViews>
    <sheetView view="pageBreakPreview" zoomScale="90" zoomScaleNormal="100" zoomScaleSheetLayoutView="90" workbookViewId="0">
      <selection activeCell="C67" sqref="C67: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127</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170</v>
      </c>
      <c r="D10" s="59">
        <v>4850</v>
      </c>
      <c r="E10" s="60">
        <v>3940</v>
      </c>
      <c r="F10" s="58">
        <v>172</v>
      </c>
      <c r="G10" s="59">
        <v>5230</v>
      </c>
      <c r="H10" s="60">
        <v>4240</v>
      </c>
      <c r="I10" s="50">
        <f>F10-C10</f>
        <v>2</v>
      </c>
      <c r="J10" s="50">
        <f t="shared" ref="J10:K25" si="0">G10-D10</f>
        <v>380</v>
      </c>
      <c r="K10" s="50">
        <f t="shared" si="0"/>
        <v>300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141.5</v>
      </c>
      <c r="D12" s="107">
        <f t="shared" si="2"/>
        <v>4330.9399999999996</v>
      </c>
      <c r="E12" s="108">
        <f t="shared" si="2"/>
        <v>3743.44</v>
      </c>
      <c r="F12" s="125">
        <f t="shared" si="2"/>
        <v>140.77000000000001</v>
      </c>
      <c r="G12" s="107">
        <f t="shared" si="2"/>
        <v>5074.92</v>
      </c>
      <c r="H12" s="108">
        <f t="shared" si="2"/>
        <v>3949.5</v>
      </c>
      <c r="I12" s="50">
        <f t="shared" si="1"/>
        <v>-0.72999999999998977</v>
      </c>
      <c r="J12" s="50">
        <f t="shared" si="0"/>
        <v>743.98000000000047</v>
      </c>
      <c r="K12" s="50">
        <f t="shared" si="0"/>
        <v>206.05999999999995</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0</v>
      </c>
      <c r="D14" s="71">
        <f t="shared" si="3"/>
        <v>0</v>
      </c>
      <c r="E14" s="72">
        <f t="shared" si="3"/>
        <v>0</v>
      </c>
      <c r="F14" s="70">
        <f t="shared" si="3"/>
        <v>0</v>
      </c>
      <c r="G14" s="71">
        <f t="shared" si="3"/>
        <v>0</v>
      </c>
      <c r="H14" s="72">
        <f t="shared" si="3"/>
        <v>0</v>
      </c>
      <c r="I14" s="50">
        <f t="shared" si="1"/>
        <v>0</v>
      </c>
      <c r="J14" s="50">
        <f t="shared" si="0"/>
        <v>0</v>
      </c>
      <c r="K14" s="50">
        <f t="shared" si="0"/>
        <v>0</v>
      </c>
    </row>
    <row r="15" spans="2:11" x14ac:dyDescent="0.15">
      <c r="B15" s="112"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13" t="s">
        <v>9</v>
      </c>
      <c r="C16" s="75">
        <f t="shared" ref="C16:H16" si="4">SUM(C17,C18,C19)</f>
        <v>75</v>
      </c>
      <c r="D16" s="76">
        <f t="shared" si="4"/>
        <v>2510</v>
      </c>
      <c r="E16" s="77">
        <f t="shared" si="4"/>
        <v>1919</v>
      </c>
      <c r="F16" s="75">
        <f t="shared" si="4"/>
        <v>75.400000000000006</v>
      </c>
      <c r="G16" s="76">
        <f t="shared" si="4"/>
        <v>2924</v>
      </c>
      <c r="H16" s="77">
        <f t="shared" si="4"/>
        <v>2250</v>
      </c>
      <c r="I16" s="50">
        <f t="shared" si="1"/>
        <v>0.40000000000000568</v>
      </c>
      <c r="J16" s="50">
        <f t="shared" si="0"/>
        <v>414</v>
      </c>
      <c r="K16" s="50">
        <f t="shared" si="0"/>
        <v>331</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v>72</v>
      </c>
      <c r="D18" s="169">
        <v>2460</v>
      </c>
      <c r="E18" s="80">
        <v>1882</v>
      </c>
      <c r="F18" s="78">
        <v>72</v>
      </c>
      <c r="G18" s="169">
        <v>2870</v>
      </c>
      <c r="H18" s="80">
        <v>2210</v>
      </c>
      <c r="I18" s="50">
        <f t="shared" si="1"/>
        <v>0</v>
      </c>
      <c r="J18" s="50">
        <f t="shared" si="0"/>
        <v>410</v>
      </c>
      <c r="K18" s="50">
        <f t="shared" si="0"/>
        <v>328</v>
      </c>
    </row>
    <row r="19" spans="2:11" ht="13.5" customHeight="1" x14ac:dyDescent="0.15">
      <c r="B19" s="112" t="s">
        <v>23</v>
      </c>
      <c r="C19" s="87">
        <v>3</v>
      </c>
      <c r="D19" s="52">
        <v>50</v>
      </c>
      <c r="E19" s="88">
        <v>37</v>
      </c>
      <c r="F19" s="87">
        <v>3.4</v>
      </c>
      <c r="G19" s="52">
        <v>54</v>
      </c>
      <c r="H19" s="88">
        <v>40</v>
      </c>
      <c r="I19" s="50">
        <f t="shared" si="1"/>
        <v>0.39999999999999991</v>
      </c>
      <c r="J19" s="50">
        <f t="shared" si="0"/>
        <v>4</v>
      </c>
      <c r="K19" s="50">
        <f t="shared" si="0"/>
        <v>3</v>
      </c>
    </row>
    <row r="20" spans="2:11" ht="13.5" customHeight="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t="s">
        <v>5</v>
      </c>
      <c r="D24" s="52" t="s">
        <v>5</v>
      </c>
      <c r="E24" s="88" t="s">
        <v>5</v>
      </c>
      <c r="F24" s="87" t="s">
        <v>5</v>
      </c>
      <c r="G24" s="52" t="s">
        <v>5</v>
      </c>
      <c r="H24" s="88"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5">SUM(C28)</f>
        <v>1</v>
      </c>
      <c r="D27" s="82">
        <f t="shared" si="5"/>
        <v>18</v>
      </c>
      <c r="E27" s="83">
        <f t="shared" si="5"/>
        <v>17.5</v>
      </c>
      <c r="F27" s="81">
        <f t="shared" si="5"/>
        <v>1</v>
      </c>
      <c r="G27" s="82">
        <f t="shared" si="5"/>
        <v>18</v>
      </c>
      <c r="H27" s="83">
        <f t="shared" si="5"/>
        <v>17</v>
      </c>
      <c r="I27" s="50">
        <f t="shared" si="1"/>
        <v>0</v>
      </c>
      <c r="J27" s="50">
        <f t="shared" si="1"/>
        <v>0</v>
      </c>
      <c r="K27" s="50">
        <f t="shared" si="1"/>
        <v>-0.5</v>
      </c>
    </row>
    <row r="28" spans="2:11" x14ac:dyDescent="0.15">
      <c r="B28" s="112" t="s">
        <v>30</v>
      </c>
      <c r="C28" s="89">
        <v>1</v>
      </c>
      <c r="D28" s="90">
        <v>18</v>
      </c>
      <c r="E28" s="91">
        <v>17.5</v>
      </c>
      <c r="F28" s="89">
        <v>1</v>
      </c>
      <c r="G28" s="90">
        <v>18</v>
      </c>
      <c r="H28" s="91">
        <v>17</v>
      </c>
      <c r="I28" s="50">
        <f t="shared" si="1"/>
        <v>0</v>
      </c>
      <c r="J28" s="50">
        <f t="shared" si="1"/>
        <v>0</v>
      </c>
      <c r="K28" s="50">
        <f t="shared" si="1"/>
        <v>-0.5</v>
      </c>
    </row>
    <row r="29" spans="2:11" x14ac:dyDescent="0.15">
      <c r="B29" s="113" t="s">
        <v>12</v>
      </c>
      <c r="C29" s="81">
        <f t="shared" ref="C29:H29" si="6">SUM(C30,C31,C32,C33)</f>
        <v>2.5</v>
      </c>
      <c r="D29" s="82">
        <f t="shared" si="6"/>
        <v>98</v>
      </c>
      <c r="E29" s="83">
        <f t="shared" si="6"/>
        <v>90</v>
      </c>
      <c r="F29" s="81">
        <f t="shared" si="6"/>
        <v>4.0999999999999996</v>
      </c>
      <c r="G29" s="82">
        <f t="shared" si="6"/>
        <v>133.92000000000002</v>
      </c>
      <c r="H29" s="83">
        <f t="shared" si="6"/>
        <v>124</v>
      </c>
      <c r="I29" s="50">
        <f t="shared" si="1"/>
        <v>1.5999999999999996</v>
      </c>
      <c r="J29" s="50">
        <f t="shared" si="1"/>
        <v>35.920000000000016</v>
      </c>
      <c r="K29" s="50">
        <f t="shared" si="1"/>
        <v>34</v>
      </c>
    </row>
    <row r="30" spans="2:11" x14ac:dyDescent="0.15">
      <c r="B30" s="112" t="s">
        <v>31</v>
      </c>
      <c r="C30" s="89">
        <v>1.5</v>
      </c>
      <c r="D30" s="90">
        <v>55</v>
      </c>
      <c r="E30" s="91">
        <v>51</v>
      </c>
      <c r="F30" s="89">
        <v>3.0999999999999996</v>
      </c>
      <c r="G30" s="90">
        <v>92.88000000000001</v>
      </c>
      <c r="H30" s="91">
        <v>86</v>
      </c>
      <c r="I30" s="50">
        <f t="shared" si="1"/>
        <v>1.5999999999999996</v>
      </c>
      <c r="J30" s="50">
        <f t="shared" si="1"/>
        <v>37.88000000000001</v>
      </c>
      <c r="K30" s="50">
        <f t="shared" si="1"/>
        <v>35</v>
      </c>
    </row>
    <row r="31" spans="2:11" x14ac:dyDescent="0.15">
      <c r="B31" s="112" t="s">
        <v>32</v>
      </c>
      <c r="C31" s="89">
        <v>1</v>
      </c>
      <c r="D31" s="222">
        <v>43</v>
      </c>
      <c r="E31" s="221">
        <v>39</v>
      </c>
      <c r="F31" s="89">
        <v>1</v>
      </c>
      <c r="G31" s="249">
        <v>41.040000000000006</v>
      </c>
      <c r="H31" s="221">
        <v>38</v>
      </c>
      <c r="I31" s="50">
        <f t="shared" si="1"/>
        <v>0</v>
      </c>
      <c r="J31" s="50">
        <f t="shared" si="1"/>
        <v>-1.9599999999999937</v>
      </c>
      <c r="K31" s="50">
        <f t="shared" si="1"/>
        <v>-1</v>
      </c>
    </row>
    <row r="32" spans="2:11" x14ac:dyDescent="0.15">
      <c r="B32" s="112" t="s">
        <v>33</v>
      </c>
      <c r="C32" s="78" t="s">
        <v>5</v>
      </c>
      <c r="D32" s="79" t="s">
        <v>5</v>
      </c>
      <c r="E32" s="80" t="s">
        <v>5</v>
      </c>
      <c r="F32" s="78" t="s">
        <v>5</v>
      </c>
      <c r="G32" s="79" t="s">
        <v>5</v>
      </c>
      <c r="H32" s="80" t="s">
        <v>5</v>
      </c>
      <c r="I32" s="50" t="e">
        <f t="shared" si="1"/>
        <v>#VALUE!</v>
      </c>
      <c r="J32" s="50" t="e">
        <f t="shared" si="1"/>
        <v>#VALUE!</v>
      </c>
      <c r="K32" s="50" t="e">
        <f t="shared" si="1"/>
        <v>#VALUE!</v>
      </c>
    </row>
    <row r="33" spans="2:11" x14ac:dyDescent="0.15">
      <c r="B33" s="112" t="s">
        <v>34</v>
      </c>
      <c r="C33" s="78" t="s">
        <v>5</v>
      </c>
      <c r="D33" s="79" t="s">
        <v>5</v>
      </c>
      <c r="E33" s="80" t="s">
        <v>5</v>
      </c>
      <c r="F33" s="78" t="s">
        <v>5</v>
      </c>
      <c r="G33" s="79" t="s">
        <v>5</v>
      </c>
      <c r="H33" s="80"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7">SUM(C43,C44,C45,C46,C47)</f>
        <v>1</v>
      </c>
      <c r="D42" s="82">
        <f t="shared" si="7"/>
        <v>16</v>
      </c>
      <c r="E42" s="83">
        <f t="shared" si="7"/>
        <v>9</v>
      </c>
      <c r="F42" s="81">
        <f t="shared" si="7"/>
        <v>1</v>
      </c>
      <c r="G42" s="82">
        <f t="shared" si="7"/>
        <v>16</v>
      </c>
      <c r="H42" s="83">
        <f t="shared" si="7"/>
        <v>9</v>
      </c>
      <c r="I42" s="50">
        <f t="shared" si="1"/>
        <v>0</v>
      </c>
      <c r="J42" s="50">
        <f t="shared" si="1"/>
        <v>0</v>
      </c>
      <c r="K42" s="50">
        <f t="shared" si="1"/>
        <v>0</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152">
        <v>1</v>
      </c>
      <c r="D45" s="141">
        <v>16</v>
      </c>
      <c r="E45" s="149">
        <v>9</v>
      </c>
      <c r="F45" s="152">
        <v>1</v>
      </c>
      <c r="G45" s="141">
        <v>16</v>
      </c>
      <c r="H45" s="149">
        <v>9</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8">SUM(C49,C50)</f>
        <v>56</v>
      </c>
      <c r="D48" s="82">
        <f t="shared" si="8"/>
        <v>1552</v>
      </c>
      <c r="E48" s="83">
        <f t="shared" si="8"/>
        <v>1585</v>
      </c>
      <c r="F48" s="81">
        <f t="shared" si="8"/>
        <v>53</v>
      </c>
      <c r="G48" s="82">
        <f t="shared" si="8"/>
        <v>1872</v>
      </c>
      <c r="H48" s="83">
        <f t="shared" si="8"/>
        <v>1461</v>
      </c>
      <c r="I48" s="50">
        <f t="shared" si="1"/>
        <v>-3</v>
      </c>
      <c r="J48" s="50">
        <f t="shared" si="1"/>
        <v>320</v>
      </c>
      <c r="K48" s="50">
        <f t="shared" si="1"/>
        <v>-124</v>
      </c>
    </row>
    <row r="49" spans="2:11" x14ac:dyDescent="0.15">
      <c r="B49" s="112" t="s">
        <v>47</v>
      </c>
      <c r="C49" s="87">
        <v>50</v>
      </c>
      <c r="D49" s="52">
        <v>1324</v>
      </c>
      <c r="E49" s="88">
        <v>1405</v>
      </c>
      <c r="F49" s="87">
        <v>47</v>
      </c>
      <c r="G49" s="52">
        <v>1632</v>
      </c>
      <c r="H49" s="88">
        <v>1281</v>
      </c>
      <c r="I49" s="50">
        <f t="shared" si="1"/>
        <v>-3</v>
      </c>
      <c r="J49" s="50">
        <f t="shared" si="1"/>
        <v>308</v>
      </c>
      <c r="K49" s="50">
        <f t="shared" si="1"/>
        <v>-124</v>
      </c>
    </row>
    <row r="50" spans="2:11" x14ac:dyDescent="0.15">
      <c r="B50" s="112" t="s">
        <v>48</v>
      </c>
      <c r="C50" s="87">
        <v>6</v>
      </c>
      <c r="D50" s="52">
        <v>228</v>
      </c>
      <c r="E50" s="88">
        <v>180</v>
      </c>
      <c r="F50" s="87">
        <v>6</v>
      </c>
      <c r="G50" s="52">
        <v>240</v>
      </c>
      <c r="H50" s="88">
        <v>180</v>
      </c>
      <c r="I50" s="50">
        <f t="shared" si="1"/>
        <v>0</v>
      </c>
      <c r="J50" s="50">
        <f t="shared" si="1"/>
        <v>12</v>
      </c>
      <c r="K50" s="50">
        <f t="shared" si="1"/>
        <v>0</v>
      </c>
    </row>
    <row r="51" spans="2:11" x14ac:dyDescent="0.15">
      <c r="B51" s="113" t="s">
        <v>16</v>
      </c>
      <c r="C51" s="81">
        <f t="shared" ref="C51:H51" si="9">SUM(C52,C53,C54)</f>
        <v>5</v>
      </c>
      <c r="D51" s="82">
        <f t="shared" si="9"/>
        <v>75</v>
      </c>
      <c r="E51" s="83">
        <f t="shared" si="9"/>
        <v>62</v>
      </c>
      <c r="F51" s="81">
        <f t="shared" si="9"/>
        <v>5</v>
      </c>
      <c r="G51" s="82">
        <f t="shared" si="9"/>
        <v>59</v>
      </c>
      <c r="H51" s="83">
        <f t="shared" si="9"/>
        <v>48</v>
      </c>
      <c r="I51" s="50">
        <f t="shared" si="1"/>
        <v>0</v>
      </c>
      <c r="J51" s="50">
        <f t="shared" si="1"/>
        <v>-16</v>
      </c>
      <c r="K51" s="50">
        <f t="shared" si="1"/>
        <v>-14</v>
      </c>
    </row>
    <row r="52" spans="2:11" x14ac:dyDescent="0.15">
      <c r="B52" s="112" t="s">
        <v>49</v>
      </c>
      <c r="C52" s="89">
        <v>2</v>
      </c>
      <c r="D52" s="90">
        <v>30</v>
      </c>
      <c r="E52" s="91">
        <v>25</v>
      </c>
      <c r="F52" s="89">
        <v>2</v>
      </c>
      <c r="G52" s="90">
        <v>25</v>
      </c>
      <c r="H52" s="91">
        <v>20</v>
      </c>
      <c r="I52" s="50">
        <f t="shared" si="1"/>
        <v>0</v>
      </c>
      <c r="J52" s="50">
        <f t="shared" si="1"/>
        <v>-5</v>
      </c>
      <c r="K52" s="50">
        <f t="shared" si="1"/>
        <v>-5</v>
      </c>
    </row>
    <row r="53" spans="2:11" x14ac:dyDescent="0.15">
      <c r="B53" s="112" t="s">
        <v>50</v>
      </c>
      <c r="C53" s="89">
        <v>2</v>
      </c>
      <c r="D53" s="90">
        <v>30</v>
      </c>
      <c r="E53" s="91">
        <v>25</v>
      </c>
      <c r="F53" s="89">
        <v>2</v>
      </c>
      <c r="G53" s="90">
        <v>26</v>
      </c>
      <c r="H53" s="91">
        <v>22</v>
      </c>
      <c r="I53" s="50">
        <f t="shared" si="1"/>
        <v>0</v>
      </c>
      <c r="J53" s="50">
        <f t="shared" si="1"/>
        <v>-4</v>
      </c>
      <c r="K53" s="50">
        <f t="shared" si="1"/>
        <v>-3</v>
      </c>
    </row>
    <row r="54" spans="2:11" x14ac:dyDescent="0.15">
      <c r="B54" s="112" t="s">
        <v>51</v>
      </c>
      <c r="C54" s="89">
        <v>1</v>
      </c>
      <c r="D54" s="90">
        <v>15</v>
      </c>
      <c r="E54" s="91">
        <v>12</v>
      </c>
      <c r="F54" s="89">
        <v>1</v>
      </c>
      <c r="G54" s="90">
        <v>8</v>
      </c>
      <c r="H54" s="91">
        <v>6</v>
      </c>
      <c r="I54" s="50">
        <f t="shared" si="1"/>
        <v>0</v>
      </c>
      <c r="J54" s="50">
        <f t="shared" si="1"/>
        <v>-7</v>
      </c>
      <c r="K54" s="50">
        <f t="shared" si="1"/>
        <v>-6</v>
      </c>
    </row>
    <row r="55" spans="2:11" x14ac:dyDescent="0.15">
      <c r="B55" s="113" t="s">
        <v>17</v>
      </c>
      <c r="C55" s="81">
        <f t="shared" ref="C55:H55" si="10">SUM(C56,C57,C58,C59,C60,C61,C62,C63,C64,C65)</f>
        <v>1</v>
      </c>
      <c r="D55" s="82">
        <f t="shared" si="10"/>
        <v>61</v>
      </c>
      <c r="E55" s="83">
        <f t="shared" si="10"/>
        <v>60</v>
      </c>
      <c r="F55" s="81">
        <f t="shared" si="10"/>
        <v>1.27</v>
      </c>
      <c r="G55" s="82">
        <f t="shared" si="10"/>
        <v>51</v>
      </c>
      <c r="H55" s="83">
        <f t="shared" si="10"/>
        <v>39.5</v>
      </c>
      <c r="I55" s="50">
        <f t="shared" si="1"/>
        <v>0.27</v>
      </c>
      <c r="J55" s="50">
        <f t="shared" si="1"/>
        <v>-10</v>
      </c>
      <c r="K55" s="50">
        <f t="shared" si="1"/>
        <v>-20.5</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1</v>
      </c>
      <c r="D57" s="90">
        <v>60</v>
      </c>
      <c r="E57" s="91">
        <v>59</v>
      </c>
      <c r="F57" s="89">
        <v>1.27</v>
      </c>
      <c r="G57" s="90">
        <v>50</v>
      </c>
      <c r="H57" s="91">
        <v>39.5</v>
      </c>
      <c r="I57" s="50">
        <f t="shared" si="1"/>
        <v>0.27</v>
      </c>
      <c r="J57" s="50">
        <f t="shared" si="1"/>
        <v>-10</v>
      </c>
      <c r="K57" s="50">
        <f t="shared" si="1"/>
        <v>-19.5</v>
      </c>
    </row>
    <row r="58" spans="2:11" x14ac:dyDescent="0.15">
      <c r="B58" s="112" t="s">
        <v>54</v>
      </c>
      <c r="C58" s="89">
        <v>0</v>
      </c>
      <c r="D58" s="90">
        <v>1</v>
      </c>
      <c r="E58" s="91">
        <v>1</v>
      </c>
      <c r="F58" s="89">
        <v>0</v>
      </c>
      <c r="G58" s="90">
        <v>1</v>
      </c>
      <c r="H58" s="91">
        <v>0</v>
      </c>
      <c r="I58" s="50">
        <f t="shared" si="1"/>
        <v>0</v>
      </c>
      <c r="J58" s="50">
        <f t="shared" si="1"/>
        <v>0</v>
      </c>
      <c r="K58" s="50">
        <f t="shared" si="1"/>
        <v>-1</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1">SUM(C67,C68,C69)</f>
        <v>0</v>
      </c>
      <c r="D66" s="82">
        <f t="shared" si="11"/>
        <v>0.94</v>
      </c>
      <c r="E66" s="83">
        <f t="shared" si="11"/>
        <v>0.94</v>
      </c>
      <c r="F66" s="81">
        <f t="shared" si="11"/>
        <v>0</v>
      </c>
      <c r="G66" s="82">
        <f t="shared" si="11"/>
        <v>1</v>
      </c>
      <c r="H66" s="83">
        <f t="shared" si="11"/>
        <v>1</v>
      </c>
      <c r="I66" s="50">
        <f t="shared" si="1"/>
        <v>0</v>
      </c>
      <c r="J66" s="50">
        <f t="shared" si="1"/>
        <v>6.0000000000000053E-2</v>
      </c>
      <c r="K66" s="50">
        <f t="shared" si="1"/>
        <v>6.0000000000000053E-2</v>
      </c>
    </row>
    <row r="67" spans="2:11" x14ac:dyDescent="0.15">
      <c r="B67" s="112" t="s">
        <v>62</v>
      </c>
      <c r="C67" s="89" t="s">
        <v>5</v>
      </c>
      <c r="D67" s="90">
        <v>0.94</v>
      </c>
      <c r="E67" s="91">
        <v>0.94</v>
      </c>
      <c r="F67" s="89" t="s">
        <v>5</v>
      </c>
      <c r="G67" s="90">
        <v>1</v>
      </c>
      <c r="H67" s="91">
        <v>1</v>
      </c>
      <c r="I67" s="50" t="e">
        <f t="shared" si="1"/>
        <v>#VALUE!</v>
      </c>
      <c r="J67" s="50">
        <f t="shared" si="1"/>
        <v>6.0000000000000053E-2</v>
      </c>
      <c r="K67" s="50">
        <f t="shared" si="1"/>
        <v>6.0000000000000053E-2</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sheetPr>
  <dimension ref="B1:K71"/>
  <sheetViews>
    <sheetView view="pageBreakPreview" zoomScale="90" zoomScaleNormal="100" zoomScaleSheetLayoutView="90" workbookViewId="0">
      <selection activeCell="G21" sqref="G21"/>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128</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37" t="s">
        <v>315</v>
      </c>
      <c r="E9" s="128" t="s">
        <v>4</v>
      </c>
      <c r="F9" s="118" t="s">
        <v>3</v>
      </c>
      <c r="G9" s="137" t="s">
        <v>315</v>
      </c>
      <c r="H9" s="119" t="s">
        <v>4</v>
      </c>
      <c r="I9" s="50"/>
      <c r="J9" s="50"/>
      <c r="K9" s="50"/>
    </row>
    <row r="10" spans="2:11" ht="27" customHeight="1" x14ac:dyDescent="0.15">
      <c r="B10" s="111" t="s">
        <v>145</v>
      </c>
      <c r="C10" s="58">
        <v>824</v>
      </c>
      <c r="D10" s="59">
        <v>17300</v>
      </c>
      <c r="E10" s="60"/>
      <c r="F10" s="233">
        <v>782</v>
      </c>
      <c r="G10" s="233">
        <v>18000</v>
      </c>
      <c r="H10" s="60"/>
      <c r="I10" s="50">
        <f>F10-C10</f>
        <v>-42</v>
      </c>
      <c r="J10" s="50">
        <f t="shared" ref="J10:K25" si="0">G10-D10</f>
        <v>700</v>
      </c>
      <c r="K10" s="50">
        <f t="shared" si="0"/>
        <v>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589.30000000000007</v>
      </c>
      <c r="D12" s="107">
        <f t="shared" si="2"/>
        <v>13457.985999999999</v>
      </c>
      <c r="E12" s="108">
        <f t="shared" si="2"/>
        <v>11935.706</v>
      </c>
      <c r="F12" s="125">
        <f t="shared" si="2"/>
        <v>602.09999999999991</v>
      </c>
      <c r="G12" s="107">
        <f t="shared" si="2"/>
        <v>13941.4</v>
      </c>
      <c r="H12" s="108">
        <f t="shared" si="2"/>
        <v>12449.04</v>
      </c>
      <c r="I12" s="50">
        <f t="shared" si="1"/>
        <v>12.799999999999841</v>
      </c>
      <c r="J12" s="50">
        <f t="shared" si="0"/>
        <v>483.41400000000067</v>
      </c>
      <c r="K12" s="50">
        <f t="shared" si="0"/>
        <v>513.33400000000074</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f t="shared" ref="C14:H14" si="3">SUM(C15)</f>
        <v>7.8</v>
      </c>
      <c r="D14" s="71">
        <f t="shared" si="3"/>
        <v>162.80000000000001</v>
      </c>
      <c r="E14" s="72">
        <f t="shared" si="3"/>
        <v>146.52000000000001</v>
      </c>
      <c r="F14" s="70">
        <f t="shared" si="3"/>
        <v>13.3</v>
      </c>
      <c r="G14" s="71">
        <f t="shared" si="3"/>
        <v>305.10000000000002</v>
      </c>
      <c r="H14" s="72">
        <f t="shared" si="3"/>
        <v>274.59000000000003</v>
      </c>
      <c r="I14" s="50">
        <f t="shared" si="1"/>
        <v>5.5000000000000009</v>
      </c>
      <c r="J14" s="50">
        <f t="shared" si="0"/>
        <v>142.30000000000001</v>
      </c>
      <c r="K14" s="50">
        <f t="shared" si="0"/>
        <v>128.07000000000002</v>
      </c>
    </row>
    <row r="15" spans="2:11" x14ac:dyDescent="0.15">
      <c r="B15" s="112" t="s">
        <v>20</v>
      </c>
      <c r="C15" s="73">
        <v>7.8</v>
      </c>
      <c r="D15" s="68">
        <v>162.80000000000001</v>
      </c>
      <c r="E15" s="74">
        <v>146.52000000000001</v>
      </c>
      <c r="F15" s="73">
        <v>13.3</v>
      </c>
      <c r="G15" s="68">
        <v>305.10000000000002</v>
      </c>
      <c r="H15" s="74">
        <v>274.59000000000003</v>
      </c>
      <c r="I15" s="50">
        <f t="shared" si="1"/>
        <v>5.5000000000000009</v>
      </c>
      <c r="J15" s="50">
        <f t="shared" si="0"/>
        <v>142.30000000000001</v>
      </c>
      <c r="K15" s="50">
        <f t="shared" si="0"/>
        <v>128.07000000000002</v>
      </c>
    </row>
    <row r="16" spans="2:11" ht="13.5" customHeight="1" x14ac:dyDescent="0.15">
      <c r="B16" s="113" t="s">
        <v>9</v>
      </c>
      <c r="C16" s="75">
        <f t="shared" ref="C16:H16" si="4">SUM(C17,C18,C19)</f>
        <v>2</v>
      </c>
      <c r="D16" s="76">
        <f t="shared" si="4"/>
        <v>50</v>
      </c>
      <c r="E16" s="77">
        <f t="shared" si="4"/>
        <v>40</v>
      </c>
      <c r="F16" s="75">
        <f t="shared" si="4"/>
        <v>2</v>
      </c>
      <c r="G16" s="76">
        <f t="shared" si="4"/>
        <v>47</v>
      </c>
      <c r="H16" s="77">
        <f t="shared" si="4"/>
        <v>37</v>
      </c>
      <c r="I16" s="50">
        <f t="shared" si="1"/>
        <v>0</v>
      </c>
      <c r="J16" s="50">
        <f t="shared" si="0"/>
        <v>-3</v>
      </c>
      <c r="K16" s="50">
        <f t="shared" si="0"/>
        <v>-3</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87">
        <v>2</v>
      </c>
      <c r="D19" s="52">
        <v>50</v>
      </c>
      <c r="E19" s="88">
        <v>40</v>
      </c>
      <c r="F19" s="87">
        <v>2</v>
      </c>
      <c r="G19" s="52">
        <v>47</v>
      </c>
      <c r="H19" s="88">
        <v>37</v>
      </c>
      <c r="I19" s="50">
        <f t="shared" si="1"/>
        <v>0</v>
      </c>
      <c r="J19" s="50">
        <f t="shared" si="0"/>
        <v>-3</v>
      </c>
      <c r="K19" s="50">
        <f t="shared" si="0"/>
        <v>-3</v>
      </c>
    </row>
    <row r="20" spans="2:11" ht="13.5" customHeight="1" x14ac:dyDescent="0.15">
      <c r="B20" s="113" t="s">
        <v>10</v>
      </c>
      <c r="C20" s="81">
        <f t="shared" ref="C20:H20" si="5">SUM(C21,C22,C23,C24,C25,C26)</f>
        <v>9</v>
      </c>
      <c r="D20" s="82">
        <f t="shared" si="5"/>
        <v>215</v>
      </c>
      <c r="E20" s="83">
        <f t="shared" si="5"/>
        <v>95</v>
      </c>
      <c r="F20" s="81">
        <f t="shared" si="5"/>
        <v>6.3</v>
      </c>
      <c r="G20" s="82">
        <f t="shared" si="5"/>
        <v>143</v>
      </c>
      <c r="H20" s="83">
        <f t="shared" si="5"/>
        <v>38</v>
      </c>
      <c r="I20" s="50">
        <f t="shared" si="1"/>
        <v>-2.7</v>
      </c>
      <c r="J20" s="50">
        <f t="shared" si="0"/>
        <v>-72</v>
      </c>
      <c r="K20" s="50">
        <f t="shared" si="0"/>
        <v>-57</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12" t="s">
        <v>27</v>
      </c>
      <c r="C24" s="87">
        <v>5</v>
      </c>
      <c r="D24" s="52">
        <v>120</v>
      </c>
      <c r="E24" s="88">
        <v>20</v>
      </c>
      <c r="F24" s="87">
        <v>5</v>
      </c>
      <c r="G24" s="52">
        <v>120</v>
      </c>
      <c r="H24" s="88">
        <v>20</v>
      </c>
      <c r="I24" s="50">
        <f t="shared" si="1"/>
        <v>0</v>
      </c>
      <c r="J24" s="50">
        <f t="shared" si="0"/>
        <v>0</v>
      </c>
      <c r="K24" s="50">
        <f t="shared" si="0"/>
        <v>0</v>
      </c>
    </row>
    <row r="25" spans="2:11" x14ac:dyDescent="0.15">
      <c r="B25" s="112" t="s">
        <v>28</v>
      </c>
      <c r="C25" s="89">
        <v>0</v>
      </c>
      <c r="D25" s="90">
        <v>0</v>
      </c>
      <c r="E25" s="91">
        <v>0</v>
      </c>
      <c r="F25" s="89" t="s">
        <v>6</v>
      </c>
      <c r="G25" s="90" t="s">
        <v>6</v>
      </c>
      <c r="H25" s="91" t="s">
        <v>6</v>
      </c>
      <c r="I25" s="50" t="e">
        <f t="shared" si="1"/>
        <v>#VALUE!</v>
      </c>
      <c r="J25" s="50" t="e">
        <f t="shared" si="0"/>
        <v>#VALUE!</v>
      </c>
      <c r="K25" s="50" t="e">
        <f t="shared" si="0"/>
        <v>#VALUE!</v>
      </c>
    </row>
    <row r="26" spans="2:11" x14ac:dyDescent="0.15">
      <c r="B26" s="112" t="s">
        <v>29</v>
      </c>
      <c r="C26" s="87">
        <v>4</v>
      </c>
      <c r="D26" s="52">
        <v>95</v>
      </c>
      <c r="E26" s="88">
        <v>75</v>
      </c>
      <c r="F26" s="87">
        <v>1.3</v>
      </c>
      <c r="G26" s="52">
        <v>23</v>
      </c>
      <c r="H26" s="88">
        <v>18</v>
      </c>
      <c r="I26" s="50">
        <f t="shared" si="1"/>
        <v>-2.7</v>
      </c>
      <c r="J26" s="50">
        <f t="shared" si="1"/>
        <v>-72</v>
      </c>
      <c r="K26" s="50">
        <f t="shared" si="1"/>
        <v>-57</v>
      </c>
    </row>
    <row r="27" spans="2:11" x14ac:dyDescent="0.15">
      <c r="B27" s="113" t="s">
        <v>11</v>
      </c>
      <c r="C27" s="81">
        <f t="shared" ref="C27:H27" si="6">SUM(C28)</f>
        <v>8.8000000000000007</v>
      </c>
      <c r="D27" s="82">
        <f t="shared" si="6"/>
        <v>211</v>
      </c>
      <c r="E27" s="83">
        <f t="shared" si="6"/>
        <v>195</v>
      </c>
      <c r="F27" s="81">
        <f t="shared" si="6"/>
        <v>9</v>
      </c>
      <c r="G27" s="82">
        <f t="shared" si="6"/>
        <v>220</v>
      </c>
      <c r="H27" s="83">
        <f t="shared" si="6"/>
        <v>204</v>
      </c>
      <c r="I27" s="50">
        <f t="shared" si="1"/>
        <v>0.19999999999999929</v>
      </c>
      <c r="J27" s="50">
        <f t="shared" si="1"/>
        <v>9</v>
      </c>
      <c r="K27" s="50">
        <f t="shared" si="1"/>
        <v>9</v>
      </c>
    </row>
    <row r="28" spans="2:11" x14ac:dyDescent="0.15">
      <c r="B28" s="112" t="s">
        <v>30</v>
      </c>
      <c r="C28" s="89">
        <v>8.8000000000000007</v>
      </c>
      <c r="D28" s="90">
        <v>211</v>
      </c>
      <c r="E28" s="91">
        <v>195</v>
      </c>
      <c r="F28" s="89">
        <v>9</v>
      </c>
      <c r="G28" s="90">
        <v>220</v>
      </c>
      <c r="H28" s="91">
        <v>204</v>
      </c>
      <c r="I28" s="50">
        <f t="shared" si="1"/>
        <v>0.19999999999999929</v>
      </c>
      <c r="J28" s="50">
        <f t="shared" si="1"/>
        <v>9</v>
      </c>
      <c r="K28" s="50">
        <f t="shared" si="1"/>
        <v>9</v>
      </c>
    </row>
    <row r="29" spans="2:11" x14ac:dyDescent="0.15">
      <c r="B29" s="113" t="s">
        <v>12</v>
      </c>
      <c r="C29" s="81">
        <f t="shared" ref="C29:H29" si="7">SUM(C30,C31,C32,C33)</f>
        <v>276</v>
      </c>
      <c r="D29" s="82">
        <f t="shared" si="7"/>
        <v>6041</v>
      </c>
      <c r="E29" s="83">
        <f t="shared" si="7"/>
        <v>5553</v>
      </c>
      <c r="F29" s="81">
        <f t="shared" si="7"/>
        <v>269.2</v>
      </c>
      <c r="G29" s="82">
        <f t="shared" si="7"/>
        <v>6280</v>
      </c>
      <c r="H29" s="83">
        <f t="shared" si="7"/>
        <v>5842</v>
      </c>
      <c r="I29" s="50">
        <f t="shared" si="1"/>
        <v>-6.8000000000000114</v>
      </c>
      <c r="J29" s="50">
        <f t="shared" si="1"/>
        <v>239</v>
      </c>
      <c r="K29" s="50">
        <f t="shared" si="1"/>
        <v>289</v>
      </c>
    </row>
    <row r="30" spans="2:11" x14ac:dyDescent="0.15">
      <c r="B30" s="112" t="s">
        <v>31</v>
      </c>
      <c r="C30" s="89">
        <v>18</v>
      </c>
      <c r="D30" s="90">
        <v>320</v>
      </c>
      <c r="E30" s="91">
        <v>220</v>
      </c>
      <c r="F30" s="89">
        <v>18</v>
      </c>
      <c r="G30" s="90">
        <v>310</v>
      </c>
      <c r="H30" s="91">
        <v>220</v>
      </c>
      <c r="I30" s="50">
        <f t="shared" si="1"/>
        <v>0</v>
      </c>
      <c r="J30" s="50">
        <f t="shared" si="1"/>
        <v>-10</v>
      </c>
      <c r="K30" s="50">
        <f t="shared" si="1"/>
        <v>0</v>
      </c>
    </row>
    <row r="31" spans="2:11" x14ac:dyDescent="0.15">
      <c r="B31" s="112" t="s">
        <v>32</v>
      </c>
      <c r="C31" s="89">
        <v>5</v>
      </c>
      <c r="D31" s="90">
        <v>65</v>
      </c>
      <c r="E31" s="91">
        <v>59</v>
      </c>
      <c r="F31" s="89">
        <v>2.2000000000000002</v>
      </c>
      <c r="G31" s="90">
        <v>47</v>
      </c>
      <c r="H31" s="91">
        <v>44</v>
      </c>
      <c r="I31" s="50">
        <f t="shared" si="1"/>
        <v>-2.8</v>
      </c>
      <c r="J31" s="50">
        <f t="shared" si="1"/>
        <v>-18</v>
      </c>
      <c r="K31" s="50">
        <f t="shared" si="1"/>
        <v>-15</v>
      </c>
    </row>
    <row r="32" spans="2:11" x14ac:dyDescent="0.15">
      <c r="B32" s="112" t="s">
        <v>33</v>
      </c>
      <c r="C32" s="89">
        <v>221</v>
      </c>
      <c r="D32" s="90">
        <v>4891</v>
      </c>
      <c r="E32" s="91">
        <v>4644</v>
      </c>
      <c r="F32" s="89">
        <v>215</v>
      </c>
      <c r="G32" s="90">
        <v>5105</v>
      </c>
      <c r="H32" s="91">
        <v>4842</v>
      </c>
      <c r="I32" s="50">
        <f t="shared" si="1"/>
        <v>-6</v>
      </c>
      <c r="J32" s="50">
        <f t="shared" si="1"/>
        <v>214</v>
      </c>
      <c r="K32" s="50">
        <f t="shared" si="1"/>
        <v>198</v>
      </c>
    </row>
    <row r="33" spans="2:11" x14ac:dyDescent="0.15">
      <c r="B33" s="112" t="s">
        <v>34</v>
      </c>
      <c r="C33" s="89">
        <v>32</v>
      </c>
      <c r="D33" s="90">
        <v>765</v>
      </c>
      <c r="E33" s="91">
        <v>630</v>
      </c>
      <c r="F33" s="89">
        <v>34</v>
      </c>
      <c r="G33" s="90">
        <v>818</v>
      </c>
      <c r="H33" s="91">
        <v>736</v>
      </c>
      <c r="I33" s="50">
        <f t="shared" si="1"/>
        <v>2</v>
      </c>
      <c r="J33" s="50">
        <f t="shared" si="1"/>
        <v>53</v>
      </c>
      <c r="K33" s="50">
        <f t="shared" si="1"/>
        <v>106</v>
      </c>
    </row>
    <row r="34" spans="2:11" x14ac:dyDescent="0.15">
      <c r="B34" s="113" t="s">
        <v>13</v>
      </c>
      <c r="C34" s="81">
        <f t="shared" ref="C34:H34" si="8">SUM(C35,C36,C37,C38,C39,C40,C41)</f>
        <v>143</v>
      </c>
      <c r="D34" s="82">
        <f t="shared" si="8"/>
        <v>3853</v>
      </c>
      <c r="E34" s="83">
        <f t="shared" si="8"/>
        <v>3360</v>
      </c>
      <c r="F34" s="81">
        <f t="shared" si="8"/>
        <v>156</v>
      </c>
      <c r="G34" s="82">
        <f t="shared" si="8"/>
        <v>3939</v>
      </c>
      <c r="H34" s="83">
        <f t="shared" si="8"/>
        <v>3445</v>
      </c>
      <c r="I34" s="50">
        <f t="shared" si="1"/>
        <v>13</v>
      </c>
      <c r="J34" s="50">
        <f t="shared" si="1"/>
        <v>86</v>
      </c>
      <c r="K34" s="50">
        <f t="shared" si="1"/>
        <v>85</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v>5</v>
      </c>
      <c r="D37" s="90">
        <v>102</v>
      </c>
      <c r="E37" s="91">
        <v>37</v>
      </c>
      <c r="F37" s="89">
        <v>6</v>
      </c>
      <c r="G37" s="90">
        <v>127</v>
      </c>
      <c r="H37" s="91">
        <v>46</v>
      </c>
      <c r="I37" s="50">
        <f t="shared" si="1"/>
        <v>1</v>
      </c>
      <c r="J37" s="50">
        <f t="shared" si="1"/>
        <v>25</v>
      </c>
      <c r="K37" s="50">
        <f t="shared" si="1"/>
        <v>9</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138</v>
      </c>
      <c r="D40" s="90">
        <v>3751</v>
      </c>
      <c r="E40" s="91">
        <v>3323</v>
      </c>
      <c r="F40" s="89">
        <v>150</v>
      </c>
      <c r="G40" s="90">
        <v>3812</v>
      </c>
      <c r="H40" s="91">
        <v>3399</v>
      </c>
      <c r="I40" s="50">
        <f t="shared" si="1"/>
        <v>12</v>
      </c>
      <c r="J40" s="50">
        <f t="shared" si="1"/>
        <v>61</v>
      </c>
      <c r="K40" s="50">
        <f t="shared" si="1"/>
        <v>76</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125</v>
      </c>
      <c r="D42" s="82">
        <f t="shared" si="9"/>
        <v>2593</v>
      </c>
      <c r="E42" s="83">
        <f t="shared" si="9"/>
        <v>2224</v>
      </c>
      <c r="F42" s="81">
        <f t="shared" si="9"/>
        <v>128</v>
      </c>
      <c r="G42" s="82">
        <f t="shared" si="9"/>
        <v>2654</v>
      </c>
      <c r="H42" s="83">
        <f t="shared" si="9"/>
        <v>2273</v>
      </c>
      <c r="I42" s="50">
        <f t="shared" si="1"/>
        <v>3</v>
      </c>
      <c r="J42" s="50">
        <f t="shared" si="1"/>
        <v>61</v>
      </c>
      <c r="K42" s="50">
        <f t="shared" si="1"/>
        <v>49</v>
      </c>
    </row>
    <row r="43" spans="2:11" x14ac:dyDescent="0.15">
      <c r="B43" s="112" t="s">
        <v>42</v>
      </c>
      <c r="C43" s="89">
        <v>0</v>
      </c>
      <c r="D43" s="90">
        <v>16</v>
      </c>
      <c r="E43" s="91">
        <v>16</v>
      </c>
      <c r="F43" s="89">
        <v>0</v>
      </c>
      <c r="G43" s="90">
        <v>10</v>
      </c>
      <c r="H43" s="91">
        <v>8</v>
      </c>
      <c r="I43" s="50">
        <f t="shared" si="1"/>
        <v>0</v>
      </c>
      <c r="J43" s="50">
        <f t="shared" si="1"/>
        <v>-6</v>
      </c>
      <c r="K43" s="50">
        <f t="shared" si="1"/>
        <v>-8</v>
      </c>
    </row>
    <row r="44" spans="2:11" x14ac:dyDescent="0.15">
      <c r="B44" s="112" t="s">
        <v>43</v>
      </c>
      <c r="C44" s="89" t="s">
        <v>6</v>
      </c>
      <c r="D44" s="52" t="s">
        <v>6</v>
      </c>
      <c r="E44" s="88" t="s">
        <v>6</v>
      </c>
      <c r="F44" s="89" t="s">
        <v>6</v>
      </c>
      <c r="G44" s="52" t="s">
        <v>6</v>
      </c>
      <c r="H44" s="88" t="s">
        <v>6</v>
      </c>
      <c r="I44" s="50" t="e">
        <f t="shared" si="1"/>
        <v>#VALUE!</v>
      </c>
      <c r="J44" s="50" t="e">
        <f t="shared" si="1"/>
        <v>#VALUE!</v>
      </c>
      <c r="K44" s="50" t="e">
        <f t="shared" si="1"/>
        <v>#VALUE!</v>
      </c>
    </row>
    <row r="45" spans="2:11" x14ac:dyDescent="0.15">
      <c r="B45" s="112" t="s">
        <v>44</v>
      </c>
      <c r="C45" s="89">
        <v>125</v>
      </c>
      <c r="D45" s="90">
        <v>2577</v>
      </c>
      <c r="E45" s="91">
        <v>2208</v>
      </c>
      <c r="F45" s="89">
        <v>128</v>
      </c>
      <c r="G45" s="90">
        <v>2644</v>
      </c>
      <c r="H45" s="91">
        <v>2265</v>
      </c>
      <c r="I45" s="50">
        <f t="shared" si="1"/>
        <v>3</v>
      </c>
      <c r="J45" s="50">
        <f t="shared" si="1"/>
        <v>67</v>
      </c>
      <c r="K45" s="50">
        <f t="shared" si="1"/>
        <v>57</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10">SUM(C49,C50)</f>
        <v>2</v>
      </c>
      <c r="D48" s="82">
        <f t="shared" si="10"/>
        <v>26</v>
      </c>
      <c r="E48" s="83">
        <f t="shared" si="10"/>
        <v>23</v>
      </c>
      <c r="F48" s="81">
        <f t="shared" si="10"/>
        <v>2</v>
      </c>
      <c r="G48" s="82">
        <f t="shared" si="10"/>
        <v>26</v>
      </c>
      <c r="H48" s="83">
        <f t="shared" si="10"/>
        <v>23</v>
      </c>
      <c r="I48" s="50">
        <f t="shared" si="1"/>
        <v>0</v>
      </c>
      <c r="J48" s="50">
        <f t="shared" si="1"/>
        <v>0</v>
      </c>
      <c r="K48" s="50">
        <f t="shared" si="1"/>
        <v>0</v>
      </c>
    </row>
    <row r="49" spans="2:11" x14ac:dyDescent="0.15">
      <c r="B49" s="112" t="s">
        <v>47</v>
      </c>
      <c r="C49" s="89">
        <v>2</v>
      </c>
      <c r="D49" s="90">
        <v>26</v>
      </c>
      <c r="E49" s="91">
        <v>23</v>
      </c>
      <c r="F49" s="89">
        <v>2</v>
      </c>
      <c r="G49" s="90">
        <v>26</v>
      </c>
      <c r="H49" s="91">
        <v>23</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 t="shared" ref="C51:H51" si="11">SUM(C52,C53,C54)</f>
        <v>2</v>
      </c>
      <c r="D51" s="82">
        <f t="shared" si="11"/>
        <v>52</v>
      </c>
      <c r="E51" s="83">
        <f t="shared" si="11"/>
        <v>46</v>
      </c>
      <c r="F51" s="81">
        <f t="shared" si="11"/>
        <v>3</v>
      </c>
      <c r="G51" s="82">
        <f t="shared" si="11"/>
        <v>69</v>
      </c>
      <c r="H51" s="83">
        <f t="shared" si="11"/>
        <v>62</v>
      </c>
      <c r="I51" s="50">
        <f t="shared" si="1"/>
        <v>1</v>
      </c>
      <c r="J51" s="50">
        <f t="shared" si="1"/>
        <v>17</v>
      </c>
      <c r="K51" s="50">
        <f t="shared" si="1"/>
        <v>16</v>
      </c>
    </row>
    <row r="52" spans="2:11" x14ac:dyDescent="0.15">
      <c r="B52" s="112" t="s">
        <v>49</v>
      </c>
      <c r="C52" s="89">
        <v>1</v>
      </c>
      <c r="D52" s="90">
        <v>20</v>
      </c>
      <c r="E52" s="91">
        <v>18</v>
      </c>
      <c r="F52" s="89">
        <v>1</v>
      </c>
      <c r="G52" s="90">
        <v>25</v>
      </c>
      <c r="H52" s="91">
        <v>23</v>
      </c>
      <c r="I52" s="50">
        <f t="shared" si="1"/>
        <v>0</v>
      </c>
      <c r="J52" s="50">
        <f t="shared" si="1"/>
        <v>5</v>
      </c>
      <c r="K52" s="50">
        <f t="shared" si="1"/>
        <v>5</v>
      </c>
    </row>
    <row r="53" spans="2:11" x14ac:dyDescent="0.15">
      <c r="B53" s="112" t="s">
        <v>50</v>
      </c>
      <c r="C53" s="89">
        <v>1</v>
      </c>
      <c r="D53" s="90">
        <v>20</v>
      </c>
      <c r="E53" s="91">
        <v>18</v>
      </c>
      <c r="F53" s="89">
        <v>1</v>
      </c>
      <c r="G53" s="90">
        <v>26</v>
      </c>
      <c r="H53" s="91">
        <v>24</v>
      </c>
      <c r="I53" s="50">
        <f t="shared" si="1"/>
        <v>0</v>
      </c>
      <c r="J53" s="50">
        <f t="shared" si="1"/>
        <v>6</v>
      </c>
      <c r="K53" s="50">
        <f t="shared" si="1"/>
        <v>6</v>
      </c>
    </row>
    <row r="54" spans="2:11" x14ac:dyDescent="0.15">
      <c r="B54" s="112" t="s">
        <v>51</v>
      </c>
      <c r="C54" s="89">
        <v>0</v>
      </c>
      <c r="D54" s="90">
        <v>12</v>
      </c>
      <c r="E54" s="91">
        <v>10</v>
      </c>
      <c r="F54" s="89">
        <v>1</v>
      </c>
      <c r="G54" s="90">
        <v>18</v>
      </c>
      <c r="H54" s="91">
        <v>15</v>
      </c>
      <c r="I54" s="50">
        <f t="shared" si="1"/>
        <v>1</v>
      </c>
      <c r="J54" s="50">
        <f t="shared" si="1"/>
        <v>6</v>
      </c>
      <c r="K54" s="50">
        <f t="shared" si="1"/>
        <v>5</v>
      </c>
    </row>
    <row r="55" spans="2:11" x14ac:dyDescent="0.15">
      <c r="B55" s="113" t="s">
        <v>17</v>
      </c>
      <c r="C55" s="81">
        <f t="shared" ref="C55:H55" si="12">SUM(C56,C57,C58,C59,C60,C61,C62,C63,C64,C65)</f>
        <v>13.700000000000001</v>
      </c>
      <c r="D55" s="82">
        <f t="shared" si="12"/>
        <v>247.42500000000001</v>
      </c>
      <c r="E55" s="83">
        <f t="shared" si="12"/>
        <v>246.42500000000001</v>
      </c>
      <c r="F55" s="81">
        <f t="shared" si="12"/>
        <v>13.3</v>
      </c>
      <c r="G55" s="82">
        <f t="shared" si="12"/>
        <v>249.3</v>
      </c>
      <c r="H55" s="83">
        <f t="shared" si="12"/>
        <v>241.45</v>
      </c>
      <c r="I55" s="50">
        <f t="shared" si="1"/>
        <v>-0.40000000000000036</v>
      </c>
      <c r="J55" s="50">
        <f t="shared" si="1"/>
        <v>1.875</v>
      </c>
      <c r="K55" s="50">
        <f t="shared" si="1"/>
        <v>-4.9750000000000227</v>
      </c>
    </row>
    <row r="56" spans="2:11" x14ac:dyDescent="0.15">
      <c r="B56" s="112" t="s">
        <v>52</v>
      </c>
      <c r="C56" s="89">
        <v>0.3</v>
      </c>
      <c r="D56" s="90">
        <v>3</v>
      </c>
      <c r="E56" s="91">
        <v>3</v>
      </c>
      <c r="F56" s="89" t="s">
        <v>5</v>
      </c>
      <c r="G56" s="90" t="s">
        <v>5</v>
      </c>
      <c r="H56" s="91" t="s">
        <v>5</v>
      </c>
      <c r="I56" s="50" t="e">
        <f t="shared" si="1"/>
        <v>#VALUE!</v>
      </c>
      <c r="J56" s="50" t="e">
        <f t="shared" si="1"/>
        <v>#VALUE!</v>
      </c>
      <c r="K56" s="50" t="e">
        <f t="shared" si="1"/>
        <v>#VALUE!</v>
      </c>
    </row>
    <row r="57" spans="2:11" x14ac:dyDescent="0.15">
      <c r="B57" s="112" t="s">
        <v>53</v>
      </c>
      <c r="C57" s="89">
        <v>0</v>
      </c>
      <c r="D57" s="90">
        <v>1</v>
      </c>
      <c r="E57" s="91">
        <v>1</v>
      </c>
      <c r="F57" s="89">
        <v>1.3</v>
      </c>
      <c r="G57" s="90">
        <v>23.3</v>
      </c>
      <c r="H57" s="91">
        <v>16.45</v>
      </c>
      <c r="I57" s="50">
        <f t="shared" si="1"/>
        <v>1.3</v>
      </c>
      <c r="J57" s="50">
        <f t="shared" si="1"/>
        <v>22.3</v>
      </c>
      <c r="K57" s="50">
        <f t="shared" si="1"/>
        <v>15.45</v>
      </c>
    </row>
    <row r="58" spans="2:11" x14ac:dyDescent="0.15">
      <c r="B58" s="112" t="s">
        <v>54</v>
      </c>
      <c r="C58" s="89">
        <v>1</v>
      </c>
      <c r="D58" s="90">
        <v>7</v>
      </c>
      <c r="E58" s="91">
        <v>6</v>
      </c>
      <c r="F58" s="89">
        <v>0</v>
      </c>
      <c r="G58" s="90">
        <v>4</v>
      </c>
      <c r="H58" s="91">
        <v>3</v>
      </c>
      <c r="I58" s="50">
        <f t="shared" si="1"/>
        <v>-1</v>
      </c>
      <c r="J58" s="50">
        <f t="shared" si="1"/>
        <v>-3</v>
      </c>
      <c r="K58" s="50">
        <f t="shared" si="1"/>
        <v>-3</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7</v>
      </c>
      <c r="D63" s="90">
        <v>140</v>
      </c>
      <c r="E63" s="91">
        <v>140</v>
      </c>
      <c r="F63" s="89">
        <v>7</v>
      </c>
      <c r="G63" s="90">
        <v>140</v>
      </c>
      <c r="H63" s="91">
        <v>140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5.4</v>
      </c>
      <c r="D65" s="90">
        <v>96.424999999999997</v>
      </c>
      <c r="E65" s="91">
        <v>96.424999999999997</v>
      </c>
      <c r="F65" s="89">
        <v>5</v>
      </c>
      <c r="G65" s="90">
        <v>82</v>
      </c>
      <c r="H65" s="91">
        <v>82</v>
      </c>
      <c r="I65" s="50">
        <f t="shared" si="1"/>
        <v>-0.40000000000000036</v>
      </c>
      <c r="J65" s="50">
        <f t="shared" si="1"/>
        <v>-14.424999999999997</v>
      </c>
      <c r="K65" s="50">
        <f t="shared" si="1"/>
        <v>-14.424999999999997</v>
      </c>
    </row>
    <row r="66" spans="2:11" x14ac:dyDescent="0.15">
      <c r="B66" s="113" t="s">
        <v>18</v>
      </c>
      <c r="C66" s="81">
        <f t="shared" ref="C66:H66" si="13">SUM(C67,C68,C69)</f>
        <v>0</v>
      </c>
      <c r="D66" s="82">
        <f t="shared" si="13"/>
        <v>6.7610000000000001</v>
      </c>
      <c r="E66" s="83">
        <f t="shared" si="13"/>
        <v>6.7610000000000001</v>
      </c>
      <c r="F66" s="81">
        <f t="shared" si="13"/>
        <v>0</v>
      </c>
      <c r="G66" s="82">
        <f t="shared" si="13"/>
        <v>9</v>
      </c>
      <c r="H66" s="83">
        <f t="shared" si="13"/>
        <v>9</v>
      </c>
      <c r="I66" s="50">
        <f t="shared" si="1"/>
        <v>0</v>
      </c>
      <c r="J66" s="50">
        <f t="shared" si="1"/>
        <v>2.2389999999999999</v>
      </c>
      <c r="K66" s="50">
        <f t="shared" si="1"/>
        <v>2.2389999999999999</v>
      </c>
    </row>
    <row r="67" spans="2:11" x14ac:dyDescent="0.15">
      <c r="B67" s="112" t="s">
        <v>62</v>
      </c>
      <c r="C67" s="89" t="s">
        <v>5</v>
      </c>
      <c r="D67" s="90">
        <v>6.7610000000000001</v>
      </c>
      <c r="E67" s="91">
        <v>6.7610000000000001</v>
      </c>
      <c r="F67" s="89" t="s">
        <v>5</v>
      </c>
      <c r="G67" s="90">
        <v>9</v>
      </c>
      <c r="H67" s="91">
        <v>9</v>
      </c>
      <c r="I67" s="50" t="e">
        <f t="shared" si="1"/>
        <v>#VALUE!</v>
      </c>
      <c r="J67" s="50">
        <f t="shared" si="1"/>
        <v>2.2389999999999999</v>
      </c>
      <c r="K67" s="50">
        <f t="shared" si="1"/>
        <v>2.2389999999999999</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B2:J57"/>
  <sheetViews>
    <sheetView view="pageBreakPreview" zoomScale="90" zoomScaleNormal="100" zoomScaleSheetLayoutView="90" workbookViewId="0">
      <selection activeCell="N18" sqref="N18"/>
    </sheetView>
  </sheetViews>
  <sheetFormatPr defaultRowHeight="13.5" x14ac:dyDescent="0.15"/>
  <cols>
    <col min="2" max="2" width="5.875" customWidth="1"/>
  </cols>
  <sheetData>
    <row r="2" spans="2:10" ht="17.25" x14ac:dyDescent="0.15">
      <c r="B2" s="260" t="s">
        <v>68</v>
      </c>
      <c r="C2" s="260"/>
      <c r="D2" s="260"/>
      <c r="E2" s="260"/>
      <c r="F2" s="260"/>
      <c r="G2" s="260"/>
      <c r="H2" s="260"/>
      <c r="I2" s="260"/>
      <c r="J2" s="260"/>
    </row>
    <row r="4" spans="2:10" x14ac:dyDescent="0.15">
      <c r="B4" t="s">
        <v>275</v>
      </c>
      <c r="J4" s="20" t="s">
        <v>278</v>
      </c>
    </row>
    <row r="5" spans="2:10" ht="16.5" customHeight="1" x14ac:dyDescent="0.15">
      <c r="J5" s="20"/>
    </row>
    <row r="6" spans="2:10" ht="16.5" customHeight="1" x14ac:dyDescent="0.15">
      <c r="B6" t="s">
        <v>276</v>
      </c>
      <c r="J6" s="20" t="s">
        <v>279</v>
      </c>
    </row>
    <row r="7" spans="2:10" ht="16.5" customHeight="1" x14ac:dyDescent="0.15">
      <c r="J7" s="20"/>
    </row>
    <row r="8" spans="2:10" ht="16.5" customHeight="1" x14ac:dyDescent="0.15">
      <c r="B8" t="s">
        <v>277</v>
      </c>
      <c r="J8" s="20"/>
    </row>
    <row r="9" spans="2:10" ht="16.5" customHeight="1" x14ac:dyDescent="0.15">
      <c r="C9" t="s">
        <v>65</v>
      </c>
      <c r="J9" s="20"/>
    </row>
    <row r="10" spans="2:10" ht="16.5" customHeight="1" x14ac:dyDescent="0.15">
      <c r="B10" s="5"/>
      <c r="C10" s="4" t="s">
        <v>69</v>
      </c>
      <c r="D10" t="s">
        <v>87</v>
      </c>
      <c r="J10" s="20" t="s">
        <v>280</v>
      </c>
    </row>
    <row r="11" spans="2:10" ht="16.5" customHeight="1" x14ac:dyDescent="0.15">
      <c r="B11" s="5"/>
      <c r="C11" s="4" t="s">
        <v>70</v>
      </c>
      <c r="D11" t="s">
        <v>88</v>
      </c>
      <c r="J11" s="20" t="s">
        <v>281</v>
      </c>
    </row>
    <row r="12" spans="2:10" ht="16.5" customHeight="1" x14ac:dyDescent="0.15">
      <c r="B12" s="5"/>
      <c r="C12" s="4" t="s">
        <v>71</v>
      </c>
      <c r="D12" t="s">
        <v>66</v>
      </c>
      <c r="J12" s="20" t="s">
        <v>310</v>
      </c>
    </row>
    <row r="13" spans="2:10" ht="16.5" customHeight="1" x14ac:dyDescent="0.15">
      <c r="B13" s="5"/>
      <c r="C13" s="4" t="s">
        <v>72</v>
      </c>
      <c r="D13" t="s">
        <v>67</v>
      </c>
      <c r="J13" s="20" t="s">
        <v>282</v>
      </c>
    </row>
    <row r="14" spans="2:10" ht="16.5" customHeight="1" x14ac:dyDescent="0.15">
      <c r="B14" s="5"/>
      <c r="C14" s="4" t="s">
        <v>73</v>
      </c>
      <c r="D14" t="s">
        <v>89</v>
      </c>
      <c r="J14" s="20" t="s">
        <v>283</v>
      </c>
    </row>
    <row r="15" spans="2:10" ht="16.5" customHeight="1" x14ac:dyDescent="0.15">
      <c r="B15" s="5"/>
      <c r="C15" s="4" t="s">
        <v>74</v>
      </c>
      <c r="D15" t="s">
        <v>90</v>
      </c>
      <c r="J15" s="20" t="s">
        <v>284</v>
      </c>
    </row>
    <row r="16" spans="2:10" ht="16.5" customHeight="1" x14ac:dyDescent="0.15">
      <c r="B16" s="5"/>
      <c r="C16" s="4" t="s">
        <v>75</v>
      </c>
      <c r="D16" t="s">
        <v>100</v>
      </c>
      <c r="J16" s="20" t="s">
        <v>288</v>
      </c>
    </row>
    <row r="17" spans="2:10" ht="16.5" customHeight="1" x14ac:dyDescent="0.15">
      <c r="B17" s="5"/>
      <c r="C17" s="4" t="s">
        <v>76</v>
      </c>
      <c r="D17" t="s">
        <v>110</v>
      </c>
      <c r="J17" s="20" t="s">
        <v>285</v>
      </c>
    </row>
    <row r="18" spans="2:10" ht="16.5" customHeight="1" x14ac:dyDescent="0.15">
      <c r="B18" s="5"/>
      <c r="C18" s="4" t="s">
        <v>77</v>
      </c>
      <c r="D18" t="s">
        <v>111</v>
      </c>
      <c r="J18" s="20" t="s">
        <v>165</v>
      </c>
    </row>
    <row r="19" spans="2:10" ht="16.5" customHeight="1" x14ac:dyDescent="0.15">
      <c r="B19" s="5"/>
      <c r="C19" s="4"/>
      <c r="D19" s="6"/>
      <c r="E19" s="6"/>
      <c r="F19" s="6"/>
      <c r="G19" s="6"/>
      <c r="H19" s="6"/>
      <c r="I19" s="6"/>
      <c r="J19" s="20"/>
    </row>
    <row r="20" spans="2:10" ht="16.5" customHeight="1" x14ac:dyDescent="0.15">
      <c r="B20" s="5"/>
      <c r="C20" t="s">
        <v>112</v>
      </c>
      <c r="J20" s="20"/>
    </row>
    <row r="21" spans="2:10" ht="16.5" customHeight="1" x14ac:dyDescent="0.15">
      <c r="B21" s="5"/>
      <c r="C21" s="4" t="s">
        <v>152</v>
      </c>
      <c r="D21" t="s">
        <v>91</v>
      </c>
      <c r="J21" s="20" t="s">
        <v>286</v>
      </c>
    </row>
    <row r="22" spans="2:10" ht="16.5" customHeight="1" x14ac:dyDescent="0.15">
      <c r="B22" s="5"/>
      <c r="C22" s="4" t="s">
        <v>78</v>
      </c>
      <c r="D22" t="s">
        <v>92</v>
      </c>
      <c r="J22" s="20" t="s">
        <v>287</v>
      </c>
    </row>
    <row r="23" spans="2:10" ht="16.5" customHeight="1" x14ac:dyDescent="0.15">
      <c r="B23" s="5"/>
      <c r="C23" s="4" t="s">
        <v>79</v>
      </c>
      <c r="D23" t="s">
        <v>148</v>
      </c>
      <c r="J23" s="20" t="s">
        <v>289</v>
      </c>
    </row>
    <row r="24" spans="2:10" ht="16.5" customHeight="1" x14ac:dyDescent="0.15">
      <c r="B24" s="5"/>
      <c r="C24" s="4" t="s">
        <v>80</v>
      </c>
      <c r="D24" t="s">
        <v>93</v>
      </c>
      <c r="J24" s="20" t="s">
        <v>290</v>
      </c>
    </row>
    <row r="25" spans="2:10" ht="16.5" customHeight="1" x14ac:dyDescent="0.15">
      <c r="B25" s="5"/>
      <c r="C25" s="4" t="s">
        <v>81</v>
      </c>
      <c r="D25" t="s">
        <v>94</v>
      </c>
      <c r="J25" s="20" t="s">
        <v>291</v>
      </c>
    </row>
    <row r="26" spans="2:10" ht="16.5" customHeight="1" x14ac:dyDescent="0.15">
      <c r="B26" s="5"/>
      <c r="C26" s="4" t="s">
        <v>82</v>
      </c>
      <c r="D26" t="s">
        <v>95</v>
      </c>
      <c r="J26" s="20" t="s">
        <v>292</v>
      </c>
    </row>
    <row r="27" spans="2:10" ht="16.5" customHeight="1" x14ac:dyDescent="0.15">
      <c r="B27" s="5"/>
      <c r="C27" s="4" t="s">
        <v>83</v>
      </c>
      <c r="D27" t="s">
        <v>96</v>
      </c>
      <c r="J27" s="20" t="s">
        <v>293</v>
      </c>
    </row>
    <row r="28" spans="2:10" ht="16.5" customHeight="1" x14ac:dyDescent="0.15">
      <c r="B28" s="5"/>
      <c r="C28" s="4" t="s">
        <v>335</v>
      </c>
      <c r="D28" t="s">
        <v>97</v>
      </c>
      <c r="J28" s="20" t="s">
        <v>294</v>
      </c>
    </row>
    <row r="29" spans="2:10" ht="16.5" customHeight="1" x14ac:dyDescent="0.15">
      <c r="B29" s="5"/>
      <c r="C29" s="4" t="s">
        <v>336</v>
      </c>
      <c r="D29" t="s">
        <v>7</v>
      </c>
      <c r="J29" s="20" t="s">
        <v>295</v>
      </c>
    </row>
    <row r="30" spans="2:10" ht="16.5" customHeight="1" x14ac:dyDescent="0.15">
      <c r="B30" s="5"/>
      <c r="C30" s="4" t="s">
        <v>84</v>
      </c>
      <c r="D30" t="s">
        <v>98</v>
      </c>
      <c r="J30" s="20" t="s">
        <v>296</v>
      </c>
    </row>
    <row r="31" spans="2:10" ht="16.5" customHeight="1" x14ac:dyDescent="0.15">
      <c r="B31" s="5"/>
      <c r="C31" s="4" t="s">
        <v>85</v>
      </c>
      <c r="D31" t="s">
        <v>99</v>
      </c>
      <c r="J31" s="20" t="s">
        <v>297</v>
      </c>
    </row>
    <row r="32" spans="2:10" ht="16.5" customHeight="1" x14ac:dyDescent="0.15">
      <c r="B32" s="5"/>
      <c r="C32" s="4"/>
      <c r="D32" s="2"/>
      <c r="E32" s="2"/>
      <c r="F32" s="2"/>
      <c r="G32" s="2"/>
      <c r="H32" s="2"/>
      <c r="I32" s="2"/>
      <c r="J32" s="6"/>
    </row>
    <row r="33" spans="2:10" ht="16.5" customHeight="1" x14ac:dyDescent="0.15">
      <c r="B33" s="5"/>
      <c r="C33" t="s">
        <v>116</v>
      </c>
    </row>
    <row r="34" spans="2:10" ht="16.5" customHeight="1" x14ac:dyDescent="0.15">
      <c r="B34" s="5"/>
      <c r="C34" s="4" t="s">
        <v>153</v>
      </c>
      <c r="D34" t="s">
        <v>101</v>
      </c>
      <c r="J34" s="20" t="s">
        <v>298</v>
      </c>
    </row>
    <row r="35" spans="2:10" ht="16.5" customHeight="1" x14ac:dyDescent="0.15">
      <c r="B35" s="5"/>
      <c r="C35" s="4" t="s">
        <v>86</v>
      </c>
      <c r="D35" t="s">
        <v>8</v>
      </c>
      <c r="J35" s="20" t="s">
        <v>299</v>
      </c>
    </row>
    <row r="36" spans="2:10" ht="16.5" customHeight="1" x14ac:dyDescent="0.15">
      <c r="B36" s="5"/>
      <c r="C36" s="4" t="s">
        <v>154</v>
      </c>
      <c r="D36" t="s">
        <v>102</v>
      </c>
      <c r="J36" s="20" t="s">
        <v>300</v>
      </c>
    </row>
    <row r="37" spans="2:10" ht="16.5" customHeight="1" x14ac:dyDescent="0.15">
      <c r="B37" s="5"/>
      <c r="C37" s="4" t="s">
        <v>155</v>
      </c>
      <c r="D37" t="s">
        <v>103</v>
      </c>
      <c r="J37" s="20" t="s">
        <v>301</v>
      </c>
    </row>
    <row r="38" spans="2:10" ht="16.5" customHeight="1" x14ac:dyDescent="0.15">
      <c r="B38" s="5"/>
      <c r="C38" s="4" t="s">
        <v>156</v>
      </c>
      <c r="D38" t="s">
        <v>149</v>
      </c>
      <c r="J38" s="20" t="s">
        <v>144</v>
      </c>
    </row>
    <row r="39" spans="2:10" ht="16.5" customHeight="1" x14ac:dyDescent="0.15">
      <c r="B39" s="5"/>
      <c r="C39" s="4" t="s">
        <v>157</v>
      </c>
      <c r="D39" t="s">
        <v>104</v>
      </c>
      <c r="J39" s="20" t="s">
        <v>302</v>
      </c>
    </row>
    <row r="40" spans="2:10" ht="16.5" customHeight="1" x14ac:dyDescent="0.15">
      <c r="B40" s="5"/>
      <c r="C40" s="4" t="s">
        <v>158</v>
      </c>
      <c r="D40" t="s">
        <v>105</v>
      </c>
      <c r="J40" s="20" t="s">
        <v>303</v>
      </c>
    </row>
    <row r="41" spans="2:10" ht="16.5" customHeight="1" x14ac:dyDescent="0.15">
      <c r="B41" s="5"/>
      <c r="C41" s="4" t="s">
        <v>159</v>
      </c>
      <c r="D41" t="s">
        <v>106</v>
      </c>
      <c r="J41" s="20" t="s">
        <v>304</v>
      </c>
    </row>
    <row r="42" spans="2:10" ht="16.5" customHeight="1" x14ac:dyDescent="0.15">
      <c r="B42" s="5"/>
      <c r="C42" s="4" t="s">
        <v>160</v>
      </c>
      <c r="D42" t="s">
        <v>150</v>
      </c>
      <c r="J42" s="20" t="s">
        <v>305</v>
      </c>
    </row>
    <row r="43" spans="2:10" ht="16.5" customHeight="1" x14ac:dyDescent="0.15">
      <c r="B43" s="5"/>
      <c r="C43" s="4" t="s">
        <v>161</v>
      </c>
      <c r="D43" t="s">
        <v>151</v>
      </c>
      <c r="J43" s="20" t="s">
        <v>306</v>
      </c>
    </row>
    <row r="44" spans="2:10" ht="16.5" customHeight="1" x14ac:dyDescent="0.15">
      <c r="B44" s="5"/>
      <c r="C44" s="4"/>
      <c r="J44" s="20"/>
    </row>
    <row r="45" spans="2:10" ht="16.5" customHeight="1" x14ac:dyDescent="0.15">
      <c r="B45" s="5"/>
      <c r="C45" t="s">
        <v>113</v>
      </c>
      <c r="J45" s="20"/>
    </row>
    <row r="46" spans="2:10" ht="16.5" customHeight="1" x14ac:dyDescent="0.15">
      <c r="B46" s="5"/>
      <c r="C46" s="4" t="s">
        <v>162</v>
      </c>
      <c r="D46" t="s">
        <v>107</v>
      </c>
      <c r="J46" s="20" t="s">
        <v>307</v>
      </c>
    </row>
    <row r="47" spans="2:10" ht="16.5" customHeight="1" x14ac:dyDescent="0.15">
      <c r="B47" s="5"/>
      <c r="C47" s="4" t="s">
        <v>163</v>
      </c>
      <c r="D47" t="s">
        <v>108</v>
      </c>
      <c r="J47" s="20" t="s">
        <v>308</v>
      </c>
    </row>
    <row r="48" spans="2:10" ht="16.5" customHeight="1" x14ac:dyDescent="0.15">
      <c r="B48" s="5"/>
      <c r="C48" s="4" t="s">
        <v>164</v>
      </c>
      <c r="D48" t="s">
        <v>109</v>
      </c>
      <c r="J48" s="20" t="s">
        <v>309</v>
      </c>
    </row>
    <row r="49" spans="3:3" x14ac:dyDescent="0.15">
      <c r="C49" s="4"/>
    </row>
    <row r="50" spans="3:3" x14ac:dyDescent="0.15">
      <c r="C50" s="4"/>
    </row>
    <row r="51" spans="3:3" x14ac:dyDescent="0.15">
      <c r="C51" s="4"/>
    </row>
    <row r="52" spans="3:3" x14ac:dyDescent="0.15">
      <c r="C52" s="4"/>
    </row>
    <row r="53" spans="3:3" x14ac:dyDescent="0.15">
      <c r="C53" s="4"/>
    </row>
    <row r="54" spans="3:3" x14ac:dyDescent="0.15">
      <c r="C54" s="4"/>
    </row>
    <row r="55" spans="3:3" x14ac:dyDescent="0.15">
      <c r="C55" s="4"/>
    </row>
    <row r="56" spans="3:3" x14ac:dyDescent="0.15">
      <c r="C56" s="4"/>
    </row>
    <row r="57" spans="3:3" x14ac:dyDescent="0.15">
      <c r="C57" s="4"/>
    </row>
  </sheetData>
  <mergeCells count="1">
    <mergeCell ref="B2:J2"/>
  </mergeCells>
  <phoneticPr fontId="5"/>
  <printOptions horizontalCentered="1" verticalCentered="1"/>
  <pageMargins left="0.78740157480314965" right="0.78740157480314965" top="0.78740157480314965" bottom="0.78740157480314965"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t="s">
        <v>112</v>
      </c>
      <c r="C1" s="12"/>
      <c r="D1" s="12"/>
      <c r="E1" s="12"/>
      <c r="F1" s="12"/>
      <c r="G1" s="12"/>
      <c r="H1" s="12"/>
      <c r="I1" s="3"/>
      <c r="J1" s="3"/>
      <c r="K1" s="3"/>
    </row>
    <row r="2" spans="2:11" x14ac:dyDescent="0.15">
      <c r="B2" s="10"/>
      <c r="C2" s="12"/>
      <c r="D2" s="12"/>
      <c r="E2" s="12"/>
      <c r="F2" s="12"/>
      <c r="G2" s="12"/>
      <c r="H2" s="12"/>
      <c r="I2" s="3"/>
      <c r="J2" s="3"/>
      <c r="K2" s="3"/>
    </row>
    <row r="3" spans="2:11" x14ac:dyDescent="0.15">
      <c r="B3" s="10" t="s">
        <v>170</v>
      </c>
      <c r="C3" s="47"/>
      <c r="D3" s="12"/>
      <c r="E3" s="12"/>
      <c r="F3" s="12"/>
      <c r="G3" s="12"/>
      <c r="H3" s="12"/>
      <c r="I3" s="3"/>
      <c r="J3" s="3"/>
      <c r="K3" s="3"/>
    </row>
    <row r="4" spans="2:11" ht="14.25" thickBot="1" x14ac:dyDescent="0.2">
      <c r="B4" s="10"/>
      <c r="C4" s="12"/>
      <c r="D4" s="12"/>
      <c r="E4" s="12"/>
      <c r="F4" s="12"/>
      <c r="G4" s="12"/>
      <c r="H4" s="12"/>
      <c r="I4" s="3"/>
      <c r="J4" s="3"/>
      <c r="K4" s="3"/>
    </row>
    <row r="5" spans="2:11" s="46" customFormat="1" x14ac:dyDescent="0.15">
      <c r="B5" s="170"/>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146</v>
      </c>
      <c r="D10" s="59">
        <v>7300</v>
      </c>
      <c r="E10" s="60">
        <v>6900</v>
      </c>
      <c r="F10" s="235">
        <v>143</v>
      </c>
      <c r="G10" s="235">
        <v>6860</v>
      </c>
      <c r="H10" s="298">
        <v>6490</v>
      </c>
      <c r="I10" s="50">
        <f>F10-C10</f>
        <v>-3</v>
      </c>
      <c r="J10" s="50">
        <f t="shared" ref="J10:K25" si="0">G10-D10</f>
        <v>-440</v>
      </c>
      <c r="K10" s="50">
        <f t="shared" si="0"/>
        <v>-410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40.799999999999997</v>
      </c>
      <c r="D12" s="107">
        <f t="shared" si="2"/>
        <v>1831.32</v>
      </c>
      <c r="E12" s="108">
        <f t="shared" si="2"/>
        <v>1507.32</v>
      </c>
      <c r="F12" s="125">
        <f t="shared" si="2"/>
        <v>39.65</v>
      </c>
      <c r="G12" s="107">
        <f t="shared" si="2"/>
        <v>1805.04</v>
      </c>
      <c r="H12" s="108">
        <f t="shared" si="2"/>
        <v>1492.767142857143</v>
      </c>
      <c r="I12" s="50">
        <f t="shared" si="1"/>
        <v>-1.1499999999999986</v>
      </c>
      <c r="J12" s="50">
        <f t="shared" si="0"/>
        <v>-26.279999999999973</v>
      </c>
      <c r="K12" s="50">
        <f t="shared" si="0"/>
        <v>-14.552857142856965</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6</v>
      </c>
      <c r="D14" s="71">
        <f t="shared" si="3"/>
        <v>294</v>
      </c>
      <c r="E14" s="72">
        <f t="shared" si="3"/>
        <v>278</v>
      </c>
      <c r="F14" s="70">
        <f t="shared" si="3"/>
        <v>5.88</v>
      </c>
      <c r="G14" s="71">
        <f t="shared" si="3"/>
        <v>282.24</v>
      </c>
      <c r="H14" s="72">
        <f t="shared" si="3"/>
        <v>267.01714285714286</v>
      </c>
      <c r="I14" s="50">
        <f t="shared" si="1"/>
        <v>-0.12000000000000011</v>
      </c>
      <c r="J14" s="50">
        <f t="shared" si="0"/>
        <v>-11.759999999999991</v>
      </c>
      <c r="K14" s="50">
        <f t="shared" si="0"/>
        <v>-10.982857142857142</v>
      </c>
    </row>
    <row r="15" spans="2:11" x14ac:dyDescent="0.15">
      <c r="B15" s="112" t="s">
        <v>20</v>
      </c>
      <c r="C15" s="73">
        <v>6</v>
      </c>
      <c r="D15" s="68">
        <v>294</v>
      </c>
      <c r="E15" s="74">
        <v>278</v>
      </c>
      <c r="F15" s="73">
        <v>5.88</v>
      </c>
      <c r="G15" s="68">
        <v>282.24</v>
      </c>
      <c r="H15" s="74">
        <v>267.01714285714286</v>
      </c>
      <c r="I15" s="50">
        <f t="shared" si="1"/>
        <v>-0.12000000000000011</v>
      </c>
      <c r="J15" s="50">
        <f t="shared" si="0"/>
        <v>-11.759999999999991</v>
      </c>
      <c r="K15" s="50">
        <f t="shared" si="0"/>
        <v>-10.982857142857142</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f t="shared" ref="C20:H20" si="4">SUM(C21:C26)</f>
        <v>1</v>
      </c>
      <c r="D20" s="82">
        <f t="shared" si="4"/>
        <v>60</v>
      </c>
      <c r="E20" s="83">
        <f t="shared" si="4"/>
        <v>20</v>
      </c>
      <c r="F20" s="81">
        <f t="shared" si="4"/>
        <v>1</v>
      </c>
      <c r="G20" s="82">
        <f t="shared" si="4"/>
        <v>60</v>
      </c>
      <c r="H20" s="83">
        <f t="shared" si="4"/>
        <v>20</v>
      </c>
      <c r="I20" s="50">
        <f t="shared" si="1"/>
        <v>0</v>
      </c>
      <c r="J20" s="50">
        <f t="shared" si="0"/>
        <v>0</v>
      </c>
      <c r="K20" s="50">
        <f t="shared" si="0"/>
        <v>0</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126">
        <v>1</v>
      </c>
      <c r="D24" s="109">
        <v>60</v>
      </c>
      <c r="E24" s="127">
        <v>20</v>
      </c>
      <c r="F24" s="126">
        <v>1</v>
      </c>
      <c r="G24" s="109">
        <v>60</v>
      </c>
      <c r="H24" s="127">
        <v>20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5">C28</f>
        <v>8.8000000000000007</v>
      </c>
      <c r="D27" s="82">
        <f t="shared" si="5"/>
        <v>249</v>
      </c>
      <c r="E27" s="83">
        <f t="shared" si="5"/>
        <v>222</v>
      </c>
      <c r="F27" s="81">
        <f t="shared" si="5"/>
        <v>8.6999999999999993</v>
      </c>
      <c r="G27" s="82">
        <f t="shared" si="5"/>
        <v>240</v>
      </c>
      <c r="H27" s="83">
        <f t="shared" si="5"/>
        <v>220</v>
      </c>
      <c r="I27" s="50">
        <f t="shared" si="1"/>
        <v>-0.10000000000000142</v>
      </c>
      <c r="J27" s="50">
        <f t="shared" si="1"/>
        <v>-9</v>
      </c>
      <c r="K27" s="50">
        <f t="shared" si="1"/>
        <v>-2</v>
      </c>
    </row>
    <row r="28" spans="2:11" x14ac:dyDescent="0.15">
      <c r="B28" s="112" t="s">
        <v>30</v>
      </c>
      <c r="C28" s="89">
        <v>8.8000000000000007</v>
      </c>
      <c r="D28" s="90">
        <v>249</v>
      </c>
      <c r="E28" s="91">
        <v>222</v>
      </c>
      <c r="F28" s="89">
        <v>8.6999999999999993</v>
      </c>
      <c r="G28" s="90">
        <v>240</v>
      </c>
      <c r="H28" s="91">
        <v>220</v>
      </c>
      <c r="I28" s="50">
        <f t="shared" si="1"/>
        <v>-0.10000000000000142</v>
      </c>
      <c r="J28" s="50">
        <f t="shared" si="1"/>
        <v>-9</v>
      </c>
      <c r="K28" s="50">
        <f t="shared" si="1"/>
        <v>-2</v>
      </c>
    </row>
    <row r="29" spans="2:11" x14ac:dyDescent="0.15">
      <c r="B29" s="113" t="s">
        <v>12</v>
      </c>
      <c r="C29" s="81">
        <f t="shared" ref="C29:H29" si="6">SUM(C30,C31,C32,C33)</f>
        <v>24</v>
      </c>
      <c r="D29" s="82">
        <f t="shared" si="6"/>
        <v>1220</v>
      </c>
      <c r="E29" s="83">
        <f t="shared" si="6"/>
        <v>984</v>
      </c>
      <c r="F29" s="81">
        <f t="shared" si="6"/>
        <v>24</v>
      </c>
      <c r="G29" s="82">
        <f t="shared" si="6"/>
        <v>1220</v>
      </c>
      <c r="H29" s="83">
        <f t="shared" si="6"/>
        <v>984</v>
      </c>
      <c r="I29" s="50">
        <f t="shared" si="1"/>
        <v>0</v>
      </c>
      <c r="J29" s="50">
        <f t="shared" si="1"/>
        <v>0</v>
      </c>
      <c r="K29" s="50">
        <f t="shared" si="1"/>
        <v>0</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24</v>
      </c>
      <c r="D33" s="90">
        <v>1220</v>
      </c>
      <c r="E33" s="91">
        <v>984</v>
      </c>
      <c r="F33" s="89">
        <v>24</v>
      </c>
      <c r="G33" s="90">
        <v>1220</v>
      </c>
      <c r="H33" s="91">
        <v>984</v>
      </c>
      <c r="I33" s="50">
        <f t="shared" si="1"/>
        <v>0</v>
      </c>
      <c r="J33" s="50">
        <f t="shared" si="1"/>
        <v>0</v>
      </c>
      <c r="K33" s="50">
        <f t="shared" si="1"/>
        <v>0</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t="s">
        <v>6</v>
      </c>
      <c r="D51" s="171" t="s">
        <v>6</v>
      </c>
      <c r="E51" s="172" t="s">
        <v>6</v>
      </c>
      <c r="F51" s="81" t="s">
        <v>5</v>
      </c>
      <c r="G51" s="82" t="s">
        <v>5</v>
      </c>
      <c r="H51" s="83" t="s">
        <v>5</v>
      </c>
      <c r="I51" s="50" t="e">
        <f t="shared" si="1"/>
        <v>#VALUE!</v>
      </c>
      <c r="J51" s="50" t="e">
        <f t="shared" si="1"/>
        <v>#VALUE!</v>
      </c>
      <c r="K51" s="50" t="e">
        <f t="shared" si="1"/>
        <v>#VALUE!</v>
      </c>
    </row>
    <row r="52" spans="2:11" x14ac:dyDescent="0.15">
      <c r="B52" s="112" t="s">
        <v>49</v>
      </c>
      <c r="C52" s="89" t="s">
        <v>6</v>
      </c>
      <c r="D52" s="90" t="s">
        <v>6</v>
      </c>
      <c r="E52" s="91" t="s">
        <v>6</v>
      </c>
      <c r="F52" s="89" t="s">
        <v>5</v>
      </c>
      <c r="G52" s="90" t="s">
        <v>5</v>
      </c>
      <c r="H52" s="91" t="s">
        <v>5</v>
      </c>
      <c r="I52" s="50" t="e">
        <f t="shared" si="1"/>
        <v>#VALUE!</v>
      </c>
      <c r="J52" s="50" t="e">
        <f t="shared" si="1"/>
        <v>#VALUE!</v>
      </c>
      <c r="K52" s="50" t="e">
        <f t="shared" si="1"/>
        <v>#VALUE!</v>
      </c>
    </row>
    <row r="53" spans="2:11" x14ac:dyDescent="0.15">
      <c r="B53" s="112" t="s">
        <v>50</v>
      </c>
      <c r="C53" s="89" t="s">
        <v>6</v>
      </c>
      <c r="D53" s="90" t="s">
        <v>6</v>
      </c>
      <c r="E53" s="91" t="s">
        <v>6</v>
      </c>
      <c r="F53" s="89" t="s">
        <v>5</v>
      </c>
      <c r="G53" s="90" t="s">
        <v>5</v>
      </c>
      <c r="H53" s="91" t="s">
        <v>5</v>
      </c>
      <c r="I53" s="50" t="e">
        <f t="shared" si="1"/>
        <v>#VALUE!</v>
      </c>
      <c r="J53" s="50" t="e">
        <f t="shared" si="1"/>
        <v>#VALUE!</v>
      </c>
      <c r="K53" s="50" t="e">
        <f t="shared" si="1"/>
        <v>#VALUE!</v>
      </c>
    </row>
    <row r="54" spans="2:11" x14ac:dyDescent="0.15">
      <c r="B54" s="112" t="s">
        <v>51</v>
      </c>
      <c r="C54" s="89" t="s">
        <v>6</v>
      </c>
      <c r="D54" s="90" t="s">
        <v>6</v>
      </c>
      <c r="E54" s="91" t="s">
        <v>6</v>
      </c>
      <c r="F54" s="89" t="s">
        <v>5</v>
      </c>
      <c r="G54" s="90" t="s">
        <v>5</v>
      </c>
      <c r="H54" s="91" t="s">
        <v>5</v>
      </c>
      <c r="I54" s="50" t="e">
        <f t="shared" si="1"/>
        <v>#VALUE!</v>
      </c>
      <c r="J54" s="50" t="e">
        <f t="shared" si="1"/>
        <v>#VALUE!</v>
      </c>
      <c r="K54" s="50" t="e">
        <f t="shared" si="1"/>
        <v>#VALUE!</v>
      </c>
    </row>
    <row r="55" spans="2:11" x14ac:dyDescent="0.15">
      <c r="B55" s="113" t="s">
        <v>17</v>
      </c>
      <c r="C55" s="81">
        <f t="shared" ref="C55:H55" si="7">SUM(C56:C65)</f>
        <v>1</v>
      </c>
      <c r="D55" s="82">
        <f t="shared" si="7"/>
        <v>8</v>
      </c>
      <c r="E55" s="83">
        <f t="shared" si="7"/>
        <v>3</v>
      </c>
      <c r="F55" s="81">
        <f t="shared" si="7"/>
        <v>7.0000000000000007E-2</v>
      </c>
      <c r="G55" s="82">
        <f t="shared" si="7"/>
        <v>2.8</v>
      </c>
      <c r="H55" s="83">
        <f t="shared" si="7"/>
        <v>1.75</v>
      </c>
      <c r="I55" s="50">
        <f t="shared" si="1"/>
        <v>-0.92999999999999994</v>
      </c>
      <c r="J55" s="50">
        <f t="shared" si="1"/>
        <v>-5.2</v>
      </c>
      <c r="K55" s="50">
        <f t="shared" si="1"/>
        <v>-1.25</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v>7.0000000000000007E-2</v>
      </c>
      <c r="G57" s="90">
        <v>0.8</v>
      </c>
      <c r="H57" s="91">
        <v>0.75</v>
      </c>
      <c r="I57" s="50" t="e">
        <f t="shared" si="1"/>
        <v>#VALUE!</v>
      </c>
      <c r="J57" s="50" t="e">
        <f t="shared" si="1"/>
        <v>#VALUE!</v>
      </c>
      <c r="K57" s="50" t="e">
        <f t="shared" si="1"/>
        <v>#VALUE!</v>
      </c>
    </row>
    <row r="58" spans="2:11" x14ac:dyDescent="0.15">
      <c r="B58" s="112" t="s">
        <v>54</v>
      </c>
      <c r="C58" s="89">
        <v>1</v>
      </c>
      <c r="D58" s="90">
        <v>8</v>
      </c>
      <c r="E58" s="91">
        <v>3</v>
      </c>
      <c r="F58" s="89">
        <v>0</v>
      </c>
      <c r="G58" s="90">
        <v>2</v>
      </c>
      <c r="H58" s="91">
        <v>1</v>
      </c>
      <c r="I58" s="50">
        <f t="shared" si="1"/>
        <v>-1</v>
      </c>
      <c r="J58" s="50">
        <f t="shared" si="1"/>
        <v>-6</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0.32</v>
      </c>
      <c r="E66" s="83">
        <f>SUM(E67,E68,E69)</f>
        <v>0.32</v>
      </c>
      <c r="F66" s="81" t="s">
        <v>5</v>
      </c>
      <c r="G66" s="250" t="s">
        <v>349</v>
      </c>
      <c r="H66" s="251" t="s">
        <v>350</v>
      </c>
      <c r="I66" s="50" t="e">
        <f t="shared" si="1"/>
        <v>#VALUE!</v>
      </c>
      <c r="J66" s="50" t="e">
        <f t="shared" si="1"/>
        <v>#VALUE!</v>
      </c>
      <c r="K66" s="50" t="e">
        <f t="shared" si="1"/>
        <v>#VALUE!</v>
      </c>
    </row>
    <row r="67" spans="2:11" x14ac:dyDescent="0.15">
      <c r="B67" s="112" t="s">
        <v>62</v>
      </c>
      <c r="C67" s="148" t="s">
        <v>5</v>
      </c>
      <c r="D67" s="90">
        <v>0.32</v>
      </c>
      <c r="E67" s="91">
        <v>0.32</v>
      </c>
      <c r="F67" s="148"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171</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t="s">
        <v>5</v>
      </c>
      <c r="D10" s="59" t="s">
        <v>5</v>
      </c>
      <c r="E10" s="60" t="s">
        <v>5</v>
      </c>
      <c r="F10" s="58" t="s">
        <v>5</v>
      </c>
      <c r="G10" s="59" t="s">
        <v>5</v>
      </c>
      <c r="H10" s="60" t="s">
        <v>5</v>
      </c>
      <c r="I10" s="50" t="e">
        <f>F10-C10</f>
        <v>#VALUE!</v>
      </c>
      <c r="J10" s="50" t="e">
        <f t="shared" ref="J10:K25" si="0">G10-D10</f>
        <v>#VALUE!</v>
      </c>
      <c r="K10" s="50" t="e">
        <f t="shared" si="0"/>
        <v>#VALUE!</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0</v>
      </c>
      <c r="D12" s="107">
        <f t="shared" si="2"/>
        <v>0</v>
      </c>
      <c r="E12" s="108">
        <f t="shared" si="2"/>
        <v>0</v>
      </c>
      <c r="F12" s="125">
        <f t="shared" si="2"/>
        <v>0</v>
      </c>
      <c r="G12" s="107">
        <f t="shared" si="2"/>
        <v>0</v>
      </c>
      <c r="H12" s="108">
        <f t="shared" si="2"/>
        <v>0</v>
      </c>
      <c r="I12" s="50">
        <f t="shared" si="1"/>
        <v>0</v>
      </c>
      <c r="J12" s="50">
        <f t="shared" si="0"/>
        <v>0</v>
      </c>
      <c r="K12" s="50">
        <f t="shared" si="0"/>
        <v>0</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6</v>
      </c>
      <c r="D15" s="68" t="s">
        <v>6</v>
      </c>
      <c r="E15" s="74" t="s">
        <v>6</v>
      </c>
      <c r="F15" s="73" t="s">
        <v>6</v>
      </c>
      <c r="G15" s="68" t="s">
        <v>6</v>
      </c>
      <c r="H15" s="74" t="s">
        <v>6</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t="s">
        <v>6</v>
      </c>
      <c r="D20" s="82" t="s">
        <v>6</v>
      </c>
      <c r="E20" s="83" t="s">
        <v>6</v>
      </c>
      <c r="F20" s="81" t="s">
        <v>6</v>
      </c>
      <c r="G20" s="82" t="s">
        <v>6</v>
      </c>
      <c r="H20" s="83" t="s">
        <v>6</v>
      </c>
      <c r="I20" s="50" t="e">
        <f t="shared" si="1"/>
        <v>#VALUE!</v>
      </c>
      <c r="J20" s="50" t="e">
        <f t="shared" si="0"/>
        <v>#VALUE!</v>
      </c>
      <c r="K20" s="50" t="e">
        <f t="shared" si="0"/>
        <v>#VALUE!</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112" t="s">
        <v>27</v>
      </c>
      <c r="C24" s="126" t="s">
        <v>6</v>
      </c>
      <c r="D24" s="109" t="s">
        <v>6</v>
      </c>
      <c r="E24" s="127" t="s">
        <v>6</v>
      </c>
      <c r="F24" s="126" t="s">
        <v>6</v>
      </c>
      <c r="G24" s="109" t="s">
        <v>6</v>
      </c>
      <c r="H24" s="127" t="s">
        <v>6</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4">C28</f>
        <v>0</v>
      </c>
      <c r="D27" s="82">
        <f t="shared" si="4"/>
        <v>0</v>
      </c>
      <c r="E27" s="83">
        <f t="shared" si="4"/>
        <v>0</v>
      </c>
      <c r="F27" s="81">
        <f t="shared" si="4"/>
        <v>0</v>
      </c>
      <c r="G27" s="82">
        <f t="shared" si="4"/>
        <v>0</v>
      </c>
      <c r="H27" s="83">
        <f t="shared" si="4"/>
        <v>0</v>
      </c>
      <c r="I27" s="50">
        <f t="shared" si="1"/>
        <v>0</v>
      </c>
      <c r="J27" s="50">
        <f t="shared" si="1"/>
        <v>0</v>
      </c>
      <c r="K27" s="50">
        <f t="shared" si="1"/>
        <v>0</v>
      </c>
    </row>
    <row r="28" spans="2:11" x14ac:dyDescent="0.15">
      <c r="B28" s="112" t="s">
        <v>30</v>
      </c>
      <c r="C28" s="89">
        <v>0</v>
      </c>
      <c r="D28" s="90">
        <v>0</v>
      </c>
      <c r="E28" s="91">
        <v>0</v>
      </c>
      <c r="F28" s="89">
        <v>0</v>
      </c>
      <c r="G28" s="90">
        <v>0</v>
      </c>
      <c r="H28" s="91">
        <v>0</v>
      </c>
      <c r="I28" s="50">
        <f t="shared" si="1"/>
        <v>0</v>
      </c>
      <c r="J28" s="50">
        <f t="shared" si="1"/>
        <v>0</v>
      </c>
      <c r="K28" s="50">
        <f t="shared" si="1"/>
        <v>0</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168" t="s">
        <v>5</v>
      </c>
      <c r="D50" s="165" t="s">
        <v>5</v>
      </c>
      <c r="E50" s="174" t="s">
        <v>5</v>
      </c>
      <c r="F50" s="168" t="s">
        <v>5</v>
      </c>
      <c r="G50" s="165" t="s">
        <v>5</v>
      </c>
      <c r="H50" s="174" t="s">
        <v>5</v>
      </c>
      <c r="I50" s="50" t="e">
        <f t="shared" si="1"/>
        <v>#VALUE!</v>
      </c>
      <c r="J50" s="50" t="e">
        <f t="shared" si="1"/>
        <v>#VALUE!</v>
      </c>
      <c r="K50" s="50" t="e">
        <f t="shared" si="1"/>
        <v>#VALUE!</v>
      </c>
    </row>
    <row r="51" spans="2:11" x14ac:dyDescent="0.15">
      <c r="B51" s="113" t="s">
        <v>16</v>
      </c>
      <c r="C51" s="173" t="s">
        <v>6</v>
      </c>
      <c r="D51" s="171" t="s">
        <v>6</v>
      </c>
      <c r="E51" s="172" t="s">
        <v>6</v>
      </c>
      <c r="F51" s="81" t="s">
        <v>5</v>
      </c>
      <c r="G51" s="82" t="s">
        <v>5</v>
      </c>
      <c r="H51" s="83" t="s">
        <v>5</v>
      </c>
      <c r="I51" s="50" t="e">
        <f t="shared" si="1"/>
        <v>#VALUE!</v>
      </c>
      <c r="J51" s="50" t="e">
        <f t="shared" si="1"/>
        <v>#VALUE!</v>
      </c>
      <c r="K51" s="50" t="e">
        <f t="shared" si="1"/>
        <v>#VALUE!</v>
      </c>
    </row>
    <row r="52" spans="2:11" x14ac:dyDescent="0.15">
      <c r="B52" s="112" t="s">
        <v>49</v>
      </c>
      <c r="C52" s="89" t="s">
        <v>6</v>
      </c>
      <c r="D52" s="90" t="s">
        <v>6</v>
      </c>
      <c r="E52" s="91" t="s">
        <v>6</v>
      </c>
      <c r="F52" s="89" t="s">
        <v>5</v>
      </c>
      <c r="G52" s="90" t="s">
        <v>5</v>
      </c>
      <c r="H52" s="91" t="s">
        <v>5</v>
      </c>
      <c r="I52" s="50" t="e">
        <f t="shared" si="1"/>
        <v>#VALUE!</v>
      </c>
      <c r="J52" s="50" t="e">
        <f t="shared" si="1"/>
        <v>#VALUE!</v>
      </c>
      <c r="K52" s="50" t="e">
        <f t="shared" si="1"/>
        <v>#VALUE!</v>
      </c>
    </row>
    <row r="53" spans="2:11" x14ac:dyDescent="0.15">
      <c r="B53" s="112" t="s">
        <v>50</v>
      </c>
      <c r="C53" s="89" t="s">
        <v>6</v>
      </c>
      <c r="D53" s="90" t="s">
        <v>6</v>
      </c>
      <c r="E53" s="91" t="s">
        <v>6</v>
      </c>
      <c r="F53" s="89" t="s">
        <v>5</v>
      </c>
      <c r="G53" s="90" t="s">
        <v>5</v>
      </c>
      <c r="H53" s="91" t="s">
        <v>5</v>
      </c>
      <c r="I53" s="50" t="e">
        <f t="shared" si="1"/>
        <v>#VALUE!</v>
      </c>
      <c r="J53" s="50" t="e">
        <f t="shared" si="1"/>
        <v>#VALUE!</v>
      </c>
      <c r="K53" s="50" t="e">
        <f t="shared" si="1"/>
        <v>#VALUE!</v>
      </c>
    </row>
    <row r="54" spans="2:11" x14ac:dyDescent="0.15">
      <c r="B54" s="112" t="s">
        <v>51</v>
      </c>
      <c r="C54" s="89" t="s">
        <v>6</v>
      </c>
      <c r="D54" s="90" t="s">
        <v>6</v>
      </c>
      <c r="E54" s="91" t="s">
        <v>6</v>
      </c>
      <c r="F54" s="89" t="s">
        <v>5</v>
      </c>
      <c r="G54" s="90" t="s">
        <v>5</v>
      </c>
      <c r="H54" s="91" t="s">
        <v>5</v>
      </c>
      <c r="I54" s="50" t="e">
        <f t="shared" si="1"/>
        <v>#VALUE!</v>
      </c>
      <c r="J54" s="50" t="e">
        <f t="shared" si="1"/>
        <v>#VALUE!</v>
      </c>
      <c r="K54" s="50" t="e">
        <f t="shared" si="1"/>
        <v>#VALUE!</v>
      </c>
    </row>
    <row r="55" spans="2:11" x14ac:dyDescent="0.15">
      <c r="B55" s="113" t="s">
        <v>17</v>
      </c>
      <c r="C55" s="81">
        <f t="shared" ref="C55:H55" si="5">SUM(C56:C65)</f>
        <v>0</v>
      </c>
      <c r="D55" s="82">
        <f t="shared" si="5"/>
        <v>0</v>
      </c>
      <c r="E55" s="83">
        <f t="shared" si="5"/>
        <v>0</v>
      </c>
      <c r="F55" s="81">
        <f t="shared" si="5"/>
        <v>0</v>
      </c>
      <c r="G55" s="82">
        <f t="shared" si="5"/>
        <v>0</v>
      </c>
      <c r="H55" s="83">
        <f t="shared" si="5"/>
        <v>0</v>
      </c>
      <c r="I55" s="50">
        <f t="shared" si="1"/>
        <v>0</v>
      </c>
      <c r="J55" s="50">
        <f t="shared" si="1"/>
        <v>0</v>
      </c>
      <c r="K55" s="50">
        <f t="shared" si="1"/>
        <v>0</v>
      </c>
    </row>
    <row r="56" spans="2:11" x14ac:dyDescent="0.15">
      <c r="B56" s="112" t="s">
        <v>52</v>
      </c>
      <c r="C56" s="89" t="s">
        <v>5</v>
      </c>
      <c r="D56" s="90" t="s">
        <v>5</v>
      </c>
      <c r="E56" s="91" t="s">
        <v>5</v>
      </c>
      <c r="F56" s="89" t="s">
        <v>5</v>
      </c>
      <c r="G56" s="90" t="s">
        <v>5</v>
      </c>
      <c r="H56" s="219" t="s">
        <v>349</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t="s">
        <v>5</v>
      </c>
      <c r="G58" s="90" t="s">
        <v>5</v>
      </c>
      <c r="H58" s="91" t="s">
        <v>5</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5</v>
      </c>
      <c r="D64" s="90" t="s">
        <v>5</v>
      </c>
      <c r="E64" s="91" t="s">
        <v>5</v>
      </c>
      <c r="F64" s="89" t="s">
        <v>5</v>
      </c>
      <c r="G64" s="90" t="s">
        <v>5</v>
      </c>
      <c r="H64" s="91" t="s">
        <v>5</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v>
      </c>
      <c r="E66" s="83">
        <f>SUM(E67,E68,E69)</f>
        <v>0</v>
      </c>
      <c r="F66" s="81" t="s">
        <v>5</v>
      </c>
      <c r="G66" s="250" t="s">
        <v>5</v>
      </c>
      <c r="H66" s="83" t="s">
        <v>5</v>
      </c>
      <c r="I66" s="50" t="e">
        <f t="shared" si="1"/>
        <v>#VALUE!</v>
      </c>
      <c r="J66" s="50" t="e">
        <f t="shared" si="1"/>
        <v>#VALUE!</v>
      </c>
      <c r="K66" s="50" t="e">
        <f t="shared" si="1"/>
        <v>#VALUE!</v>
      </c>
    </row>
    <row r="67" spans="2:11" x14ac:dyDescent="0.15">
      <c r="B67" s="112" t="s">
        <v>62</v>
      </c>
      <c r="C67" s="89" t="s">
        <v>5</v>
      </c>
      <c r="D67" s="90">
        <v>0</v>
      </c>
      <c r="E67" s="91">
        <v>0</v>
      </c>
      <c r="F67" s="89"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ageMargins left="0.98425196850393704" right="0.78740157480314965" top="0.98425196850393704" bottom="0.98425196850393704" header="0.51181102362204722" footer="0.51181102362204722"/>
  <pageSetup paperSize="9" scale="77"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172</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242</v>
      </c>
      <c r="D10" s="59">
        <v>9490</v>
      </c>
      <c r="E10" s="60">
        <v>7690</v>
      </c>
      <c r="F10" s="235">
        <v>244</v>
      </c>
      <c r="G10" s="235">
        <v>9220</v>
      </c>
      <c r="H10" s="298">
        <v>7470</v>
      </c>
      <c r="I10" s="50">
        <f>F10-C10</f>
        <v>2</v>
      </c>
      <c r="J10" s="50">
        <f t="shared" ref="J10:K25" si="0">G10-D10</f>
        <v>-270</v>
      </c>
      <c r="K10" s="50">
        <f t="shared" si="0"/>
        <v>-220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87.3</v>
      </c>
      <c r="D12" s="107">
        <f t="shared" si="2"/>
        <v>4172.5540000000001</v>
      </c>
      <c r="E12" s="108">
        <f t="shared" si="2"/>
        <v>3440.5539999999996</v>
      </c>
      <c r="F12" s="125">
        <f t="shared" si="2"/>
        <v>85.125</v>
      </c>
      <c r="G12" s="107">
        <f t="shared" si="2"/>
        <v>4123.8159999999998</v>
      </c>
      <c r="H12" s="108">
        <f t="shared" si="2"/>
        <v>3377.640967462039</v>
      </c>
      <c r="I12" s="50">
        <f t="shared" si="1"/>
        <v>-2.1749999999999972</v>
      </c>
      <c r="J12" s="50">
        <f t="shared" si="0"/>
        <v>-48.738000000000284</v>
      </c>
      <c r="K12" s="50">
        <f t="shared" si="0"/>
        <v>-62.913032537960589</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11</v>
      </c>
      <c r="D14" s="71">
        <f t="shared" si="3"/>
        <v>414</v>
      </c>
      <c r="E14" s="72">
        <f t="shared" si="3"/>
        <v>335</v>
      </c>
      <c r="F14" s="70">
        <f t="shared" si="3"/>
        <v>11.11</v>
      </c>
      <c r="G14" s="71">
        <f t="shared" si="3"/>
        <v>419.95799999999997</v>
      </c>
      <c r="H14" s="72">
        <f t="shared" si="3"/>
        <v>340.24796746203901</v>
      </c>
      <c r="I14" s="50">
        <f t="shared" si="1"/>
        <v>0.10999999999999943</v>
      </c>
      <c r="J14" s="50">
        <f t="shared" si="0"/>
        <v>5.95799999999997</v>
      </c>
      <c r="K14" s="50">
        <f t="shared" si="0"/>
        <v>5.2479674620390142</v>
      </c>
    </row>
    <row r="15" spans="2:11" x14ac:dyDescent="0.15">
      <c r="B15" s="112" t="s">
        <v>20</v>
      </c>
      <c r="C15" s="73">
        <v>11</v>
      </c>
      <c r="D15" s="68">
        <v>414</v>
      </c>
      <c r="E15" s="74">
        <v>335</v>
      </c>
      <c r="F15" s="73">
        <v>11.11</v>
      </c>
      <c r="G15" s="68">
        <v>419.95799999999997</v>
      </c>
      <c r="H15" s="74">
        <v>340.24796746203901</v>
      </c>
      <c r="I15" s="50">
        <f t="shared" si="1"/>
        <v>0.10999999999999943</v>
      </c>
      <c r="J15" s="50">
        <f t="shared" si="0"/>
        <v>5.95799999999997</v>
      </c>
      <c r="K15" s="50">
        <f t="shared" si="0"/>
        <v>5.2479674620390142</v>
      </c>
    </row>
    <row r="16" spans="2:11" ht="13.5" customHeight="1" x14ac:dyDescent="0.15">
      <c r="B16" s="113" t="s">
        <v>9</v>
      </c>
      <c r="C16" s="75">
        <f t="shared" ref="C16:H16" si="4">SUM(C17,C18,C19)</f>
        <v>3</v>
      </c>
      <c r="D16" s="76">
        <f t="shared" si="4"/>
        <v>76</v>
      </c>
      <c r="E16" s="77">
        <f t="shared" si="4"/>
        <v>54</v>
      </c>
      <c r="F16" s="75">
        <f t="shared" si="4"/>
        <v>2</v>
      </c>
      <c r="G16" s="76">
        <f t="shared" si="4"/>
        <v>50</v>
      </c>
      <c r="H16" s="77">
        <f t="shared" si="4"/>
        <v>31</v>
      </c>
      <c r="I16" s="50">
        <f t="shared" si="1"/>
        <v>-1</v>
      </c>
      <c r="J16" s="50">
        <f t="shared" si="0"/>
        <v>-26</v>
      </c>
      <c r="K16" s="50">
        <f t="shared" si="0"/>
        <v>-23</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v>3</v>
      </c>
      <c r="D19" s="79">
        <v>76</v>
      </c>
      <c r="E19" s="80">
        <v>54</v>
      </c>
      <c r="F19" s="78">
        <v>2</v>
      </c>
      <c r="G19" s="79">
        <v>50</v>
      </c>
      <c r="H19" s="80">
        <v>31</v>
      </c>
      <c r="I19" s="50">
        <f t="shared" si="1"/>
        <v>-1</v>
      </c>
      <c r="J19" s="50">
        <f t="shared" si="0"/>
        <v>-26</v>
      </c>
      <c r="K19" s="50">
        <f t="shared" si="0"/>
        <v>-23</v>
      </c>
    </row>
    <row r="20" spans="2:11" x14ac:dyDescent="0.15">
      <c r="B20" s="113" t="s">
        <v>10</v>
      </c>
      <c r="C20" s="81">
        <f t="shared" ref="C20:H20" si="5">SUM(C21,C22,C23,C24,C25,C26)</f>
        <v>3</v>
      </c>
      <c r="D20" s="82">
        <f t="shared" si="5"/>
        <v>150</v>
      </c>
      <c r="E20" s="83">
        <f t="shared" si="5"/>
        <v>50</v>
      </c>
      <c r="F20" s="81">
        <f t="shared" si="5"/>
        <v>3</v>
      </c>
      <c r="G20" s="82">
        <f t="shared" si="5"/>
        <v>150</v>
      </c>
      <c r="H20" s="83">
        <f t="shared" si="5"/>
        <v>50</v>
      </c>
      <c r="I20" s="50">
        <f t="shared" si="1"/>
        <v>0</v>
      </c>
      <c r="J20" s="50">
        <f t="shared" si="0"/>
        <v>0</v>
      </c>
      <c r="K20" s="50">
        <f t="shared" si="0"/>
        <v>0</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87" t="s">
        <v>6</v>
      </c>
      <c r="D22" s="79" t="s">
        <v>6</v>
      </c>
      <c r="E22" s="80" t="s">
        <v>6</v>
      </c>
      <c r="F22" s="87"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3</v>
      </c>
      <c r="D24" s="52">
        <v>150</v>
      </c>
      <c r="E24" s="88">
        <v>50</v>
      </c>
      <c r="F24" s="87">
        <v>3</v>
      </c>
      <c r="G24" s="52">
        <v>150</v>
      </c>
      <c r="H24" s="88">
        <v>50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6">C28</f>
        <v>24</v>
      </c>
      <c r="D27" s="82">
        <f t="shared" si="6"/>
        <v>1023</v>
      </c>
      <c r="E27" s="83">
        <f t="shared" si="6"/>
        <v>980</v>
      </c>
      <c r="F27" s="81">
        <f t="shared" si="6"/>
        <v>23</v>
      </c>
      <c r="G27" s="82">
        <f t="shared" si="6"/>
        <v>980</v>
      </c>
      <c r="H27" s="83">
        <f t="shared" si="6"/>
        <v>940</v>
      </c>
      <c r="I27" s="50">
        <f t="shared" si="1"/>
        <v>-1</v>
      </c>
      <c r="J27" s="50">
        <f t="shared" si="1"/>
        <v>-43</v>
      </c>
      <c r="K27" s="50">
        <f t="shared" si="1"/>
        <v>-40</v>
      </c>
    </row>
    <row r="28" spans="2:11" x14ac:dyDescent="0.15">
      <c r="B28" s="112" t="s">
        <v>30</v>
      </c>
      <c r="C28" s="89">
        <v>24</v>
      </c>
      <c r="D28" s="90">
        <v>1023</v>
      </c>
      <c r="E28" s="91">
        <v>980</v>
      </c>
      <c r="F28" s="89">
        <v>23</v>
      </c>
      <c r="G28" s="90">
        <v>980</v>
      </c>
      <c r="H28" s="91">
        <v>940</v>
      </c>
      <c r="I28" s="50">
        <f t="shared" si="1"/>
        <v>-1</v>
      </c>
      <c r="J28" s="50">
        <f t="shared" si="1"/>
        <v>-43</v>
      </c>
      <c r="K28" s="50">
        <f t="shared" si="1"/>
        <v>-40</v>
      </c>
    </row>
    <row r="29" spans="2:11" x14ac:dyDescent="0.15">
      <c r="B29" s="113" t="s">
        <v>12</v>
      </c>
      <c r="C29" s="81">
        <f t="shared" ref="C29:H29" si="7">SUM(C30,C31,C32,C33)</f>
        <v>39</v>
      </c>
      <c r="D29" s="82">
        <f t="shared" si="7"/>
        <v>2280</v>
      </c>
      <c r="E29" s="83">
        <f t="shared" si="7"/>
        <v>1830</v>
      </c>
      <c r="F29" s="81">
        <f t="shared" si="7"/>
        <v>39</v>
      </c>
      <c r="G29" s="82">
        <f t="shared" si="7"/>
        <v>2280</v>
      </c>
      <c r="H29" s="83">
        <f t="shared" si="7"/>
        <v>1830</v>
      </c>
      <c r="I29" s="50">
        <f t="shared" si="1"/>
        <v>0</v>
      </c>
      <c r="J29" s="50">
        <f t="shared" si="1"/>
        <v>0</v>
      </c>
      <c r="K29" s="50">
        <f t="shared" si="1"/>
        <v>0</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39</v>
      </c>
      <c r="D33" s="90">
        <v>2280</v>
      </c>
      <c r="E33" s="91">
        <v>1830</v>
      </c>
      <c r="F33" s="89">
        <v>39</v>
      </c>
      <c r="G33" s="90">
        <v>2280</v>
      </c>
      <c r="H33" s="91">
        <v>1830</v>
      </c>
      <c r="I33" s="50">
        <f t="shared" si="1"/>
        <v>0</v>
      </c>
      <c r="J33" s="50">
        <f t="shared" si="1"/>
        <v>0</v>
      </c>
      <c r="K33" s="50">
        <f t="shared" si="1"/>
        <v>0</v>
      </c>
    </row>
    <row r="34" spans="2:11" x14ac:dyDescent="0.15">
      <c r="B34" s="113" t="s">
        <v>13</v>
      </c>
      <c r="C34" s="81">
        <f t="shared" ref="C34:H34" si="8">SUM(C35,C36,C37,C38,C39,C40,C41)</f>
        <v>1</v>
      </c>
      <c r="D34" s="82">
        <f t="shared" si="8"/>
        <v>19</v>
      </c>
      <c r="E34" s="83">
        <f t="shared" si="8"/>
        <v>17</v>
      </c>
      <c r="F34" s="81">
        <f t="shared" si="8"/>
        <v>1</v>
      </c>
      <c r="G34" s="82">
        <f t="shared" si="8"/>
        <v>20</v>
      </c>
      <c r="H34" s="83">
        <f t="shared" si="8"/>
        <v>17</v>
      </c>
      <c r="I34" s="50">
        <f t="shared" si="1"/>
        <v>0</v>
      </c>
      <c r="J34" s="50">
        <f t="shared" si="1"/>
        <v>1</v>
      </c>
      <c r="K34" s="50">
        <f t="shared" si="1"/>
        <v>0</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1</v>
      </c>
      <c r="D40" s="90">
        <v>19</v>
      </c>
      <c r="E40" s="91">
        <v>17</v>
      </c>
      <c r="F40" s="89">
        <v>1</v>
      </c>
      <c r="G40" s="90">
        <v>20</v>
      </c>
      <c r="H40" s="91">
        <v>17</v>
      </c>
      <c r="I40" s="50">
        <f t="shared" si="1"/>
        <v>0</v>
      </c>
      <c r="J40" s="50">
        <f t="shared" si="1"/>
        <v>1</v>
      </c>
      <c r="K40" s="50">
        <f t="shared" si="1"/>
        <v>0</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1</v>
      </c>
      <c r="D42" s="82">
        <f t="shared" si="9"/>
        <v>50</v>
      </c>
      <c r="E42" s="83">
        <f t="shared" si="9"/>
        <v>33</v>
      </c>
      <c r="F42" s="81">
        <f t="shared" si="9"/>
        <v>2</v>
      </c>
      <c r="G42" s="82">
        <f t="shared" si="9"/>
        <v>100</v>
      </c>
      <c r="H42" s="83">
        <f t="shared" si="9"/>
        <v>66</v>
      </c>
      <c r="I42" s="50">
        <f t="shared" si="1"/>
        <v>1</v>
      </c>
      <c r="J42" s="50">
        <f t="shared" si="1"/>
        <v>50</v>
      </c>
      <c r="K42" s="50">
        <f t="shared" si="1"/>
        <v>33</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v>1</v>
      </c>
      <c r="D45" s="90">
        <v>50</v>
      </c>
      <c r="E45" s="91">
        <v>33</v>
      </c>
      <c r="F45" s="89">
        <v>2</v>
      </c>
      <c r="G45" s="90">
        <v>100</v>
      </c>
      <c r="H45" s="91">
        <v>66</v>
      </c>
      <c r="I45" s="50">
        <f t="shared" si="1"/>
        <v>1</v>
      </c>
      <c r="J45" s="50">
        <f t="shared" si="1"/>
        <v>50</v>
      </c>
      <c r="K45" s="50">
        <f t="shared" si="1"/>
        <v>33</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10">SUM(C49,C50)</f>
        <v>2</v>
      </c>
      <c r="D48" s="82">
        <f t="shared" si="10"/>
        <v>78</v>
      </c>
      <c r="E48" s="83">
        <f t="shared" si="10"/>
        <v>70</v>
      </c>
      <c r="F48" s="81">
        <f t="shared" si="10"/>
        <v>1</v>
      </c>
      <c r="G48" s="82">
        <f t="shared" si="10"/>
        <v>47</v>
      </c>
      <c r="H48" s="83">
        <f t="shared" si="10"/>
        <v>43</v>
      </c>
      <c r="I48" s="50">
        <f t="shared" si="1"/>
        <v>-1</v>
      </c>
      <c r="J48" s="50">
        <f t="shared" si="1"/>
        <v>-31</v>
      </c>
      <c r="K48" s="50">
        <f t="shared" si="1"/>
        <v>-27</v>
      </c>
    </row>
    <row r="49" spans="2:11" x14ac:dyDescent="0.15">
      <c r="B49" s="112" t="s">
        <v>47</v>
      </c>
      <c r="C49" s="87">
        <v>2</v>
      </c>
      <c r="D49" s="52">
        <v>78</v>
      </c>
      <c r="E49" s="88">
        <v>70</v>
      </c>
      <c r="F49" s="87">
        <v>1</v>
      </c>
      <c r="G49" s="52">
        <v>47</v>
      </c>
      <c r="H49" s="88">
        <v>43</v>
      </c>
      <c r="I49" s="50">
        <f t="shared" si="1"/>
        <v>-1</v>
      </c>
      <c r="J49" s="50">
        <f t="shared" si="1"/>
        <v>-31</v>
      </c>
      <c r="K49" s="50">
        <f t="shared" si="1"/>
        <v>-27</v>
      </c>
    </row>
    <row r="50" spans="2:11" x14ac:dyDescent="0.15">
      <c r="B50" s="112" t="s">
        <v>48</v>
      </c>
      <c r="C50" s="168" t="s">
        <v>5</v>
      </c>
      <c r="D50" s="165" t="s">
        <v>5</v>
      </c>
      <c r="E50" s="174" t="s">
        <v>5</v>
      </c>
      <c r="F50" s="168" t="s">
        <v>5</v>
      </c>
      <c r="G50" s="165" t="s">
        <v>5</v>
      </c>
      <c r="H50" s="174" t="s">
        <v>5</v>
      </c>
      <c r="I50" s="50" t="e">
        <f t="shared" si="1"/>
        <v>#VALUE!</v>
      </c>
      <c r="J50" s="50" t="e">
        <f t="shared" si="1"/>
        <v>#VALUE!</v>
      </c>
      <c r="K50" s="50" t="e">
        <f t="shared" si="1"/>
        <v>#VALUE!</v>
      </c>
    </row>
    <row r="51" spans="2:11" x14ac:dyDescent="0.15">
      <c r="B51" s="113" t="s">
        <v>16</v>
      </c>
      <c r="C51" s="173">
        <f>SUM(C52,C53,C54)</f>
        <v>0</v>
      </c>
      <c r="D51" s="171">
        <f>SUM(D52,D53,D54)</f>
        <v>45</v>
      </c>
      <c r="E51" s="172">
        <f>SUM(E52,E53,E54)</f>
        <v>39</v>
      </c>
      <c r="F51" s="173" t="s">
        <v>5</v>
      </c>
      <c r="G51" s="171" t="s">
        <v>5</v>
      </c>
      <c r="H51" s="172" t="s">
        <v>5</v>
      </c>
      <c r="I51" s="50" t="e">
        <f t="shared" si="1"/>
        <v>#VALUE!</v>
      </c>
      <c r="J51" s="50" t="e">
        <f t="shared" si="1"/>
        <v>#VALUE!</v>
      </c>
      <c r="K51" s="50" t="e">
        <f t="shared" si="1"/>
        <v>#VALUE!</v>
      </c>
    </row>
    <row r="52" spans="2:11" x14ac:dyDescent="0.15">
      <c r="B52" s="112" t="s">
        <v>49</v>
      </c>
      <c r="C52" s="89">
        <v>0</v>
      </c>
      <c r="D52" s="90">
        <v>15</v>
      </c>
      <c r="E52" s="91">
        <v>13</v>
      </c>
      <c r="F52" s="89" t="s">
        <v>5</v>
      </c>
      <c r="G52" s="90" t="s">
        <v>5</v>
      </c>
      <c r="H52" s="91" t="s">
        <v>5</v>
      </c>
      <c r="I52" s="50" t="e">
        <f t="shared" si="1"/>
        <v>#VALUE!</v>
      </c>
      <c r="J52" s="50" t="e">
        <f t="shared" si="1"/>
        <v>#VALUE!</v>
      </c>
      <c r="K52" s="50" t="e">
        <f t="shared" si="1"/>
        <v>#VALUE!</v>
      </c>
    </row>
    <row r="53" spans="2:11" x14ac:dyDescent="0.15">
      <c r="B53" s="112" t="s">
        <v>50</v>
      </c>
      <c r="C53" s="89">
        <v>0</v>
      </c>
      <c r="D53" s="90">
        <v>15</v>
      </c>
      <c r="E53" s="91">
        <v>13</v>
      </c>
      <c r="F53" s="89" t="s">
        <v>5</v>
      </c>
      <c r="G53" s="90" t="s">
        <v>5</v>
      </c>
      <c r="H53" s="91" t="s">
        <v>5</v>
      </c>
      <c r="I53" s="50" t="e">
        <f t="shared" si="1"/>
        <v>#VALUE!</v>
      </c>
      <c r="J53" s="50" t="e">
        <f t="shared" si="1"/>
        <v>#VALUE!</v>
      </c>
      <c r="K53" s="50" t="e">
        <f t="shared" si="1"/>
        <v>#VALUE!</v>
      </c>
    </row>
    <row r="54" spans="2:11" x14ac:dyDescent="0.15">
      <c r="B54" s="112" t="s">
        <v>51</v>
      </c>
      <c r="C54" s="89">
        <v>0</v>
      </c>
      <c r="D54" s="90">
        <v>15</v>
      </c>
      <c r="E54" s="91">
        <v>13</v>
      </c>
      <c r="F54" s="89" t="s">
        <v>5</v>
      </c>
      <c r="G54" s="90" t="s">
        <v>5</v>
      </c>
      <c r="H54" s="91" t="s">
        <v>5</v>
      </c>
      <c r="I54" s="50" t="e">
        <f t="shared" si="1"/>
        <v>#VALUE!</v>
      </c>
      <c r="J54" s="50" t="e">
        <f t="shared" si="1"/>
        <v>#VALUE!</v>
      </c>
      <c r="K54" s="50" t="e">
        <f t="shared" si="1"/>
        <v>#VALUE!</v>
      </c>
    </row>
    <row r="55" spans="2:11" x14ac:dyDescent="0.15">
      <c r="B55" s="113" t="s">
        <v>17</v>
      </c>
      <c r="C55" s="81">
        <f t="shared" ref="C55:H55" si="11">SUM(C56:C65)</f>
        <v>3.3</v>
      </c>
      <c r="D55" s="82">
        <f t="shared" si="11"/>
        <v>30.45</v>
      </c>
      <c r="E55" s="83">
        <f t="shared" si="11"/>
        <v>25.45</v>
      </c>
      <c r="F55" s="81">
        <f t="shared" si="11"/>
        <v>3.0150000000000001</v>
      </c>
      <c r="G55" s="82">
        <f t="shared" si="11"/>
        <v>69.858000000000004</v>
      </c>
      <c r="H55" s="83">
        <f t="shared" si="11"/>
        <v>53.393000000000001</v>
      </c>
      <c r="I55" s="50">
        <f t="shared" si="1"/>
        <v>-0.2849999999999997</v>
      </c>
      <c r="J55" s="50">
        <f t="shared" si="1"/>
        <v>39.408000000000001</v>
      </c>
      <c r="K55" s="50">
        <f t="shared" si="1"/>
        <v>27.943000000000001</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2</v>
      </c>
      <c r="D57" s="90">
        <v>23</v>
      </c>
      <c r="E57" s="91">
        <v>22</v>
      </c>
      <c r="F57" s="89">
        <v>3.0150000000000001</v>
      </c>
      <c r="G57" s="90">
        <v>66.858000000000004</v>
      </c>
      <c r="H57" s="91">
        <v>52.393000000000001</v>
      </c>
      <c r="I57" s="50">
        <f t="shared" si="1"/>
        <v>1.0150000000000001</v>
      </c>
      <c r="J57" s="50">
        <f t="shared" si="1"/>
        <v>43.858000000000004</v>
      </c>
      <c r="K57" s="50">
        <f t="shared" si="1"/>
        <v>30.393000000000001</v>
      </c>
    </row>
    <row r="58" spans="2:11" x14ac:dyDescent="0.15">
      <c r="B58" s="112" t="s">
        <v>54</v>
      </c>
      <c r="C58" s="89">
        <v>1</v>
      </c>
      <c r="D58" s="90">
        <v>7</v>
      </c>
      <c r="E58" s="91">
        <v>3</v>
      </c>
      <c r="F58" s="89">
        <v>0</v>
      </c>
      <c r="G58" s="90">
        <v>3</v>
      </c>
      <c r="H58" s="91">
        <v>1</v>
      </c>
      <c r="I58" s="50">
        <f t="shared" si="1"/>
        <v>-1</v>
      </c>
      <c r="J58" s="50">
        <f t="shared" si="1"/>
        <v>-4</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v>0</v>
      </c>
      <c r="D62" s="90">
        <v>0</v>
      </c>
      <c r="E62" s="91">
        <v>0</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0.3</v>
      </c>
      <c r="D65" s="90">
        <v>0.45</v>
      </c>
      <c r="E65" s="91">
        <v>0.45</v>
      </c>
      <c r="F65" s="89">
        <v>0</v>
      </c>
      <c r="G65" s="90">
        <v>0</v>
      </c>
      <c r="H65" s="91">
        <v>0</v>
      </c>
      <c r="I65" s="50">
        <f t="shared" si="1"/>
        <v>-0.3</v>
      </c>
      <c r="J65" s="50">
        <f t="shared" si="1"/>
        <v>-0.45</v>
      </c>
      <c r="K65" s="50">
        <f t="shared" si="1"/>
        <v>-0.45</v>
      </c>
    </row>
    <row r="66" spans="2:11" x14ac:dyDescent="0.15">
      <c r="B66" s="113" t="s">
        <v>18</v>
      </c>
      <c r="C66" s="81">
        <f t="shared" ref="C66:H66" si="12">SUM(C67,C68,C69)</f>
        <v>0</v>
      </c>
      <c r="D66" s="82">
        <f t="shared" si="12"/>
        <v>7.1040000000000001</v>
      </c>
      <c r="E66" s="83">
        <f t="shared" si="12"/>
        <v>7.1040000000000001</v>
      </c>
      <c r="F66" s="81">
        <f t="shared" si="12"/>
        <v>0</v>
      </c>
      <c r="G66" s="82">
        <f t="shared" si="12"/>
        <v>7</v>
      </c>
      <c r="H66" s="83">
        <f t="shared" si="12"/>
        <v>7</v>
      </c>
      <c r="I66" s="50">
        <f t="shared" si="1"/>
        <v>0</v>
      </c>
      <c r="J66" s="50">
        <f t="shared" si="1"/>
        <v>-0.10400000000000009</v>
      </c>
      <c r="K66" s="50">
        <f t="shared" si="1"/>
        <v>-0.10400000000000009</v>
      </c>
    </row>
    <row r="67" spans="2:11" x14ac:dyDescent="0.15">
      <c r="B67" s="112" t="s">
        <v>62</v>
      </c>
      <c r="C67" s="89" t="s">
        <v>5</v>
      </c>
      <c r="D67" s="90">
        <v>7.1040000000000001</v>
      </c>
      <c r="E67" s="91">
        <v>7.1040000000000001</v>
      </c>
      <c r="F67" s="89" t="s">
        <v>5</v>
      </c>
      <c r="G67" s="90">
        <v>7</v>
      </c>
      <c r="H67" s="91">
        <v>7</v>
      </c>
      <c r="I67" s="50" t="e">
        <f t="shared" si="1"/>
        <v>#VALUE!</v>
      </c>
      <c r="J67" s="50">
        <f t="shared" si="1"/>
        <v>-0.10400000000000009</v>
      </c>
      <c r="K67" s="50">
        <f t="shared" si="1"/>
        <v>-0.10400000000000009</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173</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310</v>
      </c>
      <c r="D10" s="59">
        <v>11100</v>
      </c>
      <c r="E10" s="60">
        <v>10300</v>
      </c>
      <c r="F10" s="235">
        <v>305</v>
      </c>
      <c r="G10" s="235">
        <v>11800</v>
      </c>
      <c r="H10" s="298">
        <v>10900</v>
      </c>
      <c r="I10" s="50">
        <f>F10-C10</f>
        <v>-5</v>
      </c>
      <c r="J10" s="50">
        <f t="shared" ref="J10:K25" si="0">G10-D10</f>
        <v>700</v>
      </c>
      <c r="K10" s="50">
        <f t="shared" si="0"/>
        <v>600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182.3</v>
      </c>
      <c r="D12" s="107">
        <f t="shared" si="2"/>
        <v>6193.4219999999996</v>
      </c>
      <c r="E12" s="108">
        <f t="shared" si="2"/>
        <v>5509.4219999999996</v>
      </c>
      <c r="F12" s="125">
        <f t="shared" si="2"/>
        <v>164.65</v>
      </c>
      <c r="G12" s="107">
        <f t="shared" si="2"/>
        <v>5909.68</v>
      </c>
      <c r="H12" s="108">
        <f t="shared" si="2"/>
        <v>5180.62</v>
      </c>
      <c r="I12" s="50">
        <f t="shared" si="1"/>
        <v>-17.650000000000006</v>
      </c>
      <c r="J12" s="50">
        <f t="shared" si="0"/>
        <v>-283.74199999999928</v>
      </c>
      <c r="K12" s="50">
        <f t="shared" si="0"/>
        <v>-328.80199999999968</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59</v>
      </c>
      <c r="D14" s="71">
        <f t="shared" si="3"/>
        <v>1560</v>
      </c>
      <c r="E14" s="72">
        <f t="shared" si="3"/>
        <v>1220</v>
      </c>
      <c r="F14" s="70">
        <f t="shared" si="3"/>
        <v>54</v>
      </c>
      <c r="G14" s="71">
        <f t="shared" si="3"/>
        <v>1700</v>
      </c>
      <c r="H14" s="72">
        <f t="shared" si="3"/>
        <v>1330</v>
      </c>
      <c r="I14" s="50">
        <f t="shared" si="1"/>
        <v>-5</v>
      </c>
      <c r="J14" s="50">
        <f t="shared" si="0"/>
        <v>140</v>
      </c>
      <c r="K14" s="50">
        <f t="shared" si="0"/>
        <v>110</v>
      </c>
    </row>
    <row r="15" spans="2:11" x14ac:dyDescent="0.15">
      <c r="B15" s="112" t="s">
        <v>20</v>
      </c>
      <c r="C15" s="175">
        <v>59</v>
      </c>
      <c r="D15" s="176">
        <v>1560</v>
      </c>
      <c r="E15" s="177">
        <v>1220</v>
      </c>
      <c r="F15" s="175">
        <v>54</v>
      </c>
      <c r="G15" s="176">
        <v>1700</v>
      </c>
      <c r="H15" s="177">
        <v>1330</v>
      </c>
      <c r="I15" s="50">
        <f t="shared" si="1"/>
        <v>-5</v>
      </c>
      <c r="J15" s="50">
        <f t="shared" si="0"/>
        <v>140</v>
      </c>
      <c r="K15" s="50">
        <f t="shared" si="0"/>
        <v>110</v>
      </c>
    </row>
    <row r="16" spans="2:11" ht="13.5" customHeight="1" x14ac:dyDescent="0.15">
      <c r="B16" s="113" t="s">
        <v>9</v>
      </c>
      <c r="C16" s="75">
        <f t="shared" ref="C16:H16" si="4">SUM(C17,C18,C19)</f>
        <v>2</v>
      </c>
      <c r="D16" s="76">
        <f t="shared" si="4"/>
        <v>40</v>
      </c>
      <c r="E16" s="77">
        <f t="shared" si="4"/>
        <v>36</v>
      </c>
      <c r="F16" s="75">
        <f t="shared" si="4"/>
        <v>1</v>
      </c>
      <c r="G16" s="76">
        <f t="shared" si="4"/>
        <v>18</v>
      </c>
      <c r="H16" s="77">
        <f t="shared" si="4"/>
        <v>15</v>
      </c>
      <c r="I16" s="50">
        <f t="shared" si="1"/>
        <v>-1</v>
      </c>
      <c r="J16" s="50">
        <f t="shared" si="0"/>
        <v>-22</v>
      </c>
      <c r="K16" s="50">
        <f t="shared" si="0"/>
        <v>-21</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87">
        <v>2</v>
      </c>
      <c r="D19" s="52">
        <v>40</v>
      </c>
      <c r="E19" s="88">
        <v>36</v>
      </c>
      <c r="F19" s="87">
        <v>1</v>
      </c>
      <c r="G19" s="52">
        <v>18</v>
      </c>
      <c r="H19" s="88">
        <v>15</v>
      </c>
      <c r="I19" s="50">
        <f t="shared" si="1"/>
        <v>-1</v>
      </c>
      <c r="J19" s="50">
        <f t="shared" si="0"/>
        <v>-22</v>
      </c>
      <c r="K19" s="50">
        <f t="shared" si="0"/>
        <v>-21</v>
      </c>
    </row>
    <row r="20" spans="2:11" x14ac:dyDescent="0.15">
      <c r="B20" s="113" t="s">
        <v>10</v>
      </c>
      <c r="C20" s="81">
        <f t="shared" ref="C20:H20" si="5">SUM(C21,C22,C23,C24,C25,C26)</f>
        <v>20</v>
      </c>
      <c r="D20" s="82">
        <f t="shared" si="5"/>
        <v>760</v>
      </c>
      <c r="E20" s="83">
        <f t="shared" si="5"/>
        <v>760</v>
      </c>
      <c r="F20" s="81">
        <f t="shared" si="5"/>
        <v>20</v>
      </c>
      <c r="G20" s="82">
        <f t="shared" si="5"/>
        <v>650</v>
      </c>
      <c r="H20" s="83">
        <f t="shared" si="5"/>
        <v>650</v>
      </c>
      <c r="I20" s="50">
        <f t="shared" si="1"/>
        <v>0</v>
      </c>
      <c r="J20" s="50">
        <f t="shared" si="0"/>
        <v>-110</v>
      </c>
      <c r="K20" s="50">
        <f t="shared" si="0"/>
        <v>-110</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78">
        <v>20</v>
      </c>
      <c r="D22" s="79">
        <v>760</v>
      </c>
      <c r="E22" s="80">
        <v>760</v>
      </c>
      <c r="F22" s="78">
        <v>20</v>
      </c>
      <c r="G22" s="79">
        <v>650</v>
      </c>
      <c r="H22" s="80">
        <v>650</v>
      </c>
      <c r="I22" s="50">
        <f t="shared" si="1"/>
        <v>0</v>
      </c>
      <c r="J22" s="50">
        <f t="shared" si="0"/>
        <v>-110</v>
      </c>
      <c r="K22" s="50">
        <f t="shared" si="0"/>
        <v>-110</v>
      </c>
    </row>
    <row r="23" spans="2:11" x14ac:dyDescent="0.15">
      <c r="B23" s="112" t="s">
        <v>26</v>
      </c>
      <c r="C23" s="87" t="s">
        <v>5</v>
      </c>
      <c r="D23" s="52" t="s">
        <v>5</v>
      </c>
      <c r="E23" s="88" t="s">
        <v>5</v>
      </c>
      <c r="F23" s="78" t="s">
        <v>6</v>
      </c>
      <c r="G23" s="79" t="s">
        <v>6</v>
      </c>
      <c r="H23" s="80" t="s">
        <v>6</v>
      </c>
      <c r="I23" s="50" t="e">
        <f t="shared" si="1"/>
        <v>#VALUE!</v>
      </c>
      <c r="J23" s="50" t="e">
        <f t="shared" si="0"/>
        <v>#VALUE!</v>
      </c>
      <c r="K23" s="50" t="e">
        <f t="shared" si="0"/>
        <v>#VALUE!</v>
      </c>
    </row>
    <row r="24" spans="2:11" x14ac:dyDescent="0.15">
      <c r="B24" s="112" t="s">
        <v>27</v>
      </c>
      <c r="C24" s="87" t="s">
        <v>5</v>
      </c>
      <c r="D24" s="52" t="s">
        <v>5</v>
      </c>
      <c r="E24" s="88" t="s">
        <v>5</v>
      </c>
      <c r="F24" s="87" t="s">
        <v>5</v>
      </c>
      <c r="G24" s="52" t="s">
        <v>5</v>
      </c>
      <c r="H24" s="88"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6">C28</f>
        <v>3.5</v>
      </c>
      <c r="D27" s="82">
        <f t="shared" si="6"/>
        <v>113</v>
      </c>
      <c r="E27" s="83">
        <f t="shared" si="6"/>
        <v>105</v>
      </c>
      <c r="F27" s="81">
        <f t="shared" si="6"/>
        <v>3.5</v>
      </c>
      <c r="G27" s="82">
        <f t="shared" si="6"/>
        <v>110</v>
      </c>
      <c r="H27" s="83">
        <f t="shared" si="6"/>
        <v>100</v>
      </c>
      <c r="I27" s="50">
        <f t="shared" si="1"/>
        <v>0</v>
      </c>
      <c r="J27" s="50">
        <f t="shared" si="1"/>
        <v>-3</v>
      </c>
      <c r="K27" s="50">
        <f t="shared" si="1"/>
        <v>-5</v>
      </c>
    </row>
    <row r="28" spans="2:11" x14ac:dyDescent="0.15">
      <c r="B28" s="112" t="s">
        <v>30</v>
      </c>
      <c r="C28" s="89">
        <v>3.5</v>
      </c>
      <c r="D28" s="90">
        <v>113</v>
      </c>
      <c r="E28" s="91">
        <v>105</v>
      </c>
      <c r="F28" s="89">
        <v>3.5</v>
      </c>
      <c r="G28" s="90">
        <v>110</v>
      </c>
      <c r="H28" s="91">
        <v>100</v>
      </c>
      <c r="I28" s="50">
        <f t="shared" si="1"/>
        <v>0</v>
      </c>
      <c r="J28" s="50">
        <f t="shared" si="1"/>
        <v>-3</v>
      </c>
      <c r="K28" s="50">
        <f t="shared" si="1"/>
        <v>-5</v>
      </c>
    </row>
    <row r="29" spans="2:11" x14ac:dyDescent="0.15">
      <c r="B29" s="113" t="s">
        <v>12</v>
      </c>
      <c r="C29" s="81">
        <f>SUM(C30,C31,C32,C33)</f>
        <v>3</v>
      </c>
      <c r="D29" s="82">
        <f>SUM(D30,D31,D32,D33)</f>
        <v>17</v>
      </c>
      <c r="E29" s="83">
        <f>SUM(E30,E31,E32,E33)</f>
        <v>14</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78" t="s">
        <v>5</v>
      </c>
      <c r="D31" s="79" t="s">
        <v>5</v>
      </c>
      <c r="E31" s="80" t="s">
        <v>5</v>
      </c>
      <c r="F31" s="78" t="s">
        <v>5</v>
      </c>
      <c r="G31" s="79" t="s">
        <v>5</v>
      </c>
      <c r="H31" s="80"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3</v>
      </c>
      <c r="D33" s="90">
        <v>17</v>
      </c>
      <c r="E33" s="91">
        <v>14</v>
      </c>
      <c r="F33" s="89" t="s">
        <v>5</v>
      </c>
      <c r="G33" s="90" t="s">
        <v>5</v>
      </c>
      <c r="H33" s="91" t="s">
        <v>5</v>
      </c>
      <c r="I33" s="50" t="e">
        <f t="shared" si="1"/>
        <v>#VALUE!</v>
      </c>
      <c r="J33" s="50" t="e">
        <f t="shared" si="1"/>
        <v>#VALUE!</v>
      </c>
      <c r="K33" s="50" t="e">
        <f t="shared" si="1"/>
        <v>#VALUE!</v>
      </c>
    </row>
    <row r="34" spans="2:11" x14ac:dyDescent="0.15">
      <c r="B34" s="113" t="s">
        <v>13</v>
      </c>
      <c r="C34" s="81">
        <f t="shared" ref="C34:H34" si="7">SUM(C35,C36,C37,C38,C39,C40,C41)</f>
        <v>13</v>
      </c>
      <c r="D34" s="82">
        <f t="shared" si="7"/>
        <v>582</v>
      </c>
      <c r="E34" s="83">
        <f t="shared" si="7"/>
        <v>490</v>
      </c>
      <c r="F34" s="81">
        <f t="shared" si="7"/>
        <v>13</v>
      </c>
      <c r="G34" s="82">
        <f t="shared" si="7"/>
        <v>529</v>
      </c>
      <c r="H34" s="83">
        <f t="shared" si="7"/>
        <v>445</v>
      </c>
      <c r="I34" s="50">
        <f t="shared" si="1"/>
        <v>0</v>
      </c>
      <c r="J34" s="50">
        <f t="shared" si="1"/>
        <v>-53</v>
      </c>
      <c r="K34" s="50">
        <f t="shared" si="1"/>
        <v>-45</v>
      </c>
    </row>
    <row r="35" spans="2:11" x14ac:dyDescent="0.15">
      <c r="B35" s="112" t="s">
        <v>35</v>
      </c>
      <c r="C35" s="89">
        <v>11</v>
      </c>
      <c r="D35" s="90">
        <v>560</v>
      </c>
      <c r="E35" s="91">
        <v>471</v>
      </c>
      <c r="F35" s="89">
        <v>11</v>
      </c>
      <c r="G35" s="90">
        <v>508</v>
      </c>
      <c r="H35" s="91">
        <v>427</v>
      </c>
      <c r="I35" s="50">
        <f t="shared" si="1"/>
        <v>0</v>
      </c>
      <c r="J35" s="50">
        <f t="shared" si="1"/>
        <v>-52</v>
      </c>
      <c r="K35" s="50">
        <f t="shared" si="1"/>
        <v>-44</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2</v>
      </c>
      <c r="D40" s="90">
        <v>22</v>
      </c>
      <c r="E40" s="91">
        <v>19</v>
      </c>
      <c r="F40" s="89">
        <v>2</v>
      </c>
      <c r="G40" s="90">
        <v>21</v>
      </c>
      <c r="H40" s="91">
        <v>18</v>
      </c>
      <c r="I40" s="50">
        <f t="shared" si="1"/>
        <v>0</v>
      </c>
      <c r="J40" s="50">
        <f t="shared" si="1"/>
        <v>-1</v>
      </c>
      <c r="K40" s="50">
        <f t="shared" si="1"/>
        <v>-1</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8">SUM(C43,C44,C45,C46,C47)</f>
        <v>35</v>
      </c>
      <c r="D42" s="82">
        <f t="shared" si="8"/>
        <v>1414</v>
      </c>
      <c r="E42" s="83">
        <f t="shared" si="8"/>
        <v>1330</v>
      </c>
      <c r="F42" s="81">
        <f t="shared" si="8"/>
        <v>35</v>
      </c>
      <c r="G42" s="82">
        <f t="shared" si="8"/>
        <v>1395</v>
      </c>
      <c r="H42" s="83">
        <f t="shared" si="8"/>
        <v>1250</v>
      </c>
      <c r="I42" s="50">
        <f t="shared" si="1"/>
        <v>0</v>
      </c>
      <c r="J42" s="50">
        <f t="shared" si="1"/>
        <v>-19</v>
      </c>
      <c r="K42" s="50">
        <f t="shared" si="1"/>
        <v>-80</v>
      </c>
    </row>
    <row r="43" spans="2:11" x14ac:dyDescent="0.15">
      <c r="B43" s="112" t="s">
        <v>42</v>
      </c>
      <c r="C43" s="182">
        <v>5</v>
      </c>
      <c r="D43" s="178">
        <v>175</v>
      </c>
      <c r="E43" s="179">
        <v>150</v>
      </c>
      <c r="F43" s="182">
        <v>5</v>
      </c>
      <c r="G43" s="178">
        <v>175</v>
      </c>
      <c r="H43" s="179">
        <v>150</v>
      </c>
      <c r="I43" s="50">
        <f t="shared" si="1"/>
        <v>0</v>
      </c>
      <c r="J43" s="50">
        <f t="shared" si="1"/>
        <v>0</v>
      </c>
      <c r="K43" s="50">
        <f t="shared" si="1"/>
        <v>0</v>
      </c>
    </row>
    <row r="44" spans="2:11" x14ac:dyDescent="0.15">
      <c r="B44" s="112" t="s">
        <v>43</v>
      </c>
      <c r="C44" s="183" t="s">
        <v>6</v>
      </c>
      <c r="D44" s="180" t="s">
        <v>6</v>
      </c>
      <c r="E44" s="181" t="s">
        <v>6</v>
      </c>
      <c r="F44" s="183" t="s">
        <v>6</v>
      </c>
      <c r="G44" s="180" t="s">
        <v>6</v>
      </c>
      <c r="H44" s="181" t="s">
        <v>6</v>
      </c>
      <c r="I44" s="50" t="e">
        <f t="shared" si="1"/>
        <v>#VALUE!</v>
      </c>
      <c r="J44" s="50" t="e">
        <f t="shared" si="1"/>
        <v>#VALUE!</v>
      </c>
      <c r="K44" s="50" t="e">
        <f t="shared" si="1"/>
        <v>#VALUE!</v>
      </c>
    </row>
    <row r="45" spans="2:11" x14ac:dyDescent="0.15">
      <c r="B45" s="112" t="s">
        <v>44</v>
      </c>
      <c r="C45" s="161">
        <v>10</v>
      </c>
      <c r="D45" s="153">
        <v>420</v>
      </c>
      <c r="E45" s="154">
        <v>400</v>
      </c>
      <c r="F45" s="161">
        <v>10</v>
      </c>
      <c r="G45" s="153">
        <v>420</v>
      </c>
      <c r="H45" s="154">
        <v>400</v>
      </c>
      <c r="I45" s="50">
        <f t="shared" si="1"/>
        <v>0</v>
      </c>
      <c r="J45" s="50">
        <f t="shared" si="1"/>
        <v>0</v>
      </c>
      <c r="K45" s="50">
        <f t="shared" si="1"/>
        <v>0</v>
      </c>
    </row>
    <row r="46" spans="2:11" x14ac:dyDescent="0.15">
      <c r="B46" s="112" t="s">
        <v>45</v>
      </c>
      <c r="C46" s="161" t="s">
        <v>6</v>
      </c>
      <c r="D46" s="153" t="s">
        <v>6</v>
      </c>
      <c r="E46" s="154" t="s">
        <v>6</v>
      </c>
      <c r="F46" s="161" t="s">
        <v>6</v>
      </c>
      <c r="G46" s="153" t="s">
        <v>6</v>
      </c>
      <c r="H46" s="154" t="s">
        <v>6</v>
      </c>
      <c r="I46" s="50" t="e">
        <f t="shared" si="1"/>
        <v>#VALUE!</v>
      </c>
      <c r="J46" s="50" t="e">
        <f t="shared" si="1"/>
        <v>#VALUE!</v>
      </c>
      <c r="K46" s="50" t="e">
        <f t="shared" si="1"/>
        <v>#VALUE!</v>
      </c>
    </row>
    <row r="47" spans="2:11" x14ac:dyDescent="0.15">
      <c r="B47" s="112" t="s">
        <v>46</v>
      </c>
      <c r="C47" s="161">
        <v>20</v>
      </c>
      <c r="D47" s="153">
        <v>819</v>
      </c>
      <c r="E47" s="154">
        <v>780</v>
      </c>
      <c r="F47" s="161">
        <v>20</v>
      </c>
      <c r="G47" s="153">
        <v>800</v>
      </c>
      <c r="H47" s="154">
        <v>700</v>
      </c>
      <c r="I47" s="50">
        <f t="shared" si="1"/>
        <v>0</v>
      </c>
      <c r="J47" s="50">
        <f t="shared" si="1"/>
        <v>-19</v>
      </c>
      <c r="K47" s="50">
        <f t="shared" si="1"/>
        <v>-80</v>
      </c>
    </row>
    <row r="48" spans="2:11" x14ac:dyDescent="0.15">
      <c r="B48" s="113" t="s">
        <v>15</v>
      </c>
      <c r="C48" s="81">
        <f t="shared" ref="C48:H48" si="9">SUM(C49,C50)</f>
        <v>43.4</v>
      </c>
      <c r="D48" s="82">
        <f t="shared" si="9"/>
        <v>1614</v>
      </c>
      <c r="E48" s="83">
        <f t="shared" si="9"/>
        <v>1471</v>
      </c>
      <c r="F48" s="81">
        <f t="shared" si="9"/>
        <v>36</v>
      </c>
      <c r="G48" s="82">
        <f t="shared" si="9"/>
        <v>1437</v>
      </c>
      <c r="H48" s="83">
        <f t="shared" si="9"/>
        <v>1321</v>
      </c>
      <c r="I48" s="50">
        <f t="shared" si="1"/>
        <v>-7.3999999999999986</v>
      </c>
      <c r="J48" s="50">
        <f t="shared" si="1"/>
        <v>-177</v>
      </c>
      <c r="K48" s="50">
        <f t="shared" si="1"/>
        <v>-150</v>
      </c>
    </row>
    <row r="49" spans="2:11" x14ac:dyDescent="0.15">
      <c r="B49" s="112" t="s">
        <v>47</v>
      </c>
      <c r="C49" s="87">
        <v>40</v>
      </c>
      <c r="D49" s="52">
        <v>1460</v>
      </c>
      <c r="E49" s="88">
        <v>1317</v>
      </c>
      <c r="F49" s="87">
        <v>33</v>
      </c>
      <c r="G49" s="52">
        <v>1286</v>
      </c>
      <c r="H49" s="88">
        <v>1170</v>
      </c>
      <c r="I49" s="50">
        <f t="shared" si="1"/>
        <v>-7</v>
      </c>
      <c r="J49" s="50">
        <f t="shared" si="1"/>
        <v>-174</v>
      </c>
      <c r="K49" s="50">
        <f t="shared" si="1"/>
        <v>-147</v>
      </c>
    </row>
    <row r="50" spans="2:11" x14ac:dyDescent="0.15">
      <c r="B50" s="112" t="s">
        <v>48</v>
      </c>
      <c r="C50" s="168">
        <v>3.4</v>
      </c>
      <c r="D50" s="165">
        <v>154</v>
      </c>
      <c r="E50" s="174">
        <v>154</v>
      </c>
      <c r="F50" s="168">
        <v>3</v>
      </c>
      <c r="G50" s="165">
        <v>151</v>
      </c>
      <c r="H50" s="174">
        <v>151</v>
      </c>
      <c r="I50" s="50">
        <f t="shared" si="1"/>
        <v>-0.39999999999999991</v>
      </c>
      <c r="J50" s="50">
        <f t="shared" si="1"/>
        <v>-3</v>
      </c>
      <c r="K50" s="50">
        <f t="shared" si="1"/>
        <v>-3</v>
      </c>
    </row>
    <row r="51" spans="2:11" x14ac:dyDescent="0.15">
      <c r="B51" s="113" t="s">
        <v>16</v>
      </c>
      <c r="C51" s="173">
        <f>SUM(C52,C53,C54)</f>
        <v>0</v>
      </c>
      <c r="D51" s="171">
        <f>SUM(D52,D53,D54)</f>
        <v>12</v>
      </c>
      <c r="E51" s="172">
        <f>SUM(E52,E53,E54)</f>
        <v>6</v>
      </c>
      <c r="F51" s="81" t="s">
        <v>5</v>
      </c>
      <c r="G51" s="82" t="s">
        <v>5</v>
      </c>
      <c r="H51" s="83" t="s">
        <v>5</v>
      </c>
      <c r="I51" s="50" t="e">
        <f t="shared" si="1"/>
        <v>#VALUE!</v>
      </c>
      <c r="J51" s="50" t="e">
        <f t="shared" si="1"/>
        <v>#VALUE!</v>
      </c>
      <c r="K51" s="50" t="e">
        <f t="shared" si="1"/>
        <v>#VALUE!</v>
      </c>
    </row>
    <row r="52" spans="2:11" x14ac:dyDescent="0.15">
      <c r="B52" s="112" t="s">
        <v>49</v>
      </c>
      <c r="C52" s="89">
        <v>0</v>
      </c>
      <c r="D52" s="90">
        <v>4</v>
      </c>
      <c r="E52" s="91">
        <v>2</v>
      </c>
      <c r="F52" s="89" t="s">
        <v>5</v>
      </c>
      <c r="G52" s="90" t="s">
        <v>5</v>
      </c>
      <c r="H52" s="91" t="s">
        <v>5</v>
      </c>
      <c r="I52" s="50" t="e">
        <f t="shared" si="1"/>
        <v>#VALUE!</v>
      </c>
      <c r="J52" s="50" t="e">
        <f t="shared" si="1"/>
        <v>#VALUE!</v>
      </c>
      <c r="K52" s="50" t="e">
        <f t="shared" si="1"/>
        <v>#VALUE!</v>
      </c>
    </row>
    <row r="53" spans="2:11" x14ac:dyDescent="0.15">
      <c r="B53" s="112" t="s">
        <v>50</v>
      </c>
      <c r="C53" s="89">
        <v>0</v>
      </c>
      <c r="D53" s="90">
        <v>4</v>
      </c>
      <c r="E53" s="91">
        <v>2</v>
      </c>
      <c r="F53" s="89" t="s">
        <v>5</v>
      </c>
      <c r="G53" s="90" t="s">
        <v>5</v>
      </c>
      <c r="H53" s="91" t="s">
        <v>5</v>
      </c>
      <c r="I53" s="50" t="e">
        <f t="shared" si="1"/>
        <v>#VALUE!</v>
      </c>
      <c r="J53" s="50" t="e">
        <f t="shared" si="1"/>
        <v>#VALUE!</v>
      </c>
      <c r="K53" s="50" t="e">
        <f t="shared" si="1"/>
        <v>#VALUE!</v>
      </c>
    </row>
    <row r="54" spans="2:11" x14ac:dyDescent="0.15">
      <c r="B54" s="112" t="s">
        <v>51</v>
      </c>
      <c r="C54" s="89">
        <v>0</v>
      </c>
      <c r="D54" s="90">
        <v>4</v>
      </c>
      <c r="E54" s="91">
        <v>2</v>
      </c>
      <c r="F54" s="89" t="s">
        <v>5</v>
      </c>
      <c r="G54" s="90" t="s">
        <v>5</v>
      </c>
      <c r="H54" s="91" t="s">
        <v>5</v>
      </c>
      <c r="I54" s="50" t="e">
        <f t="shared" si="1"/>
        <v>#VALUE!</v>
      </c>
      <c r="J54" s="50" t="e">
        <f t="shared" si="1"/>
        <v>#VALUE!</v>
      </c>
      <c r="K54" s="50" t="e">
        <f t="shared" si="1"/>
        <v>#VALUE!</v>
      </c>
    </row>
    <row r="55" spans="2:11" x14ac:dyDescent="0.15">
      <c r="B55" s="113" t="s">
        <v>17</v>
      </c>
      <c r="C55" s="81">
        <f t="shared" ref="C55:H55" si="10">SUM(C56:C65)</f>
        <v>1</v>
      </c>
      <c r="D55" s="82">
        <f t="shared" si="10"/>
        <v>16.923000000000002</v>
      </c>
      <c r="E55" s="83">
        <f t="shared" si="10"/>
        <v>12.923</v>
      </c>
      <c r="F55" s="81">
        <f t="shared" si="10"/>
        <v>0.15</v>
      </c>
      <c r="G55" s="82">
        <f t="shared" si="10"/>
        <v>6.68</v>
      </c>
      <c r="H55" s="83">
        <f t="shared" si="10"/>
        <v>5.62</v>
      </c>
      <c r="I55" s="50">
        <f t="shared" si="1"/>
        <v>-0.85</v>
      </c>
      <c r="J55" s="50">
        <f t="shared" si="1"/>
        <v>-10.243000000000002</v>
      </c>
      <c r="K55" s="50">
        <f t="shared" si="1"/>
        <v>-7.3029999999999999</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v>0.15</v>
      </c>
      <c r="G57" s="90">
        <v>0.68</v>
      </c>
      <c r="H57" s="91">
        <v>0.62</v>
      </c>
      <c r="I57" s="50" t="e">
        <f t="shared" si="1"/>
        <v>#VALUE!</v>
      </c>
      <c r="J57" s="50" t="e">
        <f t="shared" si="1"/>
        <v>#VALUE!</v>
      </c>
      <c r="K57" s="50" t="e">
        <f t="shared" si="1"/>
        <v>#VALUE!</v>
      </c>
    </row>
    <row r="58" spans="2:11" x14ac:dyDescent="0.15">
      <c r="B58" s="112" t="s">
        <v>54</v>
      </c>
      <c r="C58" s="89">
        <v>1</v>
      </c>
      <c r="D58" s="90">
        <v>16</v>
      </c>
      <c r="E58" s="91">
        <v>12</v>
      </c>
      <c r="F58" s="89">
        <v>0</v>
      </c>
      <c r="G58" s="90">
        <v>5</v>
      </c>
      <c r="H58" s="91">
        <v>4</v>
      </c>
      <c r="I58" s="50">
        <f t="shared" si="1"/>
        <v>-1</v>
      </c>
      <c r="J58" s="50">
        <f t="shared" si="1"/>
        <v>-11</v>
      </c>
      <c r="K58" s="50">
        <f t="shared" si="1"/>
        <v>-8</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v>0</v>
      </c>
      <c r="G63" s="90">
        <v>0</v>
      </c>
      <c r="H63" s="91">
        <v>0</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0</v>
      </c>
      <c r="D65" s="90">
        <v>0.92300000000000004</v>
      </c>
      <c r="E65" s="91">
        <v>0.92300000000000004</v>
      </c>
      <c r="F65" s="89">
        <v>0</v>
      </c>
      <c r="G65" s="90">
        <v>1</v>
      </c>
      <c r="H65" s="91">
        <v>1</v>
      </c>
      <c r="I65" s="50">
        <f t="shared" si="1"/>
        <v>0</v>
      </c>
      <c r="J65" s="50">
        <f t="shared" si="1"/>
        <v>7.6999999999999957E-2</v>
      </c>
      <c r="K65" s="50">
        <f t="shared" si="1"/>
        <v>7.6999999999999957E-2</v>
      </c>
    </row>
    <row r="66" spans="2:11" x14ac:dyDescent="0.15">
      <c r="B66" s="113" t="s">
        <v>18</v>
      </c>
      <c r="C66" s="81">
        <f t="shared" ref="C66:H66" si="11">SUM(C67,C68,C69)</f>
        <v>2.4</v>
      </c>
      <c r="D66" s="82">
        <f t="shared" si="11"/>
        <v>64.498999999999995</v>
      </c>
      <c r="E66" s="83">
        <f t="shared" si="11"/>
        <v>64.498999999999995</v>
      </c>
      <c r="F66" s="81">
        <f t="shared" si="11"/>
        <v>2</v>
      </c>
      <c r="G66" s="82">
        <f t="shared" si="11"/>
        <v>64</v>
      </c>
      <c r="H66" s="83">
        <f t="shared" si="11"/>
        <v>64</v>
      </c>
      <c r="I66" s="50">
        <f t="shared" si="1"/>
        <v>-0.39999999999999991</v>
      </c>
      <c r="J66" s="50">
        <f t="shared" si="1"/>
        <v>-0.49899999999999523</v>
      </c>
      <c r="K66" s="50">
        <f t="shared" si="1"/>
        <v>-0.49899999999999523</v>
      </c>
    </row>
    <row r="67" spans="2:11" x14ac:dyDescent="0.15">
      <c r="B67" s="112" t="s">
        <v>62</v>
      </c>
      <c r="C67" s="89" t="s">
        <v>5</v>
      </c>
      <c r="D67" s="90">
        <v>5.6989999999999998</v>
      </c>
      <c r="E67" s="91">
        <v>5.6989999999999998</v>
      </c>
      <c r="F67" s="89" t="s">
        <v>5</v>
      </c>
      <c r="G67" s="90">
        <v>4</v>
      </c>
      <c r="H67" s="91">
        <v>4</v>
      </c>
      <c r="I67" s="50" t="e">
        <f t="shared" si="1"/>
        <v>#VALUE!</v>
      </c>
      <c r="J67" s="50">
        <f t="shared" si="1"/>
        <v>-1.6989999999999998</v>
      </c>
      <c r="K67" s="50">
        <f t="shared" si="1"/>
        <v>-1.6989999999999998</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v>2.4</v>
      </c>
      <c r="D69" s="99">
        <v>58.8</v>
      </c>
      <c r="E69" s="100">
        <v>58.8</v>
      </c>
      <c r="F69" s="98">
        <v>2</v>
      </c>
      <c r="G69" s="99">
        <v>60</v>
      </c>
      <c r="H69" s="100">
        <v>60</v>
      </c>
      <c r="I69" s="50">
        <f t="shared" si="1"/>
        <v>-0.39999999999999991</v>
      </c>
      <c r="J69" s="50">
        <f t="shared" si="1"/>
        <v>1.2000000000000028</v>
      </c>
      <c r="K69" s="50">
        <f t="shared" si="1"/>
        <v>1.2000000000000028</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174</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496</v>
      </c>
      <c r="D10" s="59">
        <v>11800</v>
      </c>
      <c r="E10" s="60">
        <v>11100</v>
      </c>
      <c r="F10" s="58">
        <v>460</v>
      </c>
      <c r="G10" s="59">
        <v>14100</v>
      </c>
      <c r="H10" s="60">
        <v>13300</v>
      </c>
      <c r="I10" s="50">
        <f>F10-C10</f>
        <v>-36</v>
      </c>
      <c r="J10" s="50">
        <f t="shared" ref="J10:K25" si="0">G10-D10</f>
        <v>2300</v>
      </c>
      <c r="K10" s="50">
        <f t="shared" si="0"/>
        <v>2200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384</v>
      </c>
      <c r="D12" s="107">
        <f t="shared" si="2"/>
        <v>8692.6350000000002</v>
      </c>
      <c r="E12" s="108">
        <f t="shared" si="2"/>
        <v>8062.6350000000002</v>
      </c>
      <c r="F12" s="125">
        <f t="shared" si="2"/>
        <v>333.02100000000002</v>
      </c>
      <c r="G12" s="107">
        <f t="shared" si="2"/>
        <v>9647.23</v>
      </c>
      <c r="H12" s="108">
        <f t="shared" si="2"/>
        <v>8986.17</v>
      </c>
      <c r="I12" s="50">
        <f t="shared" si="1"/>
        <v>-50.978999999999985</v>
      </c>
      <c r="J12" s="50">
        <f t="shared" si="0"/>
        <v>954.59499999999935</v>
      </c>
      <c r="K12" s="50">
        <f t="shared" si="0"/>
        <v>923.53499999999985</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6</v>
      </c>
      <c r="D15" s="68" t="s">
        <v>6</v>
      </c>
      <c r="E15" s="74" t="s">
        <v>6</v>
      </c>
      <c r="F15" s="73" t="s">
        <v>6</v>
      </c>
      <c r="G15" s="68" t="s">
        <v>6</v>
      </c>
      <c r="H15" s="74" t="s">
        <v>6</v>
      </c>
      <c r="I15" s="50" t="e">
        <f t="shared" si="1"/>
        <v>#VALUE!</v>
      </c>
      <c r="J15" s="50" t="e">
        <f t="shared" si="0"/>
        <v>#VALUE!</v>
      </c>
      <c r="K15" s="50" t="e">
        <f t="shared" si="0"/>
        <v>#VALUE!</v>
      </c>
    </row>
    <row r="16" spans="2:11" ht="13.5" customHeight="1" x14ac:dyDescent="0.15">
      <c r="B16" s="113" t="s">
        <v>9</v>
      </c>
      <c r="C16" s="75">
        <f t="shared" ref="C16:H16" si="4">SUM(C17,C18,C19)</f>
        <v>1</v>
      </c>
      <c r="D16" s="76">
        <f t="shared" si="4"/>
        <v>19</v>
      </c>
      <c r="E16" s="77">
        <f t="shared" si="4"/>
        <v>16</v>
      </c>
      <c r="F16" s="75">
        <f t="shared" si="4"/>
        <v>1</v>
      </c>
      <c r="G16" s="76">
        <f t="shared" si="4"/>
        <v>15</v>
      </c>
      <c r="H16" s="77">
        <f t="shared" si="4"/>
        <v>13</v>
      </c>
      <c r="I16" s="50">
        <f t="shared" si="1"/>
        <v>0</v>
      </c>
      <c r="J16" s="50">
        <f t="shared" si="0"/>
        <v>-4</v>
      </c>
      <c r="K16" s="50">
        <f t="shared" si="0"/>
        <v>-3</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v>1</v>
      </c>
      <c r="D19" s="79">
        <v>19</v>
      </c>
      <c r="E19" s="80">
        <v>16</v>
      </c>
      <c r="F19" s="78">
        <v>1</v>
      </c>
      <c r="G19" s="79">
        <v>15</v>
      </c>
      <c r="H19" s="80">
        <v>13</v>
      </c>
      <c r="I19" s="50">
        <f t="shared" si="1"/>
        <v>0</v>
      </c>
      <c r="J19" s="50">
        <f t="shared" si="0"/>
        <v>-4</v>
      </c>
      <c r="K19" s="50">
        <f t="shared" si="0"/>
        <v>-3</v>
      </c>
    </row>
    <row r="20" spans="2:11" x14ac:dyDescent="0.15">
      <c r="B20" s="113" t="s">
        <v>10</v>
      </c>
      <c r="C20" s="81">
        <f t="shared" ref="C20:H20" si="5">SUM(C21,C22,C23,C24,C25,C26)</f>
        <v>0</v>
      </c>
      <c r="D20" s="82">
        <f t="shared" si="5"/>
        <v>0</v>
      </c>
      <c r="E20" s="83">
        <f t="shared" si="5"/>
        <v>0</v>
      </c>
      <c r="F20" s="81">
        <f t="shared" si="5"/>
        <v>0</v>
      </c>
      <c r="G20" s="82">
        <f t="shared" si="5"/>
        <v>0</v>
      </c>
      <c r="H20" s="83">
        <f t="shared" si="5"/>
        <v>0</v>
      </c>
      <c r="I20" s="50">
        <f t="shared" si="1"/>
        <v>0</v>
      </c>
      <c r="J20" s="50">
        <f t="shared" si="0"/>
        <v>0</v>
      </c>
      <c r="K20" s="50">
        <f t="shared" si="0"/>
        <v>0</v>
      </c>
    </row>
    <row r="21" spans="2:11" x14ac:dyDescent="0.15">
      <c r="B21" s="112" t="s">
        <v>24</v>
      </c>
      <c r="C21" s="87" t="s">
        <v>6</v>
      </c>
      <c r="D21" s="85" t="s">
        <v>6</v>
      </c>
      <c r="E21" s="86" t="s">
        <v>6</v>
      </c>
      <c r="F21" s="87" t="s">
        <v>6</v>
      </c>
      <c r="G21" s="85" t="s">
        <v>6</v>
      </c>
      <c r="H21" s="86"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0</v>
      </c>
      <c r="D24" s="52">
        <v>0</v>
      </c>
      <c r="E24" s="88">
        <v>0</v>
      </c>
      <c r="F24" s="87">
        <v>0</v>
      </c>
      <c r="G24" s="52">
        <v>0</v>
      </c>
      <c r="H24" s="88">
        <v>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6">C28</f>
        <v>7</v>
      </c>
      <c r="D27" s="82">
        <f t="shared" si="6"/>
        <v>160</v>
      </c>
      <c r="E27" s="83">
        <f t="shared" si="6"/>
        <v>145</v>
      </c>
      <c r="F27" s="81">
        <f t="shared" si="6"/>
        <v>7</v>
      </c>
      <c r="G27" s="82">
        <f t="shared" si="6"/>
        <v>160</v>
      </c>
      <c r="H27" s="83">
        <f t="shared" si="6"/>
        <v>145</v>
      </c>
      <c r="I27" s="50">
        <f t="shared" si="1"/>
        <v>0</v>
      </c>
      <c r="J27" s="50">
        <f t="shared" si="1"/>
        <v>0</v>
      </c>
      <c r="K27" s="50">
        <f t="shared" si="1"/>
        <v>0</v>
      </c>
    </row>
    <row r="28" spans="2:11" x14ac:dyDescent="0.15">
      <c r="B28" s="112" t="s">
        <v>30</v>
      </c>
      <c r="C28" s="89">
        <v>7</v>
      </c>
      <c r="D28" s="90">
        <v>160</v>
      </c>
      <c r="E28" s="91">
        <v>145</v>
      </c>
      <c r="F28" s="89">
        <v>7</v>
      </c>
      <c r="G28" s="90">
        <v>160</v>
      </c>
      <c r="H28" s="91">
        <v>145</v>
      </c>
      <c r="I28" s="50">
        <f t="shared" si="1"/>
        <v>0</v>
      </c>
      <c r="J28" s="50">
        <f t="shared" si="1"/>
        <v>0</v>
      </c>
      <c r="K28" s="50">
        <f t="shared" si="1"/>
        <v>0</v>
      </c>
    </row>
    <row r="29" spans="2:11" x14ac:dyDescent="0.15">
      <c r="B29" s="113" t="s">
        <v>12</v>
      </c>
      <c r="C29" s="81">
        <f>SUM(C30,C31,C32,C33)</f>
        <v>4</v>
      </c>
      <c r="D29" s="82">
        <f>SUM(D30,D31,D32,D33)</f>
        <v>181</v>
      </c>
      <c r="E29" s="83">
        <f>SUM(E30,E31,E32,E33)</f>
        <v>55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4</v>
      </c>
      <c r="D33" s="90">
        <v>181</v>
      </c>
      <c r="E33" s="91">
        <v>55</v>
      </c>
      <c r="F33" s="89" t="s">
        <v>5</v>
      </c>
      <c r="G33" s="90" t="s">
        <v>5</v>
      </c>
      <c r="H33" s="91" t="s">
        <v>5</v>
      </c>
      <c r="I33" s="50" t="e">
        <f t="shared" si="1"/>
        <v>#VALUE!</v>
      </c>
      <c r="J33" s="50" t="e">
        <f t="shared" si="1"/>
        <v>#VALUE!</v>
      </c>
      <c r="K33" s="50" t="e">
        <f t="shared" si="1"/>
        <v>#VALUE!</v>
      </c>
    </row>
    <row r="34" spans="2:11" x14ac:dyDescent="0.15">
      <c r="B34" s="113" t="s">
        <v>13</v>
      </c>
      <c r="C34" s="81">
        <f t="shared" ref="C34:H34" si="7">SUM(C35,C36,C37,C38,C39,C40,C41)</f>
        <v>217</v>
      </c>
      <c r="D34" s="82">
        <f t="shared" si="7"/>
        <v>5012</v>
      </c>
      <c r="E34" s="83">
        <f t="shared" si="7"/>
        <v>4719</v>
      </c>
      <c r="F34" s="81">
        <f t="shared" si="7"/>
        <v>179</v>
      </c>
      <c r="G34" s="82">
        <f t="shared" si="7"/>
        <v>5322</v>
      </c>
      <c r="H34" s="83">
        <f t="shared" si="7"/>
        <v>4978</v>
      </c>
      <c r="I34" s="50">
        <f t="shared" si="1"/>
        <v>-38</v>
      </c>
      <c r="J34" s="50">
        <f t="shared" si="1"/>
        <v>310</v>
      </c>
      <c r="K34" s="50">
        <f t="shared" si="1"/>
        <v>259</v>
      </c>
    </row>
    <row r="35" spans="2:11" x14ac:dyDescent="0.15">
      <c r="B35" s="112" t="s">
        <v>35</v>
      </c>
      <c r="C35" s="92">
        <v>153</v>
      </c>
      <c r="D35" s="93">
        <v>3430</v>
      </c>
      <c r="E35" s="94">
        <v>3240</v>
      </c>
      <c r="F35" s="92">
        <v>124</v>
      </c>
      <c r="G35" s="93">
        <v>3600</v>
      </c>
      <c r="H35" s="94">
        <v>3380</v>
      </c>
      <c r="I35" s="50">
        <f t="shared" si="1"/>
        <v>-29</v>
      </c>
      <c r="J35" s="50">
        <f t="shared" si="1"/>
        <v>170</v>
      </c>
      <c r="K35" s="50">
        <f t="shared" si="1"/>
        <v>140</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92">
        <v>62</v>
      </c>
      <c r="D39" s="93">
        <v>1560</v>
      </c>
      <c r="E39" s="94">
        <v>1460</v>
      </c>
      <c r="F39" s="92">
        <v>53</v>
      </c>
      <c r="G39" s="93">
        <v>1700</v>
      </c>
      <c r="H39" s="94">
        <v>1580</v>
      </c>
      <c r="I39" s="50">
        <f t="shared" si="1"/>
        <v>-9</v>
      </c>
      <c r="J39" s="50">
        <f t="shared" si="1"/>
        <v>140</v>
      </c>
      <c r="K39" s="50">
        <f t="shared" si="1"/>
        <v>120</v>
      </c>
    </row>
    <row r="40" spans="2:11" x14ac:dyDescent="0.15">
      <c r="B40" s="112" t="s">
        <v>40</v>
      </c>
      <c r="C40" s="89">
        <v>2</v>
      </c>
      <c r="D40" s="90">
        <v>22</v>
      </c>
      <c r="E40" s="91">
        <v>19</v>
      </c>
      <c r="F40" s="89">
        <v>2</v>
      </c>
      <c r="G40" s="90">
        <v>22</v>
      </c>
      <c r="H40" s="91">
        <v>18</v>
      </c>
      <c r="I40" s="50">
        <f t="shared" si="1"/>
        <v>0</v>
      </c>
      <c r="J40" s="50">
        <f t="shared" si="1"/>
        <v>0</v>
      </c>
      <c r="K40" s="50">
        <f t="shared" si="1"/>
        <v>-1</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8">SUM(C43,C44,C45,C46,C47)</f>
        <v>154</v>
      </c>
      <c r="D42" s="82">
        <f t="shared" si="8"/>
        <v>3310</v>
      </c>
      <c r="E42" s="83">
        <f t="shared" si="8"/>
        <v>3120</v>
      </c>
      <c r="F42" s="81">
        <f t="shared" si="8"/>
        <v>146</v>
      </c>
      <c r="G42" s="82">
        <f t="shared" si="8"/>
        <v>4150</v>
      </c>
      <c r="H42" s="83">
        <f t="shared" si="8"/>
        <v>3850</v>
      </c>
      <c r="I42" s="50">
        <f t="shared" si="1"/>
        <v>-8</v>
      </c>
      <c r="J42" s="50">
        <f t="shared" si="1"/>
        <v>840</v>
      </c>
      <c r="K42" s="50">
        <f t="shared" si="1"/>
        <v>730</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154</v>
      </c>
      <c r="D47" s="162">
        <v>3310</v>
      </c>
      <c r="E47" s="163">
        <v>3120</v>
      </c>
      <c r="F47" s="164">
        <v>146</v>
      </c>
      <c r="G47" s="162">
        <v>4150</v>
      </c>
      <c r="H47" s="163">
        <v>3850</v>
      </c>
      <c r="I47" s="50">
        <f t="shared" si="1"/>
        <v>-8</v>
      </c>
      <c r="J47" s="50">
        <f t="shared" si="1"/>
        <v>840</v>
      </c>
      <c r="K47" s="50">
        <f t="shared" si="1"/>
        <v>730</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f>SUM(C52,C53,C54)</f>
        <v>0</v>
      </c>
      <c r="D51" s="171">
        <f>SUM(D52,D53,D54)</f>
        <v>6</v>
      </c>
      <c r="E51" s="172">
        <f>SUM(E52,E53,E54)</f>
        <v>3</v>
      </c>
      <c r="F51" s="81" t="s">
        <v>5</v>
      </c>
      <c r="G51" s="82" t="s">
        <v>5</v>
      </c>
      <c r="H51" s="83" t="s">
        <v>5</v>
      </c>
      <c r="I51" s="50" t="e">
        <f t="shared" si="1"/>
        <v>#VALUE!</v>
      </c>
      <c r="J51" s="50" t="e">
        <f t="shared" si="1"/>
        <v>#VALUE!</v>
      </c>
      <c r="K51" s="50" t="e">
        <f t="shared" si="1"/>
        <v>#VALUE!</v>
      </c>
    </row>
    <row r="52" spans="2:11" x14ac:dyDescent="0.15">
      <c r="B52" s="112" t="s">
        <v>49</v>
      </c>
      <c r="C52" s="89">
        <v>0</v>
      </c>
      <c r="D52" s="90">
        <v>2</v>
      </c>
      <c r="E52" s="91">
        <v>1</v>
      </c>
      <c r="F52" s="89" t="s">
        <v>5</v>
      </c>
      <c r="G52" s="90" t="s">
        <v>5</v>
      </c>
      <c r="H52" s="91" t="s">
        <v>5</v>
      </c>
      <c r="I52" s="50" t="e">
        <f t="shared" si="1"/>
        <v>#VALUE!</v>
      </c>
      <c r="J52" s="50" t="e">
        <f t="shared" si="1"/>
        <v>#VALUE!</v>
      </c>
      <c r="K52" s="50" t="e">
        <f t="shared" si="1"/>
        <v>#VALUE!</v>
      </c>
    </row>
    <row r="53" spans="2:11" x14ac:dyDescent="0.15">
      <c r="B53" s="112" t="s">
        <v>50</v>
      </c>
      <c r="C53" s="89">
        <v>0</v>
      </c>
      <c r="D53" s="90">
        <v>2</v>
      </c>
      <c r="E53" s="91">
        <v>1</v>
      </c>
      <c r="F53" s="89" t="s">
        <v>5</v>
      </c>
      <c r="G53" s="90" t="s">
        <v>5</v>
      </c>
      <c r="H53" s="91" t="s">
        <v>5</v>
      </c>
      <c r="I53" s="50" t="e">
        <f t="shared" si="1"/>
        <v>#VALUE!</v>
      </c>
      <c r="J53" s="50" t="e">
        <f t="shared" si="1"/>
        <v>#VALUE!</v>
      </c>
      <c r="K53" s="50" t="e">
        <f t="shared" si="1"/>
        <v>#VALUE!</v>
      </c>
    </row>
    <row r="54" spans="2:11" x14ac:dyDescent="0.15">
      <c r="B54" s="112" t="s">
        <v>51</v>
      </c>
      <c r="C54" s="89">
        <v>0</v>
      </c>
      <c r="D54" s="90">
        <v>2</v>
      </c>
      <c r="E54" s="91">
        <v>1</v>
      </c>
      <c r="F54" s="89" t="s">
        <v>5</v>
      </c>
      <c r="G54" s="90" t="s">
        <v>5</v>
      </c>
      <c r="H54" s="91" t="s">
        <v>5</v>
      </c>
      <c r="I54" s="50" t="e">
        <f t="shared" si="1"/>
        <v>#VALUE!</v>
      </c>
      <c r="J54" s="50" t="e">
        <f t="shared" si="1"/>
        <v>#VALUE!</v>
      </c>
      <c r="K54" s="50" t="e">
        <f t="shared" si="1"/>
        <v>#VALUE!</v>
      </c>
    </row>
    <row r="55" spans="2:11" x14ac:dyDescent="0.15">
      <c r="B55" s="113" t="s">
        <v>17</v>
      </c>
      <c r="C55" s="81">
        <f t="shared" ref="C55:H55" si="9">SUM(C56:C65)</f>
        <v>1</v>
      </c>
      <c r="D55" s="82">
        <f t="shared" si="9"/>
        <v>4</v>
      </c>
      <c r="E55" s="83">
        <f t="shared" si="9"/>
        <v>4</v>
      </c>
      <c r="F55" s="81">
        <f t="shared" si="9"/>
        <v>2.1000000000000001E-2</v>
      </c>
      <c r="G55" s="82">
        <f t="shared" si="9"/>
        <v>0.23</v>
      </c>
      <c r="H55" s="83">
        <f t="shared" si="9"/>
        <v>0.17</v>
      </c>
      <c r="I55" s="50">
        <f t="shared" si="1"/>
        <v>-0.97899999999999998</v>
      </c>
      <c r="J55" s="50">
        <f t="shared" si="1"/>
        <v>-3.77</v>
      </c>
      <c r="K55" s="50">
        <f t="shared" si="1"/>
        <v>-3.83</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1</v>
      </c>
      <c r="D57" s="90">
        <v>4</v>
      </c>
      <c r="E57" s="91">
        <v>4</v>
      </c>
      <c r="F57" s="89">
        <v>2.1000000000000001E-2</v>
      </c>
      <c r="G57" s="90">
        <v>0.23</v>
      </c>
      <c r="H57" s="91">
        <v>0.17</v>
      </c>
      <c r="I57" s="50">
        <f t="shared" si="1"/>
        <v>-0.97899999999999998</v>
      </c>
      <c r="J57" s="50">
        <f t="shared" si="1"/>
        <v>-3.77</v>
      </c>
      <c r="K57" s="50">
        <f t="shared" si="1"/>
        <v>-3.83</v>
      </c>
    </row>
    <row r="58" spans="2:11" x14ac:dyDescent="0.15">
      <c r="B58" s="112" t="s">
        <v>54</v>
      </c>
      <c r="C58" s="89" t="s">
        <v>5</v>
      </c>
      <c r="D58" s="90" t="s">
        <v>5</v>
      </c>
      <c r="E58" s="91" t="s">
        <v>5</v>
      </c>
      <c r="F58" s="89" t="s">
        <v>5</v>
      </c>
      <c r="G58" s="90" t="s">
        <v>5</v>
      </c>
      <c r="H58" s="91" t="s">
        <v>5</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0.63500000000000001</v>
      </c>
      <c r="E66" s="83">
        <f>SUM(E67,E68,E69)</f>
        <v>0.63500000000000001</v>
      </c>
      <c r="F66" s="81" t="s">
        <v>5</v>
      </c>
      <c r="G66" s="82" t="s">
        <v>5</v>
      </c>
      <c r="H66" s="83" t="s">
        <v>5</v>
      </c>
      <c r="I66" s="50" t="e">
        <f t="shared" si="1"/>
        <v>#VALUE!</v>
      </c>
      <c r="J66" s="50" t="e">
        <f t="shared" si="1"/>
        <v>#VALUE!</v>
      </c>
      <c r="K66" s="50" t="e">
        <f t="shared" si="1"/>
        <v>#VALUE!</v>
      </c>
    </row>
    <row r="67" spans="2:11" x14ac:dyDescent="0.15">
      <c r="B67" s="112" t="s">
        <v>62</v>
      </c>
      <c r="C67" s="89" t="s">
        <v>5</v>
      </c>
      <c r="D67" s="90">
        <v>0.63500000000000001</v>
      </c>
      <c r="E67" s="91">
        <v>0.63500000000000001</v>
      </c>
      <c r="F67" s="89"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175</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567</v>
      </c>
      <c r="D10" s="59">
        <v>18300</v>
      </c>
      <c r="E10" s="60">
        <v>16500</v>
      </c>
      <c r="F10" s="58">
        <v>561</v>
      </c>
      <c r="G10" s="59">
        <v>17100</v>
      </c>
      <c r="H10" s="60">
        <v>15400</v>
      </c>
      <c r="I10" s="50">
        <f>F10-C10</f>
        <v>-6</v>
      </c>
      <c r="J10" s="50">
        <f t="shared" ref="J10:K25" si="0">G10-D10</f>
        <v>-1200</v>
      </c>
      <c r="K10" s="50">
        <f t="shared" si="0"/>
        <v>-1100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416.3</v>
      </c>
      <c r="D12" s="107">
        <f t="shared" si="2"/>
        <v>13744.341</v>
      </c>
      <c r="E12" s="108">
        <f t="shared" si="2"/>
        <v>12175.691000000001</v>
      </c>
      <c r="F12" s="125">
        <f t="shared" si="2"/>
        <v>399.28300000000002</v>
      </c>
      <c r="G12" s="107">
        <f t="shared" si="2"/>
        <v>12701.126</v>
      </c>
      <c r="H12" s="108">
        <f t="shared" si="2"/>
        <v>11072.175105263159</v>
      </c>
      <c r="I12" s="50">
        <f t="shared" si="1"/>
        <v>-17.016999999999996</v>
      </c>
      <c r="J12" s="50">
        <f t="shared" si="0"/>
        <v>-1043.2150000000001</v>
      </c>
      <c r="K12" s="50">
        <f t="shared" si="0"/>
        <v>-1103.5158947368418</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7</v>
      </c>
      <c r="D14" s="71">
        <f t="shared" si="3"/>
        <v>219</v>
      </c>
      <c r="E14" s="72">
        <f t="shared" si="3"/>
        <v>197</v>
      </c>
      <c r="F14" s="70">
        <f t="shared" si="3"/>
        <v>6.93</v>
      </c>
      <c r="G14" s="71">
        <f t="shared" si="3"/>
        <v>211.36499999999998</v>
      </c>
      <c r="H14" s="72">
        <f t="shared" si="3"/>
        <v>190.35210526315785</v>
      </c>
      <c r="I14" s="50">
        <f t="shared" si="1"/>
        <v>-7.0000000000000284E-2</v>
      </c>
      <c r="J14" s="50">
        <f t="shared" si="0"/>
        <v>-7.6350000000000193</v>
      </c>
      <c r="K14" s="50">
        <f t="shared" si="0"/>
        <v>-6.6478947368421473</v>
      </c>
    </row>
    <row r="15" spans="2:11" x14ac:dyDescent="0.15">
      <c r="B15" s="112" t="s">
        <v>20</v>
      </c>
      <c r="C15" s="73">
        <v>7</v>
      </c>
      <c r="D15" s="68">
        <v>219</v>
      </c>
      <c r="E15" s="74">
        <v>197</v>
      </c>
      <c r="F15" s="73">
        <v>6.93</v>
      </c>
      <c r="G15" s="68">
        <v>211.36499999999998</v>
      </c>
      <c r="H15" s="74">
        <v>190.35210526315785</v>
      </c>
      <c r="I15" s="50">
        <f t="shared" si="1"/>
        <v>-7.0000000000000284E-2</v>
      </c>
      <c r="J15" s="50">
        <f t="shared" si="0"/>
        <v>-7.6350000000000193</v>
      </c>
      <c r="K15" s="50">
        <f t="shared" si="0"/>
        <v>-6.6478947368421473</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f t="shared" ref="C20:H20" si="4">SUM(C21,C22,C23,C24,C25,C26)</f>
        <v>82</v>
      </c>
      <c r="D20" s="82">
        <f t="shared" si="4"/>
        <v>2963</v>
      </c>
      <c r="E20" s="83">
        <f t="shared" si="4"/>
        <v>2863</v>
      </c>
      <c r="F20" s="81">
        <f t="shared" si="4"/>
        <v>79.2</v>
      </c>
      <c r="G20" s="82">
        <f t="shared" si="4"/>
        <v>2763</v>
      </c>
      <c r="H20" s="83">
        <f t="shared" si="4"/>
        <v>2621</v>
      </c>
      <c r="I20" s="50">
        <f t="shared" si="1"/>
        <v>-2.7999999999999972</v>
      </c>
      <c r="J20" s="50">
        <f t="shared" si="0"/>
        <v>-200</v>
      </c>
      <c r="K20" s="50">
        <f t="shared" si="0"/>
        <v>-242</v>
      </c>
    </row>
    <row r="21" spans="2:11" x14ac:dyDescent="0.15">
      <c r="B21" s="112" t="s">
        <v>24</v>
      </c>
      <c r="C21" s="87">
        <v>15</v>
      </c>
      <c r="D21" s="52">
        <v>900</v>
      </c>
      <c r="E21" s="88">
        <v>900</v>
      </c>
      <c r="F21" s="87">
        <v>12.2</v>
      </c>
      <c r="G21" s="52">
        <v>350</v>
      </c>
      <c r="H21" s="88">
        <v>308</v>
      </c>
      <c r="I21" s="50">
        <f t="shared" si="1"/>
        <v>-2.8000000000000007</v>
      </c>
      <c r="J21" s="50">
        <f t="shared" si="0"/>
        <v>-550</v>
      </c>
      <c r="K21" s="50">
        <f t="shared" si="0"/>
        <v>-592</v>
      </c>
    </row>
    <row r="22" spans="2:11" x14ac:dyDescent="0.15">
      <c r="B22" s="112" t="s">
        <v>25</v>
      </c>
      <c r="C22" s="78">
        <v>64</v>
      </c>
      <c r="D22" s="79">
        <v>1913</v>
      </c>
      <c r="E22" s="80">
        <v>1913</v>
      </c>
      <c r="F22" s="78">
        <v>64</v>
      </c>
      <c r="G22" s="79">
        <v>2263</v>
      </c>
      <c r="H22" s="80">
        <v>2263</v>
      </c>
      <c r="I22" s="50">
        <f t="shared" si="1"/>
        <v>0</v>
      </c>
      <c r="J22" s="50">
        <f t="shared" si="0"/>
        <v>350</v>
      </c>
      <c r="K22" s="50">
        <f t="shared" si="0"/>
        <v>350</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3</v>
      </c>
      <c r="D24" s="52">
        <v>150</v>
      </c>
      <c r="E24" s="88">
        <v>50</v>
      </c>
      <c r="F24" s="87">
        <v>3</v>
      </c>
      <c r="G24" s="52">
        <v>150</v>
      </c>
      <c r="H24" s="88">
        <v>50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5">C28</f>
        <v>12</v>
      </c>
      <c r="D27" s="82">
        <f t="shared" si="5"/>
        <v>430</v>
      </c>
      <c r="E27" s="83">
        <f t="shared" si="5"/>
        <v>382</v>
      </c>
      <c r="F27" s="81">
        <f t="shared" si="5"/>
        <v>12</v>
      </c>
      <c r="G27" s="82">
        <f t="shared" si="5"/>
        <v>405</v>
      </c>
      <c r="H27" s="83">
        <f t="shared" si="5"/>
        <v>355</v>
      </c>
      <c r="I27" s="50">
        <f t="shared" si="1"/>
        <v>0</v>
      </c>
      <c r="J27" s="50">
        <f t="shared" si="1"/>
        <v>-25</v>
      </c>
      <c r="K27" s="50">
        <f t="shared" si="1"/>
        <v>-27</v>
      </c>
    </row>
    <row r="28" spans="2:11" x14ac:dyDescent="0.15">
      <c r="B28" s="112" t="s">
        <v>30</v>
      </c>
      <c r="C28" s="89">
        <v>12</v>
      </c>
      <c r="D28" s="90">
        <v>430</v>
      </c>
      <c r="E28" s="91">
        <v>382</v>
      </c>
      <c r="F28" s="89">
        <v>12</v>
      </c>
      <c r="G28" s="90">
        <v>405</v>
      </c>
      <c r="H28" s="91">
        <v>355</v>
      </c>
      <c r="I28" s="50">
        <f t="shared" si="1"/>
        <v>0</v>
      </c>
      <c r="J28" s="50">
        <f t="shared" si="1"/>
        <v>-25</v>
      </c>
      <c r="K28" s="50">
        <f t="shared" si="1"/>
        <v>-27</v>
      </c>
    </row>
    <row r="29" spans="2:11" x14ac:dyDescent="0.15">
      <c r="B29" s="113" t="s">
        <v>12</v>
      </c>
      <c r="C29" s="81">
        <f t="shared" ref="C29:H29" si="6">SUM(C30,C31,C32,C33)</f>
        <v>2.5</v>
      </c>
      <c r="D29" s="82">
        <f t="shared" si="6"/>
        <v>65</v>
      </c>
      <c r="E29" s="83">
        <f t="shared" si="6"/>
        <v>55</v>
      </c>
      <c r="F29" s="81">
        <f t="shared" si="6"/>
        <v>2</v>
      </c>
      <c r="G29" s="82">
        <f t="shared" si="6"/>
        <v>59</v>
      </c>
      <c r="H29" s="83">
        <f t="shared" si="6"/>
        <v>51</v>
      </c>
      <c r="I29" s="50">
        <f t="shared" si="1"/>
        <v>-0.5</v>
      </c>
      <c r="J29" s="50">
        <f t="shared" si="1"/>
        <v>-6</v>
      </c>
      <c r="K29" s="50">
        <f t="shared" si="1"/>
        <v>-4</v>
      </c>
    </row>
    <row r="30" spans="2:11" x14ac:dyDescent="0.15">
      <c r="B30" s="112" t="s">
        <v>31</v>
      </c>
      <c r="C30" s="89">
        <v>1</v>
      </c>
      <c r="D30" s="90">
        <v>15</v>
      </c>
      <c r="E30" s="91">
        <v>12</v>
      </c>
      <c r="F30" s="89">
        <v>1</v>
      </c>
      <c r="G30" s="90">
        <v>19</v>
      </c>
      <c r="H30" s="91">
        <v>17</v>
      </c>
      <c r="I30" s="50">
        <f t="shared" si="1"/>
        <v>0</v>
      </c>
      <c r="J30" s="50">
        <f t="shared" si="1"/>
        <v>4</v>
      </c>
      <c r="K30" s="50">
        <f t="shared" si="1"/>
        <v>5</v>
      </c>
    </row>
    <row r="31" spans="2:11" x14ac:dyDescent="0.15">
      <c r="B31" s="112" t="s">
        <v>32</v>
      </c>
      <c r="C31" s="89">
        <v>1.5</v>
      </c>
      <c r="D31" s="90">
        <v>50</v>
      </c>
      <c r="E31" s="91">
        <v>43</v>
      </c>
      <c r="F31" s="89">
        <v>1</v>
      </c>
      <c r="G31" s="90">
        <v>40</v>
      </c>
      <c r="H31" s="91">
        <v>34</v>
      </c>
      <c r="I31" s="50">
        <f t="shared" si="1"/>
        <v>-0.5</v>
      </c>
      <c r="J31" s="50">
        <f t="shared" si="1"/>
        <v>-10</v>
      </c>
      <c r="K31" s="50">
        <f t="shared" si="1"/>
        <v>-9</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f t="shared" ref="C34:H34" si="7">SUM(C35,C36,C37,C38,C39,C40,C41)</f>
        <v>15</v>
      </c>
      <c r="D34" s="82">
        <f t="shared" si="7"/>
        <v>620</v>
      </c>
      <c r="E34" s="83">
        <f t="shared" si="7"/>
        <v>601</v>
      </c>
      <c r="F34" s="81">
        <f t="shared" si="7"/>
        <v>17</v>
      </c>
      <c r="G34" s="82">
        <f t="shared" si="7"/>
        <v>722</v>
      </c>
      <c r="H34" s="83">
        <f t="shared" si="7"/>
        <v>607</v>
      </c>
      <c r="I34" s="50">
        <f t="shared" si="1"/>
        <v>2</v>
      </c>
      <c r="J34" s="50">
        <f t="shared" si="1"/>
        <v>102</v>
      </c>
      <c r="K34" s="50">
        <f t="shared" si="1"/>
        <v>6</v>
      </c>
    </row>
    <row r="35" spans="2:11" x14ac:dyDescent="0.15">
      <c r="B35" s="112" t="s">
        <v>35</v>
      </c>
      <c r="C35" s="89">
        <v>15</v>
      </c>
      <c r="D35" s="90">
        <v>620</v>
      </c>
      <c r="E35" s="91">
        <v>601</v>
      </c>
      <c r="F35" s="89">
        <v>17</v>
      </c>
      <c r="G35" s="90">
        <v>722</v>
      </c>
      <c r="H35" s="91">
        <v>607</v>
      </c>
      <c r="I35" s="50">
        <f t="shared" si="1"/>
        <v>2</v>
      </c>
      <c r="J35" s="50">
        <f t="shared" si="1"/>
        <v>102</v>
      </c>
      <c r="K35" s="50">
        <f t="shared" si="1"/>
        <v>6</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8">SUM(C43,C44,C45,C46,C47)</f>
        <v>26</v>
      </c>
      <c r="D42" s="82">
        <f t="shared" si="8"/>
        <v>930</v>
      </c>
      <c r="E42" s="83">
        <f t="shared" si="8"/>
        <v>860</v>
      </c>
      <c r="F42" s="81">
        <f t="shared" si="8"/>
        <v>26</v>
      </c>
      <c r="G42" s="82">
        <f t="shared" si="8"/>
        <v>887</v>
      </c>
      <c r="H42" s="83">
        <f t="shared" si="8"/>
        <v>835</v>
      </c>
      <c r="I42" s="50">
        <f t="shared" si="1"/>
        <v>0</v>
      </c>
      <c r="J42" s="50">
        <f t="shared" si="1"/>
        <v>-43</v>
      </c>
      <c r="K42" s="50">
        <f t="shared" si="1"/>
        <v>-25</v>
      </c>
    </row>
    <row r="43" spans="2:11" x14ac:dyDescent="0.15">
      <c r="B43" s="112" t="s">
        <v>42</v>
      </c>
      <c r="C43" s="203">
        <v>3</v>
      </c>
      <c r="D43" s="201">
        <v>100</v>
      </c>
      <c r="E43" s="202">
        <v>80</v>
      </c>
      <c r="F43" s="203">
        <v>3</v>
      </c>
      <c r="G43" s="201">
        <v>100</v>
      </c>
      <c r="H43" s="202">
        <v>95</v>
      </c>
      <c r="I43" s="50">
        <f t="shared" si="1"/>
        <v>0</v>
      </c>
      <c r="J43" s="50">
        <f t="shared" si="1"/>
        <v>0</v>
      </c>
      <c r="K43" s="50">
        <f t="shared" si="1"/>
        <v>15</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23</v>
      </c>
      <c r="D47" s="162">
        <v>830</v>
      </c>
      <c r="E47" s="163">
        <v>780</v>
      </c>
      <c r="F47" s="164">
        <v>23</v>
      </c>
      <c r="G47" s="162">
        <v>787</v>
      </c>
      <c r="H47" s="163">
        <v>740</v>
      </c>
      <c r="I47" s="50">
        <f t="shared" si="1"/>
        <v>0</v>
      </c>
      <c r="J47" s="50">
        <f t="shared" si="1"/>
        <v>-43</v>
      </c>
      <c r="K47" s="50">
        <f t="shared" si="1"/>
        <v>-40</v>
      </c>
    </row>
    <row r="48" spans="2:11" x14ac:dyDescent="0.15">
      <c r="B48" s="113" t="s">
        <v>15</v>
      </c>
      <c r="C48" s="81">
        <f t="shared" ref="C48:H48" si="9">SUM(C49,C50)</f>
        <v>260</v>
      </c>
      <c r="D48" s="82">
        <f t="shared" si="9"/>
        <v>8270</v>
      </c>
      <c r="E48" s="83">
        <f t="shared" si="9"/>
        <v>6990</v>
      </c>
      <c r="F48" s="81">
        <f t="shared" si="9"/>
        <v>247</v>
      </c>
      <c r="G48" s="82">
        <f t="shared" si="9"/>
        <v>7460</v>
      </c>
      <c r="H48" s="83">
        <f t="shared" si="9"/>
        <v>6240</v>
      </c>
      <c r="I48" s="50">
        <f t="shared" si="1"/>
        <v>-13</v>
      </c>
      <c r="J48" s="50">
        <f t="shared" si="1"/>
        <v>-810</v>
      </c>
      <c r="K48" s="50">
        <f t="shared" si="1"/>
        <v>-750</v>
      </c>
    </row>
    <row r="49" spans="2:11" x14ac:dyDescent="0.15">
      <c r="B49" s="112" t="s">
        <v>47</v>
      </c>
      <c r="C49" s="184">
        <v>195</v>
      </c>
      <c r="D49" s="185">
        <v>6120</v>
      </c>
      <c r="E49" s="186">
        <v>5160</v>
      </c>
      <c r="F49" s="184">
        <v>186</v>
      </c>
      <c r="G49" s="185">
        <v>5540</v>
      </c>
      <c r="H49" s="186">
        <v>4610</v>
      </c>
      <c r="I49" s="50">
        <f t="shared" si="1"/>
        <v>-9</v>
      </c>
      <c r="J49" s="50">
        <f t="shared" si="1"/>
        <v>-580</v>
      </c>
      <c r="K49" s="50">
        <f t="shared" si="1"/>
        <v>-550</v>
      </c>
    </row>
    <row r="50" spans="2:11" x14ac:dyDescent="0.15">
      <c r="B50" s="112" t="s">
        <v>48</v>
      </c>
      <c r="C50" s="189">
        <v>65</v>
      </c>
      <c r="D50" s="187">
        <v>2150</v>
      </c>
      <c r="E50" s="188">
        <v>1830</v>
      </c>
      <c r="F50" s="189">
        <v>61</v>
      </c>
      <c r="G50" s="187">
        <v>1920</v>
      </c>
      <c r="H50" s="188">
        <v>1630</v>
      </c>
      <c r="I50" s="50">
        <f t="shared" si="1"/>
        <v>-4</v>
      </c>
      <c r="J50" s="50">
        <f t="shared" si="1"/>
        <v>-230</v>
      </c>
      <c r="K50" s="50">
        <f t="shared" si="1"/>
        <v>-200</v>
      </c>
    </row>
    <row r="51" spans="2:11" x14ac:dyDescent="0.15">
      <c r="B51" s="113" t="s">
        <v>16</v>
      </c>
      <c r="C51" s="173">
        <f>SUM(C52,C53,C54)</f>
        <v>3</v>
      </c>
      <c r="D51" s="171">
        <f>SUM(D52,D53,D54)</f>
        <v>60</v>
      </c>
      <c r="E51" s="172">
        <f>SUM(E52,E53,E54)</f>
        <v>45</v>
      </c>
      <c r="F51" s="173" t="s">
        <v>5</v>
      </c>
      <c r="G51" s="171" t="s">
        <v>5</v>
      </c>
      <c r="H51" s="172" t="s">
        <v>5</v>
      </c>
      <c r="I51" s="50" t="e">
        <f t="shared" si="1"/>
        <v>#VALUE!</v>
      </c>
      <c r="J51" s="50" t="e">
        <f t="shared" si="1"/>
        <v>#VALUE!</v>
      </c>
      <c r="K51" s="50" t="e">
        <f t="shared" si="1"/>
        <v>#VALUE!</v>
      </c>
    </row>
    <row r="52" spans="2:11" x14ac:dyDescent="0.15">
      <c r="B52" s="112" t="s">
        <v>49</v>
      </c>
      <c r="C52" s="89">
        <v>1</v>
      </c>
      <c r="D52" s="90">
        <v>20</v>
      </c>
      <c r="E52" s="91">
        <v>15</v>
      </c>
      <c r="F52" s="89" t="s">
        <v>5</v>
      </c>
      <c r="G52" s="90" t="s">
        <v>5</v>
      </c>
      <c r="H52" s="91" t="s">
        <v>5</v>
      </c>
      <c r="I52" s="50" t="e">
        <f t="shared" si="1"/>
        <v>#VALUE!</v>
      </c>
      <c r="J52" s="50" t="e">
        <f t="shared" si="1"/>
        <v>#VALUE!</v>
      </c>
      <c r="K52" s="50" t="e">
        <f t="shared" si="1"/>
        <v>#VALUE!</v>
      </c>
    </row>
    <row r="53" spans="2:11" x14ac:dyDescent="0.15">
      <c r="B53" s="112" t="s">
        <v>50</v>
      </c>
      <c r="C53" s="89">
        <v>1</v>
      </c>
      <c r="D53" s="90">
        <v>20</v>
      </c>
      <c r="E53" s="91">
        <v>15</v>
      </c>
      <c r="F53" s="89" t="s">
        <v>5</v>
      </c>
      <c r="G53" s="90" t="s">
        <v>5</v>
      </c>
      <c r="H53" s="91" t="s">
        <v>5</v>
      </c>
      <c r="I53" s="50" t="e">
        <f t="shared" si="1"/>
        <v>#VALUE!</v>
      </c>
      <c r="J53" s="50" t="e">
        <f t="shared" si="1"/>
        <v>#VALUE!</v>
      </c>
      <c r="K53" s="50" t="e">
        <f t="shared" si="1"/>
        <v>#VALUE!</v>
      </c>
    </row>
    <row r="54" spans="2:11" x14ac:dyDescent="0.15">
      <c r="B54" s="112" t="s">
        <v>51</v>
      </c>
      <c r="C54" s="89">
        <v>1</v>
      </c>
      <c r="D54" s="90">
        <v>20</v>
      </c>
      <c r="E54" s="91">
        <v>15</v>
      </c>
      <c r="F54" s="89" t="s">
        <v>5</v>
      </c>
      <c r="G54" s="90" t="s">
        <v>5</v>
      </c>
      <c r="H54" s="91" t="s">
        <v>5</v>
      </c>
      <c r="I54" s="50" t="e">
        <f t="shared" si="1"/>
        <v>#VALUE!</v>
      </c>
      <c r="J54" s="50" t="e">
        <f t="shared" si="1"/>
        <v>#VALUE!</v>
      </c>
      <c r="K54" s="50" t="e">
        <f t="shared" si="1"/>
        <v>#VALUE!</v>
      </c>
    </row>
    <row r="55" spans="2:11" x14ac:dyDescent="0.15">
      <c r="B55" s="113" t="s">
        <v>17</v>
      </c>
      <c r="C55" s="81">
        <f t="shared" ref="C55:H55" si="10">SUM(C56:C65)</f>
        <v>4.5999999999999996</v>
      </c>
      <c r="D55" s="82">
        <f t="shared" si="10"/>
        <v>56.65</v>
      </c>
      <c r="E55" s="83">
        <f t="shared" si="10"/>
        <v>52</v>
      </c>
      <c r="F55" s="81">
        <f t="shared" si="10"/>
        <v>5.1530000000000005</v>
      </c>
      <c r="G55" s="82">
        <f t="shared" si="10"/>
        <v>68.760999999999996</v>
      </c>
      <c r="H55" s="83">
        <f t="shared" si="10"/>
        <v>47.823</v>
      </c>
      <c r="I55" s="50">
        <f t="shared" si="1"/>
        <v>0.55300000000000082</v>
      </c>
      <c r="J55" s="50">
        <f t="shared" si="1"/>
        <v>12.110999999999997</v>
      </c>
      <c r="K55" s="50">
        <f t="shared" si="1"/>
        <v>-4.1769999999999996</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3</v>
      </c>
      <c r="D57" s="90">
        <v>38</v>
      </c>
      <c r="E57" s="91">
        <v>37</v>
      </c>
      <c r="F57" s="89">
        <v>3.153</v>
      </c>
      <c r="G57" s="90">
        <v>52.761000000000003</v>
      </c>
      <c r="H57" s="91">
        <v>35.823</v>
      </c>
      <c r="I57" s="50">
        <f t="shared" si="1"/>
        <v>0.15300000000000002</v>
      </c>
      <c r="J57" s="50">
        <f t="shared" si="1"/>
        <v>14.761000000000003</v>
      </c>
      <c r="K57" s="50">
        <f t="shared" si="1"/>
        <v>-1.1769999999999996</v>
      </c>
    </row>
    <row r="58" spans="2:11" x14ac:dyDescent="0.15">
      <c r="B58" s="112" t="s">
        <v>54</v>
      </c>
      <c r="C58" s="89">
        <v>1</v>
      </c>
      <c r="D58" s="90">
        <v>17</v>
      </c>
      <c r="E58" s="91">
        <v>13</v>
      </c>
      <c r="F58" s="89">
        <v>1</v>
      </c>
      <c r="G58" s="90">
        <v>15</v>
      </c>
      <c r="H58" s="91">
        <v>11</v>
      </c>
      <c r="I58" s="50">
        <f t="shared" si="1"/>
        <v>0</v>
      </c>
      <c r="J58" s="50">
        <f t="shared" si="1"/>
        <v>-2</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0.6</v>
      </c>
      <c r="D65" s="90">
        <v>1.65</v>
      </c>
      <c r="E65" s="91">
        <v>2</v>
      </c>
      <c r="F65" s="89">
        <v>1</v>
      </c>
      <c r="G65" s="90">
        <v>1</v>
      </c>
      <c r="H65" s="91">
        <v>1</v>
      </c>
      <c r="I65" s="50">
        <f t="shared" si="1"/>
        <v>0.4</v>
      </c>
      <c r="J65" s="50">
        <f t="shared" si="1"/>
        <v>-0.64999999999999991</v>
      </c>
      <c r="K65" s="50">
        <f t="shared" si="1"/>
        <v>-1</v>
      </c>
    </row>
    <row r="66" spans="2:11" x14ac:dyDescent="0.15">
      <c r="B66" s="113" t="s">
        <v>18</v>
      </c>
      <c r="C66" s="81">
        <f t="shared" ref="C66:H66" si="11">SUM(C67,C68,C69)</f>
        <v>4.2</v>
      </c>
      <c r="D66" s="82">
        <f t="shared" si="11"/>
        <v>130.691</v>
      </c>
      <c r="E66" s="83">
        <f t="shared" si="11"/>
        <v>130.691</v>
      </c>
      <c r="F66" s="81">
        <f t="shared" si="11"/>
        <v>4</v>
      </c>
      <c r="G66" s="82">
        <f t="shared" si="11"/>
        <v>125</v>
      </c>
      <c r="H66" s="83">
        <f t="shared" si="11"/>
        <v>125</v>
      </c>
      <c r="I66" s="50">
        <f t="shared" si="1"/>
        <v>-0.20000000000000018</v>
      </c>
      <c r="J66" s="50">
        <f t="shared" si="1"/>
        <v>-5.6910000000000025</v>
      </c>
      <c r="K66" s="50">
        <f t="shared" si="1"/>
        <v>-5.6910000000000025</v>
      </c>
    </row>
    <row r="67" spans="2:11" x14ac:dyDescent="0.15">
      <c r="B67" s="112" t="s">
        <v>62</v>
      </c>
      <c r="C67" s="89" t="s">
        <v>5</v>
      </c>
      <c r="D67" s="90">
        <v>4.6909999999999998</v>
      </c>
      <c r="E67" s="91">
        <v>4.6909999999999998</v>
      </c>
      <c r="F67" s="89" t="s">
        <v>5</v>
      </c>
      <c r="G67" s="90">
        <v>5</v>
      </c>
      <c r="H67" s="91">
        <v>5</v>
      </c>
      <c r="I67" s="50" t="e">
        <f t="shared" si="1"/>
        <v>#VALUE!</v>
      </c>
      <c r="J67" s="50">
        <f t="shared" si="1"/>
        <v>0.30900000000000016</v>
      </c>
      <c r="K67" s="50">
        <f t="shared" si="1"/>
        <v>0.30900000000000016</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v>4.2</v>
      </c>
      <c r="D69" s="99">
        <v>126</v>
      </c>
      <c r="E69" s="100">
        <v>126</v>
      </c>
      <c r="F69" s="98">
        <v>4</v>
      </c>
      <c r="G69" s="99">
        <v>120</v>
      </c>
      <c r="H69" s="100">
        <v>120</v>
      </c>
      <c r="I69" s="50">
        <f t="shared" si="1"/>
        <v>-0.20000000000000018</v>
      </c>
      <c r="J69" s="50">
        <f t="shared" si="1"/>
        <v>-6</v>
      </c>
      <c r="K69" s="50">
        <f t="shared" si="1"/>
        <v>-6</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00"/>
  </sheetPr>
  <dimension ref="B1:K71"/>
  <sheetViews>
    <sheetView view="pageBreakPreview" zoomScale="90" zoomScaleNormal="100" zoomScaleSheetLayoutView="90" workbookViewId="0">
      <selection activeCell="C66" sqref="C66"/>
    </sheetView>
  </sheetViews>
  <sheetFormatPr defaultRowHeight="13.5" x14ac:dyDescent="0.15"/>
  <cols>
    <col min="1" max="1" width="9" style="25"/>
    <col min="2" max="2" width="16.625" style="25" customWidth="1"/>
    <col min="3" max="8" width="14.625" style="25" customWidth="1"/>
    <col min="9" max="11" width="9" style="19"/>
    <col min="12" max="16384" width="9" style="25"/>
  </cols>
  <sheetData>
    <row r="1" spans="2:11" x14ac:dyDescent="0.15">
      <c r="B1" s="23"/>
      <c r="C1" s="24"/>
      <c r="D1" s="24"/>
      <c r="E1" s="24"/>
      <c r="F1" s="24"/>
      <c r="G1" s="24"/>
      <c r="H1" s="24"/>
      <c r="I1" s="3"/>
      <c r="J1" s="3"/>
      <c r="K1" s="3"/>
    </row>
    <row r="2" spans="2:11" x14ac:dyDescent="0.15">
      <c r="B2" s="23"/>
      <c r="C2" s="24"/>
      <c r="D2" s="24"/>
      <c r="E2" s="24"/>
      <c r="F2" s="24"/>
      <c r="G2" s="24"/>
      <c r="H2" s="24"/>
      <c r="I2" s="3"/>
      <c r="J2" s="3"/>
      <c r="K2" s="3"/>
    </row>
    <row r="3" spans="2:11" x14ac:dyDescent="0.15">
      <c r="B3" s="23" t="s">
        <v>176</v>
      </c>
      <c r="C3" s="24"/>
      <c r="D3" s="24"/>
      <c r="E3" s="24"/>
      <c r="F3" s="24"/>
      <c r="G3" s="24"/>
      <c r="H3" s="24"/>
      <c r="I3" s="3"/>
      <c r="J3" s="3"/>
      <c r="K3" s="3"/>
    </row>
    <row r="4" spans="2:11" ht="14.25" thickBot="1" x14ac:dyDescent="0.2">
      <c r="B4" s="23"/>
      <c r="C4" s="24"/>
      <c r="D4" s="24"/>
      <c r="E4" s="24"/>
      <c r="F4" s="24"/>
      <c r="G4" s="24"/>
      <c r="H4" s="24"/>
      <c r="I4" s="3"/>
      <c r="J4" s="3"/>
      <c r="K4" s="3"/>
    </row>
    <row r="5" spans="2:11" x14ac:dyDescent="0.15">
      <c r="B5" s="190"/>
      <c r="C5" s="295" t="str">
        <f>'(1)-1春だいこん'!C5:E5</f>
        <v>令和２年産（2020年産）</v>
      </c>
      <c r="D5" s="296"/>
      <c r="E5" s="297"/>
      <c r="F5" s="271" t="str">
        <f>'(1)-1春だいこん'!F5:H5</f>
        <v>令和３年産（2021年産）</v>
      </c>
      <c r="G5" s="272"/>
      <c r="H5" s="273"/>
      <c r="I5" s="3"/>
      <c r="J5" s="3"/>
      <c r="K5" s="3"/>
    </row>
    <row r="6" spans="2:11" x14ac:dyDescent="0.15">
      <c r="B6" s="289" t="s">
        <v>19</v>
      </c>
      <c r="C6" s="279" t="s">
        <v>0</v>
      </c>
      <c r="D6" s="282" t="s">
        <v>1</v>
      </c>
      <c r="E6" s="285" t="s">
        <v>2</v>
      </c>
      <c r="F6" s="290" t="s">
        <v>0</v>
      </c>
      <c r="G6" s="291" t="s">
        <v>1</v>
      </c>
      <c r="H6" s="293" t="s">
        <v>2</v>
      </c>
      <c r="I6" s="3"/>
      <c r="J6" s="3"/>
      <c r="K6" s="3"/>
    </row>
    <row r="7" spans="2:11" x14ac:dyDescent="0.15">
      <c r="B7" s="289"/>
      <c r="C7" s="280"/>
      <c r="D7" s="283"/>
      <c r="E7" s="286"/>
      <c r="F7" s="290"/>
      <c r="G7" s="291"/>
      <c r="H7" s="293"/>
      <c r="I7" s="274" t="s">
        <v>337</v>
      </c>
      <c r="J7" s="275"/>
      <c r="K7" s="275"/>
    </row>
    <row r="8" spans="2:11" x14ac:dyDescent="0.15">
      <c r="B8" s="289"/>
      <c r="C8" s="281"/>
      <c r="D8" s="284"/>
      <c r="E8" s="287"/>
      <c r="F8" s="290"/>
      <c r="G8" s="291"/>
      <c r="H8" s="293"/>
      <c r="I8" s="50" t="s">
        <v>325</v>
      </c>
      <c r="J8" s="50" t="s">
        <v>326</v>
      </c>
      <c r="K8" s="50" t="s">
        <v>327</v>
      </c>
    </row>
    <row r="9" spans="2:11" x14ac:dyDescent="0.15">
      <c r="B9" s="191"/>
      <c r="C9" s="198" t="s">
        <v>3</v>
      </c>
      <c r="D9" s="197" t="s">
        <v>4</v>
      </c>
      <c r="E9" s="200" t="s">
        <v>4</v>
      </c>
      <c r="F9" s="198" t="s">
        <v>3</v>
      </c>
      <c r="G9" s="197" t="s">
        <v>4</v>
      </c>
      <c r="H9" s="199" t="s">
        <v>4</v>
      </c>
      <c r="I9" s="50"/>
      <c r="J9" s="50"/>
      <c r="K9" s="50"/>
    </row>
    <row r="10" spans="2:11" ht="27" customHeight="1" x14ac:dyDescent="0.15">
      <c r="B10" s="192" t="s">
        <v>145</v>
      </c>
      <c r="C10" s="58">
        <v>39</v>
      </c>
      <c r="D10" s="59">
        <v>807</v>
      </c>
      <c r="E10" s="60">
        <v>742</v>
      </c>
      <c r="F10" s="58">
        <v>39</v>
      </c>
      <c r="G10" s="59">
        <v>780</v>
      </c>
      <c r="H10" s="60">
        <v>717</v>
      </c>
      <c r="I10" s="50">
        <f>F10-C10</f>
        <v>0</v>
      </c>
      <c r="J10" s="50">
        <f t="shared" ref="J10:K25" si="0">G10-D10</f>
        <v>-27</v>
      </c>
      <c r="K10" s="50">
        <f t="shared" si="0"/>
        <v>-25</v>
      </c>
    </row>
    <row r="11" spans="2:11" x14ac:dyDescent="0.15">
      <c r="B11" s="193"/>
      <c r="C11" s="198"/>
      <c r="D11" s="197"/>
      <c r="E11" s="199"/>
      <c r="F11" s="198"/>
      <c r="G11" s="197"/>
      <c r="H11" s="199"/>
      <c r="I11" s="50">
        <f t="shared" ref="I11:K69" si="1">F11-C11</f>
        <v>0</v>
      </c>
      <c r="J11" s="50">
        <f t="shared" si="0"/>
        <v>0</v>
      </c>
      <c r="K11" s="50">
        <f t="shared" si="0"/>
        <v>0</v>
      </c>
    </row>
    <row r="12" spans="2:11" x14ac:dyDescent="0.15">
      <c r="B12" s="194" t="s">
        <v>146</v>
      </c>
      <c r="C12" s="220">
        <f t="shared" ref="C12:H12" si="2">SUM(C14,C16,C20,C27,C29,C34,C42,C48,C51,C55,C66)</f>
        <v>22</v>
      </c>
      <c r="D12" s="131">
        <f t="shared" si="2"/>
        <v>506.2056</v>
      </c>
      <c r="E12" s="132">
        <f t="shared" si="2"/>
        <v>498.2056</v>
      </c>
      <c r="F12" s="220">
        <f t="shared" si="2"/>
        <v>23.18</v>
      </c>
      <c r="G12" s="131">
        <f t="shared" si="2"/>
        <v>454</v>
      </c>
      <c r="H12" s="132">
        <f t="shared" si="2"/>
        <v>440</v>
      </c>
      <c r="I12" s="50">
        <f t="shared" si="1"/>
        <v>1.1799999999999997</v>
      </c>
      <c r="J12" s="50">
        <f t="shared" si="0"/>
        <v>-52.205600000000004</v>
      </c>
      <c r="K12" s="50">
        <f t="shared" si="0"/>
        <v>-58.205600000000004</v>
      </c>
    </row>
    <row r="13" spans="2:11" x14ac:dyDescent="0.15">
      <c r="B13" s="192"/>
      <c r="C13" s="198"/>
      <c r="D13" s="197"/>
      <c r="E13" s="199"/>
      <c r="F13" s="198"/>
      <c r="G13" s="197"/>
      <c r="H13" s="199"/>
      <c r="I13" s="50">
        <f t="shared" si="1"/>
        <v>0</v>
      </c>
      <c r="J13" s="50">
        <f t="shared" si="0"/>
        <v>0</v>
      </c>
      <c r="K13" s="50">
        <f t="shared" si="0"/>
        <v>0</v>
      </c>
    </row>
    <row r="14" spans="2:11" x14ac:dyDescent="0.15">
      <c r="B14" s="194"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s="46" customFormat="1" x14ac:dyDescent="0.15">
      <c r="B15" s="195"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94"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93"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93"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93"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94" t="s">
        <v>10</v>
      </c>
      <c r="C20" s="81" t="s">
        <v>6</v>
      </c>
      <c r="D20" s="82" t="s">
        <v>6</v>
      </c>
      <c r="E20" s="83" t="s">
        <v>6</v>
      </c>
      <c r="F20" s="81" t="s">
        <v>6</v>
      </c>
      <c r="G20" s="82" t="s">
        <v>6</v>
      </c>
      <c r="H20" s="83" t="s">
        <v>6</v>
      </c>
      <c r="I20" s="50" t="e">
        <f t="shared" si="1"/>
        <v>#VALUE!</v>
      </c>
      <c r="J20" s="50" t="e">
        <f t="shared" si="0"/>
        <v>#VALUE!</v>
      </c>
      <c r="K20" s="50" t="e">
        <f t="shared" si="0"/>
        <v>#VALUE!</v>
      </c>
    </row>
    <row r="21" spans="2:11" x14ac:dyDescent="0.15">
      <c r="B21" s="193"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93"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93"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193" t="s">
        <v>27</v>
      </c>
      <c r="C24" s="126" t="s">
        <v>6</v>
      </c>
      <c r="D24" s="109" t="s">
        <v>6</v>
      </c>
      <c r="E24" s="127" t="s">
        <v>6</v>
      </c>
      <c r="F24" s="126" t="s">
        <v>6</v>
      </c>
      <c r="G24" s="109" t="s">
        <v>6</v>
      </c>
      <c r="H24" s="127" t="s">
        <v>6</v>
      </c>
      <c r="I24" s="50" t="e">
        <f t="shared" si="1"/>
        <v>#VALUE!</v>
      </c>
      <c r="J24" s="50" t="e">
        <f t="shared" si="0"/>
        <v>#VALUE!</v>
      </c>
      <c r="K24" s="50" t="e">
        <f t="shared" si="0"/>
        <v>#VALUE!</v>
      </c>
    </row>
    <row r="25" spans="2:11" x14ac:dyDescent="0.15">
      <c r="B25" s="193"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93"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94" t="s">
        <v>11</v>
      </c>
      <c r="C27" s="81">
        <f t="shared" ref="C27:H27" si="4">C28</f>
        <v>0</v>
      </c>
      <c r="D27" s="82">
        <f t="shared" si="4"/>
        <v>0</v>
      </c>
      <c r="E27" s="83">
        <f t="shared" si="4"/>
        <v>0</v>
      </c>
      <c r="F27" s="81">
        <f t="shared" si="4"/>
        <v>0</v>
      </c>
      <c r="G27" s="82">
        <f t="shared" si="4"/>
        <v>0</v>
      </c>
      <c r="H27" s="83">
        <f t="shared" si="4"/>
        <v>0</v>
      </c>
      <c r="I27" s="50">
        <f t="shared" si="1"/>
        <v>0</v>
      </c>
      <c r="J27" s="50">
        <f t="shared" si="1"/>
        <v>0</v>
      </c>
      <c r="K27" s="50">
        <f t="shared" si="1"/>
        <v>0</v>
      </c>
    </row>
    <row r="28" spans="2:11" x14ac:dyDescent="0.15">
      <c r="B28" s="193" t="s">
        <v>30</v>
      </c>
      <c r="C28" s="89">
        <v>0</v>
      </c>
      <c r="D28" s="90">
        <v>0</v>
      </c>
      <c r="E28" s="91">
        <v>0</v>
      </c>
      <c r="F28" s="89">
        <v>0</v>
      </c>
      <c r="G28" s="90">
        <v>0</v>
      </c>
      <c r="H28" s="91">
        <v>0</v>
      </c>
      <c r="I28" s="50">
        <f t="shared" si="1"/>
        <v>0</v>
      </c>
      <c r="J28" s="50">
        <f t="shared" si="1"/>
        <v>0</v>
      </c>
      <c r="K28" s="50">
        <f t="shared" si="1"/>
        <v>0</v>
      </c>
    </row>
    <row r="29" spans="2:11" x14ac:dyDescent="0.15">
      <c r="B29" s="194"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93"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93"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93"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93"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94" t="s">
        <v>13</v>
      </c>
      <c r="C34" s="81">
        <f t="shared" ref="C34:H34" si="5">SUM(C35,C36,C37,C38,C39,C40,C41)</f>
        <v>15</v>
      </c>
      <c r="D34" s="82">
        <f t="shared" si="5"/>
        <v>347</v>
      </c>
      <c r="E34" s="83">
        <f t="shared" si="5"/>
        <v>347</v>
      </c>
      <c r="F34" s="81">
        <f t="shared" si="5"/>
        <v>17</v>
      </c>
      <c r="G34" s="82">
        <f t="shared" si="5"/>
        <v>330</v>
      </c>
      <c r="H34" s="83">
        <f t="shared" si="5"/>
        <v>323</v>
      </c>
      <c r="I34" s="50">
        <f t="shared" si="1"/>
        <v>2</v>
      </c>
      <c r="J34" s="50">
        <f t="shared" si="1"/>
        <v>-17</v>
      </c>
      <c r="K34" s="50">
        <f t="shared" si="1"/>
        <v>-24</v>
      </c>
    </row>
    <row r="35" spans="2:11" x14ac:dyDescent="0.15">
      <c r="B35" s="193"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93"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93"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93" t="s">
        <v>38</v>
      </c>
      <c r="C38" s="203">
        <v>15</v>
      </c>
      <c r="D38" s="201">
        <v>347</v>
      </c>
      <c r="E38" s="202">
        <v>347</v>
      </c>
      <c r="F38" s="203">
        <v>17</v>
      </c>
      <c r="G38" s="201">
        <v>330</v>
      </c>
      <c r="H38" s="202">
        <v>323</v>
      </c>
      <c r="I38" s="50">
        <f t="shared" si="1"/>
        <v>2</v>
      </c>
      <c r="J38" s="50">
        <f t="shared" si="1"/>
        <v>-17</v>
      </c>
      <c r="K38" s="50">
        <f t="shared" si="1"/>
        <v>-24</v>
      </c>
    </row>
    <row r="39" spans="2:11" x14ac:dyDescent="0.15">
      <c r="B39" s="193"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93"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93"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94" t="s">
        <v>14</v>
      </c>
      <c r="C42" s="81">
        <f t="shared" ref="C42:H42" si="6">SUM(C43,C44,C45,C46,C47)</f>
        <v>6</v>
      </c>
      <c r="D42" s="82">
        <f t="shared" si="6"/>
        <v>140</v>
      </c>
      <c r="E42" s="83">
        <f t="shared" si="6"/>
        <v>132</v>
      </c>
      <c r="F42" s="81">
        <f t="shared" si="6"/>
        <v>6</v>
      </c>
      <c r="G42" s="82">
        <f t="shared" si="6"/>
        <v>121</v>
      </c>
      <c r="H42" s="83">
        <f t="shared" si="6"/>
        <v>114</v>
      </c>
      <c r="I42" s="50">
        <f t="shared" si="1"/>
        <v>0</v>
      </c>
      <c r="J42" s="50">
        <f t="shared" si="1"/>
        <v>-19</v>
      </c>
      <c r="K42" s="50">
        <f t="shared" si="1"/>
        <v>-18</v>
      </c>
    </row>
    <row r="43" spans="2:11" x14ac:dyDescent="0.15">
      <c r="B43" s="193" t="s">
        <v>42</v>
      </c>
      <c r="C43" s="203">
        <v>2</v>
      </c>
      <c r="D43" s="201">
        <v>35</v>
      </c>
      <c r="E43" s="202">
        <v>32</v>
      </c>
      <c r="F43" s="203">
        <v>2</v>
      </c>
      <c r="G43" s="201">
        <v>26</v>
      </c>
      <c r="H43" s="202">
        <v>24</v>
      </c>
      <c r="I43" s="50">
        <f t="shared" si="1"/>
        <v>0</v>
      </c>
      <c r="J43" s="50">
        <f t="shared" si="1"/>
        <v>-9</v>
      </c>
      <c r="K43" s="50">
        <f t="shared" si="1"/>
        <v>-8</v>
      </c>
    </row>
    <row r="44" spans="2:11" x14ac:dyDescent="0.15">
      <c r="B44" s="193"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93"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93" t="s">
        <v>45</v>
      </c>
      <c r="C46" s="89">
        <v>0</v>
      </c>
      <c r="D46" s="90">
        <v>0</v>
      </c>
      <c r="E46" s="91">
        <v>0</v>
      </c>
      <c r="F46" s="89">
        <v>0</v>
      </c>
      <c r="G46" s="90">
        <v>0</v>
      </c>
      <c r="H46" s="91">
        <v>0</v>
      </c>
      <c r="I46" s="50">
        <f t="shared" si="1"/>
        <v>0</v>
      </c>
      <c r="J46" s="50">
        <f t="shared" si="1"/>
        <v>0</v>
      </c>
      <c r="K46" s="50">
        <f t="shared" si="1"/>
        <v>0</v>
      </c>
    </row>
    <row r="47" spans="2:11" x14ac:dyDescent="0.15">
      <c r="B47" s="193" t="s">
        <v>46</v>
      </c>
      <c r="C47" s="73">
        <v>4</v>
      </c>
      <c r="D47" s="68">
        <v>105</v>
      </c>
      <c r="E47" s="74">
        <v>100</v>
      </c>
      <c r="F47" s="73">
        <v>4</v>
      </c>
      <c r="G47" s="68">
        <v>95</v>
      </c>
      <c r="H47" s="74">
        <v>90</v>
      </c>
      <c r="I47" s="50">
        <f t="shared" si="1"/>
        <v>0</v>
      </c>
      <c r="J47" s="50">
        <f t="shared" si="1"/>
        <v>-10</v>
      </c>
      <c r="K47" s="50">
        <f t="shared" si="1"/>
        <v>-10</v>
      </c>
    </row>
    <row r="48" spans="2:11" x14ac:dyDescent="0.15">
      <c r="B48" s="194"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93"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93"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94" t="s">
        <v>16</v>
      </c>
      <c r="C51" s="173">
        <f>SUM(C52,C53,C54)</f>
        <v>0</v>
      </c>
      <c r="D51" s="171">
        <f>SUM(D52,D53,D54)</f>
        <v>0</v>
      </c>
      <c r="E51" s="172">
        <f>SUM(E52,E53,E54)</f>
        <v>0</v>
      </c>
      <c r="F51" s="173" t="s">
        <v>5</v>
      </c>
      <c r="G51" s="171" t="s">
        <v>5</v>
      </c>
      <c r="H51" s="172" t="s">
        <v>5</v>
      </c>
      <c r="I51" s="50" t="e">
        <f t="shared" si="1"/>
        <v>#VALUE!</v>
      </c>
      <c r="J51" s="50" t="e">
        <f t="shared" si="1"/>
        <v>#VALUE!</v>
      </c>
      <c r="K51" s="50" t="e">
        <f t="shared" si="1"/>
        <v>#VALUE!</v>
      </c>
    </row>
    <row r="52" spans="2:11" x14ac:dyDescent="0.15">
      <c r="B52" s="193"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93"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93"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94" t="s">
        <v>17</v>
      </c>
      <c r="C55" s="81">
        <f t="shared" ref="C55:H55" si="7">SUM(C56:C65)</f>
        <v>1</v>
      </c>
      <c r="D55" s="82">
        <f t="shared" si="7"/>
        <v>19</v>
      </c>
      <c r="E55" s="83">
        <f t="shared" si="7"/>
        <v>19</v>
      </c>
      <c r="F55" s="81">
        <f t="shared" si="7"/>
        <v>0.18</v>
      </c>
      <c r="G55" s="82">
        <f t="shared" si="7"/>
        <v>3</v>
      </c>
      <c r="H55" s="83">
        <f t="shared" si="7"/>
        <v>3</v>
      </c>
      <c r="I55" s="50">
        <f t="shared" si="1"/>
        <v>-0.82000000000000006</v>
      </c>
      <c r="J55" s="50">
        <f t="shared" si="1"/>
        <v>-16</v>
      </c>
      <c r="K55" s="50">
        <f t="shared" si="1"/>
        <v>-16</v>
      </c>
    </row>
    <row r="56" spans="2:11" x14ac:dyDescent="0.15">
      <c r="B56" s="193"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93" t="s">
        <v>53</v>
      </c>
      <c r="C57" s="89">
        <v>1</v>
      </c>
      <c r="D57" s="90">
        <v>19</v>
      </c>
      <c r="E57" s="91">
        <v>19</v>
      </c>
      <c r="F57" s="89">
        <v>0.18</v>
      </c>
      <c r="G57" s="90">
        <v>3</v>
      </c>
      <c r="H57" s="91">
        <v>3</v>
      </c>
      <c r="I57" s="50">
        <f t="shared" si="1"/>
        <v>-0.82000000000000006</v>
      </c>
      <c r="J57" s="50">
        <f t="shared" si="1"/>
        <v>-16</v>
      </c>
      <c r="K57" s="50">
        <f t="shared" si="1"/>
        <v>-16</v>
      </c>
    </row>
    <row r="58" spans="2:11" x14ac:dyDescent="0.15">
      <c r="B58" s="193"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93"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93" t="s">
        <v>56</v>
      </c>
      <c r="C60" s="89">
        <v>0</v>
      </c>
      <c r="D60" s="90">
        <v>0</v>
      </c>
      <c r="E60" s="91">
        <v>0</v>
      </c>
      <c r="F60" s="89">
        <v>0</v>
      </c>
      <c r="G60" s="90">
        <v>0</v>
      </c>
      <c r="H60" s="91">
        <v>0</v>
      </c>
      <c r="I60" s="50">
        <f t="shared" si="1"/>
        <v>0</v>
      </c>
      <c r="J60" s="50">
        <f t="shared" si="1"/>
        <v>0</v>
      </c>
      <c r="K60" s="50">
        <f t="shared" si="1"/>
        <v>0</v>
      </c>
    </row>
    <row r="61" spans="2:11" x14ac:dyDescent="0.15">
      <c r="B61" s="193"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93"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93"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93"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93"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94" t="s">
        <v>18</v>
      </c>
      <c r="C66" s="81" t="s">
        <v>5</v>
      </c>
      <c r="D66" s="82">
        <f>SUM(D67,D68,D69)</f>
        <v>0.20560000000000003</v>
      </c>
      <c r="E66" s="83">
        <f>SUM(E67,E68,E69)</f>
        <v>0.20560000000000003</v>
      </c>
      <c r="F66" s="81" t="s">
        <v>5</v>
      </c>
      <c r="G66" s="82" t="s">
        <v>5</v>
      </c>
      <c r="H66" s="83" t="s">
        <v>5</v>
      </c>
      <c r="I66" s="50" t="e">
        <f t="shared" si="1"/>
        <v>#VALUE!</v>
      </c>
      <c r="J66" s="50" t="e">
        <f t="shared" si="1"/>
        <v>#VALUE!</v>
      </c>
      <c r="K66" s="50" t="e">
        <f t="shared" si="1"/>
        <v>#VALUE!</v>
      </c>
    </row>
    <row r="67" spans="2:11" x14ac:dyDescent="0.15">
      <c r="B67" s="193" t="s">
        <v>62</v>
      </c>
      <c r="C67" s="89" t="s">
        <v>5</v>
      </c>
      <c r="D67" s="90">
        <v>0.20560000000000003</v>
      </c>
      <c r="E67" s="91">
        <v>0.20560000000000003</v>
      </c>
      <c r="F67" s="89" t="s">
        <v>5</v>
      </c>
      <c r="G67" s="90" t="s">
        <v>5</v>
      </c>
      <c r="H67" s="91" t="s">
        <v>5</v>
      </c>
      <c r="I67" s="50" t="e">
        <f t="shared" si="1"/>
        <v>#VALUE!</v>
      </c>
      <c r="J67" s="50" t="e">
        <f t="shared" si="1"/>
        <v>#VALUE!</v>
      </c>
      <c r="K67" s="50" t="e">
        <f t="shared" si="1"/>
        <v>#VALUE!</v>
      </c>
    </row>
    <row r="68" spans="2:11" ht="13.5" customHeight="1" x14ac:dyDescent="0.15">
      <c r="B68" s="193"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96"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31"/>
      <c r="C70" s="16"/>
      <c r="D70" s="16"/>
      <c r="E70" s="16"/>
      <c r="F70" s="16"/>
      <c r="G70" s="16"/>
      <c r="H70" s="16"/>
    </row>
    <row r="71" spans="2:11" x14ac:dyDescent="0.15">
      <c r="B71" s="32" t="s">
        <v>114</v>
      </c>
      <c r="C71" s="24"/>
      <c r="D71" s="24"/>
      <c r="E71" s="24"/>
      <c r="F71" s="24"/>
      <c r="G71" s="24"/>
      <c r="H71" s="24"/>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B1:K71"/>
  <sheetViews>
    <sheetView view="pageBreakPreview" zoomScale="90" zoomScaleNormal="100" zoomScaleSheetLayoutView="90" workbookViewId="0">
      <selection activeCell="F63" sqref="F63"/>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129</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466</v>
      </c>
      <c r="D10" s="59">
        <v>5030</v>
      </c>
      <c r="E10" s="60">
        <v>4480</v>
      </c>
      <c r="F10" s="58">
        <v>482</v>
      </c>
      <c r="G10" s="59">
        <v>4650</v>
      </c>
      <c r="H10" s="60">
        <v>4130</v>
      </c>
      <c r="I10" s="50">
        <f>F10-C10</f>
        <v>16</v>
      </c>
      <c r="J10" s="50">
        <f t="shared" ref="J10:K25" si="0">G10-D10</f>
        <v>-380</v>
      </c>
      <c r="K10" s="50">
        <f t="shared" si="0"/>
        <v>-350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261.8</v>
      </c>
      <c r="D12" s="107">
        <f t="shared" si="2"/>
        <v>2461.4841999999999</v>
      </c>
      <c r="E12" s="108">
        <f t="shared" si="2"/>
        <v>2245.4841999999999</v>
      </c>
      <c r="F12" s="125">
        <f t="shared" si="2"/>
        <v>235.232</v>
      </c>
      <c r="G12" s="107">
        <f t="shared" si="2"/>
        <v>2092.6239999999998</v>
      </c>
      <c r="H12" s="108">
        <f t="shared" si="2"/>
        <v>1897.6471720430109</v>
      </c>
      <c r="I12" s="50">
        <f t="shared" si="1"/>
        <v>-26.568000000000012</v>
      </c>
      <c r="J12" s="50">
        <f t="shared" si="0"/>
        <v>-368.86020000000008</v>
      </c>
      <c r="K12" s="50">
        <f t="shared" si="0"/>
        <v>-347.837027956989</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56</v>
      </c>
      <c r="D14" s="71">
        <f t="shared" si="3"/>
        <v>605</v>
      </c>
      <c r="E14" s="72">
        <f t="shared" si="3"/>
        <v>539</v>
      </c>
      <c r="F14" s="70">
        <f t="shared" si="3"/>
        <v>56</v>
      </c>
      <c r="G14" s="71">
        <f t="shared" si="3"/>
        <v>540.4</v>
      </c>
      <c r="H14" s="72">
        <f t="shared" si="3"/>
        <v>479.96817204301072</v>
      </c>
      <c r="I14" s="50">
        <f t="shared" si="1"/>
        <v>0</v>
      </c>
      <c r="J14" s="50">
        <f t="shared" si="0"/>
        <v>-64.600000000000023</v>
      </c>
      <c r="K14" s="50">
        <f t="shared" si="0"/>
        <v>-59.031827956989275</v>
      </c>
    </row>
    <row r="15" spans="2:11" s="46" customFormat="1" x14ac:dyDescent="0.15">
      <c r="B15" s="195" t="s">
        <v>20</v>
      </c>
      <c r="C15" s="73">
        <v>56</v>
      </c>
      <c r="D15" s="68">
        <v>605</v>
      </c>
      <c r="E15" s="74">
        <v>539</v>
      </c>
      <c r="F15" s="73">
        <v>56</v>
      </c>
      <c r="G15" s="68">
        <v>540.4</v>
      </c>
      <c r="H15" s="74">
        <v>479.96817204301072</v>
      </c>
      <c r="I15" s="50">
        <f t="shared" si="1"/>
        <v>0</v>
      </c>
      <c r="J15" s="50">
        <f t="shared" si="0"/>
        <v>-64.600000000000023</v>
      </c>
      <c r="K15" s="50">
        <f t="shared" si="0"/>
        <v>-59.031827956989275</v>
      </c>
    </row>
    <row r="16" spans="2:11" ht="13.5" customHeight="1" x14ac:dyDescent="0.15">
      <c r="B16" s="113" t="s">
        <v>9</v>
      </c>
      <c r="C16" s="75">
        <f t="shared" ref="C16:H16" si="4">SUM(C17,C18,C19)</f>
        <v>1</v>
      </c>
      <c r="D16" s="76">
        <f t="shared" si="4"/>
        <v>15</v>
      </c>
      <c r="E16" s="77">
        <f t="shared" si="4"/>
        <v>13</v>
      </c>
      <c r="F16" s="75">
        <f t="shared" si="4"/>
        <v>1</v>
      </c>
      <c r="G16" s="76">
        <f t="shared" si="4"/>
        <v>12</v>
      </c>
      <c r="H16" s="77">
        <f t="shared" si="4"/>
        <v>10</v>
      </c>
      <c r="I16" s="50">
        <f t="shared" si="1"/>
        <v>0</v>
      </c>
      <c r="J16" s="50">
        <f t="shared" si="0"/>
        <v>-3</v>
      </c>
      <c r="K16" s="50">
        <f t="shared" si="0"/>
        <v>-3</v>
      </c>
    </row>
    <row r="17" spans="2:11" ht="13.5" customHeight="1" x14ac:dyDescent="0.15">
      <c r="B17" s="112" t="s">
        <v>21</v>
      </c>
      <c r="C17" s="252">
        <v>0</v>
      </c>
      <c r="D17" s="246">
        <v>0</v>
      </c>
      <c r="E17" s="247">
        <v>0</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87">
        <v>1</v>
      </c>
      <c r="D19" s="52">
        <v>15</v>
      </c>
      <c r="E19" s="88">
        <v>13</v>
      </c>
      <c r="F19" s="87">
        <v>1</v>
      </c>
      <c r="G19" s="52">
        <v>12</v>
      </c>
      <c r="H19" s="88">
        <v>10</v>
      </c>
      <c r="I19" s="50">
        <f t="shared" si="1"/>
        <v>0</v>
      </c>
      <c r="J19" s="50">
        <f t="shared" si="0"/>
        <v>-3</v>
      </c>
      <c r="K19" s="50">
        <f t="shared" si="0"/>
        <v>-3</v>
      </c>
    </row>
    <row r="20" spans="2:11" x14ac:dyDescent="0.15">
      <c r="B20" s="113" t="s">
        <v>10</v>
      </c>
      <c r="C20" s="81">
        <f t="shared" ref="C20:H20" si="5">SUM(C21,C22,C23,C24,C25,C26)</f>
        <v>2</v>
      </c>
      <c r="D20" s="82">
        <f t="shared" si="5"/>
        <v>40</v>
      </c>
      <c r="E20" s="83">
        <f t="shared" si="5"/>
        <v>10</v>
      </c>
      <c r="F20" s="81">
        <f t="shared" si="5"/>
        <v>2</v>
      </c>
      <c r="G20" s="82">
        <f t="shared" si="5"/>
        <v>40</v>
      </c>
      <c r="H20" s="83">
        <f t="shared" si="5"/>
        <v>10</v>
      </c>
      <c r="I20" s="50">
        <f t="shared" si="1"/>
        <v>0</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2</v>
      </c>
      <c r="D24" s="52">
        <v>40</v>
      </c>
      <c r="E24" s="88">
        <v>10</v>
      </c>
      <c r="F24" s="87">
        <v>2</v>
      </c>
      <c r="G24" s="52">
        <v>40</v>
      </c>
      <c r="H24" s="88">
        <v>10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6">C28</f>
        <v>15</v>
      </c>
      <c r="D27" s="82">
        <f t="shared" si="6"/>
        <v>163</v>
      </c>
      <c r="E27" s="83">
        <f t="shared" si="6"/>
        <v>141</v>
      </c>
      <c r="F27" s="81">
        <f t="shared" si="6"/>
        <v>14</v>
      </c>
      <c r="G27" s="82">
        <f t="shared" si="6"/>
        <v>150</v>
      </c>
      <c r="H27" s="83">
        <f t="shared" si="6"/>
        <v>130</v>
      </c>
      <c r="I27" s="50">
        <f t="shared" si="1"/>
        <v>-1</v>
      </c>
      <c r="J27" s="50">
        <f t="shared" si="1"/>
        <v>-13</v>
      </c>
      <c r="K27" s="50">
        <f t="shared" si="1"/>
        <v>-11</v>
      </c>
    </row>
    <row r="28" spans="2:11" x14ac:dyDescent="0.15">
      <c r="B28" s="112" t="s">
        <v>30</v>
      </c>
      <c r="C28" s="89">
        <v>15</v>
      </c>
      <c r="D28" s="90">
        <v>163</v>
      </c>
      <c r="E28" s="91">
        <v>141</v>
      </c>
      <c r="F28" s="89">
        <v>14</v>
      </c>
      <c r="G28" s="90">
        <v>150</v>
      </c>
      <c r="H28" s="91">
        <v>130</v>
      </c>
      <c r="I28" s="50">
        <f t="shared" si="1"/>
        <v>-1</v>
      </c>
      <c r="J28" s="50">
        <f t="shared" si="1"/>
        <v>-13</v>
      </c>
      <c r="K28" s="50">
        <f t="shared" si="1"/>
        <v>-11</v>
      </c>
    </row>
    <row r="29" spans="2:11" x14ac:dyDescent="0.15">
      <c r="B29" s="113" t="s">
        <v>12</v>
      </c>
      <c r="C29" s="81">
        <f t="shared" ref="C29:H29" si="7">SUM(C30,C31,C32,C33)</f>
        <v>21</v>
      </c>
      <c r="D29" s="82">
        <f t="shared" si="7"/>
        <v>265</v>
      </c>
      <c r="E29" s="83">
        <f t="shared" si="7"/>
        <v>236</v>
      </c>
      <c r="F29" s="81">
        <f t="shared" si="7"/>
        <v>17</v>
      </c>
      <c r="G29" s="82">
        <f t="shared" si="7"/>
        <v>243.39999999999998</v>
      </c>
      <c r="H29" s="83">
        <f t="shared" si="7"/>
        <v>204</v>
      </c>
      <c r="I29" s="50">
        <f t="shared" si="1"/>
        <v>-4</v>
      </c>
      <c r="J29" s="50">
        <f t="shared" si="1"/>
        <v>-21.600000000000023</v>
      </c>
      <c r="K29" s="50">
        <f t="shared" si="1"/>
        <v>-32</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v>9</v>
      </c>
      <c r="D31" s="90">
        <v>140</v>
      </c>
      <c r="E31" s="91">
        <v>126</v>
      </c>
      <c r="F31" s="89">
        <v>5</v>
      </c>
      <c r="G31" s="90">
        <v>116.39999999999999</v>
      </c>
      <c r="H31" s="91">
        <v>97</v>
      </c>
      <c r="I31" s="50">
        <f t="shared" si="1"/>
        <v>-4</v>
      </c>
      <c r="J31" s="50">
        <f t="shared" si="1"/>
        <v>-23.600000000000009</v>
      </c>
      <c r="K31" s="50">
        <f t="shared" si="1"/>
        <v>-29</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12</v>
      </c>
      <c r="D33" s="90">
        <v>125</v>
      </c>
      <c r="E33" s="91">
        <v>110</v>
      </c>
      <c r="F33" s="89">
        <v>12</v>
      </c>
      <c r="G33" s="90">
        <v>127</v>
      </c>
      <c r="H33" s="91">
        <v>107</v>
      </c>
      <c r="I33" s="50">
        <f t="shared" si="1"/>
        <v>0</v>
      </c>
      <c r="J33" s="50">
        <f t="shared" si="1"/>
        <v>2</v>
      </c>
      <c r="K33" s="50">
        <f t="shared" si="1"/>
        <v>-3</v>
      </c>
    </row>
    <row r="34" spans="2:11" x14ac:dyDescent="0.15">
      <c r="B34" s="113" t="s">
        <v>13</v>
      </c>
      <c r="C34" s="81">
        <f t="shared" ref="C34:H34" si="8">SUM(C35,C36,C37,C38,C39,C40,C41)</f>
        <v>121</v>
      </c>
      <c r="D34" s="82">
        <f t="shared" si="8"/>
        <v>824</v>
      </c>
      <c r="E34" s="83">
        <f t="shared" si="8"/>
        <v>781</v>
      </c>
      <c r="F34" s="81">
        <f t="shared" si="8"/>
        <v>114</v>
      </c>
      <c r="G34" s="82">
        <f t="shared" si="8"/>
        <v>701</v>
      </c>
      <c r="H34" s="83">
        <f t="shared" si="8"/>
        <v>665</v>
      </c>
      <c r="I34" s="50">
        <f t="shared" si="1"/>
        <v>-7</v>
      </c>
      <c r="J34" s="50">
        <f t="shared" si="1"/>
        <v>-123</v>
      </c>
      <c r="K34" s="50">
        <f t="shared" si="1"/>
        <v>-116</v>
      </c>
    </row>
    <row r="35" spans="2:11" x14ac:dyDescent="0.15">
      <c r="B35" s="112" t="s">
        <v>35</v>
      </c>
      <c r="C35" s="92">
        <v>3</v>
      </c>
      <c r="D35" s="93">
        <v>23</v>
      </c>
      <c r="E35" s="94">
        <v>21</v>
      </c>
      <c r="F35" s="92">
        <v>3</v>
      </c>
      <c r="G35" s="93">
        <v>21</v>
      </c>
      <c r="H35" s="94">
        <v>19</v>
      </c>
      <c r="I35" s="50">
        <f t="shared" si="1"/>
        <v>0</v>
      </c>
      <c r="J35" s="50">
        <f t="shared" si="1"/>
        <v>-2</v>
      </c>
      <c r="K35" s="50">
        <f t="shared" si="1"/>
        <v>-2</v>
      </c>
    </row>
    <row r="36" spans="2:11" x14ac:dyDescent="0.15">
      <c r="B36" s="112" t="s">
        <v>36</v>
      </c>
      <c r="C36" s="92">
        <v>39</v>
      </c>
      <c r="D36" s="93">
        <v>258</v>
      </c>
      <c r="E36" s="94">
        <v>244</v>
      </c>
      <c r="F36" s="92">
        <v>35</v>
      </c>
      <c r="G36" s="93">
        <v>209</v>
      </c>
      <c r="H36" s="94">
        <v>198</v>
      </c>
      <c r="I36" s="50">
        <f t="shared" si="1"/>
        <v>-4</v>
      </c>
      <c r="J36" s="50">
        <f t="shared" si="1"/>
        <v>-49</v>
      </c>
      <c r="K36" s="50">
        <f t="shared" si="1"/>
        <v>-46</v>
      </c>
    </row>
    <row r="37" spans="2:11" x14ac:dyDescent="0.15">
      <c r="B37" s="112" t="s">
        <v>37</v>
      </c>
      <c r="C37" s="92">
        <v>54</v>
      </c>
      <c r="D37" s="93">
        <v>365</v>
      </c>
      <c r="E37" s="94">
        <v>346</v>
      </c>
      <c r="F37" s="92">
        <v>51</v>
      </c>
      <c r="G37" s="93">
        <v>310</v>
      </c>
      <c r="H37" s="94">
        <v>294</v>
      </c>
      <c r="I37" s="50">
        <f t="shared" si="1"/>
        <v>-3</v>
      </c>
      <c r="J37" s="50">
        <f t="shared" si="1"/>
        <v>-55</v>
      </c>
      <c r="K37" s="50">
        <f t="shared" si="1"/>
        <v>-52</v>
      </c>
    </row>
    <row r="38" spans="2:11" x14ac:dyDescent="0.15">
      <c r="B38" s="112" t="s">
        <v>38</v>
      </c>
      <c r="C38" s="142">
        <v>24</v>
      </c>
      <c r="D38" s="136">
        <v>173</v>
      </c>
      <c r="E38" s="143">
        <v>166</v>
      </c>
      <c r="F38" s="142">
        <v>24</v>
      </c>
      <c r="G38" s="136">
        <v>156</v>
      </c>
      <c r="H38" s="143">
        <v>150</v>
      </c>
      <c r="I38" s="50">
        <f t="shared" si="1"/>
        <v>0</v>
      </c>
      <c r="J38" s="50">
        <f t="shared" si="1"/>
        <v>-17</v>
      </c>
      <c r="K38" s="50">
        <f t="shared" si="1"/>
        <v>-16</v>
      </c>
    </row>
    <row r="39" spans="2:11" x14ac:dyDescent="0.15">
      <c r="B39" s="112" t="s">
        <v>39</v>
      </c>
      <c r="C39" s="92">
        <v>1</v>
      </c>
      <c r="D39" s="93">
        <v>5</v>
      </c>
      <c r="E39" s="94">
        <v>4</v>
      </c>
      <c r="F39" s="92">
        <v>1</v>
      </c>
      <c r="G39" s="92">
        <v>5</v>
      </c>
      <c r="H39" s="92">
        <v>4</v>
      </c>
      <c r="I39" s="50">
        <f t="shared" si="1"/>
        <v>0</v>
      </c>
      <c r="J39" s="50">
        <f t="shared" si="1"/>
        <v>0</v>
      </c>
      <c r="K39" s="50">
        <f t="shared" si="1"/>
        <v>0</v>
      </c>
    </row>
    <row r="40" spans="2:11" x14ac:dyDescent="0.15">
      <c r="B40" s="112" t="s">
        <v>40</v>
      </c>
      <c r="C40" s="89">
        <v>0</v>
      </c>
      <c r="D40" s="90">
        <v>0</v>
      </c>
      <c r="E40" s="91">
        <v>0</v>
      </c>
      <c r="F40" s="89">
        <v>0</v>
      </c>
      <c r="G40" s="90">
        <v>0</v>
      </c>
      <c r="H40" s="91">
        <v>0</v>
      </c>
      <c r="I40" s="50">
        <f t="shared" si="1"/>
        <v>0</v>
      </c>
      <c r="J40" s="50">
        <f t="shared" si="1"/>
        <v>0</v>
      </c>
      <c r="K40" s="50">
        <f t="shared" si="1"/>
        <v>0</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17.899999999999999</v>
      </c>
      <c r="D42" s="82">
        <f t="shared" si="9"/>
        <v>213</v>
      </c>
      <c r="E42" s="83">
        <f t="shared" si="9"/>
        <v>196</v>
      </c>
      <c r="F42" s="81">
        <f t="shared" si="9"/>
        <v>18</v>
      </c>
      <c r="G42" s="82">
        <f t="shared" si="9"/>
        <v>197</v>
      </c>
      <c r="H42" s="83">
        <f t="shared" si="9"/>
        <v>191</v>
      </c>
      <c r="I42" s="50">
        <f t="shared" si="1"/>
        <v>0.10000000000000142</v>
      </c>
      <c r="J42" s="50">
        <f t="shared" si="1"/>
        <v>-16</v>
      </c>
      <c r="K42" s="50">
        <f t="shared" si="1"/>
        <v>-5</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89">
        <v>1</v>
      </c>
      <c r="D44" s="90">
        <v>20</v>
      </c>
      <c r="E44" s="91">
        <v>20</v>
      </c>
      <c r="F44" s="89">
        <v>1</v>
      </c>
      <c r="G44" s="90">
        <v>23</v>
      </c>
      <c r="H44" s="91">
        <v>23</v>
      </c>
      <c r="I44" s="50">
        <f t="shared" si="1"/>
        <v>0</v>
      </c>
      <c r="J44" s="50">
        <f t="shared" si="1"/>
        <v>3</v>
      </c>
      <c r="K44" s="50">
        <f t="shared" si="1"/>
        <v>3</v>
      </c>
    </row>
    <row r="45" spans="2:11" x14ac:dyDescent="0.15">
      <c r="B45" s="112" t="s">
        <v>44</v>
      </c>
      <c r="C45" s="89">
        <v>1.9</v>
      </c>
      <c r="D45" s="90">
        <v>7</v>
      </c>
      <c r="E45" s="91">
        <v>3</v>
      </c>
      <c r="F45" s="89">
        <v>2</v>
      </c>
      <c r="G45" s="90">
        <v>7</v>
      </c>
      <c r="H45" s="91">
        <v>3</v>
      </c>
      <c r="I45" s="50">
        <f t="shared" si="1"/>
        <v>0.10000000000000009</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15</v>
      </c>
      <c r="D47" s="162">
        <v>186</v>
      </c>
      <c r="E47" s="163">
        <v>173</v>
      </c>
      <c r="F47" s="164">
        <v>15</v>
      </c>
      <c r="G47" s="162">
        <v>167</v>
      </c>
      <c r="H47" s="163">
        <v>165</v>
      </c>
      <c r="I47" s="50">
        <f t="shared" si="1"/>
        <v>0</v>
      </c>
      <c r="J47" s="50">
        <f t="shared" si="1"/>
        <v>-19</v>
      </c>
      <c r="K47" s="50">
        <f t="shared" si="1"/>
        <v>-8</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f>SUM(C52,C53,C54)</f>
        <v>3</v>
      </c>
      <c r="D51" s="171">
        <f>SUM(D52,D53,D54)</f>
        <v>10</v>
      </c>
      <c r="E51" s="172">
        <f>SUM(E52,E53,E54)</f>
        <v>4</v>
      </c>
      <c r="F51" s="173" t="s">
        <v>5</v>
      </c>
      <c r="G51" s="171" t="s">
        <v>5</v>
      </c>
      <c r="H51" s="172" t="s">
        <v>5</v>
      </c>
      <c r="I51" s="50" t="e">
        <f t="shared" si="1"/>
        <v>#VALUE!</v>
      </c>
      <c r="J51" s="50" t="e">
        <f t="shared" si="1"/>
        <v>#VALUE!</v>
      </c>
      <c r="K51" s="50" t="e">
        <f t="shared" si="1"/>
        <v>#VALUE!</v>
      </c>
    </row>
    <row r="52" spans="2:11" x14ac:dyDescent="0.15">
      <c r="B52" s="112" t="s">
        <v>49</v>
      </c>
      <c r="C52" s="89">
        <v>1</v>
      </c>
      <c r="D52" s="90">
        <v>4</v>
      </c>
      <c r="E52" s="91">
        <v>2</v>
      </c>
      <c r="F52" s="89" t="s">
        <v>5</v>
      </c>
      <c r="G52" s="90" t="s">
        <v>5</v>
      </c>
      <c r="H52" s="91" t="s">
        <v>5</v>
      </c>
      <c r="I52" s="50" t="e">
        <f t="shared" si="1"/>
        <v>#VALUE!</v>
      </c>
      <c r="J52" s="50" t="e">
        <f t="shared" si="1"/>
        <v>#VALUE!</v>
      </c>
      <c r="K52" s="50" t="e">
        <f t="shared" si="1"/>
        <v>#VALUE!</v>
      </c>
    </row>
    <row r="53" spans="2:11" x14ac:dyDescent="0.15">
      <c r="B53" s="112" t="s">
        <v>50</v>
      </c>
      <c r="C53" s="89">
        <v>1</v>
      </c>
      <c r="D53" s="90">
        <v>3</v>
      </c>
      <c r="E53" s="91">
        <v>1</v>
      </c>
      <c r="F53" s="89" t="s">
        <v>5</v>
      </c>
      <c r="G53" s="90" t="s">
        <v>5</v>
      </c>
      <c r="H53" s="91" t="s">
        <v>5</v>
      </c>
      <c r="I53" s="50" t="e">
        <f t="shared" si="1"/>
        <v>#VALUE!</v>
      </c>
      <c r="J53" s="50" t="e">
        <f t="shared" si="1"/>
        <v>#VALUE!</v>
      </c>
      <c r="K53" s="50" t="e">
        <f t="shared" si="1"/>
        <v>#VALUE!</v>
      </c>
    </row>
    <row r="54" spans="2:11" x14ac:dyDescent="0.15">
      <c r="B54" s="112" t="s">
        <v>51</v>
      </c>
      <c r="C54" s="89">
        <v>1</v>
      </c>
      <c r="D54" s="90">
        <v>3</v>
      </c>
      <c r="E54" s="91">
        <v>1</v>
      </c>
      <c r="F54" s="89" t="s">
        <v>5</v>
      </c>
      <c r="G54" s="90" t="s">
        <v>5</v>
      </c>
      <c r="H54" s="91" t="s">
        <v>5</v>
      </c>
      <c r="I54" s="50" t="e">
        <f t="shared" si="1"/>
        <v>#VALUE!</v>
      </c>
      <c r="J54" s="50" t="e">
        <f t="shared" si="1"/>
        <v>#VALUE!</v>
      </c>
      <c r="K54" s="50" t="e">
        <f t="shared" si="1"/>
        <v>#VALUE!</v>
      </c>
    </row>
    <row r="55" spans="2:11" x14ac:dyDescent="0.15">
      <c r="B55" s="113" t="s">
        <v>17</v>
      </c>
      <c r="C55" s="81">
        <f t="shared" ref="C55:H55" si="10">SUM(C56:C65)</f>
        <v>24.900000000000002</v>
      </c>
      <c r="D55" s="82">
        <f t="shared" si="10"/>
        <v>323</v>
      </c>
      <c r="E55" s="83">
        <f t="shared" si="10"/>
        <v>322</v>
      </c>
      <c r="F55" s="81">
        <f t="shared" si="10"/>
        <v>13.231999999999999</v>
      </c>
      <c r="G55" s="82">
        <f t="shared" si="10"/>
        <v>206.82400000000001</v>
      </c>
      <c r="H55" s="83">
        <f t="shared" si="10"/>
        <v>205.679</v>
      </c>
      <c r="I55" s="50">
        <f t="shared" si="1"/>
        <v>-11.668000000000003</v>
      </c>
      <c r="J55" s="50">
        <f t="shared" si="1"/>
        <v>-116.17599999999999</v>
      </c>
      <c r="K55" s="50">
        <f t="shared" si="1"/>
        <v>-116.321</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0.23200000000000001</v>
      </c>
      <c r="G57" s="90">
        <v>1.8240000000000001</v>
      </c>
      <c r="H57" s="91">
        <v>1.679</v>
      </c>
      <c r="I57" s="50">
        <f t="shared" si="1"/>
        <v>0.23200000000000001</v>
      </c>
      <c r="J57" s="50">
        <f t="shared" si="1"/>
        <v>1.8240000000000001</v>
      </c>
      <c r="K57" s="50">
        <f t="shared" si="1"/>
        <v>1.679</v>
      </c>
    </row>
    <row r="58" spans="2:11" x14ac:dyDescent="0.15">
      <c r="B58" s="112" t="s">
        <v>54</v>
      </c>
      <c r="C58" s="89">
        <v>2</v>
      </c>
      <c r="D58" s="90">
        <v>2</v>
      </c>
      <c r="E58" s="91">
        <v>2</v>
      </c>
      <c r="F58" s="89">
        <v>1</v>
      </c>
      <c r="G58" s="90">
        <v>1</v>
      </c>
      <c r="H58" s="91">
        <v>1</v>
      </c>
      <c r="I58" s="50">
        <f t="shared" si="1"/>
        <v>-1</v>
      </c>
      <c r="J58" s="50">
        <f t="shared" si="1"/>
        <v>-1</v>
      </c>
      <c r="K58" s="50">
        <f t="shared" si="1"/>
        <v>-1</v>
      </c>
    </row>
    <row r="59" spans="2:11" x14ac:dyDescent="0.15">
      <c r="B59" s="112" t="s">
        <v>55</v>
      </c>
      <c r="C59" s="89">
        <v>2.2999999999999998</v>
      </c>
      <c r="D59" s="90">
        <v>41</v>
      </c>
      <c r="E59" s="91">
        <v>40</v>
      </c>
      <c r="F59" s="89">
        <v>3</v>
      </c>
      <c r="G59" s="90">
        <v>49</v>
      </c>
      <c r="H59" s="91">
        <v>48</v>
      </c>
      <c r="I59" s="50">
        <f t="shared" si="1"/>
        <v>0.70000000000000018</v>
      </c>
      <c r="J59" s="50">
        <f t="shared" si="1"/>
        <v>8</v>
      </c>
      <c r="K59" s="50">
        <f t="shared" si="1"/>
        <v>8</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20.6</v>
      </c>
      <c r="D65" s="90">
        <v>280</v>
      </c>
      <c r="E65" s="91">
        <v>280</v>
      </c>
      <c r="F65" s="89">
        <v>9</v>
      </c>
      <c r="G65" s="90">
        <v>155</v>
      </c>
      <c r="H65" s="91">
        <v>155</v>
      </c>
      <c r="I65" s="50">
        <f t="shared" si="1"/>
        <v>-11.600000000000001</v>
      </c>
      <c r="J65" s="50">
        <f t="shared" si="1"/>
        <v>-125</v>
      </c>
      <c r="K65" s="50">
        <f t="shared" si="1"/>
        <v>-125</v>
      </c>
    </row>
    <row r="66" spans="2:11" x14ac:dyDescent="0.15">
      <c r="B66" s="113" t="s">
        <v>18</v>
      </c>
      <c r="C66" s="81" t="s">
        <v>5</v>
      </c>
      <c r="D66" s="82">
        <f t="shared" ref="C66:H66" si="11">SUM(D67,D68,D69)</f>
        <v>3.4842</v>
      </c>
      <c r="E66" s="83">
        <f t="shared" si="11"/>
        <v>3.4842</v>
      </c>
      <c r="F66" s="81" t="s">
        <v>5</v>
      </c>
      <c r="G66" s="82">
        <f t="shared" si="11"/>
        <v>2</v>
      </c>
      <c r="H66" s="83">
        <f t="shared" si="11"/>
        <v>2</v>
      </c>
      <c r="I66" s="50" t="e">
        <f t="shared" si="1"/>
        <v>#VALUE!</v>
      </c>
      <c r="J66" s="50">
        <f t="shared" si="1"/>
        <v>-1.4842</v>
      </c>
      <c r="K66" s="50">
        <f t="shared" si="1"/>
        <v>-1.4842</v>
      </c>
    </row>
    <row r="67" spans="2:11" x14ac:dyDescent="0.15">
      <c r="B67" s="112" t="s">
        <v>62</v>
      </c>
      <c r="C67" s="89" t="s">
        <v>5</v>
      </c>
      <c r="D67" s="90">
        <v>3.4842</v>
      </c>
      <c r="E67" s="91">
        <v>3.4842</v>
      </c>
      <c r="F67" s="89" t="s">
        <v>5</v>
      </c>
      <c r="G67" s="90">
        <v>2</v>
      </c>
      <c r="H67" s="91">
        <v>2</v>
      </c>
      <c r="I67" s="50" t="e">
        <f t="shared" si="1"/>
        <v>#VALUE!</v>
      </c>
      <c r="J67" s="50">
        <f t="shared" si="1"/>
        <v>-1.4842</v>
      </c>
      <c r="K67" s="50">
        <f t="shared" si="1"/>
        <v>-1.4842</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B1:K71"/>
  <sheetViews>
    <sheetView view="pageBreakPreview" zoomScale="90" zoomScaleNormal="100" zoomScaleSheetLayoutView="90" workbookViewId="0">
      <selection activeCell="G32" sqref="G32"/>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130</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23</v>
      </c>
      <c r="D10" s="59">
        <v>230</v>
      </c>
      <c r="E10" s="60">
        <v>190</v>
      </c>
      <c r="F10" s="58">
        <v>22</v>
      </c>
      <c r="G10" s="59">
        <v>220</v>
      </c>
      <c r="H10" s="60">
        <v>182</v>
      </c>
      <c r="I10" s="50">
        <f>F10-C10</f>
        <v>-1</v>
      </c>
      <c r="J10" s="50">
        <f t="shared" ref="J10:K25" si="0">G10-D10</f>
        <v>-10</v>
      </c>
      <c r="K10" s="50">
        <f t="shared" si="0"/>
        <v>-8</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15</v>
      </c>
      <c r="D12" s="107">
        <f t="shared" si="2"/>
        <v>87.774600000000007</v>
      </c>
      <c r="E12" s="108">
        <f t="shared" si="2"/>
        <v>77.774600000000007</v>
      </c>
      <c r="F12" s="125">
        <f t="shared" si="2"/>
        <v>13.021000000000001</v>
      </c>
      <c r="G12" s="107">
        <f t="shared" si="2"/>
        <v>85.412000000000006</v>
      </c>
      <c r="H12" s="108">
        <f t="shared" si="2"/>
        <v>74.995636363636351</v>
      </c>
      <c r="I12" s="50">
        <f t="shared" si="1"/>
        <v>-1.9789999999999992</v>
      </c>
      <c r="J12" s="50">
        <f t="shared" si="0"/>
        <v>-2.3626000000000005</v>
      </c>
      <c r="K12" s="50">
        <f t="shared" si="0"/>
        <v>-2.7789636363636561</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2</v>
      </c>
      <c r="D14" s="71">
        <f t="shared" si="3"/>
        <v>20</v>
      </c>
      <c r="E14" s="72">
        <f t="shared" si="3"/>
        <v>17</v>
      </c>
      <c r="F14" s="70">
        <f t="shared" si="3"/>
        <v>1.92</v>
      </c>
      <c r="G14" s="71">
        <f t="shared" si="3"/>
        <v>19.2</v>
      </c>
      <c r="H14" s="72">
        <f t="shared" si="3"/>
        <v>15.883636363636363</v>
      </c>
      <c r="I14" s="50">
        <f t="shared" si="1"/>
        <v>-8.0000000000000071E-2</v>
      </c>
      <c r="J14" s="50">
        <f t="shared" si="0"/>
        <v>-0.80000000000000071</v>
      </c>
      <c r="K14" s="50">
        <f t="shared" si="0"/>
        <v>-1.1163636363636371</v>
      </c>
    </row>
    <row r="15" spans="2:11" x14ac:dyDescent="0.15">
      <c r="B15" s="112" t="s">
        <v>20</v>
      </c>
      <c r="C15" s="73">
        <v>2</v>
      </c>
      <c r="D15" s="68">
        <v>20</v>
      </c>
      <c r="E15" s="74">
        <v>17</v>
      </c>
      <c r="F15" s="73">
        <v>1.92</v>
      </c>
      <c r="G15" s="68">
        <v>19.2</v>
      </c>
      <c r="H15" s="74">
        <v>15.883636363636363</v>
      </c>
      <c r="I15" s="50">
        <f t="shared" si="1"/>
        <v>-8.0000000000000071E-2</v>
      </c>
      <c r="J15" s="50">
        <f t="shared" si="0"/>
        <v>-0.80000000000000071</v>
      </c>
      <c r="K15" s="50">
        <f t="shared" si="0"/>
        <v>-1.1163636363636371</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78" t="s">
        <v>6</v>
      </c>
      <c r="D23" s="79" t="s">
        <v>6</v>
      </c>
      <c r="E23" s="80" t="s">
        <v>6</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4">C28</f>
        <v>0</v>
      </c>
      <c r="D27" s="82">
        <f t="shared" si="4"/>
        <v>0</v>
      </c>
      <c r="E27" s="83">
        <f t="shared" si="4"/>
        <v>0</v>
      </c>
      <c r="F27" s="81">
        <f t="shared" si="4"/>
        <v>0</v>
      </c>
      <c r="G27" s="82">
        <f t="shared" si="4"/>
        <v>0</v>
      </c>
      <c r="H27" s="83">
        <f t="shared" si="4"/>
        <v>0</v>
      </c>
      <c r="I27" s="50">
        <f t="shared" si="1"/>
        <v>0</v>
      </c>
      <c r="J27" s="50">
        <f t="shared" si="1"/>
        <v>0</v>
      </c>
      <c r="K27" s="50">
        <f t="shared" si="1"/>
        <v>0</v>
      </c>
    </row>
    <row r="28" spans="2:11" x14ac:dyDescent="0.15">
      <c r="B28" s="112" t="s">
        <v>30</v>
      </c>
      <c r="C28" s="89">
        <v>0</v>
      </c>
      <c r="D28" s="90">
        <v>0</v>
      </c>
      <c r="E28" s="91">
        <v>0</v>
      </c>
      <c r="F28" s="89">
        <v>0</v>
      </c>
      <c r="G28" s="90">
        <v>0</v>
      </c>
      <c r="H28" s="91">
        <v>0</v>
      </c>
      <c r="I28" s="50">
        <f t="shared" si="1"/>
        <v>0</v>
      </c>
      <c r="J28" s="50">
        <f t="shared" si="1"/>
        <v>0</v>
      </c>
      <c r="K28" s="50">
        <f t="shared" si="1"/>
        <v>0</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f t="shared" ref="C34:H34" si="5">SUM(C35,C36,C37,C38,C39,C40,C41)</f>
        <v>13</v>
      </c>
      <c r="D34" s="82">
        <f t="shared" si="5"/>
        <v>67</v>
      </c>
      <c r="E34" s="83">
        <f t="shared" si="5"/>
        <v>60</v>
      </c>
      <c r="F34" s="81">
        <f t="shared" si="5"/>
        <v>11</v>
      </c>
      <c r="G34" s="82">
        <f t="shared" si="5"/>
        <v>64</v>
      </c>
      <c r="H34" s="83">
        <f t="shared" si="5"/>
        <v>57</v>
      </c>
      <c r="I34" s="50">
        <f t="shared" si="1"/>
        <v>-2</v>
      </c>
      <c r="J34" s="50">
        <f t="shared" si="1"/>
        <v>-3</v>
      </c>
      <c r="K34" s="50">
        <f t="shared" si="1"/>
        <v>-3</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v>7</v>
      </c>
      <c r="D36" s="90">
        <v>45</v>
      </c>
      <c r="E36" s="91">
        <v>41</v>
      </c>
      <c r="F36" s="89">
        <v>6</v>
      </c>
      <c r="G36" s="90">
        <v>43</v>
      </c>
      <c r="H36" s="91">
        <v>39</v>
      </c>
      <c r="I36" s="50">
        <f t="shared" si="1"/>
        <v>-1</v>
      </c>
      <c r="J36" s="50">
        <f t="shared" si="1"/>
        <v>-2</v>
      </c>
      <c r="K36" s="50">
        <f t="shared" si="1"/>
        <v>-2</v>
      </c>
    </row>
    <row r="37" spans="2:11" x14ac:dyDescent="0.15">
      <c r="B37" s="112" t="s">
        <v>37</v>
      </c>
      <c r="C37" s="89">
        <v>6</v>
      </c>
      <c r="D37" s="90">
        <v>22</v>
      </c>
      <c r="E37" s="91">
        <v>19</v>
      </c>
      <c r="F37" s="89">
        <v>5</v>
      </c>
      <c r="G37" s="90">
        <v>21</v>
      </c>
      <c r="H37" s="91">
        <v>18</v>
      </c>
      <c r="I37" s="50">
        <f t="shared" si="1"/>
        <v>-1</v>
      </c>
      <c r="J37" s="50">
        <f t="shared" si="1"/>
        <v>-1</v>
      </c>
      <c r="K37" s="50">
        <f t="shared" si="1"/>
        <v>-1</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f>SUM(C52,C53,C54)</f>
        <v>0</v>
      </c>
      <c r="D51" s="171">
        <f>SUM(D52,D53,D54)</f>
        <v>0</v>
      </c>
      <c r="E51" s="172">
        <f>SUM(E52,E53,E54)</f>
        <v>0</v>
      </c>
      <c r="F51" s="173" t="s">
        <v>5</v>
      </c>
      <c r="G51" s="171" t="s">
        <v>5</v>
      </c>
      <c r="H51" s="172" t="s">
        <v>5</v>
      </c>
      <c r="I51" s="50" t="e">
        <f t="shared" si="1"/>
        <v>#VALUE!</v>
      </c>
      <c r="J51" s="50" t="e">
        <f t="shared" si="1"/>
        <v>#VALUE!</v>
      </c>
      <c r="K51" s="50" t="e">
        <f t="shared" si="1"/>
        <v>#VALUE!</v>
      </c>
    </row>
    <row r="52" spans="2:11" x14ac:dyDescent="0.15">
      <c r="B52" s="11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1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1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13" t="s">
        <v>17</v>
      </c>
      <c r="C55" s="81">
        <f t="shared" ref="C55:H55" si="6">SUM(C56:C65)</f>
        <v>0</v>
      </c>
      <c r="D55" s="82">
        <f t="shared" si="6"/>
        <v>0</v>
      </c>
      <c r="E55" s="83">
        <f t="shared" si="6"/>
        <v>0</v>
      </c>
      <c r="F55" s="81">
        <f t="shared" si="6"/>
        <v>0.10100000000000001</v>
      </c>
      <c r="G55" s="82">
        <f t="shared" si="6"/>
        <v>1.212</v>
      </c>
      <c r="H55" s="83">
        <f t="shared" si="6"/>
        <v>1.1120000000000001</v>
      </c>
      <c r="I55" s="50">
        <f t="shared" si="1"/>
        <v>0.10100000000000001</v>
      </c>
      <c r="J55" s="50">
        <f t="shared" si="1"/>
        <v>1.212</v>
      </c>
      <c r="K55" s="50">
        <f t="shared" si="1"/>
        <v>1.1120000000000001</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v>0.10100000000000001</v>
      </c>
      <c r="G57" s="90">
        <v>1.212</v>
      </c>
      <c r="H57" s="91">
        <v>1.1120000000000001</v>
      </c>
      <c r="I57" s="50" t="e">
        <f t="shared" si="1"/>
        <v>#VALUE!</v>
      </c>
      <c r="J57" s="50" t="e">
        <f t="shared" si="1"/>
        <v>#VALUE!</v>
      </c>
      <c r="K57" s="50" t="e">
        <f t="shared" si="1"/>
        <v>#VALUE!</v>
      </c>
    </row>
    <row r="58" spans="2:11" x14ac:dyDescent="0.15">
      <c r="B58" s="11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0.77460000000000007</v>
      </c>
      <c r="E66" s="83">
        <f>SUM(E67,E68,E69)</f>
        <v>0.77460000000000007</v>
      </c>
      <c r="F66" s="81" t="s">
        <v>5</v>
      </c>
      <c r="G66" s="82">
        <f>SUM(G67,G68,G69)</f>
        <v>1</v>
      </c>
      <c r="H66" s="83">
        <f>SUM(H67,H68,H69)</f>
        <v>1</v>
      </c>
      <c r="I66" s="50" t="e">
        <f t="shared" si="1"/>
        <v>#VALUE!</v>
      </c>
      <c r="J66" s="50">
        <f t="shared" si="1"/>
        <v>0.22539999999999993</v>
      </c>
      <c r="K66" s="50">
        <f t="shared" si="1"/>
        <v>0.22539999999999993</v>
      </c>
    </row>
    <row r="67" spans="2:11" x14ac:dyDescent="0.15">
      <c r="B67" s="112" t="s">
        <v>62</v>
      </c>
      <c r="C67" s="89" t="s">
        <v>5</v>
      </c>
      <c r="D67" s="90">
        <v>0.77460000000000007</v>
      </c>
      <c r="E67" s="91">
        <v>0.77460000000000007</v>
      </c>
      <c r="F67" s="89" t="s">
        <v>5</v>
      </c>
      <c r="G67" s="90">
        <v>1</v>
      </c>
      <c r="H67" s="91">
        <v>1</v>
      </c>
      <c r="I67" s="50" t="e">
        <f t="shared" si="1"/>
        <v>#VALUE!</v>
      </c>
      <c r="J67" s="50">
        <f t="shared" si="1"/>
        <v>0.22539999999999993</v>
      </c>
      <c r="K67" s="50">
        <f t="shared" si="1"/>
        <v>0.22539999999999993</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131</v>
      </c>
      <c r="D3" s="47"/>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99</v>
      </c>
      <c r="D10" s="59">
        <v>2200</v>
      </c>
      <c r="E10" s="60">
        <v>2060</v>
      </c>
      <c r="F10" s="235">
        <v>100</v>
      </c>
      <c r="G10" s="235">
        <v>2360</v>
      </c>
      <c r="H10" s="298">
        <v>2210</v>
      </c>
      <c r="I10" s="50">
        <f>F10-C10</f>
        <v>1</v>
      </c>
      <c r="J10" s="50">
        <f t="shared" ref="J10:K25" si="0">G10-D10</f>
        <v>160</v>
      </c>
      <c r="K10" s="50">
        <f t="shared" si="0"/>
        <v>150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98.56</v>
      </c>
      <c r="D12" s="107">
        <f t="shared" si="2"/>
        <v>2093.0300000000002</v>
      </c>
      <c r="E12" s="108">
        <f t="shared" si="2"/>
        <v>1941.03</v>
      </c>
      <c r="F12" s="125">
        <f t="shared" si="2"/>
        <v>106.39</v>
      </c>
      <c r="G12" s="107">
        <f t="shared" si="2"/>
        <v>2380.6799999999998</v>
      </c>
      <c r="H12" s="108">
        <f t="shared" si="2"/>
        <v>2233.8049999999998</v>
      </c>
      <c r="I12" s="50">
        <f t="shared" si="1"/>
        <v>7.8299999999999983</v>
      </c>
      <c r="J12" s="50">
        <f t="shared" si="0"/>
        <v>287.64999999999964</v>
      </c>
      <c r="K12" s="50">
        <f t="shared" si="0"/>
        <v>292.77499999999986</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5</v>
      </c>
      <c r="D14" s="71">
        <f t="shared" si="3"/>
        <v>111</v>
      </c>
      <c r="E14" s="72">
        <f t="shared" si="3"/>
        <v>104</v>
      </c>
      <c r="F14" s="70">
        <f t="shared" si="3"/>
        <v>5.05</v>
      </c>
      <c r="G14" s="71">
        <f t="shared" si="3"/>
        <v>119.17999999999999</v>
      </c>
      <c r="H14" s="72">
        <f t="shared" si="3"/>
        <v>111.60499999999999</v>
      </c>
      <c r="I14" s="50">
        <f t="shared" si="1"/>
        <v>4.9999999999999822E-2</v>
      </c>
      <c r="J14" s="50">
        <f t="shared" si="0"/>
        <v>8.1799999999999926</v>
      </c>
      <c r="K14" s="50">
        <f t="shared" si="0"/>
        <v>7.6049999999999898</v>
      </c>
    </row>
    <row r="15" spans="2:11" x14ac:dyDescent="0.15">
      <c r="B15" s="112" t="s">
        <v>20</v>
      </c>
      <c r="C15" s="73">
        <v>5</v>
      </c>
      <c r="D15" s="68">
        <v>111</v>
      </c>
      <c r="E15" s="74">
        <v>104</v>
      </c>
      <c r="F15" s="73">
        <v>5.05</v>
      </c>
      <c r="G15" s="68">
        <v>119.17999999999999</v>
      </c>
      <c r="H15" s="74">
        <v>111.60499999999999</v>
      </c>
      <c r="I15" s="50">
        <f t="shared" si="1"/>
        <v>4.9999999999999822E-2</v>
      </c>
      <c r="J15" s="50">
        <f t="shared" si="0"/>
        <v>8.1799999999999926</v>
      </c>
      <c r="K15" s="50">
        <f t="shared" si="0"/>
        <v>7.6049999999999898</v>
      </c>
    </row>
    <row r="16" spans="2:11" ht="13.5" customHeight="1" x14ac:dyDescent="0.15">
      <c r="B16" s="113" t="s">
        <v>9</v>
      </c>
      <c r="C16" s="75">
        <f t="shared" ref="C16:H16" si="4">SUM(C17,C18,C19)</f>
        <v>9</v>
      </c>
      <c r="D16" s="76">
        <f t="shared" si="4"/>
        <v>151</v>
      </c>
      <c r="E16" s="77">
        <f t="shared" si="4"/>
        <v>136</v>
      </c>
      <c r="F16" s="75">
        <f t="shared" si="4"/>
        <v>9</v>
      </c>
      <c r="G16" s="76">
        <f t="shared" si="4"/>
        <v>152</v>
      </c>
      <c r="H16" s="77">
        <f t="shared" si="4"/>
        <v>146</v>
      </c>
      <c r="I16" s="50">
        <f t="shared" si="1"/>
        <v>0</v>
      </c>
      <c r="J16" s="50">
        <f t="shared" si="0"/>
        <v>1</v>
      </c>
      <c r="K16" s="50">
        <f t="shared" si="0"/>
        <v>10</v>
      </c>
    </row>
    <row r="17" spans="2:11" ht="13.5" customHeight="1" x14ac:dyDescent="0.15">
      <c r="B17" s="112" t="s">
        <v>21</v>
      </c>
      <c r="C17" s="78">
        <v>0</v>
      </c>
      <c r="D17" s="79">
        <v>0</v>
      </c>
      <c r="E17" s="80">
        <v>0</v>
      </c>
      <c r="F17" s="78" t="s">
        <v>5</v>
      </c>
      <c r="G17" s="79" t="s">
        <v>5</v>
      </c>
      <c r="H17" s="80" t="s">
        <v>5</v>
      </c>
      <c r="I17" s="50" t="e">
        <f t="shared" si="1"/>
        <v>#VALUE!</v>
      </c>
      <c r="J17" s="50" t="e">
        <f t="shared" si="0"/>
        <v>#VALUE!</v>
      </c>
      <c r="K17" s="50" t="e">
        <f t="shared" si="0"/>
        <v>#VALUE!</v>
      </c>
    </row>
    <row r="18" spans="2:11" ht="13.5" customHeight="1" x14ac:dyDescent="0.15">
      <c r="B18" s="112" t="s">
        <v>22</v>
      </c>
      <c r="C18" s="78">
        <v>1</v>
      </c>
      <c r="D18" s="79">
        <v>25</v>
      </c>
      <c r="E18" s="80">
        <v>23</v>
      </c>
      <c r="F18" s="78">
        <v>1</v>
      </c>
      <c r="G18" s="79">
        <v>18</v>
      </c>
      <c r="H18" s="80">
        <v>17</v>
      </c>
      <c r="I18" s="50">
        <f t="shared" si="1"/>
        <v>0</v>
      </c>
      <c r="J18" s="50">
        <f t="shared" si="0"/>
        <v>-7</v>
      </c>
      <c r="K18" s="50">
        <f t="shared" si="0"/>
        <v>-6</v>
      </c>
    </row>
    <row r="19" spans="2:11" ht="13.5" customHeight="1" x14ac:dyDescent="0.15">
      <c r="B19" s="112" t="s">
        <v>23</v>
      </c>
      <c r="C19" s="78">
        <v>8</v>
      </c>
      <c r="D19" s="79">
        <v>126</v>
      </c>
      <c r="E19" s="80">
        <v>113</v>
      </c>
      <c r="F19" s="78">
        <v>8</v>
      </c>
      <c r="G19" s="79">
        <v>134</v>
      </c>
      <c r="H19" s="80">
        <v>129</v>
      </c>
      <c r="I19" s="50">
        <f t="shared" si="1"/>
        <v>0</v>
      </c>
      <c r="J19" s="50">
        <f t="shared" si="0"/>
        <v>8</v>
      </c>
      <c r="K19" s="50">
        <f t="shared" si="0"/>
        <v>16</v>
      </c>
    </row>
    <row r="20" spans="2:11" x14ac:dyDescent="0.15">
      <c r="B20" s="113" t="s">
        <v>10</v>
      </c>
      <c r="C20" s="81">
        <f t="shared" ref="C20:H20" si="5">SUM(C21,C22,C23,C24,C25,C26)</f>
        <v>3.56</v>
      </c>
      <c r="D20" s="82">
        <f t="shared" si="5"/>
        <v>37</v>
      </c>
      <c r="E20" s="83">
        <f t="shared" si="5"/>
        <v>35</v>
      </c>
      <c r="F20" s="81">
        <f t="shared" si="5"/>
        <v>3</v>
      </c>
      <c r="G20" s="82">
        <f t="shared" si="5"/>
        <v>42</v>
      </c>
      <c r="H20" s="83">
        <f t="shared" si="5"/>
        <v>38</v>
      </c>
      <c r="I20" s="50">
        <f t="shared" si="1"/>
        <v>-0.56000000000000005</v>
      </c>
      <c r="J20" s="50">
        <f t="shared" si="0"/>
        <v>5</v>
      </c>
      <c r="K20" s="50">
        <f t="shared" si="0"/>
        <v>3</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v>3</v>
      </c>
      <c r="D22" s="79">
        <v>35</v>
      </c>
      <c r="E22" s="80">
        <v>33</v>
      </c>
      <c r="F22" s="78">
        <v>3</v>
      </c>
      <c r="G22" s="79">
        <v>40</v>
      </c>
      <c r="H22" s="80">
        <v>36</v>
      </c>
      <c r="I22" s="50">
        <f t="shared" si="1"/>
        <v>0</v>
      </c>
      <c r="J22" s="50">
        <f t="shared" si="0"/>
        <v>5</v>
      </c>
      <c r="K22" s="50">
        <f t="shared" si="0"/>
        <v>3</v>
      </c>
    </row>
    <row r="23" spans="2:11" x14ac:dyDescent="0.15">
      <c r="B23" s="112" t="s">
        <v>26</v>
      </c>
      <c r="C23" s="87">
        <v>0</v>
      </c>
      <c r="D23" s="52">
        <v>2</v>
      </c>
      <c r="E23" s="88">
        <v>2</v>
      </c>
      <c r="F23" s="87">
        <v>0</v>
      </c>
      <c r="G23" s="52">
        <v>2</v>
      </c>
      <c r="H23" s="88">
        <v>2</v>
      </c>
      <c r="I23" s="50">
        <f t="shared" si="1"/>
        <v>0</v>
      </c>
      <c r="J23" s="50">
        <f t="shared" si="0"/>
        <v>0</v>
      </c>
      <c r="K23" s="50">
        <f t="shared" si="0"/>
        <v>0</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v>0</v>
      </c>
      <c r="D25" s="79">
        <v>0</v>
      </c>
      <c r="E25" s="80">
        <v>0</v>
      </c>
      <c r="F25" s="78" t="s">
        <v>6</v>
      </c>
      <c r="G25" s="79" t="s">
        <v>6</v>
      </c>
      <c r="H25" s="80" t="s">
        <v>6</v>
      </c>
      <c r="I25" s="50" t="e">
        <f t="shared" si="1"/>
        <v>#VALUE!</v>
      </c>
      <c r="J25" s="50" t="e">
        <f t="shared" si="0"/>
        <v>#VALUE!</v>
      </c>
      <c r="K25" s="50" t="e">
        <f t="shared" si="0"/>
        <v>#VALUE!</v>
      </c>
    </row>
    <row r="26" spans="2:11" x14ac:dyDescent="0.15">
      <c r="B26" s="112" t="s">
        <v>29</v>
      </c>
      <c r="C26" s="78">
        <v>0.56000000000000005</v>
      </c>
      <c r="D26" s="79">
        <v>0</v>
      </c>
      <c r="E26" s="80">
        <v>0</v>
      </c>
      <c r="F26" s="78">
        <v>0</v>
      </c>
      <c r="G26" s="79">
        <v>0</v>
      </c>
      <c r="H26" s="80">
        <v>0</v>
      </c>
      <c r="I26" s="50">
        <f t="shared" si="1"/>
        <v>-0.56000000000000005</v>
      </c>
      <c r="J26" s="50">
        <f t="shared" si="1"/>
        <v>0</v>
      </c>
      <c r="K26" s="50">
        <f t="shared" si="1"/>
        <v>0</v>
      </c>
    </row>
    <row r="27" spans="2:11" x14ac:dyDescent="0.15">
      <c r="B27" s="113" t="s">
        <v>11</v>
      </c>
      <c r="C27" s="81">
        <f t="shared" ref="C27:H27" si="6">C28</f>
        <v>19.5</v>
      </c>
      <c r="D27" s="82">
        <f t="shared" si="6"/>
        <v>354</v>
      </c>
      <c r="E27" s="83">
        <f t="shared" si="6"/>
        <v>338</v>
      </c>
      <c r="F27" s="81">
        <f t="shared" si="6"/>
        <v>19.5</v>
      </c>
      <c r="G27" s="82">
        <f t="shared" si="6"/>
        <v>354</v>
      </c>
      <c r="H27" s="83">
        <f t="shared" si="6"/>
        <v>358</v>
      </c>
      <c r="I27" s="50">
        <f t="shared" si="1"/>
        <v>0</v>
      </c>
      <c r="J27" s="50">
        <f t="shared" si="1"/>
        <v>0</v>
      </c>
      <c r="K27" s="50">
        <f t="shared" si="1"/>
        <v>20</v>
      </c>
    </row>
    <row r="28" spans="2:11" x14ac:dyDescent="0.15">
      <c r="B28" s="112" t="s">
        <v>30</v>
      </c>
      <c r="C28" s="89">
        <v>19.5</v>
      </c>
      <c r="D28" s="90">
        <v>354</v>
      </c>
      <c r="E28" s="91">
        <v>338</v>
      </c>
      <c r="F28" s="89">
        <v>19.5</v>
      </c>
      <c r="G28" s="90">
        <v>354</v>
      </c>
      <c r="H28" s="91">
        <v>358</v>
      </c>
      <c r="I28" s="50">
        <f t="shared" si="1"/>
        <v>0</v>
      </c>
      <c r="J28" s="50">
        <f t="shared" si="1"/>
        <v>0</v>
      </c>
      <c r="K28" s="50">
        <f t="shared" si="1"/>
        <v>20</v>
      </c>
    </row>
    <row r="29" spans="2:11" x14ac:dyDescent="0.15">
      <c r="B29" s="113" t="s">
        <v>12</v>
      </c>
      <c r="C29" s="81">
        <f t="shared" ref="C29:H29" si="7">SUM(C30,C31,C32,C33)</f>
        <v>9.4</v>
      </c>
      <c r="D29" s="82">
        <f t="shared" si="7"/>
        <v>142</v>
      </c>
      <c r="E29" s="83">
        <f t="shared" si="7"/>
        <v>124</v>
      </c>
      <c r="F29" s="81">
        <f t="shared" si="7"/>
        <v>9.4</v>
      </c>
      <c r="G29" s="82">
        <f t="shared" si="7"/>
        <v>186.8</v>
      </c>
      <c r="H29" s="83">
        <f t="shared" si="7"/>
        <v>165.5</v>
      </c>
      <c r="I29" s="50">
        <f t="shared" si="1"/>
        <v>0</v>
      </c>
      <c r="J29" s="50">
        <f t="shared" si="1"/>
        <v>44.800000000000011</v>
      </c>
      <c r="K29" s="50">
        <f t="shared" si="1"/>
        <v>41.5</v>
      </c>
    </row>
    <row r="30" spans="2:11" x14ac:dyDescent="0.15">
      <c r="B30" s="112" t="s">
        <v>31</v>
      </c>
      <c r="C30" s="89">
        <v>6</v>
      </c>
      <c r="D30" s="90">
        <v>90</v>
      </c>
      <c r="E30" s="91">
        <v>79</v>
      </c>
      <c r="F30" s="89">
        <v>5.9</v>
      </c>
      <c r="G30" s="90">
        <v>110</v>
      </c>
      <c r="H30" s="91">
        <v>96.5</v>
      </c>
      <c r="I30" s="50">
        <f t="shared" si="1"/>
        <v>-9.9999999999999645E-2</v>
      </c>
      <c r="J30" s="50">
        <f t="shared" si="1"/>
        <v>20</v>
      </c>
      <c r="K30" s="50">
        <f t="shared" si="1"/>
        <v>17.5</v>
      </c>
    </row>
    <row r="31" spans="2:11" x14ac:dyDescent="0.15">
      <c r="B31" s="112" t="s">
        <v>32</v>
      </c>
      <c r="C31" s="89">
        <v>2.4</v>
      </c>
      <c r="D31" s="90">
        <v>37</v>
      </c>
      <c r="E31" s="91">
        <v>35</v>
      </c>
      <c r="F31" s="89">
        <v>2.5</v>
      </c>
      <c r="G31" s="90">
        <v>47</v>
      </c>
      <c r="H31" s="91">
        <v>41.2</v>
      </c>
      <c r="I31" s="50">
        <f t="shared" si="1"/>
        <v>0.10000000000000009</v>
      </c>
      <c r="J31" s="50">
        <f t="shared" si="1"/>
        <v>10</v>
      </c>
      <c r="K31" s="50">
        <f t="shared" si="1"/>
        <v>6.2000000000000028</v>
      </c>
    </row>
    <row r="32" spans="2:11" x14ac:dyDescent="0.15">
      <c r="B32" s="112" t="s">
        <v>33</v>
      </c>
      <c r="C32" s="89" t="s">
        <v>5</v>
      </c>
      <c r="D32" s="90" t="s">
        <v>5</v>
      </c>
      <c r="E32" s="91" t="s">
        <v>5</v>
      </c>
      <c r="F32" s="89">
        <v>1</v>
      </c>
      <c r="G32" s="90">
        <v>23</v>
      </c>
      <c r="H32" s="91">
        <v>21</v>
      </c>
      <c r="I32" s="50" t="e">
        <f t="shared" si="1"/>
        <v>#VALUE!</v>
      </c>
      <c r="J32" s="50" t="e">
        <f t="shared" si="1"/>
        <v>#VALUE!</v>
      </c>
      <c r="K32" s="50" t="e">
        <f t="shared" si="1"/>
        <v>#VALUE!</v>
      </c>
    </row>
    <row r="33" spans="2:11" x14ac:dyDescent="0.15">
      <c r="B33" s="112" t="s">
        <v>34</v>
      </c>
      <c r="C33" s="89">
        <v>1</v>
      </c>
      <c r="D33" s="90">
        <v>15</v>
      </c>
      <c r="E33" s="91">
        <v>10</v>
      </c>
      <c r="F33" s="89">
        <v>0</v>
      </c>
      <c r="G33" s="90">
        <v>6.8</v>
      </c>
      <c r="H33" s="91">
        <v>6.8</v>
      </c>
      <c r="I33" s="50">
        <f t="shared" si="1"/>
        <v>-1</v>
      </c>
      <c r="J33" s="50">
        <f t="shared" si="1"/>
        <v>-8.1999999999999993</v>
      </c>
      <c r="K33" s="50">
        <f t="shared" si="1"/>
        <v>-3.2</v>
      </c>
    </row>
    <row r="34" spans="2:11" x14ac:dyDescent="0.15">
      <c r="B34" s="113" t="s">
        <v>13</v>
      </c>
      <c r="C34" s="81">
        <f t="shared" ref="C34:H34" si="8">SUM(C35,C36,C37,C38,C39,C40,C41)</f>
        <v>31.6</v>
      </c>
      <c r="D34" s="82">
        <f t="shared" si="8"/>
        <v>809</v>
      </c>
      <c r="E34" s="83">
        <f t="shared" si="8"/>
        <v>752</v>
      </c>
      <c r="F34" s="81">
        <f t="shared" si="8"/>
        <v>33.14</v>
      </c>
      <c r="G34" s="82">
        <f t="shared" si="8"/>
        <v>834</v>
      </c>
      <c r="H34" s="83">
        <f t="shared" si="8"/>
        <v>772</v>
      </c>
      <c r="I34" s="50">
        <f t="shared" si="1"/>
        <v>1.5399999999999991</v>
      </c>
      <c r="J34" s="50">
        <f t="shared" si="1"/>
        <v>25</v>
      </c>
      <c r="K34" s="50">
        <f t="shared" si="1"/>
        <v>20</v>
      </c>
    </row>
    <row r="35" spans="2:11" x14ac:dyDescent="0.15">
      <c r="B35" s="112" t="s">
        <v>35</v>
      </c>
      <c r="C35" s="89">
        <v>17.3</v>
      </c>
      <c r="D35" s="90">
        <v>519</v>
      </c>
      <c r="E35" s="91">
        <v>472</v>
      </c>
      <c r="F35" s="89">
        <v>17.79</v>
      </c>
      <c r="G35" s="90">
        <v>496</v>
      </c>
      <c r="H35" s="91">
        <v>455</v>
      </c>
      <c r="I35" s="50">
        <f t="shared" si="1"/>
        <v>0.48999999999999844</v>
      </c>
      <c r="J35" s="50">
        <f t="shared" si="1"/>
        <v>-23</v>
      </c>
      <c r="K35" s="50">
        <f t="shared" si="1"/>
        <v>-17</v>
      </c>
    </row>
    <row r="36" spans="2:11" x14ac:dyDescent="0.15">
      <c r="B36" s="112" t="s">
        <v>36</v>
      </c>
      <c r="C36" s="89">
        <v>0</v>
      </c>
      <c r="D36" s="90">
        <v>2</v>
      </c>
      <c r="E36" s="91">
        <v>2</v>
      </c>
      <c r="F36" s="89">
        <v>0</v>
      </c>
      <c r="G36" s="90">
        <v>2</v>
      </c>
      <c r="H36" s="91">
        <v>2</v>
      </c>
      <c r="I36" s="50">
        <f t="shared" si="1"/>
        <v>0</v>
      </c>
      <c r="J36" s="50">
        <f t="shared" si="1"/>
        <v>0</v>
      </c>
      <c r="K36" s="50">
        <f t="shared" si="1"/>
        <v>0</v>
      </c>
    </row>
    <row r="37" spans="2:11" x14ac:dyDescent="0.15">
      <c r="B37" s="112" t="s">
        <v>37</v>
      </c>
      <c r="C37" s="89">
        <v>1</v>
      </c>
      <c r="D37" s="90">
        <v>23</v>
      </c>
      <c r="E37" s="91">
        <v>22</v>
      </c>
      <c r="F37" s="89">
        <v>1</v>
      </c>
      <c r="G37" s="90">
        <v>23</v>
      </c>
      <c r="H37" s="91">
        <v>22</v>
      </c>
      <c r="I37" s="50">
        <f t="shared" si="1"/>
        <v>0</v>
      </c>
      <c r="J37" s="50">
        <f t="shared" si="1"/>
        <v>0</v>
      </c>
      <c r="K37" s="50">
        <f t="shared" si="1"/>
        <v>0</v>
      </c>
    </row>
    <row r="38" spans="2:11" x14ac:dyDescent="0.15">
      <c r="B38" s="112" t="s">
        <v>38</v>
      </c>
      <c r="C38" s="203">
        <v>1</v>
      </c>
      <c r="D38" s="201">
        <v>33</v>
      </c>
      <c r="E38" s="202">
        <v>33</v>
      </c>
      <c r="F38" s="203">
        <v>1.55</v>
      </c>
      <c r="G38" s="201">
        <v>42</v>
      </c>
      <c r="H38" s="202">
        <v>38</v>
      </c>
      <c r="I38" s="50">
        <f t="shared" si="1"/>
        <v>0.55000000000000004</v>
      </c>
      <c r="J38" s="50">
        <f t="shared" si="1"/>
        <v>9</v>
      </c>
      <c r="K38" s="50">
        <f t="shared" si="1"/>
        <v>5</v>
      </c>
    </row>
    <row r="39" spans="2:11" x14ac:dyDescent="0.15">
      <c r="B39" s="112" t="s">
        <v>39</v>
      </c>
      <c r="C39" s="89">
        <v>4.3</v>
      </c>
      <c r="D39" s="90">
        <v>11</v>
      </c>
      <c r="E39" s="91">
        <v>11</v>
      </c>
      <c r="F39" s="89">
        <v>4.3</v>
      </c>
      <c r="G39" s="90">
        <v>14</v>
      </c>
      <c r="H39" s="91">
        <v>14</v>
      </c>
      <c r="I39" s="50">
        <f t="shared" si="1"/>
        <v>0</v>
      </c>
      <c r="J39" s="50">
        <f t="shared" si="1"/>
        <v>3</v>
      </c>
      <c r="K39" s="50">
        <f t="shared" si="1"/>
        <v>3</v>
      </c>
    </row>
    <row r="40" spans="2:11" x14ac:dyDescent="0.15">
      <c r="B40" s="112" t="s">
        <v>40</v>
      </c>
      <c r="C40" s="89">
        <v>1</v>
      </c>
      <c r="D40" s="90">
        <v>6</v>
      </c>
      <c r="E40" s="91">
        <v>6</v>
      </c>
      <c r="F40" s="89">
        <v>1</v>
      </c>
      <c r="G40" s="90">
        <v>7</v>
      </c>
      <c r="H40" s="91">
        <v>7</v>
      </c>
      <c r="I40" s="50">
        <f t="shared" si="1"/>
        <v>0</v>
      </c>
      <c r="J40" s="50">
        <f t="shared" si="1"/>
        <v>1</v>
      </c>
      <c r="K40" s="50">
        <f t="shared" si="1"/>
        <v>1</v>
      </c>
    </row>
    <row r="41" spans="2:11" x14ac:dyDescent="0.15">
      <c r="B41" s="112" t="s">
        <v>41</v>
      </c>
      <c r="C41" s="89">
        <v>7</v>
      </c>
      <c r="D41" s="90">
        <v>215</v>
      </c>
      <c r="E41" s="91">
        <v>206</v>
      </c>
      <c r="F41" s="89">
        <v>7.5</v>
      </c>
      <c r="G41" s="90">
        <v>250</v>
      </c>
      <c r="H41" s="91">
        <v>234</v>
      </c>
      <c r="I41" s="50">
        <f t="shared" si="1"/>
        <v>0.5</v>
      </c>
      <c r="J41" s="50">
        <f t="shared" si="1"/>
        <v>35</v>
      </c>
      <c r="K41" s="50">
        <f t="shared" si="1"/>
        <v>28</v>
      </c>
    </row>
    <row r="42" spans="2:11" x14ac:dyDescent="0.15">
      <c r="B42" s="113" t="s">
        <v>14</v>
      </c>
      <c r="C42" s="81">
        <f t="shared" ref="C42:H42" si="9">SUM(C43,C44,C45,C46,C47)</f>
        <v>0.2</v>
      </c>
      <c r="D42" s="82">
        <f t="shared" si="9"/>
        <v>5</v>
      </c>
      <c r="E42" s="83">
        <f t="shared" si="9"/>
        <v>4</v>
      </c>
      <c r="F42" s="81">
        <f t="shared" si="9"/>
        <v>0</v>
      </c>
      <c r="G42" s="82">
        <f t="shared" si="9"/>
        <v>5</v>
      </c>
      <c r="H42" s="83">
        <f t="shared" si="9"/>
        <v>4</v>
      </c>
      <c r="I42" s="50">
        <f t="shared" si="1"/>
        <v>-0.2</v>
      </c>
      <c r="J42" s="50">
        <f t="shared" si="1"/>
        <v>0</v>
      </c>
      <c r="K42" s="50">
        <f t="shared" si="1"/>
        <v>0</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v>0</v>
      </c>
      <c r="D44" s="141">
        <v>0</v>
      </c>
      <c r="E44" s="149">
        <v>0</v>
      </c>
      <c r="F44" s="152" t="s">
        <v>6</v>
      </c>
      <c r="G44" s="141" t="s">
        <v>6</v>
      </c>
      <c r="H44" s="149" t="s">
        <v>6</v>
      </c>
      <c r="I44" s="50" t="e">
        <f t="shared" si="1"/>
        <v>#VALUE!</v>
      </c>
      <c r="J44" s="50" t="e">
        <f t="shared" si="1"/>
        <v>#VALUE!</v>
      </c>
      <c r="K44" s="50" t="e">
        <f t="shared" si="1"/>
        <v>#VALUE!</v>
      </c>
    </row>
    <row r="45" spans="2:11" x14ac:dyDescent="0.15">
      <c r="B45" s="112" t="s">
        <v>44</v>
      </c>
      <c r="C45" s="89">
        <v>0.2</v>
      </c>
      <c r="D45" s="90">
        <v>5</v>
      </c>
      <c r="E45" s="91">
        <v>4</v>
      </c>
      <c r="F45" s="89">
        <v>0</v>
      </c>
      <c r="G45" s="90">
        <v>5</v>
      </c>
      <c r="H45" s="91">
        <v>4</v>
      </c>
      <c r="I45" s="50">
        <f t="shared" si="1"/>
        <v>-0.2</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10">SUM(C49,C50)</f>
        <v>19</v>
      </c>
      <c r="D48" s="82">
        <f t="shared" si="10"/>
        <v>472</v>
      </c>
      <c r="E48" s="83">
        <f t="shared" si="10"/>
        <v>440</v>
      </c>
      <c r="F48" s="81">
        <f t="shared" si="10"/>
        <v>26</v>
      </c>
      <c r="G48" s="82">
        <f t="shared" si="10"/>
        <v>676</v>
      </c>
      <c r="H48" s="83">
        <f t="shared" si="10"/>
        <v>630</v>
      </c>
      <c r="I48" s="50">
        <f t="shared" si="1"/>
        <v>7</v>
      </c>
      <c r="J48" s="50">
        <f t="shared" si="1"/>
        <v>204</v>
      </c>
      <c r="K48" s="50">
        <f t="shared" si="1"/>
        <v>190</v>
      </c>
    </row>
    <row r="49" spans="2:11" x14ac:dyDescent="0.15">
      <c r="B49" s="112" t="s">
        <v>47</v>
      </c>
      <c r="C49" s="87">
        <v>12</v>
      </c>
      <c r="D49" s="52">
        <v>352</v>
      </c>
      <c r="E49" s="88">
        <v>320</v>
      </c>
      <c r="F49" s="87">
        <v>20</v>
      </c>
      <c r="G49" s="52">
        <v>526</v>
      </c>
      <c r="H49" s="88">
        <v>480</v>
      </c>
      <c r="I49" s="50">
        <f t="shared" si="1"/>
        <v>8</v>
      </c>
      <c r="J49" s="50">
        <f t="shared" si="1"/>
        <v>174</v>
      </c>
      <c r="K49" s="50">
        <f t="shared" si="1"/>
        <v>160</v>
      </c>
    </row>
    <row r="50" spans="2:11" x14ac:dyDescent="0.15">
      <c r="B50" s="112" t="s">
        <v>48</v>
      </c>
      <c r="C50" s="168">
        <v>7</v>
      </c>
      <c r="D50" s="165">
        <v>120</v>
      </c>
      <c r="E50" s="174">
        <v>120</v>
      </c>
      <c r="F50" s="168">
        <v>6</v>
      </c>
      <c r="G50" s="165">
        <v>150</v>
      </c>
      <c r="H50" s="174">
        <v>150</v>
      </c>
      <c r="I50" s="50">
        <f t="shared" si="1"/>
        <v>-1</v>
      </c>
      <c r="J50" s="50">
        <f t="shared" si="1"/>
        <v>30</v>
      </c>
      <c r="K50" s="50">
        <f t="shared" si="1"/>
        <v>30</v>
      </c>
    </row>
    <row r="51" spans="2:11" x14ac:dyDescent="0.15">
      <c r="B51" s="113" t="s">
        <v>16</v>
      </c>
      <c r="C51" s="253" t="s">
        <v>351</v>
      </c>
      <c r="D51" s="254" t="s">
        <v>348</v>
      </c>
      <c r="E51" s="255" t="s">
        <v>348</v>
      </c>
      <c r="F51" s="253" t="s">
        <v>348</v>
      </c>
      <c r="G51" s="254" t="s">
        <v>352</v>
      </c>
      <c r="H51" s="255" t="s">
        <v>348</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81">
        <f t="shared" ref="C55:H55" si="11">SUM(C56:C65)</f>
        <v>0.3</v>
      </c>
      <c r="D55" s="82">
        <f t="shared" si="11"/>
        <v>1</v>
      </c>
      <c r="E55" s="83">
        <f t="shared" si="11"/>
        <v>1</v>
      </c>
      <c r="F55" s="81">
        <f t="shared" si="11"/>
        <v>0.3</v>
      </c>
      <c r="G55" s="82">
        <f t="shared" si="11"/>
        <v>0.7</v>
      </c>
      <c r="H55" s="83">
        <f t="shared" si="11"/>
        <v>0.7</v>
      </c>
      <c r="I55" s="50">
        <f t="shared" si="1"/>
        <v>0</v>
      </c>
      <c r="J55" s="50">
        <f t="shared" si="1"/>
        <v>-0.30000000000000004</v>
      </c>
      <c r="K55" s="50">
        <f t="shared" si="1"/>
        <v>-0.30000000000000004</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v>0</v>
      </c>
      <c r="D58" s="90">
        <v>0</v>
      </c>
      <c r="E58" s="91">
        <v>0</v>
      </c>
      <c r="F58" s="89">
        <v>0</v>
      </c>
      <c r="G58" s="90">
        <v>0</v>
      </c>
      <c r="H58" s="91">
        <v>0</v>
      </c>
      <c r="I58" s="50">
        <f t="shared" si="1"/>
        <v>0</v>
      </c>
      <c r="J58" s="50">
        <f t="shared" si="1"/>
        <v>0</v>
      </c>
      <c r="K58" s="50">
        <f t="shared" si="1"/>
        <v>0</v>
      </c>
    </row>
    <row r="59" spans="2:11" x14ac:dyDescent="0.15">
      <c r="B59" s="112" t="s">
        <v>55</v>
      </c>
      <c r="C59" s="89">
        <v>0.3</v>
      </c>
      <c r="D59" s="90">
        <v>1</v>
      </c>
      <c r="E59" s="91">
        <v>1</v>
      </c>
      <c r="F59" s="89">
        <v>0.3</v>
      </c>
      <c r="G59" s="90">
        <v>0.7</v>
      </c>
      <c r="H59" s="91">
        <v>0.7</v>
      </c>
      <c r="I59" s="50">
        <f t="shared" si="1"/>
        <v>0</v>
      </c>
      <c r="J59" s="50">
        <f t="shared" si="1"/>
        <v>-0.30000000000000004</v>
      </c>
      <c r="K59" s="50">
        <f t="shared" si="1"/>
        <v>-0.30000000000000004</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2">SUM(C67,C68,C69)</f>
        <v>1</v>
      </c>
      <c r="D66" s="82">
        <f t="shared" si="12"/>
        <v>11.03</v>
      </c>
      <c r="E66" s="83">
        <f t="shared" si="12"/>
        <v>7.03</v>
      </c>
      <c r="F66" s="81">
        <f t="shared" si="12"/>
        <v>1</v>
      </c>
      <c r="G66" s="82">
        <f t="shared" si="12"/>
        <v>11</v>
      </c>
      <c r="H66" s="83">
        <f t="shared" si="12"/>
        <v>8</v>
      </c>
      <c r="I66" s="50">
        <f t="shared" si="1"/>
        <v>0</v>
      </c>
      <c r="J66" s="50">
        <f t="shared" si="1"/>
        <v>-2.9999999999999361E-2</v>
      </c>
      <c r="K66" s="50">
        <f t="shared" si="1"/>
        <v>0.96999999999999975</v>
      </c>
    </row>
    <row r="67" spans="2:11" x14ac:dyDescent="0.15">
      <c r="B67" s="112" t="s">
        <v>62</v>
      </c>
      <c r="C67" s="89" t="s">
        <v>5</v>
      </c>
      <c r="D67" s="90">
        <v>0.03</v>
      </c>
      <c r="E67" s="91">
        <v>0.03</v>
      </c>
      <c r="F67" s="89" t="s">
        <v>5</v>
      </c>
      <c r="G67" s="90" t="s">
        <v>5</v>
      </c>
      <c r="H67" s="91" t="s">
        <v>5</v>
      </c>
      <c r="I67" s="50" t="e">
        <f t="shared" si="1"/>
        <v>#VALUE!</v>
      </c>
      <c r="J67" s="50" t="e">
        <f t="shared" si="1"/>
        <v>#VALUE!</v>
      </c>
      <c r="K67" s="50" t="e">
        <f t="shared" si="1"/>
        <v>#VALUE!</v>
      </c>
    </row>
    <row r="68" spans="2:11" ht="13.5" customHeight="1" x14ac:dyDescent="0.15">
      <c r="B68" s="112" t="s">
        <v>63</v>
      </c>
      <c r="C68" s="89">
        <v>0</v>
      </c>
      <c r="D68" s="90">
        <v>1</v>
      </c>
      <c r="E68" s="91">
        <v>1</v>
      </c>
      <c r="F68" s="89">
        <v>0</v>
      </c>
      <c r="G68" s="90">
        <v>1</v>
      </c>
      <c r="H68" s="91">
        <v>1</v>
      </c>
      <c r="I68" s="50">
        <f t="shared" si="1"/>
        <v>0</v>
      </c>
      <c r="J68" s="50">
        <f t="shared" si="1"/>
        <v>0</v>
      </c>
      <c r="K68" s="50">
        <f t="shared" si="1"/>
        <v>0</v>
      </c>
    </row>
    <row r="69" spans="2:11" ht="14.25" thickBot="1" x14ac:dyDescent="0.2">
      <c r="B69" s="115" t="s">
        <v>64</v>
      </c>
      <c r="C69" s="98">
        <v>1</v>
      </c>
      <c r="D69" s="99">
        <v>10</v>
      </c>
      <c r="E69" s="100">
        <v>6</v>
      </c>
      <c r="F69" s="98">
        <v>1</v>
      </c>
      <c r="G69" s="99">
        <v>10</v>
      </c>
      <c r="H69" s="100">
        <v>7</v>
      </c>
      <c r="I69" s="50">
        <f t="shared" si="1"/>
        <v>0</v>
      </c>
      <c r="J69" s="50">
        <f t="shared" si="1"/>
        <v>0</v>
      </c>
      <c r="K69" s="50">
        <f t="shared" si="1"/>
        <v>1</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2"/>
  <sheetViews>
    <sheetView zoomScale="90" zoomScaleNormal="90" workbookViewId="0">
      <selection activeCell="N18" sqref="N18"/>
    </sheetView>
  </sheetViews>
  <sheetFormatPr defaultRowHeight="13.5" x14ac:dyDescent="0.15"/>
  <cols>
    <col min="1" max="1" width="3" customWidth="1"/>
    <col min="2" max="2" width="2.25" customWidth="1"/>
    <col min="3" max="3" width="4.125" customWidth="1"/>
  </cols>
  <sheetData>
    <row r="1" spans="1:11" ht="24.95" customHeight="1" x14ac:dyDescent="0.15"/>
    <row r="2" spans="1:11" ht="24.95" customHeight="1" x14ac:dyDescent="0.15">
      <c r="A2" s="258" t="s">
        <v>190</v>
      </c>
      <c r="B2" s="258"/>
      <c r="C2" s="258"/>
      <c r="D2" s="258"/>
      <c r="E2" s="258"/>
      <c r="F2" s="258"/>
      <c r="G2" s="258"/>
      <c r="H2" s="258"/>
      <c r="I2" s="258"/>
      <c r="J2" s="258"/>
      <c r="K2" s="258"/>
    </row>
    <row r="3" spans="1:11" ht="15" customHeight="1" x14ac:dyDescent="0.15">
      <c r="A3" s="1"/>
      <c r="B3" s="1"/>
      <c r="C3" s="1"/>
      <c r="D3" s="1"/>
      <c r="E3" s="1"/>
      <c r="F3" s="1"/>
      <c r="G3" s="1"/>
      <c r="H3" s="1"/>
      <c r="I3" s="1"/>
      <c r="J3" s="1"/>
      <c r="K3" s="1"/>
    </row>
    <row r="4" spans="1:11" ht="15" customHeight="1" x14ac:dyDescent="0.15">
      <c r="A4" s="1"/>
      <c r="B4" s="1"/>
      <c r="C4" s="1"/>
      <c r="D4" s="1"/>
      <c r="E4" s="1"/>
      <c r="F4" s="1"/>
      <c r="G4" s="1"/>
      <c r="H4" s="1"/>
      <c r="I4" s="1"/>
      <c r="J4" s="1"/>
      <c r="K4" s="1"/>
    </row>
    <row r="5" spans="1:11" ht="18" customHeight="1" x14ac:dyDescent="0.15">
      <c r="A5" s="1"/>
      <c r="B5" s="34" t="s">
        <v>194</v>
      </c>
      <c r="C5" s="1" t="s">
        <v>195</v>
      </c>
      <c r="D5" s="1"/>
      <c r="E5" s="1"/>
      <c r="F5" s="1"/>
      <c r="G5" s="1"/>
      <c r="H5" s="1"/>
      <c r="I5" s="1"/>
      <c r="J5" s="1"/>
      <c r="K5" s="1"/>
    </row>
    <row r="6" spans="1:11" ht="30" customHeight="1" x14ac:dyDescent="0.15">
      <c r="A6" s="1"/>
      <c r="B6" s="34"/>
      <c r="C6" s="261" t="s">
        <v>196</v>
      </c>
      <c r="D6" s="261"/>
      <c r="E6" s="261"/>
      <c r="F6" s="261"/>
      <c r="G6" s="261"/>
      <c r="H6" s="261"/>
      <c r="I6" s="261"/>
      <c r="J6" s="261"/>
      <c r="K6" s="261"/>
    </row>
    <row r="7" spans="1:11" ht="20.25" customHeight="1" x14ac:dyDescent="0.15">
      <c r="A7" s="1"/>
      <c r="B7" s="34"/>
      <c r="C7" s="34"/>
      <c r="D7" s="1"/>
      <c r="E7" s="1"/>
      <c r="F7" s="1"/>
      <c r="G7" s="1"/>
      <c r="H7" s="1"/>
      <c r="I7" s="1"/>
      <c r="J7" s="1"/>
      <c r="K7" s="1"/>
    </row>
    <row r="8" spans="1:11" ht="14.25" x14ac:dyDescent="0.15">
      <c r="A8" s="1"/>
      <c r="B8" s="34" t="s">
        <v>197</v>
      </c>
      <c r="C8" s="1" t="s">
        <v>198</v>
      </c>
      <c r="D8" s="1"/>
      <c r="E8" s="1"/>
      <c r="F8" s="1"/>
      <c r="G8" s="1"/>
      <c r="H8" s="1"/>
      <c r="I8" s="1"/>
      <c r="J8" s="1"/>
      <c r="K8" s="1"/>
    </row>
    <row r="9" spans="1:11" ht="14.25" x14ac:dyDescent="0.15">
      <c r="A9" s="1"/>
      <c r="B9" s="34"/>
      <c r="C9" s="34" t="s">
        <v>69</v>
      </c>
      <c r="D9" s="1" t="s">
        <v>199</v>
      </c>
      <c r="E9" s="1"/>
      <c r="F9" s="1"/>
      <c r="G9" s="1"/>
      <c r="H9" s="1"/>
      <c r="I9" s="1"/>
      <c r="J9" s="1"/>
      <c r="K9" s="1"/>
    </row>
    <row r="10" spans="1:11" ht="14.25" x14ac:dyDescent="0.15">
      <c r="A10" s="1"/>
      <c r="B10" s="34"/>
      <c r="C10" s="34" t="s">
        <v>70</v>
      </c>
      <c r="D10" s="1" t="s">
        <v>200</v>
      </c>
      <c r="E10" s="1"/>
      <c r="F10" s="1"/>
      <c r="G10" s="1"/>
      <c r="H10" s="1"/>
      <c r="I10" s="1"/>
      <c r="J10" s="1"/>
      <c r="K10" s="1"/>
    </row>
    <row r="11" spans="1:11" ht="14.25" x14ac:dyDescent="0.15">
      <c r="A11" s="1"/>
      <c r="B11" s="34"/>
      <c r="C11" s="34" t="s">
        <v>201</v>
      </c>
      <c r="D11" s="1" t="s">
        <v>202</v>
      </c>
      <c r="E11" s="1"/>
      <c r="F11" s="1"/>
      <c r="G11" s="1"/>
      <c r="H11" s="1"/>
      <c r="I11" s="1"/>
      <c r="J11" s="1"/>
      <c r="K11" s="1"/>
    </row>
    <row r="12" spans="1:11" ht="20.25" customHeight="1" x14ac:dyDescent="0.15">
      <c r="A12" s="1"/>
      <c r="B12" s="34"/>
      <c r="C12" s="34"/>
      <c r="D12" s="1"/>
      <c r="E12" s="1"/>
      <c r="F12" s="1"/>
      <c r="G12" s="1"/>
      <c r="H12" s="1"/>
      <c r="I12" s="1"/>
      <c r="J12" s="1"/>
      <c r="K12" s="1"/>
    </row>
    <row r="13" spans="1:11" ht="14.25" x14ac:dyDescent="0.15">
      <c r="A13" s="1"/>
      <c r="B13" s="34" t="s">
        <v>203</v>
      </c>
      <c r="C13" s="1" t="s">
        <v>204</v>
      </c>
      <c r="D13" s="1"/>
      <c r="E13" s="1"/>
      <c r="F13" s="1"/>
      <c r="G13" s="1"/>
      <c r="H13" s="1"/>
      <c r="I13" s="1"/>
      <c r="J13" s="1"/>
      <c r="K13" s="1"/>
    </row>
    <row r="14" spans="1:11" ht="14.25" x14ac:dyDescent="0.15">
      <c r="A14" s="1"/>
      <c r="B14" s="34"/>
      <c r="C14" s="34" t="s">
        <v>69</v>
      </c>
      <c r="D14" s="1" t="s">
        <v>205</v>
      </c>
      <c r="E14" s="1"/>
      <c r="F14" s="1"/>
      <c r="G14" s="1"/>
      <c r="H14" s="1"/>
      <c r="I14" s="1"/>
      <c r="J14" s="1"/>
      <c r="K14" s="1"/>
    </row>
    <row r="15" spans="1:11" ht="14.25" x14ac:dyDescent="0.15">
      <c r="A15" s="1"/>
      <c r="B15" s="34"/>
      <c r="C15" s="34" t="s">
        <v>70</v>
      </c>
      <c r="D15" s="1" t="s">
        <v>206</v>
      </c>
      <c r="E15" s="1"/>
      <c r="F15" s="1"/>
      <c r="G15" s="1"/>
      <c r="H15" s="1"/>
      <c r="I15" s="1"/>
      <c r="J15" s="1"/>
      <c r="K15" s="1"/>
    </row>
    <row r="16" spans="1:11" ht="14.25" x14ac:dyDescent="0.15">
      <c r="A16" s="1"/>
      <c r="B16" s="34"/>
      <c r="C16" s="34"/>
      <c r="D16" s="1" t="s">
        <v>207</v>
      </c>
      <c r="E16" s="1"/>
      <c r="F16" s="1"/>
      <c r="G16" s="1"/>
      <c r="H16" s="1"/>
      <c r="I16" s="1"/>
      <c r="J16" s="1"/>
      <c r="K16" s="1"/>
    </row>
    <row r="17" spans="1:11" ht="20.25" customHeight="1" x14ac:dyDescent="0.15">
      <c r="A17" s="1"/>
      <c r="B17" s="34"/>
      <c r="C17" s="34"/>
      <c r="D17" s="1"/>
      <c r="E17" s="1"/>
      <c r="F17" s="1"/>
      <c r="G17" s="1"/>
      <c r="H17" s="1"/>
      <c r="I17" s="1"/>
      <c r="J17" s="1"/>
      <c r="K17" s="1"/>
    </row>
    <row r="18" spans="1:11" ht="14.25" x14ac:dyDescent="0.15">
      <c r="A18" s="1"/>
      <c r="B18" s="34" t="s">
        <v>208</v>
      </c>
      <c r="C18" s="1" t="s">
        <v>209</v>
      </c>
      <c r="D18" s="1"/>
      <c r="E18" s="1"/>
      <c r="F18" s="1"/>
      <c r="G18" s="1"/>
      <c r="H18" s="1"/>
      <c r="I18" s="1"/>
      <c r="J18" s="1"/>
      <c r="K18" s="1"/>
    </row>
    <row r="19" spans="1:11" ht="14.25" x14ac:dyDescent="0.15">
      <c r="A19" s="1"/>
      <c r="B19" s="34"/>
      <c r="C19" s="34" t="s">
        <v>69</v>
      </c>
      <c r="D19" s="1" t="s">
        <v>193</v>
      </c>
      <c r="E19" s="1"/>
      <c r="F19" s="1"/>
      <c r="G19" s="1"/>
      <c r="H19" s="1"/>
      <c r="I19" s="1"/>
      <c r="J19" s="1"/>
      <c r="K19" s="1"/>
    </row>
    <row r="20" spans="1:11" ht="14.25" x14ac:dyDescent="0.15">
      <c r="A20" s="1"/>
      <c r="B20" s="34"/>
      <c r="C20" s="34" t="s">
        <v>70</v>
      </c>
      <c r="D20" s="1" t="s">
        <v>210</v>
      </c>
      <c r="E20" s="1"/>
      <c r="F20" s="1"/>
      <c r="G20" s="1"/>
      <c r="H20" s="1"/>
      <c r="I20" s="1"/>
      <c r="J20" s="1"/>
      <c r="K20" s="1"/>
    </row>
    <row r="21" spans="1:11" ht="14.25" x14ac:dyDescent="0.15">
      <c r="A21" s="1"/>
      <c r="B21" s="34"/>
      <c r="C21" s="34" t="s">
        <v>201</v>
      </c>
      <c r="D21" s="1" t="s">
        <v>211</v>
      </c>
      <c r="E21" s="1"/>
      <c r="F21" s="1"/>
      <c r="G21" s="1"/>
      <c r="H21" s="1"/>
      <c r="I21" s="1"/>
      <c r="J21" s="1"/>
      <c r="K21" s="1"/>
    </row>
    <row r="22" spans="1:11" ht="20.25" customHeight="1" x14ac:dyDescent="0.15">
      <c r="A22" s="1"/>
      <c r="B22" s="34"/>
      <c r="C22" s="34"/>
      <c r="D22" s="1"/>
      <c r="E22" s="1"/>
      <c r="F22" s="1"/>
      <c r="G22" s="1"/>
      <c r="H22" s="1"/>
      <c r="I22" s="1"/>
      <c r="J22" s="1"/>
      <c r="K22" s="1"/>
    </row>
    <row r="23" spans="1:11" ht="14.25" x14ac:dyDescent="0.15">
      <c r="A23" s="1"/>
      <c r="B23" s="34" t="s">
        <v>192</v>
      </c>
      <c r="C23" s="1" t="s">
        <v>212</v>
      </c>
      <c r="D23" s="1"/>
      <c r="E23" s="1"/>
      <c r="F23" s="1"/>
      <c r="G23" s="1"/>
      <c r="H23" s="1"/>
      <c r="I23" s="1"/>
      <c r="J23" s="1"/>
      <c r="K23" s="1"/>
    </row>
    <row r="24" spans="1:11" ht="56.25" customHeight="1" x14ac:dyDescent="0.15">
      <c r="A24" s="1"/>
      <c r="B24" s="34"/>
      <c r="C24" s="261" t="s">
        <v>331</v>
      </c>
      <c r="D24" s="261"/>
      <c r="E24" s="261"/>
      <c r="F24" s="261"/>
      <c r="G24" s="261"/>
      <c r="H24" s="261"/>
      <c r="I24" s="261"/>
      <c r="J24" s="261"/>
      <c r="K24" s="261"/>
    </row>
    <row r="25" spans="1:11" ht="51" customHeight="1" x14ac:dyDescent="0.15">
      <c r="A25" s="1"/>
      <c r="B25" s="34"/>
      <c r="C25" s="35" t="s">
        <v>69</v>
      </c>
      <c r="D25" s="262" t="s">
        <v>319</v>
      </c>
      <c r="E25" s="262"/>
      <c r="F25" s="262"/>
      <c r="G25" s="262"/>
      <c r="H25" s="262"/>
      <c r="I25" s="262"/>
      <c r="J25" s="262"/>
      <c r="K25" s="262"/>
    </row>
    <row r="26" spans="1:11" ht="32.25" customHeight="1" x14ac:dyDescent="0.15">
      <c r="A26" s="1"/>
      <c r="B26" s="34"/>
      <c r="C26" s="35" t="s">
        <v>70</v>
      </c>
      <c r="D26" s="261" t="s">
        <v>214</v>
      </c>
      <c r="E26" s="261"/>
      <c r="F26" s="261"/>
      <c r="G26" s="261"/>
      <c r="H26" s="261"/>
      <c r="I26" s="261"/>
      <c r="J26" s="261"/>
      <c r="K26" s="261"/>
    </row>
    <row r="27" spans="1:11" ht="32.25" customHeight="1" x14ac:dyDescent="0.15">
      <c r="A27" s="1"/>
      <c r="B27" s="34"/>
      <c r="C27" s="35" t="s">
        <v>201</v>
      </c>
      <c r="D27" s="261" t="s">
        <v>332</v>
      </c>
      <c r="E27" s="261"/>
      <c r="F27" s="261"/>
      <c r="G27" s="261"/>
      <c r="H27" s="261"/>
      <c r="I27" s="261"/>
      <c r="J27" s="261"/>
      <c r="K27" s="261"/>
    </row>
    <row r="28" spans="1:11" ht="20.25" customHeight="1" x14ac:dyDescent="0.15">
      <c r="A28" s="1"/>
      <c r="B28" s="34"/>
      <c r="C28" s="34"/>
      <c r="D28" s="1"/>
      <c r="E28" s="1"/>
      <c r="F28" s="1"/>
      <c r="G28" s="1"/>
      <c r="H28" s="1"/>
      <c r="I28" s="1"/>
      <c r="J28" s="1"/>
      <c r="K28" s="1"/>
    </row>
    <row r="29" spans="1:11" ht="14.25" x14ac:dyDescent="0.15">
      <c r="A29" s="1"/>
      <c r="B29" s="34" t="s">
        <v>213</v>
      </c>
      <c r="C29" s="1" t="s">
        <v>330</v>
      </c>
      <c r="D29" s="1"/>
      <c r="E29" s="1"/>
      <c r="F29" s="1"/>
      <c r="G29" s="1"/>
      <c r="H29" s="1"/>
      <c r="I29" s="1"/>
      <c r="J29" s="1"/>
      <c r="K29" s="1"/>
    </row>
    <row r="30" spans="1:11" ht="14.25" x14ac:dyDescent="0.15">
      <c r="A30" s="1"/>
      <c r="B30" s="34"/>
      <c r="C30" s="1" t="s">
        <v>215</v>
      </c>
      <c r="D30" s="1"/>
      <c r="E30" s="1"/>
      <c r="F30" s="1"/>
      <c r="G30" s="1"/>
      <c r="H30" s="1"/>
      <c r="I30" s="1"/>
      <c r="J30" s="1"/>
      <c r="K30" s="1"/>
    </row>
    <row r="31" spans="1:11" ht="20.25" customHeight="1" x14ac:dyDescent="0.15">
      <c r="A31" s="1"/>
      <c r="B31" s="34"/>
      <c r="C31" s="34"/>
      <c r="D31" s="1"/>
      <c r="E31" s="1"/>
      <c r="F31" s="1"/>
      <c r="G31" s="1"/>
      <c r="H31" s="1"/>
      <c r="I31" s="1"/>
      <c r="J31" s="1"/>
      <c r="K31" s="1"/>
    </row>
    <row r="32" spans="1:11" ht="20.25" customHeight="1" x14ac:dyDescent="0.15">
      <c r="A32" s="1"/>
      <c r="B32" s="34" t="s">
        <v>320</v>
      </c>
      <c r="C32" s="34" t="s">
        <v>321</v>
      </c>
      <c r="D32" s="1"/>
      <c r="E32" s="1"/>
      <c r="F32" s="1"/>
      <c r="G32" s="1"/>
      <c r="H32" s="1"/>
      <c r="I32" s="1"/>
      <c r="J32" s="1"/>
      <c r="K32" s="1"/>
    </row>
    <row r="33" spans="1:11" ht="14.25" x14ac:dyDescent="0.15">
      <c r="A33" s="1"/>
      <c r="B33" s="34"/>
      <c r="C33" s="34" t="s">
        <v>322</v>
      </c>
      <c r="D33" s="1"/>
      <c r="E33" s="1"/>
      <c r="F33" s="1"/>
      <c r="G33" s="1"/>
      <c r="H33" s="1"/>
      <c r="I33" s="1"/>
      <c r="J33" s="1"/>
      <c r="K33" s="1"/>
    </row>
    <row r="34" spans="1:11" ht="14.25" x14ac:dyDescent="0.15">
      <c r="A34" s="1"/>
      <c r="B34" s="1"/>
      <c r="C34" s="1"/>
      <c r="D34" s="1"/>
      <c r="E34" s="1"/>
      <c r="F34" s="1"/>
      <c r="G34" s="1"/>
      <c r="H34" s="1"/>
      <c r="I34" s="1"/>
      <c r="J34" s="1"/>
      <c r="K34" s="1"/>
    </row>
    <row r="35" spans="1:11" ht="14.25" x14ac:dyDescent="0.15">
      <c r="A35" s="1"/>
      <c r="B35" s="1"/>
      <c r="C35" s="1" t="s">
        <v>191</v>
      </c>
      <c r="D35" s="1"/>
      <c r="E35" s="1"/>
      <c r="F35" s="1"/>
      <c r="G35" s="1"/>
      <c r="H35" s="1"/>
      <c r="I35" s="1"/>
      <c r="J35" s="1"/>
      <c r="K35" s="1"/>
    </row>
    <row r="36" spans="1:11" ht="14.25" x14ac:dyDescent="0.15">
      <c r="A36" s="1"/>
      <c r="B36" s="1"/>
      <c r="C36" s="1" t="s">
        <v>323</v>
      </c>
      <c r="D36" s="1"/>
      <c r="E36" s="1"/>
      <c r="F36" s="1"/>
      <c r="G36" s="1"/>
      <c r="H36" s="1"/>
      <c r="I36" s="1"/>
      <c r="J36" s="1"/>
      <c r="K36" s="1"/>
    </row>
    <row r="37" spans="1:11" ht="14.25" x14ac:dyDescent="0.15">
      <c r="A37" s="1"/>
      <c r="B37" s="1"/>
      <c r="C37" s="1" t="s">
        <v>329</v>
      </c>
      <c r="D37" s="1"/>
      <c r="E37" s="1"/>
      <c r="F37" s="1"/>
      <c r="G37" s="1"/>
      <c r="H37" s="1"/>
      <c r="I37" s="1"/>
      <c r="J37" s="1"/>
      <c r="K37" s="1"/>
    </row>
    <row r="38" spans="1:11" ht="14.25" x14ac:dyDescent="0.15">
      <c r="A38" s="1"/>
      <c r="B38" s="1"/>
      <c r="C38" s="1"/>
      <c r="D38" s="1"/>
      <c r="E38" s="1"/>
      <c r="F38" s="1"/>
      <c r="G38" s="1"/>
      <c r="H38" s="1"/>
      <c r="I38" s="1"/>
      <c r="J38" s="1"/>
      <c r="K38" s="1"/>
    </row>
    <row r="39" spans="1:11" ht="14.25" x14ac:dyDescent="0.15">
      <c r="A39" s="1"/>
      <c r="B39" s="1"/>
      <c r="C39" s="1"/>
      <c r="D39" s="1"/>
      <c r="E39" s="1"/>
      <c r="F39" s="1"/>
      <c r="G39" s="1"/>
      <c r="H39" s="1"/>
      <c r="I39" s="1"/>
      <c r="J39" s="1"/>
      <c r="K39" s="1"/>
    </row>
    <row r="40" spans="1:11" ht="14.25" x14ac:dyDescent="0.15">
      <c r="A40" s="1"/>
      <c r="B40" s="1"/>
      <c r="C40" s="1"/>
      <c r="D40" s="1"/>
      <c r="E40" s="1"/>
      <c r="F40" s="1"/>
      <c r="G40" s="1"/>
      <c r="H40" s="1"/>
      <c r="I40" s="1"/>
      <c r="J40" s="1"/>
      <c r="K40" s="1"/>
    </row>
    <row r="41" spans="1:11" ht="14.25" x14ac:dyDescent="0.15">
      <c r="A41" s="1"/>
      <c r="B41" s="1"/>
      <c r="C41" s="1"/>
      <c r="D41" s="1"/>
      <c r="E41" s="1"/>
      <c r="F41" s="1"/>
      <c r="G41" s="1"/>
      <c r="H41" s="1"/>
      <c r="I41" s="1"/>
      <c r="J41" s="1"/>
      <c r="K41" s="1"/>
    </row>
    <row r="42" spans="1:11" ht="14.25" x14ac:dyDescent="0.15">
      <c r="A42" s="1"/>
      <c r="B42" s="1"/>
      <c r="C42" s="1"/>
      <c r="D42" s="1"/>
      <c r="E42" s="1"/>
      <c r="F42" s="1"/>
      <c r="G42" s="1"/>
      <c r="H42" s="1"/>
      <c r="I42" s="1"/>
      <c r="J42" s="1"/>
      <c r="K42" s="1"/>
    </row>
  </sheetData>
  <mergeCells count="6">
    <mergeCell ref="D27:K27"/>
    <mergeCell ref="A2:K2"/>
    <mergeCell ref="C6:K6"/>
    <mergeCell ref="D25:K25"/>
    <mergeCell ref="D26:K26"/>
    <mergeCell ref="C24:K24"/>
  </mergeCells>
  <phoneticPr fontId="5"/>
  <pageMargins left="0.74803149606299213" right="0.74803149606299213" top="0.98425196850393704" bottom="0.98425196850393704" header="0.51181102362204722" footer="0.51181102362204722"/>
  <pageSetup paperSize="9"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132</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108</v>
      </c>
      <c r="D10" s="59">
        <v>2390</v>
      </c>
      <c r="E10" s="60">
        <v>2070</v>
      </c>
      <c r="F10" s="235">
        <v>115</v>
      </c>
      <c r="G10" s="235">
        <v>2530</v>
      </c>
      <c r="H10" s="298">
        <v>2200</v>
      </c>
      <c r="I10" s="50">
        <f>F10-C10</f>
        <v>7</v>
      </c>
      <c r="J10" s="50">
        <f t="shared" ref="J10:K25" si="0">G10-D10</f>
        <v>140</v>
      </c>
      <c r="K10" s="50">
        <f t="shared" si="0"/>
        <v>130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53</v>
      </c>
      <c r="D12" s="107">
        <f t="shared" si="2"/>
        <v>1634.2845</v>
      </c>
      <c r="E12" s="108">
        <f t="shared" si="2"/>
        <v>1471.2845</v>
      </c>
      <c r="F12" s="125">
        <f t="shared" si="2"/>
        <v>54</v>
      </c>
      <c r="G12" s="107">
        <f t="shared" si="2"/>
        <v>1415</v>
      </c>
      <c r="H12" s="108">
        <f t="shared" si="2"/>
        <v>1287</v>
      </c>
      <c r="I12" s="50">
        <f t="shared" si="1"/>
        <v>1</v>
      </c>
      <c r="J12" s="50">
        <f t="shared" si="0"/>
        <v>-219.28449999999998</v>
      </c>
      <c r="K12" s="50">
        <f t="shared" si="0"/>
        <v>-184.28449999999998</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4">C28</f>
        <v>3</v>
      </c>
      <c r="D27" s="82">
        <f t="shared" si="4"/>
        <v>53</v>
      </c>
      <c r="E27" s="83">
        <f t="shared" si="4"/>
        <v>48</v>
      </c>
      <c r="F27" s="81">
        <f t="shared" si="4"/>
        <v>3</v>
      </c>
      <c r="G27" s="82">
        <f t="shared" si="4"/>
        <v>52</v>
      </c>
      <c r="H27" s="83">
        <f t="shared" si="4"/>
        <v>47</v>
      </c>
      <c r="I27" s="50">
        <f t="shared" si="1"/>
        <v>0</v>
      </c>
      <c r="J27" s="50">
        <f t="shared" si="1"/>
        <v>-1</v>
      </c>
      <c r="K27" s="50">
        <f t="shared" si="1"/>
        <v>-1</v>
      </c>
    </row>
    <row r="28" spans="2:11" x14ac:dyDescent="0.15">
      <c r="B28" s="112" t="s">
        <v>30</v>
      </c>
      <c r="C28" s="89">
        <v>3</v>
      </c>
      <c r="D28" s="90">
        <v>53</v>
      </c>
      <c r="E28" s="91">
        <v>48</v>
      </c>
      <c r="F28" s="89">
        <v>3</v>
      </c>
      <c r="G28" s="90">
        <v>52</v>
      </c>
      <c r="H28" s="91">
        <v>47</v>
      </c>
      <c r="I28" s="50">
        <f t="shared" si="1"/>
        <v>0</v>
      </c>
      <c r="J28" s="50">
        <f t="shared" si="1"/>
        <v>-1</v>
      </c>
      <c r="K28" s="50">
        <f t="shared" si="1"/>
        <v>-1</v>
      </c>
    </row>
    <row r="29" spans="2:11" x14ac:dyDescent="0.15">
      <c r="B29" s="113" t="s">
        <v>12</v>
      </c>
      <c r="C29" s="81">
        <f t="shared" ref="C29:H29" si="5">SUM(C30,C31,C32,C33)</f>
        <v>0</v>
      </c>
      <c r="D29" s="82">
        <f t="shared" si="5"/>
        <v>2</v>
      </c>
      <c r="E29" s="83">
        <f t="shared" si="5"/>
        <v>2</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0</v>
      </c>
      <c r="D33" s="90">
        <v>2</v>
      </c>
      <c r="E33" s="91">
        <v>2</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6">SUM(C49,C50)</f>
        <v>50</v>
      </c>
      <c r="D48" s="82">
        <f t="shared" si="6"/>
        <v>1578</v>
      </c>
      <c r="E48" s="83">
        <f t="shared" si="6"/>
        <v>1420</v>
      </c>
      <c r="F48" s="81">
        <f t="shared" si="6"/>
        <v>51</v>
      </c>
      <c r="G48" s="82">
        <f t="shared" si="6"/>
        <v>1361</v>
      </c>
      <c r="H48" s="83">
        <f t="shared" si="6"/>
        <v>1238</v>
      </c>
      <c r="I48" s="50">
        <f t="shared" si="1"/>
        <v>1</v>
      </c>
      <c r="J48" s="50">
        <f t="shared" si="1"/>
        <v>-217</v>
      </c>
      <c r="K48" s="50">
        <f t="shared" si="1"/>
        <v>-182</v>
      </c>
    </row>
    <row r="49" spans="2:11" x14ac:dyDescent="0.15">
      <c r="B49" s="112" t="s">
        <v>47</v>
      </c>
      <c r="C49" s="87">
        <v>50</v>
      </c>
      <c r="D49" s="52">
        <v>1578</v>
      </c>
      <c r="E49" s="88">
        <v>1420</v>
      </c>
      <c r="F49" s="87">
        <v>51</v>
      </c>
      <c r="G49" s="52">
        <v>1361</v>
      </c>
      <c r="H49" s="88">
        <v>1238</v>
      </c>
      <c r="I49" s="50">
        <f t="shared" si="1"/>
        <v>1</v>
      </c>
      <c r="J49" s="50">
        <f t="shared" si="1"/>
        <v>-217</v>
      </c>
      <c r="K49" s="50">
        <f t="shared" si="1"/>
        <v>-182</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t="s">
        <v>6</v>
      </c>
      <c r="D51" s="171" t="s">
        <v>6</v>
      </c>
      <c r="E51" s="172" t="s">
        <v>6</v>
      </c>
      <c r="F51" s="173" t="s">
        <v>6</v>
      </c>
      <c r="G51" s="171" t="s">
        <v>6</v>
      </c>
      <c r="H51" s="172" t="s">
        <v>6</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81">
        <f t="shared" ref="C55:H55" si="7">SUM(C56:C65)</f>
        <v>0</v>
      </c>
      <c r="D55" s="82">
        <f t="shared" si="7"/>
        <v>0</v>
      </c>
      <c r="E55" s="83">
        <f t="shared" si="7"/>
        <v>0</v>
      </c>
      <c r="F55" s="81">
        <f t="shared" si="7"/>
        <v>0</v>
      </c>
      <c r="G55" s="82">
        <f t="shared" si="7"/>
        <v>0</v>
      </c>
      <c r="H55" s="83">
        <f t="shared" si="7"/>
        <v>0</v>
      </c>
      <c r="I55" s="50">
        <f t="shared" si="1"/>
        <v>0</v>
      </c>
      <c r="J55" s="50">
        <f t="shared" si="1"/>
        <v>0</v>
      </c>
      <c r="K55" s="50">
        <f t="shared" si="1"/>
        <v>0</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v>0</v>
      </c>
      <c r="G58" s="90">
        <v>0</v>
      </c>
      <c r="H58" s="91">
        <v>0</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 t="shared" ref="C66:H66" si="8">SUM(D67,D68,D69)</f>
        <v>1.2845</v>
      </c>
      <c r="E66" s="83">
        <f t="shared" si="8"/>
        <v>1.2845</v>
      </c>
      <c r="F66" s="81" t="s">
        <v>5</v>
      </c>
      <c r="G66" s="82">
        <f t="shared" si="8"/>
        <v>2</v>
      </c>
      <c r="H66" s="83">
        <f t="shared" si="8"/>
        <v>2</v>
      </c>
      <c r="I66" s="50" t="e">
        <f t="shared" si="1"/>
        <v>#VALUE!</v>
      </c>
      <c r="J66" s="50">
        <f t="shared" si="1"/>
        <v>0.71550000000000002</v>
      </c>
      <c r="K66" s="50">
        <f t="shared" si="1"/>
        <v>0.71550000000000002</v>
      </c>
    </row>
    <row r="67" spans="2:11" x14ac:dyDescent="0.15">
      <c r="B67" s="112" t="s">
        <v>62</v>
      </c>
      <c r="C67" s="89" t="s">
        <v>5</v>
      </c>
      <c r="D67" s="90">
        <v>1.2845</v>
      </c>
      <c r="E67" s="91">
        <v>1.2845</v>
      </c>
      <c r="F67" s="89" t="s">
        <v>5</v>
      </c>
      <c r="G67" s="90">
        <v>2</v>
      </c>
      <c r="H67" s="91">
        <v>2</v>
      </c>
      <c r="I67" s="50" t="e">
        <f t="shared" si="1"/>
        <v>#VALUE!</v>
      </c>
      <c r="J67" s="50">
        <f t="shared" si="1"/>
        <v>0.71550000000000002</v>
      </c>
      <c r="K67" s="50">
        <f t="shared" si="1"/>
        <v>0.71550000000000002</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133</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492</v>
      </c>
      <c r="D10" s="59">
        <v>4970</v>
      </c>
      <c r="E10" s="60">
        <v>4390</v>
      </c>
      <c r="F10" s="235">
        <v>680</v>
      </c>
      <c r="G10" s="235">
        <v>7000</v>
      </c>
      <c r="H10" s="298">
        <v>6200</v>
      </c>
      <c r="I10" s="50">
        <f>F10-C10</f>
        <v>188</v>
      </c>
      <c r="J10" s="50">
        <f t="shared" ref="J10:K25" si="0">G10-D10</f>
        <v>2030</v>
      </c>
      <c r="K10" s="50">
        <f t="shared" si="0"/>
        <v>1810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866.5</v>
      </c>
      <c r="D12" s="107">
        <f t="shared" si="2"/>
        <v>9325.6639999999989</v>
      </c>
      <c r="E12" s="108">
        <f t="shared" si="2"/>
        <v>8535.3040000000001</v>
      </c>
      <c r="F12" s="125">
        <f t="shared" si="2"/>
        <v>929.89300000000003</v>
      </c>
      <c r="G12" s="107">
        <f t="shared" si="2"/>
        <v>8729.3129999999983</v>
      </c>
      <c r="H12" s="108">
        <f t="shared" si="2"/>
        <v>8010.8131428571432</v>
      </c>
      <c r="I12" s="50">
        <f t="shared" si="1"/>
        <v>63.393000000000029</v>
      </c>
      <c r="J12" s="50">
        <f t="shared" si="0"/>
        <v>-596.35100000000057</v>
      </c>
      <c r="K12" s="50">
        <f t="shared" si="0"/>
        <v>-524.49085714285684</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15</v>
      </c>
      <c r="D14" s="71">
        <f t="shared" si="3"/>
        <v>156</v>
      </c>
      <c r="E14" s="72">
        <f t="shared" si="3"/>
        <v>137</v>
      </c>
      <c r="F14" s="70">
        <f t="shared" si="3"/>
        <v>20.7</v>
      </c>
      <c r="G14" s="71">
        <f t="shared" si="3"/>
        <v>213.21</v>
      </c>
      <c r="H14" s="72">
        <f t="shared" si="3"/>
        <v>188.84314285714285</v>
      </c>
      <c r="I14" s="50">
        <f t="shared" si="1"/>
        <v>5.6999999999999993</v>
      </c>
      <c r="J14" s="50">
        <f t="shared" si="0"/>
        <v>57.210000000000008</v>
      </c>
      <c r="K14" s="50">
        <f t="shared" si="0"/>
        <v>51.843142857142851</v>
      </c>
    </row>
    <row r="15" spans="2:11" x14ac:dyDescent="0.15">
      <c r="B15" s="112" t="s">
        <v>20</v>
      </c>
      <c r="C15" s="73">
        <v>15</v>
      </c>
      <c r="D15" s="68">
        <v>156</v>
      </c>
      <c r="E15" s="74">
        <v>137</v>
      </c>
      <c r="F15" s="73">
        <v>20.7</v>
      </c>
      <c r="G15" s="68">
        <v>213.21</v>
      </c>
      <c r="H15" s="74">
        <v>188.84314285714285</v>
      </c>
      <c r="I15" s="50">
        <f t="shared" si="1"/>
        <v>5.6999999999999993</v>
      </c>
      <c r="J15" s="50">
        <f t="shared" si="0"/>
        <v>57.210000000000008</v>
      </c>
      <c r="K15" s="50">
        <f t="shared" si="0"/>
        <v>51.843142857142851</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f t="shared" ref="C20:H20" si="4">SUM(C21,C22,C23,C24,C25,C26)</f>
        <v>61</v>
      </c>
      <c r="D20" s="82">
        <f t="shared" si="4"/>
        <v>564</v>
      </c>
      <c r="E20" s="83">
        <f t="shared" si="4"/>
        <v>558</v>
      </c>
      <c r="F20" s="81">
        <f t="shared" si="4"/>
        <v>61.5</v>
      </c>
      <c r="G20" s="82">
        <f t="shared" si="4"/>
        <v>525</v>
      </c>
      <c r="H20" s="83">
        <f t="shared" si="4"/>
        <v>519</v>
      </c>
      <c r="I20" s="50">
        <f t="shared" si="1"/>
        <v>0.5</v>
      </c>
      <c r="J20" s="50">
        <f t="shared" si="0"/>
        <v>-39</v>
      </c>
      <c r="K20" s="50">
        <f t="shared" si="0"/>
        <v>-39</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v>60</v>
      </c>
      <c r="D22" s="79">
        <v>555</v>
      </c>
      <c r="E22" s="80">
        <v>555</v>
      </c>
      <c r="F22" s="78">
        <v>60.5</v>
      </c>
      <c r="G22" s="79">
        <v>516</v>
      </c>
      <c r="H22" s="80">
        <v>516</v>
      </c>
      <c r="I22" s="50">
        <f t="shared" si="1"/>
        <v>0.5</v>
      </c>
      <c r="J22" s="50">
        <f t="shared" si="0"/>
        <v>-39</v>
      </c>
      <c r="K22" s="50">
        <f t="shared" si="0"/>
        <v>-39</v>
      </c>
    </row>
    <row r="23" spans="2:11" x14ac:dyDescent="0.15">
      <c r="B23" s="112" t="s">
        <v>26</v>
      </c>
      <c r="C23" s="87" t="s">
        <v>6</v>
      </c>
      <c r="D23" s="52" t="s">
        <v>6</v>
      </c>
      <c r="E23" s="88" t="s">
        <v>6</v>
      </c>
      <c r="F23" s="78" t="s">
        <v>6</v>
      </c>
      <c r="G23" s="79" t="s">
        <v>6</v>
      </c>
      <c r="H23" s="80" t="s">
        <v>6</v>
      </c>
      <c r="I23" s="50" t="e">
        <f t="shared" si="1"/>
        <v>#VALUE!</v>
      </c>
      <c r="J23" s="50" t="e">
        <f t="shared" si="0"/>
        <v>#VALUE!</v>
      </c>
      <c r="K23" s="50" t="e">
        <f t="shared" si="0"/>
        <v>#VALUE!</v>
      </c>
    </row>
    <row r="24" spans="2:11" x14ac:dyDescent="0.15">
      <c r="B24" s="112" t="s">
        <v>27</v>
      </c>
      <c r="C24" s="87">
        <v>1</v>
      </c>
      <c r="D24" s="52">
        <v>9</v>
      </c>
      <c r="E24" s="88">
        <v>3</v>
      </c>
      <c r="F24" s="87">
        <v>1</v>
      </c>
      <c r="G24" s="52">
        <v>9</v>
      </c>
      <c r="H24" s="88">
        <v>3</v>
      </c>
      <c r="I24" s="50">
        <f t="shared" si="1"/>
        <v>0</v>
      </c>
      <c r="J24" s="50">
        <f t="shared" si="0"/>
        <v>0</v>
      </c>
      <c r="K24" s="50">
        <f t="shared" si="0"/>
        <v>0</v>
      </c>
    </row>
    <row r="25" spans="2:11" x14ac:dyDescent="0.15">
      <c r="B25" s="112" t="s">
        <v>28</v>
      </c>
      <c r="C25" s="78">
        <v>0</v>
      </c>
      <c r="D25" s="79">
        <v>0</v>
      </c>
      <c r="E25" s="80">
        <v>0</v>
      </c>
      <c r="F25" s="78" t="s">
        <v>6</v>
      </c>
      <c r="G25" s="79" t="s">
        <v>6</v>
      </c>
      <c r="H25" s="80" t="s">
        <v>6</v>
      </c>
      <c r="I25" s="50" t="e">
        <f t="shared" si="1"/>
        <v>#VALUE!</v>
      </c>
      <c r="J25" s="50" t="e">
        <f t="shared" si="0"/>
        <v>#VALUE!</v>
      </c>
      <c r="K25" s="50" t="e">
        <f t="shared" si="0"/>
        <v>#VALUE!</v>
      </c>
    </row>
    <row r="26" spans="2:11" x14ac:dyDescent="0.15">
      <c r="B26" s="112" t="s">
        <v>29</v>
      </c>
      <c r="C26" s="78">
        <v>0</v>
      </c>
      <c r="D26" s="79">
        <v>0</v>
      </c>
      <c r="E26" s="80">
        <v>0</v>
      </c>
      <c r="F26" s="78">
        <v>0</v>
      </c>
      <c r="G26" s="79">
        <v>0</v>
      </c>
      <c r="H26" s="80">
        <v>0</v>
      </c>
      <c r="I26" s="50">
        <f t="shared" si="1"/>
        <v>0</v>
      </c>
      <c r="J26" s="50">
        <f t="shared" si="1"/>
        <v>0</v>
      </c>
      <c r="K26" s="50">
        <f t="shared" si="1"/>
        <v>0</v>
      </c>
    </row>
    <row r="27" spans="2:11" x14ac:dyDescent="0.15">
      <c r="B27" s="113" t="s">
        <v>11</v>
      </c>
      <c r="C27" s="81">
        <f t="shared" ref="C27:H27" si="5">C28</f>
        <v>8.3000000000000007</v>
      </c>
      <c r="D27" s="82">
        <f t="shared" si="5"/>
        <v>95.5</v>
      </c>
      <c r="E27" s="83">
        <f t="shared" si="5"/>
        <v>76.44</v>
      </c>
      <c r="F27" s="81">
        <f t="shared" si="5"/>
        <v>8.3000000000000007</v>
      </c>
      <c r="G27" s="82">
        <f t="shared" si="5"/>
        <v>106</v>
      </c>
      <c r="H27" s="83">
        <f t="shared" si="5"/>
        <v>85</v>
      </c>
      <c r="I27" s="50">
        <f t="shared" si="1"/>
        <v>0</v>
      </c>
      <c r="J27" s="50">
        <f t="shared" si="1"/>
        <v>10.5</v>
      </c>
      <c r="K27" s="50">
        <f t="shared" si="1"/>
        <v>8.5600000000000023</v>
      </c>
    </row>
    <row r="28" spans="2:11" x14ac:dyDescent="0.15">
      <c r="B28" s="112" t="s">
        <v>30</v>
      </c>
      <c r="C28" s="89">
        <v>8.3000000000000007</v>
      </c>
      <c r="D28" s="90">
        <v>95.5</v>
      </c>
      <c r="E28" s="91">
        <v>76.44</v>
      </c>
      <c r="F28" s="89">
        <v>8.3000000000000007</v>
      </c>
      <c r="G28" s="90">
        <v>106</v>
      </c>
      <c r="H28" s="91">
        <v>85</v>
      </c>
      <c r="I28" s="50">
        <f t="shared" si="1"/>
        <v>0</v>
      </c>
      <c r="J28" s="50">
        <f t="shared" si="1"/>
        <v>10.5</v>
      </c>
      <c r="K28" s="50">
        <f t="shared" si="1"/>
        <v>8.5600000000000023</v>
      </c>
    </row>
    <row r="29" spans="2:11" x14ac:dyDescent="0.15">
      <c r="B29" s="113" t="s">
        <v>12</v>
      </c>
      <c r="C29" s="81">
        <f>SUM(C30,C31,C32,C33)</f>
        <v>1</v>
      </c>
      <c r="D29" s="82">
        <f>SUM(D30,D31,D32,D33)</f>
        <v>13</v>
      </c>
      <c r="E29" s="83">
        <f>SUM(E30,E31,E32,E33)</f>
        <v>10</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1</v>
      </c>
      <c r="D33" s="90">
        <v>13</v>
      </c>
      <c r="E33" s="91">
        <v>10</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6">SUM(C43,C44,C45,C46,C47)</f>
        <v>1</v>
      </c>
      <c r="D42" s="82">
        <f t="shared" si="6"/>
        <v>15</v>
      </c>
      <c r="E42" s="83">
        <f t="shared" si="6"/>
        <v>13</v>
      </c>
      <c r="F42" s="81">
        <f t="shared" si="6"/>
        <v>1</v>
      </c>
      <c r="G42" s="82">
        <f t="shared" si="6"/>
        <v>15</v>
      </c>
      <c r="H42" s="83">
        <f t="shared" si="6"/>
        <v>13</v>
      </c>
      <c r="I42" s="50">
        <f t="shared" si="1"/>
        <v>0</v>
      </c>
      <c r="J42" s="50">
        <f t="shared" si="1"/>
        <v>0</v>
      </c>
      <c r="K42" s="50">
        <f t="shared" si="1"/>
        <v>0</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v>1</v>
      </c>
      <c r="D45" s="90">
        <v>15</v>
      </c>
      <c r="E45" s="91">
        <v>13</v>
      </c>
      <c r="F45" s="89">
        <v>1</v>
      </c>
      <c r="G45" s="90">
        <v>15</v>
      </c>
      <c r="H45" s="91">
        <v>13</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7">SUM(C49,C50)</f>
        <v>769</v>
      </c>
      <c r="D48" s="82">
        <f t="shared" si="7"/>
        <v>8411</v>
      </c>
      <c r="E48" s="83">
        <f t="shared" si="7"/>
        <v>7673</v>
      </c>
      <c r="F48" s="81">
        <f t="shared" si="7"/>
        <v>828</v>
      </c>
      <c r="G48" s="82">
        <f t="shared" si="7"/>
        <v>7806</v>
      </c>
      <c r="H48" s="83">
        <f t="shared" si="7"/>
        <v>7146</v>
      </c>
      <c r="I48" s="50">
        <f t="shared" si="1"/>
        <v>59</v>
      </c>
      <c r="J48" s="50">
        <f t="shared" si="1"/>
        <v>-605</v>
      </c>
      <c r="K48" s="50">
        <f t="shared" si="1"/>
        <v>-527</v>
      </c>
    </row>
    <row r="49" spans="2:11" x14ac:dyDescent="0.15">
      <c r="B49" s="112" t="s">
        <v>47</v>
      </c>
      <c r="C49" s="87">
        <v>740</v>
      </c>
      <c r="D49" s="52">
        <v>8133</v>
      </c>
      <c r="E49" s="88">
        <v>7395</v>
      </c>
      <c r="F49" s="87">
        <v>803</v>
      </c>
      <c r="G49" s="52">
        <v>7569</v>
      </c>
      <c r="H49" s="88">
        <v>6909</v>
      </c>
      <c r="I49" s="50">
        <f t="shared" si="1"/>
        <v>63</v>
      </c>
      <c r="J49" s="50">
        <f t="shared" si="1"/>
        <v>-564</v>
      </c>
      <c r="K49" s="50">
        <f t="shared" si="1"/>
        <v>-486</v>
      </c>
    </row>
    <row r="50" spans="2:11" x14ac:dyDescent="0.15">
      <c r="B50" s="112" t="s">
        <v>48</v>
      </c>
      <c r="C50" s="168">
        <v>29</v>
      </c>
      <c r="D50" s="165">
        <v>278</v>
      </c>
      <c r="E50" s="174">
        <v>278</v>
      </c>
      <c r="F50" s="168">
        <v>25</v>
      </c>
      <c r="G50" s="165">
        <v>237</v>
      </c>
      <c r="H50" s="174">
        <v>237</v>
      </c>
      <c r="I50" s="50">
        <f t="shared" si="1"/>
        <v>-4</v>
      </c>
      <c r="J50" s="50">
        <f t="shared" si="1"/>
        <v>-41</v>
      </c>
      <c r="K50" s="50">
        <f t="shared" si="1"/>
        <v>-41</v>
      </c>
    </row>
    <row r="51" spans="2:11" x14ac:dyDescent="0.15">
      <c r="B51" s="113" t="s">
        <v>16</v>
      </c>
      <c r="C51" s="173">
        <f t="shared" ref="C51:H51" si="8">SUM(C52,C53,C54)</f>
        <v>3</v>
      </c>
      <c r="D51" s="171">
        <f t="shared" si="8"/>
        <v>15</v>
      </c>
      <c r="E51" s="172">
        <f t="shared" si="8"/>
        <v>12</v>
      </c>
      <c r="F51" s="173">
        <f t="shared" si="8"/>
        <v>3</v>
      </c>
      <c r="G51" s="171">
        <f t="shared" si="8"/>
        <v>13</v>
      </c>
      <c r="H51" s="172">
        <f t="shared" si="8"/>
        <v>8</v>
      </c>
      <c r="I51" s="50">
        <f t="shared" si="1"/>
        <v>0</v>
      </c>
      <c r="J51" s="50">
        <f t="shared" si="1"/>
        <v>-2</v>
      </c>
      <c r="K51" s="50">
        <f t="shared" si="1"/>
        <v>-4</v>
      </c>
    </row>
    <row r="52" spans="2:11" x14ac:dyDescent="0.15">
      <c r="B52" s="112" t="s">
        <v>49</v>
      </c>
      <c r="C52" s="89">
        <v>1</v>
      </c>
      <c r="D52" s="90">
        <v>5</v>
      </c>
      <c r="E52" s="91">
        <v>4</v>
      </c>
      <c r="F52" s="89">
        <v>1</v>
      </c>
      <c r="G52" s="90">
        <v>5</v>
      </c>
      <c r="H52" s="91">
        <v>3</v>
      </c>
      <c r="I52" s="50">
        <f t="shared" si="1"/>
        <v>0</v>
      </c>
      <c r="J52" s="50">
        <f t="shared" si="1"/>
        <v>0</v>
      </c>
      <c r="K52" s="50">
        <f t="shared" si="1"/>
        <v>-1</v>
      </c>
    </row>
    <row r="53" spans="2:11" x14ac:dyDescent="0.15">
      <c r="B53" s="112" t="s">
        <v>50</v>
      </c>
      <c r="C53" s="89">
        <v>1</v>
      </c>
      <c r="D53" s="90">
        <v>5</v>
      </c>
      <c r="E53" s="91">
        <v>4</v>
      </c>
      <c r="F53" s="89">
        <v>1</v>
      </c>
      <c r="G53" s="90">
        <v>5</v>
      </c>
      <c r="H53" s="91">
        <v>3</v>
      </c>
      <c r="I53" s="50">
        <f t="shared" si="1"/>
        <v>0</v>
      </c>
      <c r="J53" s="50">
        <f t="shared" si="1"/>
        <v>0</v>
      </c>
      <c r="K53" s="50">
        <f t="shared" si="1"/>
        <v>-1</v>
      </c>
    </row>
    <row r="54" spans="2:11" x14ac:dyDescent="0.15">
      <c r="B54" s="112" t="s">
        <v>51</v>
      </c>
      <c r="C54" s="89">
        <v>1</v>
      </c>
      <c r="D54" s="90">
        <v>5</v>
      </c>
      <c r="E54" s="91">
        <v>4</v>
      </c>
      <c r="F54" s="89">
        <v>1</v>
      </c>
      <c r="G54" s="90">
        <v>3</v>
      </c>
      <c r="H54" s="91">
        <v>2</v>
      </c>
      <c r="I54" s="50">
        <f t="shared" si="1"/>
        <v>0</v>
      </c>
      <c r="J54" s="50">
        <f t="shared" si="1"/>
        <v>-2</v>
      </c>
      <c r="K54" s="50">
        <f t="shared" si="1"/>
        <v>-2</v>
      </c>
    </row>
    <row r="55" spans="2:11" x14ac:dyDescent="0.15">
      <c r="B55" s="113" t="s">
        <v>17</v>
      </c>
      <c r="C55" s="81">
        <f t="shared" ref="C55:H55" si="9">SUM(C56:C65)</f>
        <v>8.1999999999999993</v>
      </c>
      <c r="D55" s="82">
        <f t="shared" si="9"/>
        <v>48.05</v>
      </c>
      <c r="E55" s="83">
        <f t="shared" si="9"/>
        <v>47.75</v>
      </c>
      <c r="F55" s="81">
        <f t="shared" si="9"/>
        <v>7.3930000000000007</v>
      </c>
      <c r="G55" s="82">
        <f t="shared" si="9"/>
        <v>43.103000000000002</v>
      </c>
      <c r="H55" s="83">
        <f t="shared" si="9"/>
        <v>42.97</v>
      </c>
      <c r="I55" s="50">
        <f t="shared" si="1"/>
        <v>-0.80699999999999861</v>
      </c>
      <c r="J55" s="50">
        <f t="shared" si="1"/>
        <v>-4.9469999999999956</v>
      </c>
      <c r="K55" s="50">
        <f t="shared" si="1"/>
        <v>-4.7800000000000011</v>
      </c>
    </row>
    <row r="56" spans="2:11" x14ac:dyDescent="0.15">
      <c r="B56" s="112" t="s">
        <v>52</v>
      </c>
      <c r="C56" s="89">
        <v>0.2</v>
      </c>
      <c r="D56" s="90">
        <v>0.8</v>
      </c>
      <c r="E56" s="91">
        <v>0.8</v>
      </c>
      <c r="F56" s="89">
        <v>0.1</v>
      </c>
      <c r="G56" s="90">
        <v>0.8</v>
      </c>
      <c r="H56" s="91">
        <v>0.8</v>
      </c>
      <c r="I56" s="50">
        <f t="shared" si="1"/>
        <v>-0.1</v>
      </c>
      <c r="J56" s="50">
        <f t="shared" si="1"/>
        <v>0</v>
      </c>
      <c r="K56" s="50">
        <f t="shared" si="1"/>
        <v>0</v>
      </c>
    </row>
    <row r="57" spans="2:11" x14ac:dyDescent="0.15">
      <c r="B57" s="112" t="s">
        <v>53</v>
      </c>
      <c r="C57" s="89">
        <v>2</v>
      </c>
      <c r="D57" s="90">
        <v>16</v>
      </c>
      <c r="E57" s="91">
        <v>15</v>
      </c>
      <c r="F57" s="89">
        <v>0.99299999999999999</v>
      </c>
      <c r="G57" s="90">
        <v>12.702999999999999</v>
      </c>
      <c r="H57" s="91">
        <v>12.57</v>
      </c>
      <c r="I57" s="50">
        <f t="shared" si="1"/>
        <v>-1.0070000000000001</v>
      </c>
      <c r="J57" s="50">
        <f t="shared" si="1"/>
        <v>-3.2970000000000006</v>
      </c>
      <c r="K57" s="50">
        <f t="shared" si="1"/>
        <v>-2.4299999999999997</v>
      </c>
    </row>
    <row r="58" spans="2:11" x14ac:dyDescent="0.15">
      <c r="B58" s="112" t="s">
        <v>54</v>
      </c>
      <c r="C58" s="89">
        <v>1</v>
      </c>
      <c r="D58" s="90">
        <v>1</v>
      </c>
      <c r="E58" s="91">
        <v>1</v>
      </c>
      <c r="F58" s="89">
        <v>2</v>
      </c>
      <c r="G58" s="90">
        <v>0</v>
      </c>
      <c r="H58" s="91">
        <v>0</v>
      </c>
      <c r="I58" s="50">
        <f t="shared" si="1"/>
        <v>1</v>
      </c>
      <c r="J58" s="50">
        <f t="shared" si="1"/>
        <v>-1</v>
      </c>
      <c r="K58" s="50">
        <f t="shared" si="1"/>
        <v>-1</v>
      </c>
    </row>
    <row r="59" spans="2:11" x14ac:dyDescent="0.15">
      <c r="B59" s="112" t="s">
        <v>55</v>
      </c>
      <c r="C59" s="89">
        <v>0</v>
      </c>
      <c r="D59" s="90" t="s">
        <v>5</v>
      </c>
      <c r="E59" s="91">
        <v>0.7</v>
      </c>
      <c r="F59" s="89">
        <v>0.2</v>
      </c>
      <c r="G59" s="90">
        <v>1.3</v>
      </c>
      <c r="H59" s="91">
        <v>1.3</v>
      </c>
      <c r="I59" s="50">
        <f t="shared" si="1"/>
        <v>0.2</v>
      </c>
      <c r="J59" s="50" t="e">
        <f t="shared" si="1"/>
        <v>#VALUE!</v>
      </c>
      <c r="K59" s="50">
        <f t="shared" si="1"/>
        <v>0.60000000000000009</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v>0.1</v>
      </c>
      <c r="G61" s="90">
        <v>1.3</v>
      </c>
      <c r="H61" s="91">
        <v>1.3</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5</v>
      </c>
      <c r="D65" s="90">
        <v>30.25</v>
      </c>
      <c r="E65" s="91">
        <v>30.25</v>
      </c>
      <c r="F65" s="89">
        <v>4</v>
      </c>
      <c r="G65" s="90">
        <v>27</v>
      </c>
      <c r="H65" s="91">
        <v>27</v>
      </c>
      <c r="I65" s="50">
        <f t="shared" si="1"/>
        <v>-1</v>
      </c>
      <c r="J65" s="50">
        <f t="shared" si="1"/>
        <v>-3.25</v>
      </c>
      <c r="K65" s="50">
        <f t="shared" si="1"/>
        <v>-3.25</v>
      </c>
    </row>
    <row r="66" spans="2:11" x14ac:dyDescent="0.15">
      <c r="B66" s="113" t="s">
        <v>18</v>
      </c>
      <c r="C66" s="81">
        <f t="shared" ref="C66:H66" si="10">SUM(C67,C68,C69)</f>
        <v>0</v>
      </c>
      <c r="D66" s="82">
        <f t="shared" si="10"/>
        <v>8.1140000000000008</v>
      </c>
      <c r="E66" s="83">
        <f t="shared" si="10"/>
        <v>8.1140000000000008</v>
      </c>
      <c r="F66" s="81">
        <f t="shared" si="10"/>
        <v>0</v>
      </c>
      <c r="G66" s="82">
        <f t="shared" si="10"/>
        <v>8</v>
      </c>
      <c r="H66" s="83">
        <f t="shared" si="10"/>
        <v>8</v>
      </c>
      <c r="I66" s="50">
        <f t="shared" si="1"/>
        <v>0</v>
      </c>
      <c r="J66" s="50">
        <f t="shared" si="1"/>
        <v>-0.11400000000000077</v>
      </c>
      <c r="K66" s="50">
        <f t="shared" si="1"/>
        <v>-0.11400000000000077</v>
      </c>
    </row>
    <row r="67" spans="2:11" x14ac:dyDescent="0.15">
      <c r="B67" s="112" t="s">
        <v>62</v>
      </c>
      <c r="C67" s="89" t="s">
        <v>5</v>
      </c>
      <c r="D67" s="90">
        <v>7.1139999999999999</v>
      </c>
      <c r="E67" s="91">
        <v>7.1139999999999999</v>
      </c>
      <c r="F67" s="89" t="s">
        <v>5</v>
      </c>
      <c r="G67" s="90">
        <v>7</v>
      </c>
      <c r="H67" s="91">
        <v>7</v>
      </c>
      <c r="I67" s="50" t="e">
        <f t="shared" si="1"/>
        <v>#VALUE!</v>
      </c>
      <c r="J67" s="50">
        <f t="shared" si="1"/>
        <v>-0.11399999999999988</v>
      </c>
      <c r="K67" s="50">
        <f t="shared" si="1"/>
        <v>-0.11399999999999988</v>
      </c>
    </row>
    <row r="68" spans="2:11" ht="13.5" customHeight="1" x14ac:dyDescent="0.15">
      <c r="B68" s="112" t="s">
        <v>63</v>
      </c>
      <c r="C68" s="89">
        <v>0</v>
      </c>
      <c r="D68" s="90">
        <v>1</v>
      </c>
      <c r="E68" s="91">
        <v>1</v>
      </c>
      <c r="F68" s="89">
        <v>0</v>
      </c>
      <c r="G68" s="90">
        <v>1</v>
      </c>
      <c r="H68" s="91">
        <v>1</v>
      </c>
      <c r="I68" s="50">
        <f t="shared" si="1"/>
        <v>0</v>
      </c>
      <c r="J68" s="50">
        <f t="shared" si="1"/>
        <v>0</v>
      </c>
      <c r="K68" s="50">
        <f t="shared" si="1"/>
        <v>0</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134</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84</v>
      </c>
      <c r="D10" s="59">
        <v>2620</v>
      </c>
      <c r="E10" s="60">
        <v>2430</v>
      </c>
      <c r="F10" s="235">
        <v>80</v>
      </c>
      <c r="G10" s="235">
        <v>2640</v>
      </c>
      <c r="H10" s="298">
        <v>2450</v>
      </c>
      <c r="I10" s="50">
        <f>F10-C10</f>
        <v>-4</v>
      </c>
      <c r="J10" s="50">
        <f t="shared" ref="J10:K25" si="0">G10-D10</f>
        <v>20</v>
      </c>
      <c r="K10" s="50">
        <f t="shared" si="0"/>
        <v>20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46.3</v>
      </c>
      <c r="D12" s="107">
        <f t="shared" si="2"/>
        <v>1623.7276999999999</v>
      </c>
      <c r="E12" s="108">
        <f t="shared" si="2"/>
        <v>1525.7276999999999</v>
      </c>
      <c r="F12" s="125">
        <f t="shared" si="2"/>
        <v>49.43</v>
      </c>
      <c r="G12" s="107">
        <f t="shared" si="2"/>
        <v>1715.4</v>
      </c>
      <c r="H12" s="108">
        <f t="shared" si="2"/>
        <v>1607</v>
      </c>
      <c r="I12" s="50">
        <f t="shared" si="1"/>
        <v>3.1300000000000026</v>
      </c>
      <c r="J12" s="50">
        <f t="shared" si="0"/>
        <v>91.672300000000178</v>
      </c>
      <c r="K12" s="50">
        <f t="shared" si="0"/>
        <v>81.272300000000087</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6</v>
      </c>
      <c r="D15" s="68" t="s">
        <v>6</v>
      </c>
      <c r="E15" s="74" t="s">
        <v>6</v>
      </c>
      <c r="F15" s="73" t="s">
        <v>6</v>
      </c>
      <c r="G15" s="68" t="s">
        <v>6</v>
      </c>
      <c r="H15" s="74" t="s">
        <v>6</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f t="shared" ref="C20:H20" si="4">SUM(C21,C22,C23,C24,C25,C26)</f>
        <v>20</v>
      </c>
      <c r="D20" s="82">
        <f t="shared" si="4"/>
        <v>650</v>
      </c>
      <c r="E20" s="83">
        <f t="shared" si="4"/>
        <v>650</v>
      </c>
      <c r="F20" s="81">
        <f t="shared" si="4"/>
        <v>20</v>
      </c>
      <c r="G20" s="82">
        <f t="shared" si="4"/>
        <v>650</v>
      </c>
      <c r="H20" s="83">
        <f t="shared" si="4"/>
        <v>650</v>
      </c>
      <c r="I20" s="50">
        <f t="shared" si="1"/>
        <v>0</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v>20</v>
      </c>
      <c r="D22" s="79">
        <v>650</v>
      </c>
      <c r="E22" s="80">
        <v>650</v>
      </c>
      <c r="F22" s="78">
        <v>20</v>
      </c>
      <c r="G22" s="79">
        <v>650</v>
      </c>
      <c r="H22" s="80">
        <v>650</v>
      </c>
      <c r="I22" s="50">
        <f t="shared" si="1"/>
        <v>0</v>
      </c>
      <c r="J22" s="50">
        <f t="shared" si="0"/>
        <v>0</v>
      </c>
      <c r="K22" s="50">
        <f t="shared" si="0"/>
        <v>0</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5">C28</f>
        <v>2.2999999999999998</v>
      </c>
      <c r="D27" s="82">
        <f t="shared" si="5"/>
        <v>56</v>
      </c>
      <c r="E27" s="83">
        <f t="shared" si="5"/>
        <v>46</v>
      </c>
      <c r="F27" s="81">
        <f t="shared" si="5"/>
        <v>2.2999999999999998</v>
      </c>
      <c r="G27" s="82">
        <f t="shared" si="5"/>
        <v>49</v>
      </c>
      <c r="H27" s="83">
        <f t="shared" si="5"/>
        <v>40</v>
      </c>
      <c r="I27" s="50">
        <f t="shared" si="1"/>
        <v>0</v>
      </c>
      <c r="J27" s="50">
        <f t="shared" si="1"/>
        <v>-7</v>
      </c>
      <c r="K27" s="50">
        <f t="shared" si="1"/>
        <v>-6</v>
      </c>
    </row>
    <row r="28" spans="2:11" x14ac:dyDescent="0.15">
      <c r="B28" s="112" t="s">
        <v>30</v>
      </c>
      <c r="C28" s="89">
        <v>2.2999999999999998</v>
      </c>
      <c r="D28" s="90">
        <v>56</v>
      </c>
      <c r="E28" s="91">
        <v>46</v>
      </c>
      <c r="F28" s="89">
        <v>2.2999999999999998</v>
      </c>
      <c r="G28" s="90">
        <v>49</v>
      </c>
      <c r="H28" s="91">
        <v>40</v>
      </c>
      <c r="I28" s="50">
        <f t="shared" si="1"/>
        <v>0</v>
      </c>
      <c r="J28" s="50">
        <f t="shared" si="1"/>
        <v>-7</v>
      </c>
      <c r="K28" s="50">
        <f t="shared" si="1"/>
        <v>-6</v>
      </c>
    </row>
    <row r="29" spans="2:11" x14ac:dyDescent="0.15">
      <c r="B29" s="113" t="s">
        <v>12</v>
      </c>
      <c r="C29" s="81">
        <f>SUM(C30,C31,C32,C33)</f>
        <v>0</v>
      </c>
      <c r="D29" s="82">
        <f>SUM(D30,D31,D32,D33)</f>
        <v>9</v>
      </c>
      <c r="E29" s="83">
        <f>SUM(E30,E31,E32,E33)</f>
        <v>8</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0</v>
      </c>
      <c r="D33" s="90">
        <v>9</v>
      </c>
      <c r="E33" s="91">
        <v>8</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6">SUM(C49,C50)</f>
        <v>22</v>
      </c>
      <c r="D48" s="82">
        <f t="shared" si="6"/>
        <v>853</v>
      </c>
      <c r="E48" s="83">
        <f t="shared" si="6"/>
        <v>768</v>
      </c>
      <c r="F48" s="81">
        <f t="shared" si="6"/>
        <v>25</v>
      </c>
      <c r="G48" s="82">
        <f t="shared" si="6"/>
        <v>969</v>
      </c>
      <c r="H48" s="83">
        <f t="shared" si="6"/>
        <v>872</v>
      </c>
      <c r="I48" s="50">
        <f t="shared" si="1"/>
        <v>3</v>
      </c>
      <c r="J48" s="50">
        <f t="shared" si="1"/>
        <v>116</v>
      </c>
      <c r="K48" s="50">
        <f t="shared" si="1"/>
        <v>104</v>
      </c>
    </row>
    <row r="49" spans="2:11" x14ac:dyDescent="0.15">
      <c r="B49" s="112" t="s">
        <v>47</v>
      </c>
      <c r="C49" s="87">
        <v>22</v>
      </c>
      <c r="D49" s="52">
        <v>853</v>
      </c>
      <c r="E49" s="88">
        <v>768</v>
      </c>
      <c r="F49" s="87">
        <v>25</v>
      </c>
      <c r="G49" s="52">
        <v>969</v>
      </c>
      <c r="H49" s="88">
        <v>872</v>
      </c>
      <c r="I49" s="50">
        <f t="shared" si="1"/>
        <v>3</v>
      </c>
      <c r="J49" s="50">
        <f t="shared" si="1"/>
        <v>116</v>
      </c>
      <c r="K49" s="50">
        <f t="shared" si="1"/>
        <v>104</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f>SUM(C52,C53,C54)</f>
        <v>0</v>
      </c>
      <c r="D51" s="171">
        <f>SUM(D52,D53,D54)</f>
        <v>0</v>
      </c>
      <c r="E51" s="172">
        <f>SUM(E52,E53,E54)</f>
        <v>0</v>
      </c>
      <c r="F51" s="173" t="s">
        <v>5</v>
      </c>
      <c r="G51" s="171" t="s">
        <v>5</v>
      </c>
      <c r="H51" s="172" t="s">
        <v>5</v>
      </c>
      <c r="I51" s="50" t="e">
        <f t="shared" si="1"/>
        <v>#VALUE!</v>
      </c>
      <c r="J51" s="50" t="e">
        <f t="shared" si="1"/>
        <v>#VALUE!</v>
      </c>
      <c r="K51" s="50" t="e">
        <f t="shared" si="1"/>
        <v>#VALUE!</v>
      </c>
    </row>
    <row r="52" spans="2:11" x14ac:dyDescent="0.15">
      <c r="B52" s="11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1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1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13" t="s">
        <v>17</v>
      </c>
      <c r="C55" s="81">
        <f t="shared" ref="C55:H55" si="7">SUM(C56:C65)</f>
        <v>1</v>
      </c>
      <c r="D55" s="82">
        <f t="shared" si="7"/>
        <v>15.5</v>
      </c>
      <c r="E55" s="83">
        <f t="shared" si="7"/>
        <v>15.5</v>
      </c>
      <c r="F55" s="81">
        <f t="shared" si="7"/>
        <v>1.1299999999999999</v>
      </c>
      <c r="G55" s="82">
        <f t="shared" si="7"/>
        <v>9.4</v>
      </c>
      <c r="H55" s="83">
        <f t="shared" si="7"/>
        <v>9</v>
      </c>
      <c r="I55" s="50">
        <f t="shared" si="1"/>
        <v>0.12999999999999989</v>
      </c>
      <c r="J55" s="50">
        <f t="shared" si="1"/>
        <v>-6.1</v>
      </c>
      <c r="K55" s="50">
        <f t="shared" si="1"/>
        <v>-6.5</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0.13</v>
      </c>
      <c r="G57" s="90">
        <v>2.4</v>
      </c>
      <c r="H57" s="91">
        <v>2</v>
      </c>
      <c r="I57" s="50">
        <f t="shared" si="1"/>
        <v>0.13</v>
      </c>
      <c r="J57" s="50">
        <f t="shared" si="1"/>
        <v>2.4</v>
      </c>
      <c r="K57" s="50">
        <f t="shared" si="1"/>
        <v>2</v>
      </c>
    </row>
    <row r="58" spans="2:11" x14ac:dyDescent="0.15">
      <c r="B58" s="11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1</v>
      </c>
      <c r="D65" s="90">
        <v>15.5</v>
      </c>
      <c r="E65" s="91">
        <v>15.5</v>
      </c>
      <c r="F65" s="89">
        <v>1</v>
      </c>
      <c r="G65" s="90">
        <v>7</v>
      </c>
      <c r="H65" s="91">
        <v>7</v>
      </c>
      <c r="I65" s="50">
        <f t="shared" si="1"/>
        <v>0</v>
      </c>
      <c r="J65" s="50">
        <f t="shared" si="1"/>
        <v>-8.5</v>
      </c>
      <c r="K65" s="50">
        <f t="shared" si="1"/>
        <v>-8.5</v>
      </c>
    </row>
    <row r="66" spans="2:11" x14ac:dyDescent="0.15">
      <c r="B66" s="113" t="s">
        <v>18</v>
      </c>
      <c r="C66" s="81">
        <f t="shared" ref="C66:H66" si="8">SUM(C67,C68,C69)</f>
        <v>1</v>
      </c>
      <c r="D66" s="82">
        <f t="shared" si="8"/>
        <v>40.227699999999999</v>
      </c>
      <c r="E66" s="83">
        <f t="shared" si="8"/>
        <v>38.227699999999999</v>
      </c>
      <c r="F66" s="81">
        <f t="shared" si="8"/>
        <v>1</v>
      </c>
      <c r="G66" s="82">
        <f t="shared" si="8"/>
        <v>38</v>
      </c>
      <c r="H66" s="83">
        <f t="shared" si="8"/>
        <v>36</v>
      </c>
      <c r="I66" s="50">
        <f t="shared" si="1"/>
        <v>0</v>
      </c>
      <c r="J66" s="50">
        <f t="shared" si="1"/>
        <v>-2.2276999999999987</v>
      </c>
      <c r="K66" s="50">
        <f t="shared" si="1"/>
        <v>-2.2276999999999987</v>
      </c>
    </row>
    <row r="67" spans="2:11" x14ac:dyDescent="0.15">
      <c r="B67" s="112" t="s">
        <v>62</v>
      </c>
      <c r="C67" s="89" t="s">
        <v>5</v>
      </c>
      <c r="D67" s="90">
        <v>0.22769999999999999</v>
      </c>
      <c r="E67" s="91">
        <v>0.22769999999999999</v>
      </c>
      <c r="F67" s="89"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v>1</v>
      </c>
      <c r="D69" s="99">
        <v>40</v>
      </c>
      <c r="E69" s="100">
        <v>38</v>
      </c>
      <c r="F69" s="98">
        <v>1</v>
      </c>
      <c r="G69" s="99">
        <v>38</v>
      </c>
      <c r="H69" s="100">
        <v>36</v>
      </c>
      <c r="I69" s="50">
        <f t="shared" si="1"/>
        <v>0</v>
      </c>
      <c r="J69" s="50">
        <f t="shared" si="1"/>
        <v>-2</v>
      </c>
      <c r="K69" s="50">
        <f t="shared" si="1"/>
        <v>-2</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135</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13"/>
      <c r="C5" s="271" t="str">
        <f>'(1)-1春だいこん'!C5:E5</f>
        <v>令和２年産（2020年産）</v>
      </c>
      <c r="D5" s="272"/>
      <c r="E5" s="288"/>
      <c r="F5" s="271" t="str">
        <f>'(1)-1春だいこん'!F5:H5</f>
        <v>令和３年産（2021年産）</v>
      </c>
      <c r="G5" s="272"/>
      <c r="H5" s="273"/>
      <c r="I5" s="3"/>
      <c r="J5" s="3"/>
      <c r="K5" s="3"/>
    </row>
    <row r="6" spans="2:11" x14ac:dyDescent="0.15">
      <c r="B6" s="294" t="s">
        <v>19</v>
      </c>
      <c r="C6" s="290" t="s">
        <v>0</v>
      </c>
      <c r="D6" s="291" t="s">
        <v>1</v>
      </c>
      <c r="E6" s="292" t="s">
        <v>2</v>
      </c>
      <c r="F6" s="290" t="s">
        <v>0</v>
      </c>
      <c r="G6" s="291" t="s">
        <v>1</v>
      </c>
      <c r="H6" s="293" t="s">
        <v>2</v>
      </c>
      <c r="I6" s="3"/>
      <c r="J6" s="3"/>
      <c r="K6" s="3"/>
    </row>
    <row r="7" spans="2:11" x14ac:dyDescent="0.15">
      <c r="B7" s="294"/>
      <c r="C7" s="290"/>
      <c r="D7" s="291"/>
      <c r="E7" s="292"/>
      <c r="F7" s="290"/>
      <c r="G7" s="291"/>
      <c r="H7" s="293"/>
      <c r="I7" s="274" t="s">
        <v>337</v>
      </c>
      <c r="J7" s="275"/>
      <c r="K7" s="275"/>
    </row>
    <row r="8" spans="2:11" x14ac:dyDescent="0.15">
      <c r="B8" s="294"/>
      <c r="C8" s="290"/>
      <c r="D8" s="291"/>
      <c r="E8" s="292"/>
      <c r="F8" s="290"/>
      <c r="G8" s="291"/>
      <c r="H8" s="293"/>
      <c r="I8" s="50" t="s">
        <v>325</v>
      </c>
      <c r="J8" s="50" t="s">
        <v>326</v>
      </c>
      <c r="K8" s="50" t="s">
        <v>327</v>
      </c>
    </row>
    <row r="9" spans="2:11" x14ac:dyDescent="0.15">
      <c r="B9" s="101"/>
      <c r="C9" s="118" t="s">
        <v>3</v>
      </c>
      <c r="D9" s="116" t="s">
        <v>4</v>
      </c>
      <c r="E9" s="128" t="s">
        <v>4</v>
      </c>
      <c r="F9" s="118" t="s">
        <v>3</v>
      </c>
      <c r="G9" s="116" t="s">
        <v>4</v>
      </c>
      <c r="H9" s="119" t="s">
        <v>4</v>
      </c>
      <c r="I9" s="50"/>
      <c r="J9" s="50"/>
      <c r="K9" s="50"/>
    </row>
    <row r="10" spans="2:11" ht="27" customHeight="1" x14ac:dyDescent="0.15">
      <c r="B10" s="14" t="s">
        <v>145</v>
      </c>
      <c r="C10" s="58" t="s">
        <v>5</v>
      </c>
      <c r="D10" s="59" t="s">
        <v>5</v>
      </c>
      <c r="E10" s="60" t="s">
        <v>5</v>
      </c>
      <c r="F10" s="59" t="s">
        <v>5</v>
      </c>
      <c r="G10" s="59" t="s">
        <v>5</v>
      </c>
      <c r="H10" s="60" t="s">
        <v>5</v>
      </c>
      <c r="I10" s="50" t="e">
        <f>F10-C10</f>
        <v>#VALUE!</v>
      </c>
      <c r="J10" s="50" t="e">
        <f t="shared" ref="J10:K25" si="0">G10-D10</f>
        <v>#VALUE!</v>
      </c>
      <c r="K10" s="50" t="e">
        <f t="shared" si="0"/>
        <v>#VALUE!</v>
      </c>
    </row>
    <row r="11" spans="2:11" x14ac:dyDescent="0.15">
      <c r="B11" s="102"/>
      <c r="C11" s="118"/>
      <c r="D11" s="116"/>
      <c r="E11" s="119"/>
      <c r="F11" s="118"/>
      <c r="G11" s="116"/>
      <c r="H11" s="119"/>
      <c r="I11" s="50">
        <f t="shared" ref="I11:K69" si="1">F11-C11</f>
        <v>0</v>
      </c>
      <c r="J11" s="50">
        <f t="shared" si="0"/>
        <v>0</v>
      </c>
      <c r="K11" s="50">
        <f t="shared" si="0"/>
        <v>0</v>
      </c>
    </row>
    <row r="12" spans="2:11" x14ac:dyDescent="0.15">
      <c r="B12" s="15" t="s">
        <v>146</v>
      </c>
      <c r="C12" s="125">
        <f t="shared" ref="C12:H12" si="2">SUM(C14,C16,C20,C27,C29,C34,C42,C48,C51,C55,C66)</f>
        <v>1</v>
      </c>
      <c r="D12" s="107">
        <f t="shared" si="2"/>
        <v>46.7</v>
      </c>
      <c r="E12" s="108">
        <f t="shared" si="2"/>
        <v>46.7</v>
      </c>
      <c r="F12" s="125">
        <f t="shared" si="2"/>
        <v>1</v>
      </c>
      <c r="G12" s="107">
        <f t="shared" si="2"/>
        <v>27</v>
      </c>
      <c r="H12" s="108">
        <f t="shared" si="2"/>
        <v>27</v>
      </c>
      <c r="I12" s="50">
        <f t="shared" si="1"/>
        <v>0</v>
      </c>
      <c r="J12" s="50">
        <f t="shared" si="0"/>
        <v>-19.700000000000003</v>
      </c>
      <c r="K12" s="50">
        <f t="shared" si="0"/>
        <v>-19.700000000000003</v>
      </c>
    </row>
    <row r="13" spans="2:11" x14ac:dyDescent="0.15">
      <c r="B13" s="22"/>
      <c r="C13" s="118"/>
      <c r="D13" s="116"/>
      <c r="E13" s="119"/>
      <c r="F13" s="118"/>
      <c r="G13" s="116"/>
      <c r="H13" s="119"/>
      <c r="I13" s="50">
        <f t="shared" si="1"/>
        <v>0</v>
      </c>
      <c r="J13" s="50">
        <f t="shared" si="0"/>
        <v>0</v>
      </c>
      <c r="K13" s="50">
        <f t="shared" si="0"/>
        <v>0</v>
      </c>
    </row>
    <row r="14" spans="2:11" x14ac:dyDescent="0.15">
      <c r="B14" s="15"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02" t="s">
        <v>20</v>
      </c>
      <c r="C15" s="73" t="s">
        <v>6</v>
      </c>
      <c r="D15" s="68" t="s">
        <v>6</v>
      </c>
      <c r="E15" s="74" t="s">
        <v>6</v>
      </c>
      <c r="F15" s="73" t="s">
        <v>6</v>
      </c>
      <c r="G15" s="68" t="s">
        <v>6</v>
      </c>
      <c r="H15" s="74" t="s">
        <v>6</v>
      </c>
      <c r="I15" s="50" t="e">
        <f t="shared" si="1"/>
        <v>#VALUE!</v>
      </c>
      <c r="J15" s="50" t="e">
        <f t="shared" si="0"/>
        <v>#VALUE!</v>
      </c>
      <c r="K15" s="50" t="e">
        <f t="shared" si="0"/>
        <v>#VALUE!</v>
      </c>
    </row>
    <row r="16" spans="2:11" ht="13.5" customHeight="1" x14ac:dyDescent="0.15">
      <c r="B16" s="15"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0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02" t="s">
        <v>22</v>
      </c>
      <c r="C18" s="87" t="s">
        <v>5</v>
      </c>
      <c r="D18" s="52" t="s">
        <v>5</v>
      </c>
      <c r="E18" s="88" t="s">
        <v>5</v>
      </c>
      <c r="F18" s="87" t="s">
        <v>5</v>
      </c>
      <c r="G18" s="52" t="s">
        <v>5</v>
      </c>
      <c r="H18" s="88" t="s">
        <v>5</v>
      </c>
      <c r="I18" s="50" t="e">
        <f t="shared" si="1"/>
        <v>#VALUE!</v>
      </c>
      <c r="J18" s="50" t="e">
        <f t="shared" si="0"/>
        <v>#VALUE!</v>
      </c>
      <c r="K18" s="50" t="e">
        <f t="shared" si="0"/>
        <v>#VALUE!</v>
      </c>
    </row>
    <row r="19" spans="2:11" ht="13.5" customHeight="1" x14ac:dyDescent="0.15">
      <c r="B19" s="10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5"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0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0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02"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10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0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0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5" t="s">
        <v>11</v>
      </c>
      <c r="C27" s="81">
        <f t="shared" ref="C27:H27" si="4">C28</f>
        <v>0</v>
      </c>
      <c r="D27" s="82">
        <f t="shared" si="4"/>
        <v>0</v>
      </c>
      <c r="E27" s="83">
        <f t="shared" si="4"/>
        <v>0</v>
      </c>
      <c r="F27" s="81">
        <f t="shared" si="4"/>
        <v>0</v>
      </c>
      <c r="G27" s="82">
        <f t="shared" si="4"/>
        <v>0</v>
      </c>
      <c r="H27" s="83">
        <f t="shared" si="4"/>
        <v>0</v>
      </c>
      <c r="I27" s="50">
        <f t="shared" si="1"/>
        <v>0</v>
      </c>
      <c r="J27" s="50">
        <f t="shared" si="1"/>
        <v>0</v>
      </c>
      <c r="K27" s="50">
        <f t="shared" si="1"/>
        <v>0</v>
      </c>
    </row>
    <row r="28" spans="2:11" x14ac:dyDescent="0.15">
      <c r="B28" s="102" t="s">
        <v>30</v>
      </c>
      <c r="C28" s="89">
        <v>0</v>
      </c>
      <c r="D28" s="90">
        <v>0</v>
      </c>
      <c r="E28" s="91">
        <v>0</v>
      </c>
      <c r="F28" s="89">
        <v>0</v>
      </c>
      <c r="G28" s="90">
        <v>0</v>
      </c>
      <c r="H28" s="91">
        <v>0</v>
      </c>
      <c r="I28" s="50">
        <f t="shared" si="1"/>
        <v>0</v>
      </c>
      <c r="J28" s="50">
        <f t="shared" si="1"/>
        <v>0</v>
      </c>
      <c r="K28" s="50">
        <f t="shared" si="1"/>
        <v>0</v>
      </c>
    </row>
    <row r="29" spans="2:11" x14ac:dyDescent="0.15">
      <c r="B29" s="15"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02" t="s">
        <v>31</v>
      </c>
      <c r="C30" s="89" t="s">
        <v>6</v>
      </c>
      <c r="D30" s="90" t="s">
        <v>6</v>
      </c>
      <c r="E30" s="91" t="s">
        <v>6</v>
      </c>
      <c r="F30" s="89" t="s">
        <v>6</v>
      </c>
      <c r="G30" s="90" t="s">
        <v>6</v>
      </c>
      <c r="H30" s="91" t="s">
        <v>6</v>
      </c>
      <c r="I30" s="50" t="e">
        <f t="shared" si="1"/>
        <v>#VALUE!</v>
      </c>
      <c r="J30" s="50" t="e">
        <f t="shared" si="1"/>
        <v>#VALUE!</v>
      </c>
      <c r="K30" s="50" t="e">
        <f t="shared" si="1"/>
        <v>#VALUE!</v>
      </c>
    </row>
    <row r="31" spans="2:11" x14ac:dyDescent="0.15">
      <c r="B31" s="10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02" t="s">
        <v>33</v>
      </c>
      <c r="C32" s="89" t="s">
        <v>6</v>
      </c>
      <c r="D32" s="90" t="s">
        <v>6</v>
      </c>
      <c r="E32" s="91" t="s">
        <v>6</v>
      </c>
      <c r="F32" s="89" t="s">
        <v>6</v>
      </c>
      <c r="G32" s="90" t="s">
        <v>6</v>
      </c>
      <c r="H32" s="91" t="s">
        <v>6</v>
      </c>
      <c r="I32" s="50" t="e">
        <f t="shared" si="1"/>
        <v>#VALUE!</v>
      </c>
      <c r="J32" s="50" t="e">
        <f t="shared" si="1"/>
        <v>#VALUE!</v>
      </c>
      <c r="K32" s="50" t="e">
        <f t="shared" si="1"/>
        <v>#VALUE!</v>
      </c>
    </row>
    <row r="33" spans="2:11" x14ac:dyDescent="0.15">
      <c r="B33" s="102" t="s">
        <v>34</v>
      </c>
      <c r="C33" s="89" t="s">
        <v>6</v>
      </c>
      <c r="D33" s="90" t="s">
        <v>6</v>
      </c>
      <c r="E33" s="91" t="s">
        <v>6</v>
      </c>
      <c r="F33" s="89" t="s">
        <v>6</v>
      </c>
      <c r="G33" s="90" t="s">
        <v>6</v>
      </c>
      <c r="H33" s="91" t="s">
        <v>6</v>
      </c>
      <c r="I33" s="50" t="e">
        <f t="shared" si="1"/>
        <v>#VALUE!</v>
      </c>
      <c r="J33" s="50" t="e">
        <f t="shared" si="1"/>
        <v>#VALUE!</v>
      </c>
      <c r="K33" s="50" t="e">
        <f t="shared" si="1"/>
        <v>#VALUE!</v>
      </c>
    </row>
    <row r="34" spans="2:11" x14ac:dyDescent="0.15">
      <c r="B34" s="15"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0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0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0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0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0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0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0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5" t="s">
        <v>14</v>
      </c>
      <c r="C42" s="81" t="s">
        <v>5</v>
      </c>
      <c r="D42" s="82" t="s">
        <v>5</v>
      </c>
      <c r="E42" s="83" t="s">
        <v>5</v>
      </c>
      <c r="F42" s="81" t="s">
        <v>5</v>
      </c>
      <c r="G42" s="82" t="s">
        <v>5</v>
      </c>
      <c r="H42" s="83" t="s">
        <v>5</v>
      </c>
      <c r="I42" s="50" t="e">
        <f t="shared" si="1"/>
        <v>#VALUE!</v>
      </c>
      <c r="J42" s="50" t="e">
        <f t="shared" si="1"/>
        <v>#VALUE!</v>
      </c>
      <c r="K42" s="50" t="e">
        <f t="shared" si="1"/>
        <v>#VALUE!</v>
      </c>
    </row>
    <row r="43" spans="2:11" x14ac:dyDescent="0.15">
      <c r="B43" s="10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0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02"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0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0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5"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02" t="s">
        <v>47</v>
      </c>
      <c r="C49" s="168" t="s">
        <v>5</v>
      </c>
      <c r="D49" s="165" t="s">
        <v>5</v>
      </c>
      <c r="E49" s="174" t="s">
        <v>5</v>
      </c>
      <c r="F49" s="168" t="s">
        <v>5</v>
      </c>
      <c r="G49" s="165" t="s">
        <v>5</v>
      </c>
      <c r="H49" s="174" t="s">
        <v>5</v>
      </c>
      <c r="I49" s="50" t="e">
        <f t="shared" si="1"/>
        <v>#VALUE!</v>
      </c>
      <c r="J49" s="50" t="e">
        <f t="shared" si="1"/>
        <v>#VALUE!</v>
      </c>
      <c r="K49" s="50" t="e">
        <f t="shared" si="1"/>
        <v>#VALUE!</v>
      </c>
    </row>
    <row r="50" spans="2:11" x14ac:dyDescent="0.15">
      <c r="B50" s="10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5" t="s">
        <v>16</v>
      </c>
      <c r="C51" s="173" t="s">
        <v>6</v>
      </c>
      <c r="D51" s="171" t="s">
        <v>6</v>
      </c>
      <c r="E51" s="172" t="s">
        <v>6</v>
      </c>
      <c r="F51" s="173" t="s">
        <v>6</v>
      </c>
      <c r="G51" s="171" t="s">
        <v>6</v>
      </c>
      <c r="H51" s="172" t="s">
        <v>6</v>
      </c>
      <c r="I51" s="50" t="e">
        <f t="shared" si="1"/>
        <v>#VALUE!</v>
      </c>
      <c r="J51" s="50" t="e">
        <f t="shared" si="1"/>
        <v>#VALUE!</v>
      </c>
      <c r="K51" s="50" t="e">
        <f t="shared" si="1"/>
        <v>#VALUE!</v>
      </c>
    </row>
    <row r="52" spans="2:11" x14ac:dyDescent="0.15">
      <c r="B52" s="10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0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0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5" t="s">
        <v>17</v>
      </c>
      <c r="C55" s="81">
        <f t="shared" ref="C55:H55" si="5">SUM(C56:C65)</f>
        <v>1</v>
      </c>
      <c r="D55" s="82">
        <f t="shared" si="5"/>
        <v>46.7</v>
      </c>
      <c r="E55" s="83">
        <f t="shared" si="5"/>
        <v>46.7</v>
      </c>
      <c r="F55" s="81">
        <f t="shared" si="5"/>
        <v>1</v>
      </c>
      <c r="G55" s="82">
        <f t="shared" si="5"/>
        <v>27</v>
      </c>
      <c r="H55" s="83">
        <f t="shared" si="5"/>
        <v>27</v>
      </c>
      <c r="I55" s="50">
        <f t="shared" si="1"/>
        <v>0</v>
      </c>
      <c r="J55" s="50">
        <f t="shared" si="1"/>
        <v>-19.700000000000003</v>
      </c>
      <c r="K55" s="50">
        <f t="shared" si="1"/>
        <v>-19.700000000000003</v>
      </c>
    </row>
    <row r="56" spans="2:11" x14ac:dyDescent="0.15">
      <c r="B56" s="10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0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0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0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02" t="s">
        <v>56</v>
      </c>
      <c r="C60" s="89">
        <v>0</v>
      </c>
      <c r="D60" s="90">
        <v>0</v>
      </c>
      <c r="E60" s="91">
        <v>0</v>
      </c>
      <c r="F60" s="89">
        <v>0</v>
      </c>
      <c r="G60" s="90">
        <v>0</v>
      </c>
      <c r="H60" s="91">
        <v>0</v>
      </c>
      <c r="I60" s="50">
        <f t="shared" si="1"/>
        <v>0</v>
      </c>
      <c r="J60" s="50">
        <f t="shared" si="1"/>
        <v>0</v>
      </c>
      <c r="K60" s="50">
        <f t="shared" si="1"/>
        <v>0</v>
      </c>
    </row>
    <row r="61" spans="2:11" x14ac:dyDescent="0.15">
      <c r="B61" s="10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0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0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0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02" t="s">
        <v>61</v>
      </c>
      <c r="C65" s="89">
        <v>1</v>
      </c>
      <c r="D65" s="90">
        <v>46.7</v>
      </c>
      <c r="E65" s="91">
        <v>46.7</v>
      </c>
      <c r="F65" s="89">
        <v>1</v>
      </c>
      <c r="G65" s="90">
        <v>27</v>
      </c>
      <c r="H65" s="91">
        <v>27</v>
      </c>
      <c r="I65" s="50">
        <f t="shared" si="1"/>
        <v>0</v>
      </c>
      <c r="J65" s="50">
        <f t="shared" si="1"/>
        <v>-19.700000000000003</v>
      </c>
      <c r="K65" s="50">
        <f t="shared" si="1"/>
        <v>-19.700000000000003</v>
      </c>
    </row>
    <row r="66" spans="2:11" x14ac:dyDescent="0.15">
      <c r="B66" s="15" t="s">
        <v>18</v>
      </c>
      <c r="C66" s="81" t="s">
        <v>5</v>
      </c>
      <c r="D66" s="82">
        <f>SUM(D67,D68,D69)</f>
        <v>0</v>
      </c>
      <c r="E66" s="83">
        <f>SUM(E67,E68,E69)</f>
        <v>0</v>
      </c>
      <c r="F66" s="81" t="s">
        <v>5</v>
      </c>
      <c r="G66" s="82" t="s">
        <v>5</v>
      </c>
      <c r="H66" s="83" t="s">
        <v>5</v>
      </c>
      <c r="I66" s="50" t="e">
        <f t="shared" si="1"/>
        <v>#VALUE!</v>
      </c>
      <c r="J66" s="50" t="e">
        <f t="shared" si="1"/>
        <v>#VALUE!</v>
      </c>
      <c r="K66" s="50" t="e">
        <f t="shared" si="1"/>
        <v>#VALUE!</v>
      </c>
    </row>
    <row r="67" spans="2:11" x14ac:dyDescent="0.15">
      <c r="B67" s="102" t="s">
        <v>62</v>
      </c>
      <c r="C67" s="89" t="s">
        <v>5</v>
      </c>
      <c r="D67" s="90">
        <v>0</v>
      </c>
      <c r="E67" s="91">
        <v>0</v>
      </c>
      <c r="F67" s="89" t="s">
        <v>5</v>
      </c>
      <c r="G67" s="90" t="s">
        <v>5</v>
      </c>
      <c r="H67" s="91" t="s">
        <v>5</v>
      </c>
      <c r="I67" s="50" t="e">
        <f t="shared" si="1"/>
        <v>#VALUE!</v>
      </c>
      <c r="J67" s="50" t="e">
        <f t="shared" si="1"/>
        <v>#VALUE!</v>
      </c>
      <c r="K67" s="50" t="e">
        <f t="shared" si="1"/>
        <v>#VALUE!</v>
      </c>
    </row>
    <row r="68" spans="2:11" ht="13.5" customHeight="1" x14ac:dyDescent="0.15">
      <c r="B68" s="10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03"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136</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511</v>
      </c>
      <c r="D10" s="59">
        <v>13300</v>
      </c>
      <c r="E10" s="60">
        <v>12500</v>
      </c>
      <c r="F10" s="235">
        <v>503</v>
      </c>
      <c r="G10" s="235">
        <v>14000</v>
      </c>
      <c r="H10" s="298">
        <v>13200</v>
      </c>
      <c r="I10" s="50">
        <f>F10-C10</f>
        <v>-8</v>
      </c>
      <c r="J10" s="50">
        <f t="shared" ref="J10:K25" si="0">G10-D10</f>
        <v>700</v>
      </c>
      <c r="K10" s="50">
        <f t="shared" si="0"/>
        <v>700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415.4</v>
      </c>
      <c r="D12" s="107">
        <f t="shared" si="2"/>
        <v>12470.4</v>
      </c>
      <c r="E12" s="108">
        <f t="shared" si="2"/>
        <v>11756.9</v>
      </c>
      <c r="F12" s="125">
        <f t="shared" si="2"/>
        <v>402.14</v>
      </c>
      <c r="G12" s="107">
        <f t="shared" si="2"/>
        <v>12327.236000000001</v>
      </c>
      <c r="H12" s="108">
        <f t="shared" si="2"/>
        <v>11610.236799999999</v>
      </c>
      <c r="I12" s="50">
        <f t="shared" si="1"/>
        <v>-13.259999999999991</v>
      </c>
      <c r="J12" s="50">
        <f t="shared" si="0"/>
        <v>-143.16399999999885</v>
      </c>
      <c r="K12" s="50">
        <f t="shared" si="0"/>
        <v>-146.66320000000087</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8</v>
      </c>
      <c r="D14" s="71">
        <f t="shared" si="3"/>
        <v>205</v>
      </c>
      <c r="E14" s="72">
        <f t="shared" si="3"/>
        <v>192</v>
      </c>
      <c r="F14" s="70">
        <f t="shared" si="3"/>
        <v>7.84</v>
      </c>
      <c r="G14" s="71">
        <f t="shared" si="3"/>
        <v>218.73599999999999</v>
      </c>
      <c r="H14" s="72">
        <f t="shared" si="3"/>
        <v>206.23679999999999</v>
      </c>
      <c r="I14" s="50">
        <f t="shared" si="1"/>
        <v>-0.16000000000000014</v>
      </c>
      <c r="J14" s="50">
        <f t="shared" si="0"/>
        <v>13.73599999999999</v>
      </c>
      <c r="K14" s="50">
        <f t="shared" si="0"/>
        <v>14.236799999999988</v>
      </c>
    </row>
    <row r="15" spans="2:11" x14ac:dyDescent="0.15">
      <c r="B15" s="112" t="s">
        <v>20</v>
      </c>
      <c r="C15" s="89">
        <v>8</v>
      </c>
      <c r="D15" s="90">
        <v>205</v>
      </c>
      <c r="E15" s="91">
        <v>192</v>
      </c>
      <c r="F15" s="89">
        <v>7.84</v>
      </c>
      <c r="G15" s="90">
        <v>218.73599999999999</v>
      </c>
      <c r="H15" s="91">
        <v>206.23679999999999</v>
      </c>
      <c r="I15" s="50">
        <f t="shared" si="1"/>
        <v>-0.16000000000000014</v>
      </c>
      <c r="J15" s="50">
        <f t="shared" si="0"/>
        <v>13.73599999999999</v>
      </c>
      <c r="K15" s="50">
        <f t="shared" si="0"/>
        <v>14.236799999999988</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f t="shared" ref="C20:H20" si="4">SUM(C21,C22,C23,C24,C25,C26)</f>
        <v>20</v>
      </c>
      <c r="D20" s="82">
        <f t="shared" si="4"/>
        <v>650</v>
      </c>
      <c r="E20" s="83">
        <f t="shared" si="4"/>
        <v>650</v>
      </c>
      <c r="F20" s="81">
        <f t="shared" si="4"/>
        <v>20</v>
      </c>
      <c r="G20" s="82">
        <f t="shared" si="4"/>
        <v>650</v>
      </c>
      <c r="H20" s="83">
        <f t="shared" si="4"/>
        <v>650</v>
      </c>
      <c r="I20" s="50">
        <f t="shared" si="1"/>
        <v>0</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v>20</v>
      </c>
      <c r="D22" s="79">
        <v>650</v>
      </c>
      <c r="E22" s="80">
        <v>650</v>
      </c>
      <c r="F22" s="78">
        <v>20</v>
      </c>
      <c r="G22" s="79">
        <v>650</v>
      </c>
      <c r="H22" s="80">
        <v>650</v>
      </c>
      <c r="I22" s="50">
        <f t="shared" si="1"/>
        <v>0</v>
      </c>
      <c r="J22" s="50">
        <f t="shared" si="0"/>
        <v>0</v>
      </c>
      <c r="K22" s="50">
        <f t="shared" si="0"/>
        <v>0</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5">C28</f>
        <v>3.4</v>
      </c>
      <c r="D27" s="82">
        <f t="shared" si="5"/>
        <v>89.5</v>
      </c>
      <c r="E27" s="83">
        <f t="shared" si="5"/>
        <v>87</v>
      </c>
      <c r="F27" s="81">
        <f t="shared" si="5"/>
        <v>3</v>
      </c>
      <c r="G27" s="82">
        <f t="shared" si="5"/>
        <v>89</v>
      </c>
      <c r="H27" s="83">
        <f t="shared" si="5"/>
        <v>83</v>
      </c>
      <c r="I27" s="50">
        <f t="shared" si="1"/>
        <v>-0.39999999999999991</v>
      </c>
      <c r="J27" s="50">
        <f t="shared" si="1"/>
        <v>-0.5</v>
      </c>
      <c r="K27" s="50">
        <f t="shared" si="1"/>
        <v>-4</v>
      </c>
    </row>
    <row r="28" spans="2:11" x14ac:dyDescent="0.15">
      <c r="B28" s="112" t="s">
        <v>30</v>
      </c>
      <c r="C28" s="89">
        <v>3.4</v>
      </c>
      <c r="D28" s="90">
        <v>89.5</v>
      </c>
      <c r="E28" s="91">
        <v>87</v>
      </c>
      <c r="F28" s="89">
        <v>3</v>
      </c>
      <c r="G28" s="90">
        <v>89</v>
      </c>
      <c r="H28" s="91">
        <v>83</v>
      </c>
      <c r="I28" s="50">
        <f t="shared" si="1"/>
        <v>-0.39999999999999991</v>
      </c>
      <c r="J28" s="50">
        <f t="shared" si="1"/>
        <v>-0.5</v>
      </c>
      <c r="K28" s="50">
        <f t="shared" si="1"/>
        <v>-4</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6">SUM(C43,C44,C45,C46,C47)</f>
        <v>1</v>
      </c>
      <c r="D42" s="82">
        <f t="shared" si="6"/>
        <v>18</v>
      </c>
      <c r="E42" s="83">
        <f t="shared" si="6"/>
        <v>16</v>
      </c>
      <c r="F42" s="81">
        <f t="shared" si="6"/>
        <v>1</v>
      </c>
      <c r="G42" s="82">
        <f t="shared" si="6"/>
        <v>18</v>
      </c>
      <c r="H42" s="83">
        <f t="shared" si="6"/>
        <v>16</v>
      </c>
      <c r="I42" s="50">
        <f t="shared" si="1"/>
        <v>0</v>
      </c>
      <c r="J42" s="50">
        <f t="shared" si="1"/>
        <v>0</v>
      </c>
      <c r="K42" s="50">
        <f t="shared" si="1"/>
        <v>0</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v>1</v>
      </c>
      <c r="D45" s="90">
        <v>18</v>
      </c>
      <c r="E45" s="91">
        <v>16</v>
      </c>
      <c r="F45" s="89">
        <v>1</v>
      </c>
      <c r="G45" s="90">
        <v>18</v>
      </c>
      <c r="H45" s="91">
        <v>16</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81">
        <f t="shared" ref="C48:H48" si="7">SUM(C49,C50)</f>
        <v>191</v>
      </c>
      <c r="D48" s="82">
        <f t="shared" si="7"/>
        <v>6354</v>
      </c>
      <c r="E48" s="83">
        <f t="shared" si="7"/>
        <v>5970</v>
      </c>
      <c r="F48" s="81">
        <f t="shared" si="7"/>
        <v>179</v>
      </c>
      <c r="G48" s="82">
        <f t="shared" si="7"/>
        <v>6377</v>
      </c>
      <c r="H48" s="83">
        <f t="shared" si="7"/>
        <v>5993</v>
      </c>
      <c r="I48" s="50">
        <f t="shared" si="1"/>
        <v>-12</v>
      </c>
      <c r="J48" s="50">
        <f t="shared" si="1"/>
        <v>23</v>
      </c>
      <c r="K48" s="50">
        <f t="shared" si="1"/>
        <v>23</v>
      </c>
    </row>
    <row r="49" spans="2:11" x14ac:dyDescent="0.15">
      <c r="B49" s="112" t="s">
        <v>47</v>
      </c>
      <c r="C49" s="155">
        <v>188</v>
      </c>
      <c r="D49" s="156">
        <v>6260</v>
      </c>
      <c r="E49" s="157">
        <v>5890</v>
      </c>
      <c r="F49" s="155">
        <v>176</v>
      </c>
      <c r="G49" s="156">
        <v>6280</v>
      </c>
      <c r="H49" s="157">
        <v>5910</v>
      </c>
      <c r="I49" s="50">
        <f t="shared" si="1"/>
        <v>-12</v>
      </c>
      <c r="J49" s="50">
        <f t="shared" si="1"/>
        <v>20</v>
      </c>
      <c r="K49" s="50">
        <f t="shared" si="1"/>
        <v>20</v>
      </c>
    </row>
    <row r="50" spans="2:11" x14ac:dyDescent="0.15">
      <c r="B50" s="112" t="s">
        <v>48</v>
      </c>
      <c r="C50" s="189">
        <v>3</v>
      </c>
      <c r="D50" s="187">
        <v>94</v>
      </c>
      <c r="E50" s="188">
        <v>80</v>
      </c>
      <c r="F50" s="189">
        <v>3</v>
      </c>
      <c r="G50" s="187">
        <v>97</v>
      </c>
      <c r="H50" s="188">
        <v>83</v>
      </c>
      <c r="I50" s="50">
        <f t="shared" si="1"/>
        <v>0</v>
      </c>
      <c r="J50" s="50">
        <f t="shared" si="1"/>
        <v>3</v>
      </c>
      <c r="K50" s="50">
        <f t="shared" si="1"/>
        <v>3</v>
      </c>
    </row>
    <row r="51" spans="2:11" x14ac:dyDescent="0.15">
      <c r="B51" s="113" t="s">
        <v>16</v>
      </c>
      <c r="C51" s="173">
        <f>SUM(C52,C53,C54)</f>
        <v>0</v>
      </c>
      <c r="D51" s="171">
        <f>SUM(D52,D53,D54)</f>
        <v>0</v>
      </c>
      <c r="E51" s="172">
        <f>SUM(E52,E53,E54)</f>
        <v>0</v>
      </c>
      <c r="F51" s="173" t="s">
        <v>6</v>
      </c>
      <c r="G51" s="171" t="s">
        <v>6</v>
      </c>
      <c r="H51" s="172" t="s">
        <v>6</v>
      </c>
      <c r="I51" s="50" t="e">
        <f t="shared" si="1"/>
        <v>#VALUE!</v>
      </c>
      <c r="J51" s="50" t="e">
        <f t="shared" si="1"/>
        <v>#VALUE!</v>
      </c>
      <c r="K51" s="50" t="e">
        <f t="shared" si="1"/>
        <v>#VALUE!</v>
      </c>
    </row>
    <row r="52" spans="2:11" x14ac:dyDescent="0.15">
      <c r="B52" s="112" t="s">
        <v>49</v>
      </c>
      <c r="C52" s="89">
        <v>0</v>
      </c>
      <c r="D52" s="90">
        <v>0</v>
      </c>
      <c r="E52" s="91">
        <v>0</v>
      </c>
      <c r="F52" s="89" t="s">
        <v>6</v>
      </c>
      <c r="G52" s="90" t="s">
        <v>6</v>
      </c>
      <c r="H52" s="91" t="s">
        <v>6</v>
      </c>
      <c r="I52" s="50" t="e">
        <f t="shared" si="1"/>
        <v>#VALUE!</v>
      </c>
      <c r="J52" s="50" t="e">
        <f t="shared" si="1"/>
        <v>#VALUE!</v>
      </c>
      <c r="K52" s="50" t="e">
        <f t="shared" si="1"/>
        <v>#VALUE!</v>
      </c>
    </row>
    <row r="53" spans="2:11" x14ac:dyDescent="0.15">
      <c r="B53" s="112" t="s">
        <v>50</v>
      </c>
      <c r="C53" s="89">
        <v>0</v>
      </c>
      <c r="D53" s="90">
        <v>0</v>
      </c>
      <c r="E53" s="91">
        <v>0</v>
      </c>
      <c r="F53" s="89" t="s">
        <v>6</v>
      </c>
      <c r="G53" s="90" t="s">
        <v>6</v>
      </c>
      <c r="H53" s="91" t="s">
        <v>6</v>
      </c>
      <c r="I53" s="50" t="e">
        <f t="shared" si="1"/>
        <v>#VALUE!</v>
      </c>
      <c r="J53" s="50" t="e">
        <f t="shared" si="1"/>
        <v>#VALUE!</v>
      </c>
      <c r="K53" s="50" t="e">
        <f t="shared" si="1"/>
        <v>#VALUE!</v>
      </c>
    </row>
    <row r="54" spans="2:11" x14ac:dyDescent="0.15">
      <c r="B54" s="112" t="s">
        <v>51</v>
      </c>
      <c r="C54" s="89">
        <v>0</v>
      </c>
      <c r="D54" s="90">
        <v>0</v>
      </c>
      <c r="E54" s="91">
        <v>0</v>
      </c>
      <c r="F54" s="89" t="s">
        <v>6</v>
      </c>
      <c r="G54" s="90" t="s">
        <v>6</v>
      </c>
      <c r="H54" s="91" t="s">
        <v>6</v>
      </c>
      <c r="I54" s="50" t="e">
        <f t="shared" si="1"/>
        <v>#VALUE!</v>
      </c>
      <c r="J54" s="50" t="e">
        <f t="shared" si="1"/>
        <v>#VALUE!</v>
      </c>
      <c r="K54" s="50" t="e">
        <f t="shared" si="1"/>
        <v>#VALUE!</v>
      </c>
    </row>
    <row r="55" spans="2:11" x14ac:dyDescent="0.15">
      <c r="B55" s="113" t="s">
        <v>17</v>
      </c>
      <c r="C55" s="81">
        <f t="shared" ref="C55:H55" si="8">SUM(C56:C65)</f>
        <v>1</v>
      </c>
      <c r="D55" s="82">
        <f t="shared" si="8"/>
        <v>21.9</v>
      </c>
      <c r="E55" s="83">
        <f t="shared" si="8"/>
        <v>21.9</v>
      </c>
      <c r="F55" s="81">
        <f t="shared" si="8"/>
        <v>1.3</v>
      </c>
      <c r="G55" s="82">
        <f t="shared" si="8"/>
        <v>32.5</v>
      </c>
      <c r="H55" s="83">
        <f t="shared" si="8"/>
        <v>32</v>
      </c>
      <c r="I55" s="50">
        <f t="shared" si="1"/>
        <v>0.30000000000000004</v>
      </c>
      <c r="J55" s="50">
        <f t="shared" si="1"/>
        <v>10.600000000000001</v>
      </c>
      <c r="K55" s="50">
        <f t="shared" si="1"/>
        <v>10.100000000000001</v>
      </c>
    </row>
    <row r="56" spans="2:11" x14ac:dyDescent="0.15">
      <c r="B56" s="112" t="s">
        <v>52</v>
      </c>
      <c r="C56" s="89">
        <v>0</v>
      </c>
      <c r="D56" s="90">
        <v>0</v>
      </c>
      <c r="E56" s="91">
        <v>0</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0.3</v>
      </c>
      <c r="G57" s="90">
        <v>6.5</v>
      </c>
      <c r="H57" s="91">
        <v>6</v>
      </c>
      <c r="I57" s="50">
        <f t="shared" si="1"/>
        <v>0.3</v>
      </c>
      <c r="J57" s="50">
        <f t="shared" si="1"/>
        <v>6.5</v>
      </c>
      <c r="K57" s="50">
        <f t="shared" si="1"/>
        <v>6</v>
      </c>
    </row>
    <row r="58" spans="2:11" x14ac:dyDescent="0.15">
      <c r="B58" s="11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1</v>
      </c>
      <c r="D65" s="90">
        <v>21.9</v>
      </c>
      <c r="E65" s="91">
        <v>21.9</v>
      </c>
      <c r="F65" s="89">
        <v>1</v>
      </c>
      <c r="G65" s="90">
        <v>26</v>
      </c>
      <c r="H65" s="91">
        <v>26</v>
      </c>
      <c r="I65" s="50">
        <f t="shared" si="1"/>
        <v>0</v>
      </c>
      <c r="J65" s="50">
        <f t="shared" si="1"/>
        <v>4.1000000000000014</v>
      </c>
      <c r="K65" s="50">
        <f t="shared" si="1"/>
        <v>4.1000000000000014</v>
      </c>
    </row>
    <row r="66" spans="2:11" x14ac:dyDescent="0.15">
      <c r="B66" s="113" t="s">
        <v>18</v>
      </c>
      <c r="C66" s="81">
        <f t="shared" ref="C66:H66" si="9">SUM(C67,C68,C69)</f>
        <v>191</v>
      </c>
      <c r="D66" s="82">
        <f t="shared" si="9"/>
        <v>5132</v>
      </c>
      <c r="E66" s="83">
        <f t="shared" si="9"/>
        <v>4820</v>
      </c>
      <c r="F66" s="81">
        <f t="shared" si="9"/>
        <v>190</v>
      </c>
      <c r="G66" s="82">
        <f t="shared" si="9"/>
        <v>4942</v>
      </c>
      <c r="H66" s="83">
        <f t="shared" si="9"/>
        <v>4630</v>
      </c>
      <c r="I66" s="50">
        <f t="shared" si="1"/>
        <v>-1</v>
      </c>
      <c r="J66" s="50">
        <f t="shared" si="1"/>
        <v>-190</v>
      </c>
      <c r="K66" s="50">
        <f t="shared" si="1"/>
        <v>-190</v>
      </c>
    </row>
    <row r="67" spans="2:11" x14ac:dyDescent="0.15">
      <c r="B67" s="112" t="s">
        <v>62</v>
      </c>
      <c r="C67" s="92">
        <v>40</v>
      </c>
      <c r="D67" s="93">
        <v>1170</v>
      </c>
      <c r="E67" s="94">
        <v>1080</v>
      </c>
      <c r="F67" s="92">
        <v>43</v>
      </c>
      <c r="G67" s="93">
        <v>1230</v>
      </c>
      <c r="H67" s="94">
        <v>1130</v>
      </c>
      <c r="I67" s="50">
        <f t="shared" si="1"/>
        <v>3</v>
      </c>
      <c r="J67" s="50">
        <f t="shared" si="1"/>
        <v>60</v>
      </c>
      <c r="K67" s="50">
        <f t="shared" si="1"/>
        <v>50</v>
      </c>
    </row>
    <row r="68" spans="2:11" ht="13.5" customHeight="1" x14ac:dyDescent="0.15">
      <c r="B68" s="112" t="s">
        <v>63</v>
      </c>
      <c r="C68" s="92">
        <v>37</v>
      </c>
      <c r="D68" s="93">
        <v>862</v>
      </c>
      <c r="E68" s="94">
        <v>820</v>
      </c>
      <c r="F68" s="92">
        <v>33</v>
      </c>
      <c r="G68" s="93">
        <v>752</v>
      </c>
      <c r="H68" s="94">
        <v>710</v>
      </c>
      <c r="I68" s="50">
        <f t="shared" si="1"/>
        <v>-4</v>
      </c>
      <c r="J68" s="50">
        <f t="shared" si="1"/>
        <v>-110</v>
      </c>
      <c r="K68" s="50">
        <f t="shared" si="1"/>
        <v>-110</v>
      </c>
    </row>
    <row r="69" spans="2:11" ht="14.25" thickBot="1" x14ac:dyDescent="0.2">
      <c r="B69" s="115" t="s">
        <v>64</v>
      </c>
      <c r="C69" s="158">
        <v>114</v>
      </c>
      <c r="D69" s="159">
        <v>3100</v>
      </c>
      <c r="E69" s="160">
        <v>2920</v>
      </c>
      <c r="F69" s="158">
        <v>114</v>
      </c>
      <c r="G69" s="159">
        <v>2960</v>
      </c>
      <c r="H69" s="160">
        <v>2790</v>
      </c>
      <c r="I69" s="50">
        <f t="shared" si="1"/>
        <v>0</v>
      </c>
      <c r="J69" s="50">
        <f t="shared" si="1"/>
        <v>-140</v>
      </c>
      <c r="K69" s="50">
        <f t="shared" si="1"/>
        <v>-130</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137</v>
      </c>
      <c r="C3" s="12"/>
      <c r="D3" s="47"/>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t="s">
        <v>5</v>
      </c>
      <c r="D10" s="59" t="s">
        <v>5</v>
      </c>
      <c r="E10" s="60" t="s">
        <v>5</v>
      </c>
      <c r="F10" s="59" t="s">
        <v>5</v>
      </c>
      <c r="G10" s="59" t="s">
        <v>5</v>
      </c>
      <c r="H10" s="60" t="s">
        <v>5</v>
      </c>
      <c r="I10" s="50" t="e">
        <f>F10-C10</f>
        <v>#VALUE!</v>
      </c>
      <c r="J10" s="50" t="e">
        <f t="shared" ref="J10:K25" si="0">G10-D10</f>
        <v>#VALUE!</v>
      </c>
      <c r="K10" s="50" t="e">
        <f t="shared" si="0"/>
        <v>#VALUE!</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17.5</v>
      </c>
      <c r="D12" s="107">
        <f t="shared" si="2"/>
        <v>305.2174</v>
      </c>
      <c r="E12" s="108">
        <f t="shared" si="2"/>
        <v>266.2174</v>
      </c>
      <c r="F12" s="125">
        <f t="shared" si="2"/>
        <v>17.260000000000002</v>
      </c>
      <c r="G12" s="107">
        <f t="shared" si="2"/>
        <v>294.947</v>
      </c>
      <c r="H12" s="108">
        <f t="shared" si="2"/>
        <v>256.66923404255323</v>
      </c>
      <c r="I12" s="50">
        <f t="shared" si="1"/>
        <v>-0.23999999999999844</v>
      </c>
      <c r="J12" s="50">
        <f t="shared" si="0"/>
        <v>-10.270399999999995</v>
      </c>
      <c r="K12" s="50">
        <f t="shared" si="0"/>
        <v>-9.5481659574467699</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9</v>
      </c>
      <c r="D14" s="71">
        <f t="shared" si="3"/>
        <v>211</v>
      </c>
      <c r="E14" s="72">
        <f t="shared" si="3"/>
        <v>188</v>
      </c>
      <c r="F14" s="70">
        <f t="shared" si="3"/>
        <v>8.73</v>
      </c>
      <c r="G14" s="71">
        <f t="shared" si="3"/>
        <v>199.91700000000003</v>
      </c>
      <c r="H14" s="72">
        <f t="shared" si="3"/>
        <v>178.64923404255322</v>
      </c>
      <c r="I14" s="50">
        <f t="shared" si="1"/>
        <v>-0.26999999999999957</v>
      </c>
      <c r="J14" s="50">
        <f t="shared" si="0"/>
        <v>-11.08299999999997</v>
      </c>
      <c r="K14" s="50">
        <f t="shared" si="0"/>
        <v>-9.3507659574467823</v>
      </c>
    </row>
    <row r="15" spans="2:11" x14ac:dyDescent="0.15">
      <c r="B15" s="112" t="s">
        <v>20</v>
      </c>
      <c r="C15" s="73">
        <v>9</v>
      </c>
      <c r="D15" s="68">
        <v>211</v>
      </c>
      <c r="E15" s="74">
        <v>188</v>
      </c>
      <c r="F15" s="73">
        <v>8.73</v>
      </c>
      <c r="G15" s="68">
        <v>199.91700000000003</v>
      </c>
      <c r="H15" s="74">
        <v>178.64923404255322</v>
      </c>
      <c r="I15" s="50">
        <f t="shared" si="1"/>
        <v>-0.26999999999999957</v>
      </c>
      <c r="J15" s="50">
        <f t="shared" si="0"/>
        <v>-11.08299999999997</v>
      </c>
      <c r="K15" s="50">
        <f t="shared" si="0"/>
        <v>-9.3507659574467823</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4">C28</f>
        <v>0.5</v>
      </c>
      <c r="D27" s="82">
        <f t="shared" si="4"/>
        <v>10</v>
      </c>
      <c r="E27" s="83">
        <f t="shared" si="4"/>
        <v>8</v>
      </c>
      <c r="F27" s="81">
        <f t="shared" si="4"/>
        <v>0.5</v>
      </c>
      <c r="G27" s="82">
        <f t="shared" si="4"/>
        <v>10</v>
      </c>
      <c r="H27" s="83">
        <f t="shared" si="4"/>
        <v>8</v>
      </c>
      <c r="I27" s="50">
        <f t="shared" si="1"/>
        <v>0</v>
      </c>
      <c r="J27" s="50">
        <f t="shared" si="1"/>
        <v>0</v>
      </c>
      <c r="K27" s="50">
        <f t="shared" si="1"/>
        <v>0</v>
      </c>
    </row>
    <row r="28" spans="2:11" x14ac:dyDescent="0.15">
      <c r="B28" s="112" t="s">
        <v>30</v>
      </c>
      <c r="C28" s="89">
        <v>0.5</v>
      </c>
      <c r="D28" s="90">
        <v>10</v>
      </c>
      <c r="E28" s="91">
        <v>8</v>
      </c>
      <c r="F28" s="89">
        <v>0.5</v>
      </c>
      <c r="G28" s="90">
        <v>10</v>
      </c>
      <c r="H28" s="91">
        <v>8</v>
      </c>
      <c r="I28" s="50">
        <f t="shared" si="1"/>
        <v>0</v>
      </c>
      <c r="J28" s="50">
        <f t="shared" si="1"/>
        <v>0</v>
      </c>
      <c r="K28" s="50">
        <f t="shared" si="1"/>
        <v>0</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5">SUM(C43,C44,C45,C46,C47)</f>
        <v>4</v>
      </c>
      <c r="D42" s="82">
        <f t="shared" si="5"/>
        <v>24</v>
      </c>
      <c r="E42" s="83">
        <f t="shared" si="5"/>
        <v>22</v>
      </c>
      <c r="F42" s="81">
        <f t="shared" si="5"/>
        <v>4</v>
      </c>
      <c r="G42" s="82">
        <f t="shared" si="5"/>
        <v>25</v>
      </c>
      <c r="H42" s="83">
        <f t="shared" si="5"/>
        <v>22</v>
      </c>
      <c r="I42" s="50">
        <f t="shared" si="1"/>
        <v>0</v>
      </c>
      <c r="J42" s="50">
        <f t="shared" si="1"/>
        <v>1</v>
      </c>
      <c r="K42" s="50">
        <f t="shared" si="1"/>
        <v>0</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v>1</v>
      </c>
      <c r="D45" s="90">
        <v>20</v>
      </c>
      <c r="E45" s="91">
        <v>18</v>
      </c>
      <c r="F45" s="89">
        <v>1</v>
      </c>
      <c r="G45" s="90">
        <v>20</v>
      </c>
      <c r="H45" s="91">
        <v>18</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78">
        <v>3</v>
      </c>
      <c r="D47" s="79">
        <v>4</v>
      </c>
      <c r="E47" s="80">
        <v>4</v>
      </c>
      <c r="F47" s="78">
        <v>3</v>
      </c>
      <c r="G47" s="79">
        <v>5</v>
      </c>
      <c r="H47" s="80">
        <v>4</v>
      </c>
      <c r="I47" s="50">
        <f t="shared" si="1"/>
        <v>0</v>
      </c>
      <c r="J47" s="50">
        <f t="shared" si="1"/>
        <v>1</v>
      </c>
      <c r="K47" s="50">
        <f t="shared" si="1"/>
        <v>0</v>
      </c>
    </row>
    <row r="48" spans="2:11" x14ac:dyDescent="0.15">
      <c r="B48" s="113" t="s">
        <v>15</v>
      </c>
      <c r="C48" s="81">
        <f t="shared" ref="C48:H48" si="6">SUM(C49,C50)</f>
        <v>3</v>
      </c>
      <c r="D48" s="82">
        <f t="shared" si="6"/>
        <v>36</v>
      </c>
      <c r="E48" s="83">
        <f t="shared" si="6"/>
        <v>24</v>
      </c>
      <c r="F48" s="81">
        <f t="shared" si="6"/>
        <v>3</v>
      </c>
      <c r="G48" s="82">
        <f t="shared" si="6"/>
        <v>36</v>
      </c>
      <c r="H48" s="83">
        <f t="shared" si="6"/>
        <v>24</v>
      </c>
      <c r="I48" s="50">
        <f t="shared" si="1"/>
        <v>0</v>
      </c>
      <c r="J48" s="50">
        <f t="shared" si="1"/>
        <v>0</v>
      </c>
      <c r="K48" s="50">
        <f t="shared" si="1"/>
        <v>0</v>
      </c>
    </row>
    <row r="49" spans="2:11" x14ac:dyDescent="0.15">
      <c r="B49" s="112" t="s">
        <v>47</v>
      </c>
      <c r="C49" s="87">
        <v>3</v>
      </c>
      <c r="D49" s="52">
        <v>36</v>
      </c>
      <c r="E49" s="88">
        <v>24</v>
      </c>
      <c r="F49" s="87">
        <v>3</v>
      </c>
      <c r="G49" s="52">
        <v>36</v>
      </c>
      <c r="H49" s="88">
        <v>24</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173">
        <f t="shared" ref="C51:H51" si="7">SUM(C52,C53,C54)</f>
        <v>0</v>
      </c>
      <c r="D51" s="171">
        <f t="shared" si="7"/>
        <v>0</v>
      </c>
      <c r="E51" s="172">
        <f t="shared" si="7"/>
        <v>0</v>
      </c>
      <c r="F51" s="173">
        <f t="shared" si="7"/>
        <v>0</v>
      </c>
      <c r="G51" s="171">
        <f t="shared" si="7"/>
        <v>0</v>
      </c>
      <c r="H51" s="172">
        <f t="shared" si="7"/>
        <v>0</v>
      </c>
      <c r="I51" s="50">
        <f t="shared" si="1"/>
        <v>0</v>
      </c>
      <c r="J51" s="50">
        <f t="shared" si="1"/>
        <v>0</v>
      </c>
      <c r="K51" s="50">
        <f t="shared" si="1"/>
        <v>0</v>
      </c>
    </row>
    <row r="52" spans="2:11" x14ac:dyDescent="0.15">
      <c r="B52" s="112" t="s">
        <v>49</v>
      </c>
      <c r="C52" s="89">
        <v>0</v>
      </c>
      <c r="D52" s="90">
        <v>0</v>
      </c>
      <c r="E52" s="91">
        <v>0</v>
      </c>
      <c r="F52" s="89">
        <v>0</v>
      </c>
      <c r="G52" s="90">
        <v>0</v>
      </c>
      <c r="H52" s="91">
        <v>0</v>
      </c>
      <c r="I52" s="50">
        <f t="shared" si="1"/>
        <v>0</v>
      </c>
      <c r="J52" s="50">
        <f t="shared" si="1"/>
        <v>0</v>
      </c>
      <c r="K52" s="50">
        <f t="shared" si="1"/>
        <v>0</v>
      </c>
    </row>
    <row r="53" spans="2:11" x14ac:dyDescent="0.15">
      <c r="B53" s="112" t="s">
        <v>50</v>
      </c>
      <c r="C53" s="89">
        <v>0</v>
      </c>
      <c r="D53" s="90">
        <v>0</v>
      </c>
      <c r="E53" s="91">
        <v>0</v>
      </c>
      <c r="F53" s="89">
        <v>0</v>
      </c>
      <c r="G53" s="90">
        <v>0</v>
      </c>
      <c r="H53" s="91">
        <v>0</v>
      </c>
      <c r="I53" s="50">
        <f t="shared" si="1"/>
        <v>0</v>
      </c>
      <c r="J53" s="50">
        <f t="shared" si="1"/>
        <v>0</v>
      </c>
      <c r="K53" s="50">
        <f t="shared" si="1"/>
        <v>0</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81">
        <f t="shared" ref="C55:H55" si="8">SUM(C56:C65)</f>
        <v>1</v>
      </c>
      <c r="D55" s="82">
        <f t="shared" si="8"/>
        <v>24</v>
      </c>
      <c r="E55" s="83">
        <f t="shared" si="8"/>
        <v>24</v>
      </c>
      <c r="F55" s="81">
        <f t="shared" si="8"/>
        <v>1.03</v>
      </c>
      <c r="G55" s="82">
        <f t="shared" si="8"/>
        <v>24.03</v>
      </c>
      <c r="H55" s="83">
        <f t="shared" si="8"/>
        <v>24.02</v>
      </c>
      <c r="I55" s="50">
        <f t="shared" si="1"/>
        <v>3.0000000000000027E-2</v>
      </c>
      <c r="J55" s="50">
        <f t="shared" si="1"/>
        <v>3.0000000000001137E-2</v>
      </c>
      <c r="K55" s="50">
        <f t="shared" si="1"/>
        <v>1.9999999999999574E-2</v>
      </c>
    </row>
    <row r="56" spans="2:11" x14ac:dyDescent="0.15">
      <c r="B56" s="112" t="s">
        <v>52</v>
      </c>
      <c r="C56" s="89">
        <v>0</v>
      </c>
      <c r="D56" s="90">
        <v>0</v>
      </c>
      <c r="E56" s="91">
        <v>0</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0.03</v>
      </c>
      <c r="G57" s="90">
        <v>0.03</v>
      </c>
      <c r="H57" s="91">
        <v>0.02</v>
      </c>
      <c r="I57" s="50">
        <f t="shared" si="1"/>
        <v>0.03</v>
      </c>
      <c r="J57" s="50">
        <f t="shared" si="1"/>
        <v>0.03</v>
      </c>
      <c r="K57" s="50">
        <f t="shared" si="1"/>
        <v>0.02</v>
      </c>
    </row>
    <row r="58" spans="2:11" x14ac:dyDescent="0.15">
      <c r="B58" s="112" t="s">
        <v>54</v>
      </c>
      <c r="C58" s="89">
        <v>0</v>
      </c>
      <c r="D58" s="90">
        <v>2</v>
      </c>
      <c r="E58" s="91">
        <v>2</v>
      </c>
      <c r="F58" s="89">
        <v>0</v>
      </c>
      <c r="G58" s="90">
        <v>0</v>
      </c>
      <c r="H58" s="91">
        <v>0</v>
      </c>
      <c r="I58" s="50">
        <f t="shared" si="1"/>
        <v>0</v>
      </c>
      <c r="J58" s="50">
        <f t="shared" si="1"/>
        <v>-2</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1</v>
      </c>
      <c r="D65" s="90">
        <v>22</v>
      </c>
      <c r="E65" s="91">
        <v>22</v>
      </c>
      <c r="F65" s="89">
        <v>1</v>
      </c>
      <c r="G65" s="90">
        <v>24</v>
      </c>
      <c r="H65" s="91">
        <v>24</v>
      </c>
      <c r="I65" s="50">
        <f t="shared" si="1"/>
        <v>0</v>
      </c>
      <c r="J65" s="50">
        <f t="shared" si="1"/>
        <v>2</v>
      </c>
      <c r="K65" s="50">
        <f t="shared" si="1"/>
        <v>2</v>
      </c>
    </row>
    <row r="66" spans="2:11" x14ac:dyDescent="0.15">
      <c r="B66" s="113" t="s">
        <v>18</v>
      </c>
      <c r="C66" s="81" t="s">
        <v>5</v>
      </c>
      <c r="D66" s="82">
        <f>SUM(D67,D68,D69)</f>
        <v>0.21740000000000001</v>
      </c>
      <c r="E66" s="83">
        <f>SUM(E67,E68,E69)</f>
        <v>0.21740000000000001</v>
      </c>
      <c r="F66" s="81" t="s">
        <v>5</v>
      </c>
      <c r="G66" s="82" t="s">
        <v>5</v>
      </c>
      <c r="H66" s="83" t="s">
        <v>5</v>
      </c>
      <c r="I66" s="50" t="e">
        <f t="shared" si="1"/>
        <v>#VALUE!</v>
      </c>
      <c r="J66" s="50" t="e">
        <f t="shared" si="1"/>
        <v>#VALUE!</v>
      </c>
      <c r="K66" s="50" t="e">
        <f t="shared" si="1"/>
        <v>#VALUE!</v>
      </c>
    </row>
    <row r="67" spans="2:11" x14ac:dyDescent="0.15">
      <c r="B67" s="112" t="s">
        <v>62</v>
      </c>
      <c r="C67" s="89" t="s">
        <v>5</v>
      </c>
      <c r="D67" s="90">
        <v>0.21740000000000001</v>
      </c>
      <c r="E67" s="91">
        <v>0.21740000000000001</v>
      </c>
      <c r="F67" s="89"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FF00"/>
  </sheetPr>
  <dimension ref="B1:K71"/>
  <sheetViews>
    <sheetView view="pageBreakPreview" zoomScale="90" zoomScaleNormal="100" zoomScaleSheetLayoutView="90" workbookViewId="0">
      <selection activeCell="G66" sqref="G66"/>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9" t="s">
        <v>328</v>
      </c>
      <c r="C3" s="11"/>
      <c r="D3" s="11"/>
      <c r="E3" s="11"/>
      <c r="F3" s="11"/>
      <c r="G3" s="11"/>
      <c r="H3" s="11"/>
      <c r="I3" s="3"/>
      <c r="J3" s="3"/>
      <c r="K3" s="3"/>
    </row>
    <row r="4" spans="2:11" ht="14.25" thickBot="1" x14ac:dyDescent="0.2">
      <c r="B4" s="9"/>
      <c r="C4" s="11"/>
      <c r="D4" s="11"/>
      <c r="E4" s="11"/>
      <c r="F4" s="11"/>
      <c r="G4" s="11"/>
      <c r="H4" s="11"/>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t="s">
        <v>5</v>
      </c>
      <c r="D10" s="59" t="s">
        <v>5</v>
      </c>
      <c r="E10" s="60" t="s">
        <v>5</v>
      </c>
      <c r="F10" s="58" t="s">
        <v>5</v>
      </c>
      <c r="G10" s="59" t="s">
        <v>5</v>
      </c>
      <c r="H10" s="60" t="s">
        <v>5</v>
      </c>
      <c r="I10" s="50" t="e">
        <f>F10-C10</f>
        <v>#VALUE!</v>
      </c>
      <c r="J10" s="50" t="e">
        <f t="shared" ref="J10:K25" si="0">G10-D10</f>
        <v>#VALUE!</v>
      </c>
      <c r="K10" s="50" t="e">
        <f t="shared" si="0"/>
        <v>#VALUE!</v>
      </c>
    </row>
    <row r="11" spans="2:11" x14ac:dyDescent="0.15">
      <c r="B11" s="204"/>
      <c r="C11" s="118"/>
      <c r="D11" s="116"/>
      <c r="E11" s="119"/>
      <c r="F11" s="118"/>
      <c r="G11" s="116"/>
      <c r="H11" s="119"/>
      <c r="I11" s="50">
        <f t="shared" ref="I11:K69" si="1">F11-C11</f>
        <v>0</v>
      </c>
      <c r="J11" s="50">
        <f t="shared" si="0"/>
        <v>0</v>
      </c>
      <c r="K11" s="50">
        <f t="shared" si="0"/>
        <v>0</v>
      </c>
    </row>
    <row r="12" spans="2:11" x14ac:dyDescent="0.15">
      <c r="B12" s="205" t="s">
        <v>146</v>
      </c>
      <c r="C12" s="125">
        <f t="shared" ref="C12:H12" si="2">SUM(C14,C16,C20,C27,C29,C34,C42,C48,C51,C55,C66)</f>
        <v>16.8</v>
      </c>
      <c r="D12" s="107">
        <f t="shared" si="2"/>
        <v>155.59740000000002</v>
      </c>
      <c r="E12" s="108">
        <f t="shared" si="2"/>
        <v>131.13740000000001</v>
      </c>
      <c r="F12" s="125">
        <f t="shared" si="2"/>
        <v>17.231000000000002</v>
      </c>
      <c r="G12" s="107">
        <f t="shared" si="2"/>
        <v>172.065</v>
      </c>
      <c r="H12" s="108">
        <f t="shared" si="2"/>
        <v>148.30935267857143</v>
      </c>
      <c r="I12" s="50">
        <f t="shared" si="1"/>
        <v>0.43100000000000094</v>
      </c>
      <c r="J12" s="50">
        <f t="shared" si="0"/>
        <v>16.467599999999976</v>
      </c>
      <c r="K12" s="50">
        <f t="shared" si="0"/>
        <v>17.171952678571415</v>
      </c>
    </row>
    <row r="13" spans="2:11" x14ac:dyDescent="0.15">
      <c r="B13" s="111"/>
      <c r="C13" s="118"/>
      <c r="D13" s="116"/>
      <c r="E13" s="119"/>
      <c r="F13" s="118"/>
      <c r="G13" s="116"/>
      <c r="H13" s="119"/>
      <c r="I13" s="50">
        <f t="shared" si="1"/>
        <v>0</v>
      </c>
      <c r="J13" s="50">
        <f t="shared" si="0"/>
        <v>0</v>
      </c>
      <c r="K13" s="50">
        <f t="shared" si="0"/>
        <v>0</v>
      </c>
    </row>
    <row r="14" spans="2:11" x14ac:dyDescent="0.15">
      <c r="B14" s="205" t="s">
        <v>147</v>
      </c>
      <c r="C14" s="70">
        <f t="shared" ref="C14:H14" si="3">C15</f>
        <v>3</v>
      </c>
      <c r="D14" s="71">
        <f t="shared" si="3"/>
        <v>54</v>
      </c>
      <c r="E14" s="72">
        <f t="shared" si="3"/>
        <v>48</v>
      </c>
      <c r="F14" s="70">
        <f t="shared" si="3"/>
        <v>3.0300000000000002</v>
      </c>
      <c r="G14" s="71">
        <f t="shared" si="3"/>
        <v>56.055000000000007</v>
      </c>
      <c r="H14" s="72">
        <f t="shared" si="3"/>
        <v>50.299352678571438</v>
      </c>
      <c r="I14" s="50">
        <f t="shared" si="1"/>
        <v>3.0000000000000249E-2</v>
      </c>
      <c r="J14" s="50">
        <f t="shared" si="0"/>
        <v>2.0550000000000068</v>
      </c>
      <c r="K14" s="50">
        <f t="shared" si="0"/>
        <v>2.299352678571438</v>
      </c>
    </row>
    <row r="15" spans="2:11" x14ac:dyDescent="0.15">
      <c r="B15" s="204" t="s">
        <v>20</v>
      </c>
      <c r="C15" s="73">
        <v>3</v>
      </c>
      <c r="D15" s="68">
        <v>54</v>
      </c>
      <c r="E15" s="74">
        <v>48</v>
      </c>
      <c r="F15" s="73">
        <v>3.0300000000000002</v>
      </c>
      <c r="G15" s="68">
        <v>56.055000000000007</v>
      </c>
      <c r="H15" s="74">
        <v>50.299352678571438</v>
      </c>
      <c r="I15" s="50">
        <f t="shared" si="1"/>
        <v>3.0000000000000249E-2</v>
      </c>
      <c r="J15" s="50">
        <f t="shared" si="0"/>
        <v>2.0550000000000068</v>
      </c>
      <c r="K15" s="50">
        <f t="shared" si="0"/>
        <v>2.299352678571438</v>
      </c>
    </row>
    <row r="16" spans="2:11" ht="13.5" customHeight="1" x14ac:dyDescent="0.15">
      <c r="B16" s="205" t="s">
        <v>9</v>
      </c>
      <c r="C16" s="75">
        <f t="shared" ref="C16:H16" si="4">SUM(C17,C18,C19)</f>
        <v>0</v>
      </c>
      <c r="D16" s="76">
        <f t="shared" si="4"/>
        <v>2</v>
      </c>
      <c r="E16" s="77">
        <f t="shared" si="4"/>
        <v>1</v>
      </c>
      <c r="F16" s="75">
        <f t="shared" si="4"/>
        <v>0.4</v>
      </c>
      <c r="G16" s="76">
        <f t="shared" si="4"/>
        <v>2</v>
      </c>
      <c r="H16" s="77">
        <f t="shared" si="4"/>
        <v>1</v>
      </c>
      <c r="I16" s="50">
        <f t="shared" si="1"/>
        <v>0.4</v>
      </c>
      <c r="J16" s="50">
        <f t="shared" si="0"/>
        <v>0</v>
      </c>
      <c r="K16" s="50">
        <f t="shared" si="0"/>
        <v>0</v>
      </c>
    </row>
    <row r="17" spans="2:11" ht="13.5" customHeight="1" x14ac:dyDescent="0.15">
      <c r="B17" s="204"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204"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204" t="s">
        <v>23</v>
      </c>
      <c r="C19" s="78">
        <v>0</v>
      </c>
      <c r="D19" s="79">
        <v>2</v>
      </c>
      <c r="E19" s="80">
        <v>1</v>
      </c>
      <c r="F19" s="78">
        <v>0.4</v>
      </c>
      <c r="G19" s="79">
        <v>2</v>
      </c>
      <c r="H19" s="80">
        <v>1</v>
      </c>
      <c r="I19" s="50">
        <f t="shared" si="1"/>
        <v>0.4</v>
      </c>
      <c r="J19" s="50">
        <f t="shared" si="0"/>
        <v>0</v>
      </c>
      <c r="K19" s="50">
        <f t="shared" si="0"/>
        <v>0</v>
      </c>
    </row>
    <row r="20" spans="2:11" x14ac:dyDescent="0.15">
      <c r="B20" s="205"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204"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204"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204" t="s">
        <v>26</v>
      </c>
      <c r="C23" s="87" t="s">
        <v>6</v>
      </c>
      <c r="D23" s="52" t="s">
        <v>6</v>
      </c>
      <c r="E23" s="88" t="s">
        <v>6</v>
      </c>
      <c r="F23" s="87" t="s">
        <v>6</v>
      </c>
      <c r="G23" s="52" t="s">
        <v>6</v>
      </c>
      <c r="H23" s="88" t="s">
        <v>6</v>
      </c>
      <c r="I23" s="50" t="e">
        <f t="shared" si="1"/>
        <v>#VALUE!</v>
      </c>
      <c r="J23" s="50" t="e">
        <f t="shared" si="0"/>
        <v>#VALUE!</v>
      </c>
      <c r="K23" s="50" t="e">
        <f t="shared" si="0"/>
        <v>#VALUE!</v>
      </c>
    </row>
    <row r="24" spans="2:11" x14ac:dyDescent="0.15">
      <c r="B24" s="204"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204"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204"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205" t="s">
        <v>11</v>
      </c>
      <c r="C27" s="81">
        <f t="shared" ref="C27:H27" si="5">C28</f>
        <v>1.8</v>
      </c>
      <c r="D27" s="82">
        <f t="shared" si="5"/>
        <v>20</v>
      </c>
      <c r="E27" s="83">
        <f t="shared" si="5"/>
        <v>17</v>
      </c>
      <c r="F27" s="81">
        <f t="shared" si="5"/>
        <v>1.8</v>
      </c>
      <c r="G27" s="82">
        <f t="shared" si="5"/>
        <v>18</v>
      </c>
      <c r="H27" s="83">
        <f t="shared" si="5"/>
        <v>16</v>
      </c>
      <c r="I27" s="50">
        <f t="shared" si="1"/>
        <v>0</v>
      </c>
      <c r="J27" s="50">
        <f t="shared" si="1"/>
        <v>-2</v>
      </c>
      <c r="K27" s="50">
        <f t="shared" si="1"/>
        <v>-1</v>
      </c>
    </row>
    <row r="28" spans="2:11" x14ac:dyDescent="0.15">
      <c r="B28" s="204" t="s">
        <v>30</v>
      </c>
      <c r="C28" s="89">
        <v>1.8</v>
      </c>
      <c r="D28" s="90">
        <v>20</v>
      </c>
      <c r="E28" s="91">
        <v>17</v>
      </c>
      <c r="F28" s="89">
        <v>1.8</v>
      </c>
      <c r="G28" s="90">
        <v>18</v>
      </c>
      <c r="H28" s="91">
        <v>16</v>
      </c>
      <c r="I28" s="50">
        <f t="shared" si="1"/>
        <v>0</v>
      </c>
      <c r="J28" s="50">
        <f t="shared" si="1"/>
        <v>-2</v>
      </c>
      <c r="K28" s="50">
        <f t="shared" si="1"/>
        <v>-1</v>
      </c>
    </row>
    <row r="29" spans="2:11" x14ac:dyDescent="0.15">
      <c r="B29" s="205"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204"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204"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204"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204"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205"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204"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204"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204"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204"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204"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204"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204"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205" t="s">
        <v>14</v>
      </c>
      <c r="C42" s="81">
        <f t="shared" ref="C42:H42" si="6">SUM(C43,C44,C45,C46,C47)</f>
        <v>8</v>
      </c>
      <c r="D42" s="82">
        <f t="shared" si="6"/>
        <v>39</v>
      </c>
      <c r="E42" s="83">
        <f t="shared" si="6"/>
        <v>37</v>
      </c>
      <c r="F42" s="81">
        <f t="shared" si="6"/>
        <v>7</v>
      </c>
      <c r="G42" s="82">
        <f t="shared" si="6"/>
        <v>36</v>
      </c>
      <c r="H42" s="83">
        <f t="shared" si="6"/>
        <v>33</v>
      </c>
      <c r="I42" s="50">
        <f t="shared" si="1"/>
        <v>-1</v>
      </c>
      <c r="J42" s="50">
        <f t="shared" si="1"/>
        <v>-3</v>
      </c>
      <c r="K42" s="50">
        <f t="shared" si="1"/>
        <v>-4</v>
      </c>
    </row>
    <row r="43" spans="2:11" x14ac:dyDescent="0.15">
      <c r="B43" s="204"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204"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204" t="s">
        <v>44</v>
      </c>
      <c r="C45" s="89">
        <v>2</v>
      </c>
      <c r="D45" s="90">
        <v>19</v>
      </c>
      <c r="E45" s="91">
        <v>18</v>
      </c>
      <c r="F45" s="89">
        <v>2</v>
      </c>
      <c r="G45" s="90">
        <v>19</v>
      </c>
      <c r="H45" s="91">
        <v>18</v>
      </c>
      <c r="I45" s="50">
        <f t="shared" si="1"/>
        <v>0</v>
      </c>
      <c r="J45" s="50">
        <f t="shared" si="1"/>
        <v>0</v>
      </c>
      <c r="K45" s="50">
        <f t="shared" si="1"/>
        <v>0</v>
      </c>
    </row>
    <row r="46" spans="2:11" x14ac:dyDescent="0.15">
      <c r="B46" s="204"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204" t="s">
        <v>46</v>
      </c>
      <c r="C47" s="78">
        <v>6</v>
      </c>
      <c r="D47" s="79">
        <v>20</v>
      </c>
      <c r="E47" s="80">
        <v>19</v>
      </c>
      <c r="F47" s="78">
        <v>5</v>
      </c>
      <c r="G47" s="79">
        <v>17</v>
      </c>
      <c r="H47" s="80">
        <v>15</v>
      </c>
      <c r="I47" s="50">
        <f t="shared" si="1"/>
        <v>-1</v>
      </c>
      <c r="J47" s="50">
        <f t="shared" si="1"/>
        <v>-3</v>
      </c>
      <c r="K47" s="50">
        <f t="shared" si="1"/>
        <v>-4</v>
      </c>
    </row>
    <row r="48" spans="2:11" x14ac:dyDescent="0.15">
      <c r="B48" s="205" t="s">
        <v>15</v>
      </c>
      <c r="C48" s="81">
        <f t="shared" ref="C48:H48" si="7">SUM(C49,C50)</f>
        <v>3</v>
      </c>
      <c r="D48" s="82">
        <f t="shared" si="7"/>
        <v>36</v>
      </c>
      <c r="E48" s="83">
        <f t="shared" si="7"/>
        <v>24</v>
      </c>
      <c r="F48" s="81">
        <f t="shared" si="7"/>
        <v>3</v>
      </c>
      <c r="G48" s="82">
        <f t="shared" si="7"/>
        <v>36</v>
      </c>
      <c r="H48" s="83">
        <f t="shared" si="7"/>
        <v>24</v>
      </c>
      <c r="I48" s="50">
        <f t="shared" si="1"/>
        <v>0</v>
      </c>
      <c r="J48" s="50">
        <f t="shared" si="1"/>
        <v>0</v>
      </c>
      <c r="K48" s="50">
        <f t="shared" si="1"/>
        <v>0</v>
      </c>
    </row>
    <row r="49" spans="2:11" x14ac:dyDescent="0.15">
      <c r="B49" s="204" t="s">
        <v>47</v>
      </c>
      <c r="C49" s="87">
        <v>3</v>
      </c>
      <c r="D49" s="52">
        <v>36</v>
      </c>
      <c r="E49" s="88">
        <v>24</v>
      </c>
      <c r="F49" s="87">
        <v>3</v>
      </c>
      <c r="G49" s="52">
        <v>36</v>
      </c>
      <c r="H49" s="88">
        <v>24</v>
      </c>
      <c r="I49" s="50">
        <f t="shared" si="1"/>
        <v>0</v>
      </c>
      <c r="J49" s="50">
        <f t="shared" si="1"/>
        <v>0</v>
      </c>
      <c r="K49" s="50">
        <f t="shared" si="1"/>
        <v>0</v>
      </c>
    </row>
    <row r="50" spans="2:11" x14ac:dyDescent="0.15">
      <c r="B50" s="204"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205" t="s">
        <v>16</v>
      </c>
      <c r="C51" s="173">
        <f t="shared" ref="C51:H51" si="8">SUM(C52,C53,C54)</f>
        <v>0</v>
      </c>
      <c r="D51" s="171">
        <f t="shared" si="8"/>
        <v>0</v>
      </c>
      <c r="E51" s="172">
        <f t="shared" si="8"/>
        <v>0</v>
      </c>
      <c r="F51" s="173">
        <f t="shared" si="8"/>
        <v>0</v>
      </c>
      <c r="G51" s="171">
        <f t="shared" si="8"/>
        <v>0</v>
      </c>
      <c r="H51" s="172">
        <f t="shared" si="8"/>
        <v>0</v>
      </c>
      <c r="I51" s="50">
        <f t="shared" si="1"/>
        <v>0</v>
      </c>
      <c r="J51" s="50">
        <f t="shared" si="1"/>
        <v>0</v>
      </c>
      <c r="K51" s="50">
        <f t="shared" si="1"/>
        <v>0</v>
      </c>
    </row>
    <row r="52" spans="2:11" x14ac:dyDescent="0.15">
      <c r="B52" s="204" t="s">
        <v>49</v>
      </c>
      <c r="C52" s="89">
        <v>0</v>
      </c>
      <c r="D52" s="90">
        <v>0</v>
      </c>
      <c r="E52" s="91">
        <v>0</v>
      </c>
      <c r="F52" s="89">
        <v>0</v>
      </c>
      <c r="G52" s="90">
        <v>0</v>
      </c>
      <c r="H52" s="91">
        <v>0</v>
      </c>
      <c r="I52" s="50">
        <f t="shared" si="1"/>
        <v>0</v>
      </c>
      <c r="J52" s="50">
        <f t="shared" si="1"/>
        <v>0</v>
      </c>
      <c r="K52" s="50">
        <f t="shared" si="1"/>
        <v>0</v>
      </c>
    </row>
    <row r="53" spans="2:11" x14ac:dyDescent="0.15">
      <c r="B53" s="204" t="s">
        <v>50</v>
      </c>
      <c r="C53" s="89">
        <v>0</v>
      </c>
      <c r="D53" s="90">
        <v>0</v>
      </c>
      <c r="E53" s="91">
        <v>0</v>
      </c>
      <c r="F53" s="89">
        <v>0</v>
      </c>
      <c r="G53" s="90">
        <v>0</v>
      </c>
      <c r="H53" s="91">
        <v>0</v>
      </c>
      <c r="I53" s="50">
        <f t="shared" si="1"/>
        <v>0</v>
      </c>
      <c r="J53" s="50">
        <f t="shared" si="1"/>
        <v>0</v>
      </c>
      <c r="K53" s="50">
        <f t="shared" si="1"/>
        <v>0</v>
      </c>
    </row>
    <row r="54" spans="2:11" x14ac:dyDescent="0.15">
      <c r="B54" s="204" t="s">
        <v>51</v>
      </c>
      <c r="C54" s="89">
        <v>0</v>
      </c>
      <c r="D54" s="90">
        <v>0</v>
      </c>
      <c r="E54" s="91">
        <v>0</v>
      </c>
      <c r="F54" s="89">
        <v>0</v>
      </c>
      <c r="G54" s="90">
        <v>0</v>
      </c>
      <c r="H54" s="91">
        <v>0</v>
      </c>
      <c r="I54" s="50">
        <f t="shared" si="1"/>
        <v>0</v>
      </c>
      <c r="J54" s="50">
        <f t="shared" si="1"/>
        <v>0</v>
      </c>
      <c r="K54" s="50">
        <f t="shared" si="1"/>
        <v>0</v>
      </c>
    </row>
    <row r="55" spans="2:11" x14ac:dyDescent="0.15">
      <c r="B55" s="205" t="s">
        <v>17</v>
      </c>
      <c r="C55" s="81">
        <f t="shared" ref="C55:H55" si="9">SUM(C56:C65)</f>
        <v>1</v>
      </c>
      <c r="D55" s="82">
        <f t="shared" si="9"/>
        <v>4.46</v>
      </c>
      <c r="E55" s="83">
        <f t="shared" si="9"/>
        <v>4</v>
      </c>
      <c r="F55" s="81">
        <f t="shared" si="9"/>
        <v>2.0009999999999999</v>
      </c>
      <c r="G55" s="82">
        <f t="shared" si="9"/>
        <v>24.01</v>
      </c>
      <c r="H55" s="83">
        <f t="shared" si="9"/>
        <v>24.01</v>
      </c>
      <c r="I55" s="50">
        <f t="shared" si="1"/>
        <v>1.0009999999999999</v>
      </c>
      <c r="J55" s="50">
        <f t="shared" si="1"/>
        <v>19.55</v>
      </c>
      <c r="K55" s="50">
        <f t="shared" si="1"/>
        <v>20.010000000000002</v>
      </c>
    </row>
    <row r="56" spans="2:11" x14ac:dyDescent="0.15">
      <c r="B56" s="204"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204" t="s">
        <v>53</v>
      </c>
      <c r="C57" s="89">
        <v>0</v>
      </c>
      <c r="D57" s="90">
        <v>0</v>
      </c>
      <c r="E57" s="91">
        <v>0</v>
      </c>
      <c r="F57" s="89">
        <v>1E-3</v>
      </c>
      <c r="G57" s="90">
        <v>0.01</v>
      </c>
      <c r="H57" s="91">
        <v>0.01</v>
      </c>
      <c r="I57" s="50">
        <f t="shared" si="1"/>
        <v>1E-3</v>
      </c>
      <c r="J57" s="50">
        <f t="shared" si="1"/>
        <v>0.01</v>
      </c>
      <c r="K57" s="50">
        <f t="shared" si="1"/>
        <v>0.01</v>
      </c>
    </row>
    <row r="58" spans="2:11" x14ac:dyDescent="0.15">
      <c r="B58" s="204" t="s">
        <v>54</v>
      </c>
      <c r="C58" s="89" t="s">
        <v>5</v>
      </c>
      <c r="D58" s="90" t="s">
        <v>5</v>
      </c>
      <c r="E58" s="91" t="s">
        <v>5</v>
      </c>
      <c r="F58" s="89" t="s">
        <v>5</v>
      </c>
      <c r="G58" s="90" t="s">
        <v>5</v>
      </c>
      <c r="H58" s="91" t="s">
        <v>5</v>
      </c>
      <c r="I58" s="50" t="e">
        <f t="shared" si="1"/>
        <v>#VALUE!</v>
      </c>
      <c r="J58" s="50" t="e">
        <f t="shared" si="1"/>
        <v>#VALUE!</v>
      </c>
      <c r="K58" s="50" t="e">
        <f t="shared" si="1"/>
        <v>#VALUE!</v>
      </c>
    </row>
    <row r="59" spans="2:11" x14ac:dyDescent="0.15">
      <c r="B59" s="204"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204" t="s">
        <v>56</v>
      </c>
      <c r="C60" s="89">
        <v>0</v>
      </c>
      <c r="D60" s="90">
        <v>0</v>
      </c>
      <c r="E60" s="91">
        <v>0</v>
      </c>
      <c r="F60" s="89">
        <v>0</v>
      </c>
      <c r="G60" s="90">
        <v>0</v>
      </c>
      <c r="H60" s="91">
        <v>0</v>
      </c>
      <c r="I60" s="50">
        <f t="shared" si="1"/>
        <v>0</v>
      </c>
      <c r="J60" s="50">
        <f t="shared" si="1"/>
        <v>0</v>
      </c>
      <c r="K60" s="50">
        <f t="shared" si="1"/>
        <v>0</v>
      </c>
    </row>
    <row r="61" spans="2:11" x14ac:dyDescent="0.15">
      <c r="B61" s="204"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204"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204"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204"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204" t="s">
        <v>61</v>
      </c>
      <c r="C65" s="89">
        <v>1</v>
      </c>
      <c r="D65" s="90">
        <v>4.46</v>
      </c>
      <c r="E65" s="91">
        <v>4</v>
      </c>
      <c r="F65" s="89">
        <v>2</v>
      </c>
      <c r="G65" s="90">
        <v>24</v>
      </c>
      <c r="H65" s="91">
        <v>24</v>
      </c>
      <c r="I65" s="50">
        <f t="shared" si="1"/>
        <v>1</v>
      </c>
      <c r="J65" s="50">
        <f t="shared" si="1"/>
        <v>19.54</v>
      </c>
      <c r="K65" s="50">
        <f t="shared" si="1"/>
        <v>20</v>
      </c>
    </row>
    <row r="66" spans="2:11" x14ac:dyDescent="0.15">
      <c r="B66" s="205" t="s">
        <v>18</v>
      </c>
      <c r="C66" s="81">
        <f>SUM(C67,C68,C69)</f>
        <v>0</v>
      </c>
      <c r="D66" s="82">
        <f>SUM(D67,D68,D69)</f>
        <v>0.13739999999999999</v>
      </c>
      <c r="E66" s="83">
        <f>SUM(E67,E68,E69)</f>
        <v>0.13739999999999999</v>
      </c>
      <c r="F66" s="81" t="s">
        <v>5</v>
      </c>
      <c r="G66" s="82" t="s">
        <v>5</v>
      </c>
      <c r="H66" s="83" t="s">
        <v>5</v>
      </c>
      <c r="I66" s="50" t="e">
        <f t="shared" si="1"/>
        <v>#VALUE!</v>
      </c>
      <c r="J66" s="50" t="e">
        <f t="shared" si="1"/>
        <v>#VALUE!</v>
      </c>
      <c r="K66" s="50" t="e">
        <f t="shared" si="1"/>
        <v>#VALUE!</v>
      </c>
    </row>
    <row r="67" spans="2:11" x14ac:dyDescent="0.15">
      <c r="B67" s="204" t="s">
        <v>62</v>
      </c>
      <c r="C67" s="89" t="s">
        <v>5</v>
      </c>
      <c r="D67" s="90">
        <v>0.13739999999999999</v>
      </c>
      <c r="E67" s="91">
        <v>0.13739999999999999</v>
      </c>
      <c r="F67" s="89" t="s">
        <v>5</v>
      </c>
      <c r="G67" s="90" t="s">
        <v>5</v>
      </c>
      <c r="H67" s="91" t="s">
        <v>5</v>
      </c>
      <c r="I67" s="50" t="e">
        <f t="shared" si="1"/>
        <v>#VALUE!</v>
      </c>
      <c r="J67" s="50" t="e">
        <f t="shared" si="1"/>
        <v>#VALUE!</v>
      </c>
      <c r="K67" s="50" t="e">
        <f t="shared" si="1"/>
        <v>#VALUE!</v>
      </c>
    </row>
    <row r="68" spans="2:11" ht="13.5" customHeight="1" x14ac:dyDescent="0.15">
      <c r="B68" s="204"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206"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49"/>
      <c r="C70" s="16"/>
      <c r="D70" s="16"/>
      <c r="E70" s="16"/>
      <c r="F70" s="16"/>
      <c r="G70" s="16"/>
      <c r="H70" s="16"/>
    </row>
    <row r="71" spans="2:11" x14ac:dyDescent="0.15">
      <c r="B71" s="17" t="s">
        <v>114</v>
      </c>
      <c r="C71" s="11"/>
      <c r="D71" s="11"/>
      <c r="E71" s="11"/>
      <c r="F71" s="11"/>
      <c r="G71" s="11"/>
      <c r="H71" s="11"/>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138</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167</v>
      </c>
      <c r="D10" s="59">
        <v>3190</v>
      </c>
      <c r="E10" s="60">
        <v>2430</v>
      </c>
      <c r="F10" s="235">
        <v>180</v>
      </c>
      <c r="G10" s="235">
        <v>3220</v>
      </c>
      <c r="H10" s="298">
        <v>2450</v>
      </c>
      <c r="I10" s="50">
        <f>F10-C10</f>
        <v>13</v>
      </c>
      <c r="J10" s="50">
        <f t="shared" ref="J10:K25" si="0">G10-D10</f>
        <v>30</v>
      </c>
      <c r="K10" s="50">
        <f t="shared" si="0"/>
        <v>20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93.5</v>
      </c>
      <c r="D12" s="107">
        <f t="shared" si="2"/>
        <v>1061.9449999999999</v>
      </c>
      <c r="E12" s="108">
        <f t="shared" si="2"/>
        <v>886.94500000000005</v>
      </c>
      <c r="F12" s="125">
        <f t="shared" si="2"/>
        <v>89.616</v>
      </c>
      <c r="G12" s="107">
        <f t="shared" si="2"/>
        <v>996.85</v>
      </c>
      <c r="H12" s="108">
        <f t="shared" si="2"/>
        <v>838.69695652173914</v>
      </c>
      <c r="I12" s="50">
        <f t="shared" si="1"/>
        <v>-3.8840000000000003</v>
      </c>
      <c r="J12" s="50">
        <f t="shared" si="0"/>
        <v>-65.094999999999914</v>
      </c>
      <c r="K12" s="50">
        <f t="shared" si="0"/>
        <v>-48.248043478260911</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15</v>
      </c>
      <c r="D14" s="71">
        <f t="shared" si="3"/>
        <v>295</v>
      </c>
      <c r="E14" s="72">
        <f t="shared" si="3"/>
        <v>225</v>
      </c>
      <c r="F14" s="70">
        <f t="shared" si="3"/>
        <v>16.200000000000003</v>
      </c>
      <c r="G14" s="71">
        <f t="shared" si="3"/>
        <v>289.98</v>
      </c>
      <c r="H14" s="72">
        <f t="shared" si="3"/>
        <v>220.63695652173917</v>
      </c>
      <c r="I14" s="50">
        <f t="shared" si="1"/>
        <v>1.2000000000000028</v>
      </c>
      <c r="J14" s="50">
        <f t="shared" si="0"/>
        <v>-5.0199999999999818</v>
      </c>
      <c r="K14" s="50">
        <f t="shared" si="0"/>
        <v>-4.3630434782608347</v>
      </c>
    </row>
    <row r="15" spans="2:11" x14ac:dyDescent="0.15">
      <c r="B15" s="112" t="s">
        <v>20</v>
      </c>
      <c r="C15" s="73">
        <v>15</v>
      </c>
      <c r="D15" s="68">
        <v>295</v>
      </c>
      <c r="E15" s="74">
        <v>225</v>
      </c>
      <c r="F15" s="73">
        <v>16.200000000000003</v>
      </c>
      <c r="G15" s="68">
        <v>289.98</v>
      </c>
      <c r="H15" s="74">
        <v>220.63695652173917</v>
      </c>
      <c r="I15" s="50">
        <f t="shared" si="1"/>
        <v>1.2000000000000028</v>
      </c>
      <c r="J15" s="50">
        <f t="shared" si="0"/>
        <v>-5.0199999999999818</v>
      </c>
      <c r="K15" s="50">
        <f t="shared" si="0"/>
        <v>-4.3630434782608347</v>
      </c>
    </row>
    <row r="16" spans="2:11" ht="13.5" customHeight="1" x14ac:dyDescent="0.15">
      <c r="B16" s="113" t="s">
        <v>9</v>
      </c>
      <c r="C16" s="75">
        <f t="shared" ref="C16:H16" si="4">SUM(C17,C18,C19)</f>
        <v>2</v>
      </c>
      <c r="D16" s="76">
        <f t="shared" si="4"/>
        <v>26</v>
      </c>
      <c r="E16" s="77">
        <f t="shared" si="4"/>
        <v>18</v>
      </c>
      <c r="F16" s="75">
        <f t="shared" si="4"/>
        <v>2</v>
      </c>
      <c r="G16" s="76">
        <f t="shared" si="4"/>
        <v>26</v>
      </c>
      <c r="H16" s="77">
        <f t="shared" si="4"/>
        <v>18</v>
      </c>
      <c r="I16" s="50">
        <f t="shared" si="1"/>
        <v>0</v>
      </c>
      <c r="J16" s="50">
        <f t="shared" si="0"/>
        <v>0</v>
      </c>
      <c r="K16" s="50">
        <f t="shared" si="0"/>
        <v>0</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v>2</v>
      </c>
      <c r="D19" s="79">
        <v>26</v>
      </c>
      <c r="E19" s="80">
        <v>18</v>
      </c>
      <c r="F19" s="78">
        <v>2</v>
      </c>
      <c r="G19" s="79">
        <v>26</v>
      </c>
      <c r="H19" s="80">
        <v>18</v>
      </c>
      <c r="I19" s="50">
        <f t="shared" si="1"/>
        <v>0</v>
      </c>
      <c r="J19" s="50">
        <f t="shared" si="0"/>
        <v>0</v>
      </c>
      <c r="K19" s="50">
        <f t="shared" si="0"/>
        <v>0</v>
      </c>
    </row>
    <row r="20" spans="2:11" x14ac:dyDescent="0.15">
      <c r="B20" s="113" t="s">
        <v>10</v>
      </c>
      <c r="C20" s="81">
        <f t="shared" ref="C20:H20" si="5">SUM(C21,C22,C23,C24,C25,C26)</f>
        <v>1</v>
      </c>
      <c r="D20" s="82">
        <f t="shared" si="5"/>
        <v>20</v>
      </c>
      <c r="E20" s="83">
        <f t="shared" si="5"/>
        <v>10</v>
      </c>
      <c r="F20" s="81">
        <f t="shared" si="5"/>
        <v>1</v>
      </c>
      <c r="G20" s="82">
        <f t="shared" si="5"/>
        <v>20</v>
      </c>
      <c r="H20" s="83">
        <f t="shared" si="5"/>
        <v>10</v>
      </c>
      <c r="I20" s="50">
        <f t="shared" si="1"/>
        <v>0</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1</v>
      </c>
      <c r="D24" s="52">
        <v>20</v>
      </c>
      <c r="E24" s="88">
        <v>10</v>
      </c>
      <c r="F24" s="87">
        <v>1</v>
      </c>
      <c r="G24" s="52">
        <v>20</v>
      </c>
      <c r="H24" s="88">
        <v>10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6">C28</f>
        <v>6</v>
      </c>
      <c r="D27" s="82">
        <f t="shared" si="6"/>
        <v>102</v>
      </c>
      <c r="E27" s="83">
        <f t="shared" si="6"/>
        <v>86</v>
      </c>
      <c r="F27" s="81">
        <f t="shared" si="6"/>
        <v>6</v>
      </c>
      <c r="G27" s="82">
        <f t="shared" si="6"/>
        <v>100</v>
      </c>
      <c r="H27" s="83">
        <f t="shared" si="6"/>
        <v>85</v>
      </c>
      <c r="I27" s="50">
        <f t="shared" si="1"/>
        <v>0</v>
      </c>
      <c r="J27" s="50">
        <f t="shared" si="1"/>
        <v>-2</v>
      </c>
      <c r="K27" s="50">
        <f t="shared" si="1"/>
        <v>-1</v>
      </c>
    </row>
    <row r="28" spans="2:11" x14ac:dyDescent="0.15">
      <c r="B28" s="112" t="s">
        <v>30</v>
      </c>
      <c r="C28" s="89">
        <v>6</v>
      </c>
      <c r="D28" s="90">
        <v>102</v>
      </c>
      <c r="E28" s="91">
        <v>86</v>
      </c>
      <c r="F28" s="89">
        <v>6</v>
      </c>
      <c r="G28" s="90">
        <v>100</v>
      </c>
      <c r="H28" s="91">
        <v>85</v>
      </c>
      <c r="I28" s="50">
        <f t="shared" si="1"/>
        <v>0</v>
      </c>
      <c r="J28" s="50">
        <f t="shared" si="1"/>
        <v>-2</v>
      </c>
      <c r="K28" s="50">
        <f t="shared" si="1"/>
        <v>-1</v>
      </c>
    </row>
    <row r="29" spans="2:11" x14ac:dyDescent="0.15">
      <c r="B29" s="113" t="s">
        <v>12</v>
      </c>
      <c r="C29" s="81">
        <f t="shared" ref="C29:H29" si="7">SUM(C30,C31,C32,C33)</f>
        <v>19</v>
      </c>
      <c r="D29" s="82">
        <f t="shared" si="7"/>
        <v>158</v>
      </c>
      <c r="E29" s="83">
        <f t="shared" si="7"/>
        <v>140</v>
      </c>
      <c r="F29" s="81">
        <f t="shared" si="7"/>
        <v>17</v>
      </c>
      <c r="G29" s="82">
        <f t="shared" si="7"/>
        <v>99</v>
      </c>
      <c r="H29" s="83">
        <f t="shared" si="7"/>
        <v>86</v>
      </c>
      <c r="I29" s="50">
        <f t="shared" si="1"/>
        <v>-2</v>
      </c>
      <c r="J29" s="50">
        <f t="shared" si="1"/>
        <v>-59</v>
      </c>
      <c r="K29" s="50">
        <f t="shared" si="1"/>
        <v>-54</v>
      </c>
    </row>
    <row r="30" spans="2:11" x14ac:dyDescent="0.15">
      <c r="B30" s="112" t="s">
        <v>31</v>
      </c>
      <c r="C30" s="89">
        <v>13</v>
      </c>
      <c r="D30" s="90">
        <v>45</v>
      </c>
      <c r="E30" s="91">
        <v>36</v>
      </c>
      <c r="F30" s="89">
        <v>12</v>
      </c>
      <c r="G30" s="90">
        <v>25</v>
      </c>
      <c r="H30" s="91">
        <v>19</v>
      </c>
      <c r="I30" s="50">
        <f t="shared" si="1"/>
        <v>-1</v>
      </c>
      <c r="J30" s="50">
        <f t="shared" si="1"/>
        <v>-20</v>
      </c>
      <c r="K30" s="50">
        <f t="shared" si="1"/>
        <v>-17</v>
      </c>
    </row>
    <row r="31" spans="2:11" x14ac:dyDescent="0.15">
      <c r="B31" s="112" t="s">
        <v>32</v>
      </c>
      <c r="C31" s="89">
        <v>4</v>
      </c>
      <c r="D31" s="90">
        <v>70</v>
      </c>
      <c r="E31" s="91">
        <v>64</v>
      </c>
      <c r="F31" s="89">
        <v>3</v>
      </c>
      <c r="G31" s="90">
        <v>42</v>
      </c>
      <c r="H31" s="91">
        <v>37</v>
      </c>
      <c r="I31" s="50">
        <f t="shared" si="1"/>
        <v>-1</v>
      </c>
      <c r="J31" s="50">
        <f t="shared" si="1"/>
        <v>-28</v>
      </c>
      <c r="K31" s="50">
        <f t="shared" si="1"/>
        <v>-27</v>
      </c>
    </row>
    <row r="32" spans="2:11" x14ac:dyDescent="0.15">
      <c r="B32" s="112" t="s">
        <v>33</v>
      </c>
      <c r="C32" s="89">
        <v>2</v>
      </c>
      <c r="D32" s="90">
        <v>43</v>
      </c>
      <c r="E32" s="91">
        <v>40</v>
      </c>
      <c r="F32" s="89">
        <v>2</v>
      </c>
      <c r="G32" s="90">
        <v>32</v>
      </c>
      <c r="H32" s="91">
        <v>30</v>
      </c>
      <c r="I32" s="50">
        <f t="shared" si="1"/>
        <v>0</v>
      </c>
      <c r="J32" s="50">
        <f t="shared" si="1"/>
        <v>-11</v>
      </c>
      <c r="K32" s="50">
        <f t="shared" si="1"/>
        <v>-10</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f t="shared" ref="C34:H34" si="8">SUM(C35,C36,C37,C38,C39,C40,C41)</f>
        <v>1</v>
      </c>
      <c r="D34" s="82">
        <f t="shared" si="8"/>
        <v>31</v>
      </c>
      <c r="E34" s="83">
        <f t="shared" si="8"/>
        <v>27</v>
      </c>
      <c r="F34" s="81">
        <f t="shared" si="8"/>
        <v>1.5</v>
      </c>
      <c r="G34" s="82">
        <f t="shared" si="8"/>
        <v>32</v>
      </c>
      <c r="H34" s="83">
        <f t="shared" si="8"/>
        <v>29</v>
      </c>
      <c r="I34" s="50">
        <f t="shared" si="1"/>
        <v>0.5</v>
      </c>
      <c r="J34" s="50">
        <f t="shared" si="1"/>
        <v>1</v>
      </c>
      <c r="K34" s="50">
        <f t="shared" si="1"/>
        <v>2</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v>1</v>
      </c>
      <c r="D39" s="90">
        <v>29</v>
      </c>
      <c r="E39" s="91">
        <v>25</v>
      </c>
      <c r="F39" s="89">
        <v>1.5</v>
      </c>
      <c r="G39" s="90">
        <v>30</v>
      </c>
      <c r="H39" s="91">
        <v>27</v>
      </c>
      <c r="I39" s="50">
        <f t="shared" si="1"/>
        <v>0.5</v>
      </c>
      <c r="J39" s="50">
        <f t="shared" si="1"/>
        <v>1</v>
      </c>
      <c r="K39" s="50">
        <f t="shared" si="1"/>
        <v>2</v>
      </c>
    </row>
    <row r="40" spans="2:11" x14ac:dyDescent="0.15">
      <c r="B40" s="112" t="s">
        <v>40</v>
      </c>
      <c r="C40" s="89">
        <v>0</v>
      </c>
      <c r="D40" s="90">
        <v>2</v>
      </c>
      <c r="E40" s="91">
        <v>2</v>
      </c>
      <c r="F40" s="89">
        <v>0</v>
      </c>
      <c r="G40" s="90">
        <v>2</v>
      </c>
      <c r="H40" s="91">
        <v>2</v>
      </c>
      <c r="I40" s="50">
        <f t="shared" si="1"/>
        <v>0</v>
      </c>
      <c r="J40" s="50">
        <f t="shared" si="1"/>
        <v>0</v>
      </c>
      <c r="K40" s="50">
        <f t="shared" si="1"/>
        <v>0</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9">SUM(C43,C44,C45,C46,C47)</f>
        <v>30</v>
      </c>
      <c r="D42" s="82">
        <f t="shared" si="9"/>
        <v>218</v>
      </c>
      <c r="E42" s="83">
        <f t="shared" si="9"/>
        <v>201</v>
      </c>
      <c r="F42" s="81">
        <f t="shared" si="9"/>
        <v>25</v>
      </c>
      <c r="G42" s="82">
        <f t="shared" si="9"/>
        <v>192</v>
      </c>
      <c r="H42" s="83">
        <f t="shared" si="9"/>
        <v>177</v>
      </c>
      <c r="I42" s="50">
        <f t="shared" si="1"/>
        <v>-5</v>
      </c>
      <c r="J42" s="50">
        <f t="shared" si="1"/>
        <v>-26</v>
      </c>
      <c r="K42" s="50">
        <f t="shared" si="1"/>
        <v>-24</v>
      </c>
    </row>
    <row r="43" spans="2:11" x14ac:dyDescent="0.15">
      <c r="B43" s="112" t="s">
        <v>42</v>
      </c>
      <c r="C43" s="89" t="s">
        <v>6</v>
      </c>
      <c r="D43" s="90" t="s">
        <v>6</v>
      </c>
      <c r="E43" s="91" t="s">
        <v>6</v>
      </c>
      <c r="F43" s="89" t="s">
        <v>6</v>
      </c>
      <c r="G43" s="90" t="s">
        <v>6</v>
      </c>
      <c r="H43" s="91" t="s">
        <v>6</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5</v>
      </c>
      <c r="D45" s="90">
        <v>122</v>
      </c>
      <c r="E45" s="91">
        <v>110</v>
      </c>
      <c r="F45" s="89">
        <v>5</v>
      </c>
      <c r="G45" s="90">
        <v>122</v>
      </c>
      <c r="H45" s="91">
        <v>110</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78">
        <v>25</v>
      </c>
      <c r="D47" s="207">
        <v>96</v>
      </c>
      <c r="E47" s="80">
        <v>91</v>
      </c>
      <c r="F47" s="78">
        <v>20</v>
      </c>
      <c r="G47" s="207">
        <v>70</v>
      </c>
      <c r="H47" s="80">
        <v>67</v>
      </c>
      <c r="I47" s="50">
        <f t="shared" si="1"/>
        <v>-5</v>
      </c>
      <c r="J47" s="50">
        <f t="shared" si="1"/>
        <v>-26</v>
      </c>
      <c r="K47" s="50">
        <f t="shared" si="1"/>
        <v>-24</v>
      </c>
    </row>
    <row r="48" spans="2:11" x14ac:dyDescent="0.15">
      <c r="B48" s="113" t="s">
        <v>15</v>
      </c>
      <c r="C48" s="81">
        <f t="shared" ref="C48:H48" si="10">SUM(C49,C50)</f>
        <v>12</v>
      </c>
      <c r="D48" s="82">
        <f t="shared" si="10"/>
        <v>137</v>
      </c>
      <c r="E48" s="83">
        <f t="shared" si="10"/>
        <v>115</v>
      </c>
      <c r="F48" s="81">
        <f t="shared" si="10"/>
        <v>11</v>
      </c>
      <c r="G48" s="82">
        <f t="shared" si="10"/>
        <v>126</v>
      </c>
      <c r="H48" s="83">
        <f t="shared" si="10"/>
        <v>106</v>
      </c>
      <c r="I48" s="50">
        <f t="shared" si="1"/>
        <v>-1</v>
      </c>
      <c r="J48" s="50">
        <f t="shared" si="1"/>
        <v>-11</v>
      </c>
      <c r="K48" s="50">
        <f t="shared" si="1"/>
        <v>-9</v>
      </c>
    </row>
    <row r="49" spans="2:11" x14ac:dyDescent="0.15">
      <c r="B49" s="112" t="s">
        <v>47</v>
      </c>
      <c r="C49" s="87">
        <v>2</v>
      </c>
      <c r="D49" s="52">
        <v>44</v>
      </c>
      <c r="E49" s="88">
        <v>40</v>
      </c>
      <c r="F49" s="87">
        <v>2</v>
      </c>
      <c r="G49" s="52">
        <v>44</v>
      </c>
      <c r="H49" s="88">
        <v>40</v>
      </c>
      <c r="I49" s="50">
        <f t="shared" si="1"/>
        <v>0</v>
      </c>
      <c r="J49" s="50">
        <f t="shared" si="1"/>
        <v>0</v>
      </c>
      <c r="K49" s="50">
        <f t="shared" si="1"/>
        <v>0</v>
      </c>
    </row>
    <row r="50" spans="2:11" x14ac:dyDescent="0.15">
      <c r="B50" s="112" t="s">
        <v>48</v>
      </c>
      <c r="C50" s="87">
        <v>10</v>
      </c>
      <c r="D50" s="52">
        <v>93</v>
      </c>
      <c r="E50" s="88">
        <v>75</v>
      </c>
      <c r="F50" s="87">
        <v>9</v>
      </c>
      <c r="G50" s="52">
        <v>82</v>
      </c>
      <c r="H50" s="88">
        <v>66</v>
      </c>
      <c r="I50" s="50">
        <f t="shared" si="1"/>
        <v>-1</v>
      </c>
      <c r="J50" s="50">
        <f t="shared" si="1"/>
        <v>-11</v>
      </c>
      <c r="K50" s="50">
        <f t="shared" si="1"/>
        <v>-9</v>
      </c>
    </row>
    <row r="51" spans="2:11" x14ac:dyDescent="0.15">
      <c r="B51" s="113" t="s">
        <v>16</v>
      </c>
      <c r="C51" s="173">
        <f t="shared" ref="C51:H51" si="11">SUM(C52,C53,C54)</f>
        <v>3</v>
      </c>
      <c r="D51" s="171">
        <f t="shared" si="11"/>
        <v>15</v>
      </c>
      <c r="E51" s="172">
        <f t="shared" si="11"/>
        <v>12</v>
      </c>
      <c r="F51" s="173">
        <f t="shared" si="11"/>
        <v>2</v>
      </c>
      <c r="G51" s="171">
        <f t="shared" si="11"/>
        <v>13</v>
      </c>
      <c r="H51" s="172">
        <f t="shared" si="11"/>
        <v>9</v>
      </c>
      <c r="I51" s="50">
        <f t="shared" si="1"/>
        <v>-1</v>
      </c>
      <c r="J51" s="50">
        <f t="shared" si="1"/>
        <v>-2</v>
      </c>
      <c r="K51" s="50">
        <f t="shared" si="1"/>
        <v>-3</v>
      </c>
    </row>
    <row r="52" spans="2:11" x14ac:dyDescent="0.15">
      <c r="B52" s="112" t="s">
        <v>49</v>
      </c>
      <c r="C52" s="89">
        <v>1</v>
      </c>
      <c r="D52" s="90">
        <v>5</v>
      </c>
      <c r="E52" s="91">
        <v>4</v>
      </c>
      <c r="F52" s="89">
        <v>1</v>
      </c>
      <c r="G52" s="90">
        <v>5</v>
      </c>
      <c r="H52" s="91">
        <v>4</v>
      </c>
      <c r="I52" s="50">
        <f t="shared" si="1"/>
        <v>0</v>
      </c>
      <c r="J52" s="50">
        <f t="shared" si="1"/>
        <v>0</v>
      </c>
      <c r="K52" s="50">
        <f t="shared" si="1"/>
        <v>0</v>
      </c>
    </row>
    <row r="53" spans="2:11" x14ac:dyDescent="0.15">
      <c r="B53" s="112" t="s">
        <v>50</v>
      </c>
      <c r="C53" s="89">
        <v>1</v>
      </c>
      <c r="D53" s="90">
        <v>5</v>
      </c>
      <c r="E53" s="91">
        <v>4</v>
      </c>
      <c r="F53" s="89">
        <v>1</v>
      </c>
      <c r="G53" s="90">
        <v>5</v>
      </c>
      <c r="H53" s="91">
        <v>4</v>
      </c>
      <c r="I53" s="50">
        <f t="shared" si="1"/>
        <v>0</v>
      </c>
      <c r="J53" s="50">
        <f t="shared" si="1"/>
        <v>0</v>
      </c>
      <c r="K53" s="50">
        <f t="shared" si="1"/>
        <v>0</v>
      </c>
    </row>
    <row r="54" spans="2:11" x14ac:dyDescent="0.15">
      <c r="B54" s="112" t="s">
        <v>51</v>
      </c>
      <c r="C54" s="89">
        <v>1</v>
      </c>
      <c r="D54" s="90">
        <v>5</v>
      </c>
      <c r="E54" s="91">
        <v>4</v>
      </c>
      <c r="F54" s="89">
        <v>0</v>
      </c>
      <c r="G54" s="90">
        <v>3</v>
      </c>
      <c r="H54" s="91">
        <v>1</v>
      </c>
      <c r="I54" s="50">
        <f t="shared" si="1"/>
        <v>-1</v>
      </c>
      <c r="J54" s="50">
        <f t="shared" si="1"/>
        <v>-2</v>
      </c>
      <c r="K54" s="50">
        <f t="shared" si="1"/>
        <v>-3</v>
      </c>
    </row>
    <row r="55" spans="2:11" x14ac:dyDescent="0.15">
      <c r="B55" s="113" t="s">
        <v>17</v>
      </c>
      <c r="C55" s="81">
        <f t="shared" ref="C55:H55" si="12">SUM(C56:C65)</f>
        <v>4.5</v>
      </c>
      <c r="D55" s="82">
        <f t="shared" si="12"/>
        <v>58.7</v>
      </c>
      <c r="E55" s="83">
        <f t="shared" si="12"/>
        <v>51.7</v>
      </c>
      <c r="F55" s="81">
        <f t="shared" si="12"/>
        <v>7.9160000000000004</v>
      </c>
      <c r="G55" s="82">
        <f t="shared" si="12"/>
        <v>97.87</v>
      </c>
      <c r="H55" s="83">
        <f t="shared" si="12"/>
        <v>97.06</v>
      </c>
      <c r="I55" s="50">
        <f t="shared" si="1"/>
        <v>3.4160000000000004</v>
      </c>
      <c r="J55" s="50">
        <f t="shared" si="1"/>
        <v>39.17</v>
      </c>
      <c r="K55" s="50">
        <f t="shared" si="1"/>
        <v>45.36</v>
      </c>
    </row>
    <row r="56" spans="2:11" x14ac:dyDescent="0.15">
      <c r="B56" s="112" t="s">
        <v>52</v>
      </c>
      <c r="C56" s="89">
        <v>0.5</v>
      </c>
      <c r="D56" s="90">
        <v>8</v>
      </c>
      <c r="E56" s="91">
        <v>8</v>
      </c>
      <c r="F56" s="89">
        <v>0.8</v>
      </c>
      <c r="G56" s="90">
        <v>12</v>
      </c>
      <c r="H56" s="91">
        <v>11.5</v>
      </c>
      <c r="I56" s="50">
        <f t="shared" si="1"/>
        <v>0.30000000000000004</v>
      </c>
      <c r="J56" s="50">
        <f t="shared" si="1"/>
        <v>4</v>
      </c>
      <c r="K56" s="50">
        <f t="shared" si="1"/>
        <v>3.5</v>
      </c>
    </row>
    <row r="57" spans="2:11" x14ac:dyDescent="0.15">
      <c r="B57" s="112" t="s">
        <v>53</v>
      </c>
      <c r="C57" s="89">
        <v>0</v>
      </c>
      <c r="D57" s="90">
        <v>0</v>
      </c>
      <c r="E57" s="91">
        <v>0</v>
      </c>
      <c r="F57" s="89">
        <v>0.11600000000000001</v>
      </c>
      <c r="G57" s="90">
        <v>0.87</v>
      </c>
      <c r="H57" s="91">
        <v>0.56000000000000005</v>
      </c>
      <c r="I57" s="50">
        <f t="shared" si="1"/>
        <v>0.11600000000000001</v>
      </c>
      <c r="J57" s="50">
        <f t="shared" si="1"/>
        <v>0.87</v>
      </c>
      <c r="K57" s="50">
        <f t="shared" si="1"/>
        <v>0.56000000000000005</v>
      </c>
    </row>
    <row r="58" spans="2:11" x14ac:dyDescent="0.15">
      <c r="B58" s="112" t="s">
        <v>54</v>
      </c>
      <c r="C58" s="89">
        <v>1</v>
      </c>
      <c r="D58" s="90">
        <v>18</v>
      </c>
      <c r="E58" s="91">
        <v>11</v>
      </c>
      <c r="F58" s="89">
        <v>0</v>
      </c>
      <c r="G58" s="90">
        <v>1</v>
      </c>
      <c r="H58" s="91">
        <v>1</v>
      </c>
      <c r="I58" s="50">
        <f t="shared" si="1"/>
        <v>-1</v>
      </c>
      <c r="J58" s="50">
        <f t="shared" si="1"/>
        <v>-17</v>
      </c>
      <c r="K58" s="50">
        <f t="shared" si="1"/>
        <v>-10</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3</v>
      </c>
      <c r="D65" s="90">
        <v>32.700000000000003</v>
      </c>
      <c r="E65" s="91">
        <v>32.700000000000003</v>
      </c>
      <c r="F65" s="89">
        <v>7</v>
      </c>
      <c r="G65" s="90">
        <v>84</v>
      </c>
      <c r="H65" s="91">
        <v>84</v>
      </c>
      <c r="I65" s="50">
        <f t="shared" si="1"/>
        <v>4</v>
      </c>
      <c r="J65" s="50">
        <f t="shared" si="1"/>
        <v>51.3</v>
      </c>
      <c r="K65" s="50">
        <f t="shared" si="1"/>
        <v>51.3</v>
      </c>
    </row>
    <row r="66" spans="2:11" x14ac:dyDescent="0.15">
      <c r="B66" s="113" t="s">
        <v>18</v>
      </c>
      <c r="C66" s="81" t="s">
        <v>5</v>
      </c>
      <c r="D66" s="82">
        <f t="shared" ref="C66:H66" si="13">SUM(D67,D68,D69)</f>
        <v>1.2450000000000001</v>
      </c>
      <c r="E66" s="83">
        <f t="shared" si="13"/>
        <v>1.2450000000000001</v>
      </c>
      <c r="F66" s="81" t="s">
        <v>5</v>
      </c>
      <c r="G66" s="82">
        <f t="shared" si="13"/>
        <v>1</v>
      </c>
      <c r="H66" s="83">
        <f t="shared" si="13"/>
        <v>1</v>
      </c>
      <c r="I66" s="50" t="e">
        <f t="shared" si="1"/>
        <v>#VALUE!</v>
      </c>
      <c r="J66" s="50">
        <f t="shared" si="1"/>
        <v>-0.24500000000000011</v>
      </c>
      <c r="K66" s="50">
        <f t="shared" si="1"/>
        <v>-0.24500000000000011</v>
      </c>
    </row>
    <row r="67" spans="2:11" x14ac:dyDescent="0.15">
      <c r="B67" s="112" t="s">
        <v>62</v>
      </c>
      <c r="C67" s="89" t="s">
        <v>5</v>
      </c>
      <c r="D67" s="90">
        <v>1.2450000000000001</v>
      </c>
      <c r="E67" s="91">
        <v>1.2450000000000001</v>
      </c>
      <c r="F67" s="89" t="s">
        <v>5</v>
      </c>
      <c r="G67" s="90">
        <v>1</v>
      </c>
      <c r="H67" s="91">
        <v>1</v>
      </c>
      <c r="I67" s="50" t="e">
        <f t="shared" si="1"/>
        <v>#VALUE!</v>
      </c>
      <c r="J67" s="50">
        <f t="shared" si="1"/>
        <v>-0.24500000000000011</v>
      </c>
      <c r="K67" s="50">
        <f t="shared" si="1"/>
        <v>-0.24500000000000011</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139</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44</v>
      </c>
      <c r="D10" s="59">
        <v>1220</v>
      </c>
      <c r="E10" s="60">
        <v>1140</v>
      </c>
      <c r="F10" s="235">
        <v>43</v>
      </c>
      <c r="G10" s="235">
        <v>1260</v>
      </c>
      <c r="H10" s="298">
        <v>1180</v>
      </c>
      <c r="I10" s="50">
        <f>F10-C10</f>
        <v>-1</v>
      </c>
      <c r="J10" s="50">
        <f t="shared" ref="J10:K25" si="0">G10-D10</f>
        <v>40</v>
      </c>
      <c r="K10" s="50">
        <f t="shared" si="0"/>
        <v>40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26.5</v>
      </c>
      <c r="D12" s="107">
        <f t="shared" si="2"/>
        <v>570</v>
      </c>
      <c r="E12" s="108">
        <f t="shared" si="2"/>
        <v>539</v>
      </c>
      <c r="F12" s="125">
        <f t="shared" si="2"/>
        <v>31.26</v>
      </c>
      <c r="G12" s="107">
        <f t="shared" si="2"/>
        <v>635</v>
      </c>
      <c r="H12" s="108">
        <f t="shared" si="2"/>
        <v>600</v>
      </c>
      <c r="I12" s="50">
        <f t="shared" si="1"/>
        <v>4.7600000000000016</v>
      </c>
      <c r="J12" s="50">
        <f t="shared" si="0"/>
        <v>65</v>
      </c>
      <c r="K12" s="50">
        <f t="shared" si="0"/>
        <v>61</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5</v>
      </c>
      <c r="D15" s="68" t="s">
        <v>5</v>
      </c>
      <c r="E15" s="74" t="s">
        <v>5</v>
      </c>
      <c r="F15" s="234" t="s">
        <v>5</v>
      </c>
      <c r="G15" s="234" t="s">
        <v>5</v>
      </c>
      <c r="H15" s="240" t="s">
        <v>5</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81" t="s">
        <v>5</v>
      </c>
      <c r="D20" s="82" t="s">
        <v>5</v>
      </c>
      <c r="E20" s="83" t="s">
        <v>5</v>
      </c>
      <c r="F20" s="225" t="s">
        <v>354</v>
      </c>
      <c r="G20" s="226" t="s">
        <v>355</v>
      </c>
      <c r="H20" s="227" t="s">
        <v>355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126" t="s">
        <v>6</v>
      </c>
      <c r="D24" s="109" t="s">
        <v>6</v>
      </c>
      <c r="E24" s="127" t="s">
        <v>6</v>
      </c>
      <c r="F24" s="126" t="s">
        <v>6</v>
      </c>
      <c r="G24" s="109" t="s">
        <v>6</v>
      </c>
      <c r="H24" s="127" t="s">
        <v>6</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81">
        <f t="shared" ref="C27:H27" si="4">C28</f>
        <v>2</v>
      </c>
      <c r="D27" s="82">
        <f t="shared" si="4"/>
        <v>56</v>
      </c>
      <c r="E27" s="83">
        <f t="shared" si="4"/>
        <v>50</v>
      </c>
      <c r="F27" s="81">
        <f t="shared" si="4"/>
        <v>2</v>
      </c>
      <c r="G27" s="82">
        <f t="shared" si="4"/>
        <v>52</v>
      </c>
      <c r="H27" s="83">
        <f t="shared" si="4"/>
        <v>46</v>
      </c>
      <c r="I27" s="50">
        <f t="shared" si="1"/>
        <v>0</v>
      </c>
      <c r="J27" s="50">
        <f t="shared" si="1"/>
        <v>-4</v>
      </c>
      <c r="K27" s="50">
        <f t="shared" si="1"/>
        <v>-4</v>
      </c>
    </row>
    <row r="28" spans="2:11" x14ac:dyDescent="0.15">
      <c r="B28" s="112" t="s">
        <v>30</v>
      </c>
      <c r="C28" s="89">
        <v>2</v>
      </c>
      <c r="D28" s="90">
        <v>56</v>
      </c>
      <c r="E28" s="91">
        <v>50</v>
      </c>
      <c r="F28" s="89">
        <v>2</v>
      </c>
      <c r="G28" s="90">
        <v>52</v>
      </c>
      <c r="H28" s="91">
        <v>46</v>
      </c>
      <c r="I28" s="50">
        <f t="shared" si="1"/>
        <v>0</v>
      </c>
      <c r="J28" s="50">
        <f t="shared" si="1"/>
        <v>-4</v>
      </c>
      <c r="K28" s="50">
        <f t="shared" si="1"/>
        <v>-4</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5">SUM(C43,C44,C45,C46,C47)</f>
        <v>22.5</v>
      </c>
      <c r="D42" s="82">
        <f t="shared" si="5"/>
        <v>474</v>
      </c>
      <c r="E42" s="83">
        <f t="shared" si="5"/>
        <v>449</v>
      </c>
      <c r="F42" s="81">
        <f t="shared" si="5"/>
        <v>25.25</v>
      </c>
      <c r="G42" s="82">
        <f t="shared" si="5"/>
        <v>539</v>
      </c>
      <c r="H42" s="83">
        <f t="shared" si="5"/>
        <v>510</v>
      </c>
      <c r="I42" s="50">
        <f t="shared" si="1"/>
        <v>2.75</v>
      </c>
      <c r="J42" s="50">
        <f t="shared" si="1"/>
        <v>65</v>
      </c>
      <c r="K42" s="50">
        <f t="shared" si="1"/>
        <v>61</v>
      </c>
    </row>
    <row r="43" spans="2:11" x14ac:dyDescent="0.15">
      <c r="B43" s="112" t="s">
        <v>42</v>
      </c>
      <c r="C43" s="152" t="s">
        <v>5</v>
      </c>
      <c r="D43" s="141" t="s">
        <v>5</v>
      </c>
      <c r="E43" s="149" t="s">
        <v>5</v>
      </c>
      <c r="F43" s="152" t="s">
        <v>5</v>
      </c>
      <c r="G43" s="141" t="s">
        <v>5</v>
      </c>
      <c r="H43" s="149" t="s">
        <v>5</v>
      </c>
      <c r="I43" s="50" t="e">
        <f t="shared" si="1"/>
        <v>#VALUE!</v>
      </c>
      <c r="J43" s="50" t="e">
        <f t="shared" si="1"/>
        <v>#VALUE!</v>
      </c>
      <c r="K43" s="50" t="e">
        <f t="shared" si="1"/>
        <v>#VALUE!</v>
      </c>
    </row>
    <row r="44" spans="2:11" x14ac:dyDescent="0.15">
      <c r="B44" s="112" t="s">
        <v>43</v>
      </c>
      <c r="C44" s="89">
        <v>1</v>
      </c>
      <c r="D44" s="90">
        <v>20</v>
      </c>
      <c r="E44" s="91">
        <v>20</v>
      </c>
      <c r="F44" s="89">
        <v>1</v>
      </c>
      <c r="G44" s="90">
        <v>20</v>
      </c>
      <c r="H44" s="91">
        <v>20</v>
      </c>
      <c r="I44" s="50">
        <f t="shared" si="1"/>
        <v>0</v>
      </c>
      <c r="J44" s="50">
        <f t="shared" si="1"/>
        <v>0</v>
      </c>
      <c r="K44" s="50">
        <f t="shared" si="1"/>
        <v>0</v>
      </c>
    </row>
    <row r="45" spans="2:11" x14ac:dyDescent="0.15">
      <c r="B45" s="112" t="s">
        <v>44</v>
      </c>
      <c r="C45" s="89">
        <v>6.5</v>
      </c>
      <c r="D45" s="90">
        <v>195</v>
      </c>
      <c r="E45" s="91">
        <v>177</v>
      </c>
      <c r="F45" s="89">
        <v>10</v>
      </c>
      <c r="G45" s="90">
        <v>279</v>
      </c>
      <c r="H45" s="91">
        <v>253</v>
      </c>
      <c r="I45" s="50">
        <f t="shared" si="1"/>
        <v>3.5</v>
      </c>
      <c r="J45" s="50">
        <f t="shared" si="1"/>
        <v>84</v>
      </c>
      <c r="K45" s="50">
        <f t="shared" si="1"/>
        <v>76</v>
      </c>
    </row>
    <row r="46" spans="2:11" x14ac:dyDescent="0.15">
      <c r="B46" s="112" t="s">
        <v>45</v>
      </c>
      <c r="C46" s="89">
        <v>9</v>
      </c>
      <c r="D46" s="90">
        <v>122</v>
      </c>
      <c r="E46" s="91">
        <v>122</v>
      </c>
      <c r="F46" s="89">
        <v>8.25</v>
      </c>
      <c r="G46" s="90">
        <v>110</v>
      </c>
      <c r="H46" s="91">
        <v>110</v>
      </c>
      <c r="I46" s="50">
        <f t="shared" si="1"/>
        <v>-0.75</v>
      </c>
      <c r="J46" s="50">
        <f t="shared" si="1"/>
        <v>-12</v>
      </c>
      <c r="K46" s="50">
        <f t="shared" si="1"/>
        <v>-12</v>
      </c>
    </row>
    <row r="47" spans="2:11" x14ac:dyDescent="0.15">
      <c r="B47" s="112" t="s">
        <v>46</v>
      </c>
      <c r="C47" s="89">
        <v>6</v>
      </c>
      <c r="D47" s="207">
        <v>137</v>
      </c>
      <c r="E47" s="80">
        <v>130</v>
      </c>
      <c r="F47" s="89">
        <v>6</v>
      </c>
      <c r="G47" s="207">
        <v>130</v>
      </c>
      <c r="H47" s="80">
        <v>127</v>
      </c>
      <c r="I47" s="50">
        <f t="shared" si="1"/>
        <v>0</v>
      </c>
      <c r="J47" s="50">
        <f t="shared" si="1"/>
        <v>-7</v>
      </c>
      <c r="K47" s="50">
        <f t="shared" si="1"/>
        <v>-3</v>
      </c>
    </row>
    <row r="48" spans="2:11" x14ac:dyDescent="0.15">
      <c r="B48" s="113" t="s">
        <v>15</v>
      </c>
      <c r="C48" s="81">
        <f t="shared" ref="C48:H48" si="6">SUM(C49,C50)</f>
        <v>2</v>
      </c>
      <c r="D48" s="82">
        <f t="shared" si="6"/>
        <v>40</v>
      </c>
      <c r="E48" s="83">
        <f t="shared" si="6"/>
        <v>40</v>
      </c>
      <c r="F48" s="81">
        <f t="shared" si="6"/>
        <v>2</v>
      </c>
      <c r="G48" s="82">
        <f t="shared" si="6"/>
        <v>40</v>
      </c>
      <c r="H48" s="83">
        <f t="shared" si="6"/>
        <v>40</v>
      </c>
      <c r="I48" s="50">
        <f t="shared" si="1"/>
        <v>0</v>
      </c>
      <c r="J48" s="50">
        <f t="shared" si="1"/>
        <v>0</v>
      </c>
      <c r="K48" s="50">
        <f t="shared" si="1"/>
        <v>0</v>
      </c>
    </row>
    <row r="49" spans="2:11" x14ac:dyDescent="0.15">
      <c r="B49" s="112" t="s">
        <v>47</v>
      </c>
      <c r="C49" s="87" t="s">
        <v>5</v>
      </c>
      <c r="D49" s="52" t="s">
        <v>5</v>
      </c>
      <c r="E49" s="88" t="s">
        <v>5</v>
      </c>
      <c r="F49" s="87">
        <v>0</v>
      </c>
      <c r="G49" s="52">
        <v>0</v>
      </c>
      <c r="H49" s="88">
        <v>0</v>
      </c>
      <c r="I49" s="50" t="e">
        <f t="shared" si="1"/>
        <v>#VALUE!</v>
      </c>
      <c r="J49" s="50" t="e">
        <f t="shared" si="1"/>
        <v>#VALUE!</v>
      </c>
      <c r="K49" s="50" t="e">
        <f t="shared" si="1"/>
        <v>#VALUE!</v>
      </c>
    </row>
    <row r="50" spans="2:11" x14ac:dyDescent="0.15">
      <c r="B50" s="112" t="s">
        <v>48</v>
      </c>
      <c r="C50" s="168">
        <v>2</v>
      </c>
      <c r="D50" s="165">
        <v>40</v>
      </c>
      <c r="E50" s="174">
        <v>40</v>
      </c>
      <c r="F50" s="168">
        <v>2</v>
      </c>
      <c r="G50" s="165">
        <v>40</v>
      </c>
      <c r="H50" s="174">
        <v>40</v>
      </c>
      <c r="I50" s="50">
        <f t="shared" si="1"/>
        <v>0</v>
      </c>
      <c r="J50" s="50">
        <f t="shared" si="1"/>
        <v>0</v>
      </c>
      <c r="K50" s="50">
        <f t="shared" si="1"/>
        <v>0</v>
      </c>
    </row>
    <row r="51" spans="2:11" x14ac:dyDescent="0.15">
      <c r="B51" s="113" t="s">
        <v>16</v>
      </c>
      <c r="C51" s="173">
        <f t="shared" ref="C51:H51" si="7">SUM(C52,C53,C54)</f>
        <v>0</v>
      </c>
      <c r="D51" s="171">
        <f t="shared" si="7"/>
        <v>0</v>
      </c>
      <c r="E51" s="172">
        <f t="shared" si="7"/>
        <v>0</v>
      </c>
      <c r="F51" s="173">
        <f t="shared" si="7"/>
        <v>0</v>
      </c>
      <c r="G51" s="171">
        <f t="shared" si="7"/>
        <v>0</v>
      </c>
      <c r="H51" s="172">
        <f t="shared" si="7"/>
        <v>0</v>
      </c>
      <c r="I51" s="50">
        <f t="shared" si="1"/>
        <v>0</v>
      </c>
      <c r="J51" s="50">
        <f t="shared" si="1"/>
        <v>0</v>
      </c>
      <c r="K51" s="50">
        <f t="shared" si="1"/>
        <v>0</v>
      </c>
    </row>
    <row r="52" spans="2:11" x14ac:dyDescent="0.15">
      <c r="B52" s="112" t="s">
        <v>49</v>
      </c>
      <c r="C52" s="89">
        <v>0</v>
      </c>
      <c r="D52" s="90">
        <v>0</v>
      </c>
      <c r="E52" s="91">
        <v>0</v>
      </c>
      <c r="F52" s="89">
        <v>0</v>
      </c>
      <c r="G52" s="90">
        <v>0</v>
      </c>
      <c r="H52" s="91">
        <v>0</v>
      </c>
      <c r="I52" s="50">
        <f t="shared" si="1"/>
        <v>0</v>
      </c>
      <c r="J52" s="50">
        <f t="shared" si="1"/>
        <v>0</v>
      </c>
      <c r="K52" s="50">
        <f t="shared" si="1"/>
        <v>0</v>
      </c>
    </row>
    <row r="53" spans="2:11" x14ac:dyDescent="0.15">
      <c r="B53" s="112" t="s">
        <v>50</v>
      </c>
      <c r="C53" s="89">
        <v>0</v>
      </c>
      <c r="D53" s="90">
        <v>0</v>
      </c>
      <c r="E53" s="91">
        <v>0</v>
      </c>
      <c r="F53" s="89">
        <v>0</v>
      </c>
      <c r="G53" s="90">
        <v>0</v>
      </c>
      <c r="H53" s="91">
        <v>0</v>
      </c>
      <c r="I53" s="50">
        <f t="shared" si="1"/>
        <v>0</v>
      </c>
      <c r="J53" s="50">
        <f t="shared" si="1"/>
        <v>0</v>
      </c>
      <c r="K53" s="50">
        <f t="shared" si="1"/>
        <v>0</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81">
        <f t="shared" ref="C55:H55" si="8">SUM(C56:C65)</f>
        <v>0</v>
      </c>
      <c r="D55" s="82">
        <f t="shared" si="8"/>
        <v>0</v>
      </c>
      <c r="E55" s="83">
        <f t="shared" si="8"/>
        <v>0</v>
      </c>
      <c r="F55" s="81">
        <f t="shared" si="8"/>
        <v>0.01</v>
      </c>
      <c r="G55" s="82">
        <f t="shared" si="8"/>
        <v>0</v>
      </c>
      <c r="H55" s="83">
        <f t="shared" si="8"/>
        <v>0</v>
      </c>
      <c r="I55" s="50">
        <f t="shared" si="1"/>
        <v>0.01</v>
      </c>
      <c r="J55" s="50">
        <f t="shared" si="1"/>
        <v>0</v>
      </c>
      <c r="K55" s="50">
        <f t="shared" si="1"/>
        <v>0</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0.01</v>
      </c>
      <c r="G57" s="90">
        <v>0</v>
      </c>
      <c r="H57" s="91">
        <v>0</v>
      </c>
      <c r="I57" s="50">
        <f t="shared" si="1"/>
        <v>0.01</v>
      </c>
      <c r="J57" s="50">
        <f t="shared" si="1"/>
        <v>0</v>
      </c>
      <c r="K57" s="50">
        <f t="shared" si="1"/>
        <v>0</v>
      </c>
    </row>
    <row r="58" spans="2:11" x14ac:dyDescent="0.15">
      <c r="B58" s="112" t="s">
        <v>54</v>
      </c>
      <c r="C58" s="89">
        <v>0</v>
      </c>
      <c r="D58" s="90">
        <v>0</v>
      </c>
      <c r="E58" s="91">
        <v>0</v>
      </c>
      <c r="F58" s="89">
        <v>0</v>
      </c>
      <c r="G58" s="90">
        <v>0</v>
      </c>
      <c r="H58" s="91">
        <v>0</v>
      </c>
      <c r="I58" s="50">
        <f t="shared" si="1"/>
        <v>0</v>
      </c>
      <c r="J58" s="50">
        <f t="shared" si="1"/>
        <v>0</v>
      </c>
      <c r="K58" s="50">
        <f t="shared" si="1"/>
        <v>0</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v>
      </c>
      <c r="E66" s="83">
        <f>SUM(E67,E68,E69)</f>
        <v>0</v>
      </c>
      <c r="F66" s="81">
        <f>SUM(F67:F69)</f>
        <v>2</v>
      </c>
      <c r="G66" s="82">
        <f>SUM(G67,G68,G69)</f>
        <v>4</v>
      </c>
      <c r="H66" s="83">
        <f>SUM(H67,H68,H69)</f>
        <v>4</v>
      </c>
      <c r="I66" s="50" t="e">
        <f t="shared" si="1"/>
        <v>#VALUE!</v>
      </c>
      <c r="J66" s="50">
        <f t="shared" si="1"/>
        <v>4</v>
      </c>
      <c r="K66" s="50">
        <f t="shared" si="1"/>
        <v>4</v>
      </c>
    </row>
    <row r="67" spans="2:11" x14ac:dyDescent="0.15">
      <c r="B67" s="112" t="s">
        <v>62</v>
      </c>
      <c r="C67" s="89" t="s">
        <v>5</v>
      </c>
      <c r="D67" s="90">
        <v>0</v>
      </c>
      <c r="E67" s="91">
        <v>0</v>
      </c>
      <c r="F67" s="89">
        <v>2</v>
      </c>
      <c r="G67" s="90">
        <v>4</v>
      </c>
      <c r="H67" s="91">
        <v>4</v>
      </c>
      <c r="I67" s="50" t="e">
        <f t="shared" si="1"/>
        <v>#VALUE!</v>
      </c>
      <c r="J67" s="50">
        <f t="shared" si="1"/>
        <v>4</v>
      </c>
      <c r="K67" s="50">
        <f t="shared" si="1"/>
        <v>4</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t="s">
        <v>116</v>
      </c>
      <c r="C1" s="12"/>
      <c r="D1" s="12"/>
      <c r="E1" s="12"/>
      <c r="F1" s="12"/>
      <c r="G1" s="12"/>
      <c r="H1" s="12"/>
      <c r="I1" s="3"/>
      <c r="J1" s="3"/>
      <c r="K1" s="3"/>
    </row>
    <row r="2" spans="2:11" x14ac:dyDescent="0.15">
      <c r="B2" s="10"/>
      <c r="C2" s="12"/>
      <c r="D2" s="12"/>
      <c r="E2" s="12"/>
      <c r="F2" s="12"/>
      <c r="G2" s="12"/>
      <c r="H2" s="12"/>
      <c r="I2" s="3"/>
      <c r="J2" s="3"/>
      <c r="K2" s="3"/>
    </row>
    <row r="3" spans="2:11" x14ac:dyDescent="0.15">
      <c r="B3" s="10" t="s">
        <v>177</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75</v>
      </c>
      <c r="D10" s="59">
        <v>6210</v>
      </c>
      <c r="E10" s="60">
        <v>5890</v>
      </c>
      <c r="F10" s="235">
        <v>79</v>
      </c>
      <c r="G10" s="235">
        <v>6830</v>
      </c>
      <c r="H10" s="298">
        <v>6480</v>
      </c>
      <c r="I10" s="50">
        <f>F10-C10</f>
        <v>4</v>
      </c>
      <c r="J10" s="50">
        <f t="shared" ref="J10:K25" si="0">G10-D10</f>
        <v>620</v>
      </c>
      <c r="K10" s="50">
        <f t="shared" si="0"/>
        <v>590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67.88</v>
      </c>
      <c r="D12" s="107">
        <f t="shared" si="2"/>
        <v>5877.3</v>
      </c>
      <c r="E12" s="108">
        <f t="shared" si="2"/>
        <v>5541</v>
      </c>
      <c r="F12" s="125">
        <f t="shared" si="2"/>
        <v>73.64</v>
      </c>
      <c r="G12" s="107">
        <f t="shared" si="2"/>
        <v>6375.31</v>
      </c>
      <c r="H12" s="108">
        <f t="shared" si="2"/>
        <v>5922.26</v>
      </c>
      <c r="I12" s="50">
        <f t="shared" si="1"/>
        <v>5.7600000000000051</v>
      </c>
      <c r="J12" s="50">
        <f t="shared" si="0"/>
        <v>498.01000000000022</v>
      </c>
      <c r="K12" s="50">
        <f t="shared" si="0"/>
        <v>381.26000000000022</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31</v>
      </c>
      <c r="D14" s="71">
        <f t="shared" si="3"/>
        <v>3130</v>
      </c>
      <c r="E14" s="72">
        <f t="shared" si="3"/>
        <v>3010</v>
      </c>
      <c r="F14" s="70">
        <f t="shared" si="3"/>
        <v>34</v>
      </c>
      <c r="G14" s="71">
        <f t="shared" si="3"/>
        <v>3510</v>
      </c>
      <c r="H14" s="72">
        <f t="shared" si="3"/>
        <v>3380</v>
      </c>
      <c r="I14" s="50">
        <f t="shared" si="1"/>
        <v>3</v>
      </c>
      <c r="J14" s="50">
        <f t="shared" si="0"/>
        <v>380</v>
      </c>
      <c r="K14" s="50">
        <f t="shared" si="0"/>
        <v>370</v>
      </c>
    </row>
    <row r="15" spans="2:11" x14ac:dyDescent="0.15">
      <c r="B15" s="112" t="s">
        <v>20</v>
      </c>
      <c r="C15" s="175">
        <v>31</v>
      </c>
      <c r="D15" s="176">
        <v>3130</v>
      </c>
      <c r="E15" s="177">
        <v>3010</v>
      </c>
      <c r="F15" s="175">
        <v>34</v>
      </c>
      <c r="G15" s="176">
        <v>3510</v>
      </c>
      <c r="H15" s="177">
        <v>3380</v>
      </c>
      <c r="I15" s="50">
        <f t="shared" si="1"/>
        <v>3</v>
      </c>
      <c r="J15" s="50">
        <f t="shared" si="0"/>
        <v>380</v>
      </c>
      <c r="K15" s="50">
        <f t="shared" si="0"/>
        <v>370</v>
      </c>
    </row>
    <row r="16" spans="2:11" ht="13.5" customHeight="1" x14ac:dyDescent="0.15">
      <c r="B16" s="113" t="s">
        <v>9</v>
      </c>
      <c r="C16" s="212">
        <f t="shared" ref="C16:H16" si="4">SUM(C17,C18,C19)</f>
        <v>14</v>
      </c>
      <c r="D16" s="65">
        <f t="shared" si="4"/>
        <v>1196</v>
      </c>
      <c r="E16" s="130">
        <f t="shared" si="4"/>
        <v>1084</v>
      </c>
      <c r="F16" s="212">
        <f t="shared" si="4"/>
        <v>14</v>
      </c>
      <c r="G16" s="65">
        <f t="shared" si="4"/>
        <v>1261</v>
      </c>
      <c r="H16" s="130">
        <f t="shared" si="4"/>
        <v>1125</v>
      </c>
      <c r="I16" s="50">
        <f t="shared" si="1"/>
        <v>0</v>
      </c>
      <c r="J16" s="50">
        <f t="shared" si="0"/>
        <v>65</v>
      </c>
      <c r="K16" s="50">
        <f t="shared" si="0"/>
        <v>41</v>
      </c>
    </row>
    <row r="17" spans="2:11" ht="13.5" customHeight="1" x14ac:dyDescent="0.15">
      <c r="B17" s="112" t="s">
        <v>21</v>
      </c>
      <c r="C17" s="175">
        <v>10</v>
      </c>
      <c r="D17" s="176">
        <v>895</v>
      </c>
      <c r="E17" s="177">
        <v>810</v>
      </c>
      <c r="F17" s="175">
        <v>8</v>
      </c>
      <c r="G17" s="176">
        <v>731</v>
      </c>
      <c r="H17" s="177">
        <v>648</v>
      </c>
      <c r="I17" s="50">
        <f t="shared" si="1"/>
        <v>-2</v>
      </c>
      <c r="J17" s="50">
        <f t="shared" si="0"/>
        <v>-164</v>
      </c>
      <c r="K17" s="50">
        <f t="shared" si="0"/>
        <v>-162</v>
      </c>
    </row>
    <row r="18" spans="2:11" ht="13.5" customHeight="1" x14ac:dyDescent="0.15">
      <c r="B18" s="112" t="s">
        <v>22</v>
      </c>
      <c r="C18" s="175">
        <v>4</v>
      </c>
      <c r="D18" s="176">
        <v>301</v>
      </c>
      <c r="E18" s="177">
        <v>274</v>
      </c>
      <c r="F18" s="175">
        <v>6</v>
      </c>
      <c r="G18" s="176">
        <v>530</v>
      </c>
      <c r="H18" s="177">
        <v>477</v>
      </c>
      <c r="I18" s="50">
        <f t="shared" si="1"/>
        <v>2</v>
      </c>
      <c r="J18" s="50">
        <f t="shared" si="0"/>
        <v>229</v>
      </c>
      <c r="K18" s="50">
        <f t="shared" si="0"/>
        <v>203</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13" t="s">
        <v>10</v>
      </c>
      <c r="C20" s="213">
        <v>0</v>
      </c>
      <c r="D20" s="208">
        <v>0</v>
      </c>
      <c r="E20" s="209">
        <v>0</v>
      </c>
      <c r="F20" s="213" t="s">
        <v>5</v>
      </c>
      <c r="G20" s="208" t="s">
        <v>5</v>
      </c>
      <c r="H20" s="209"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t="s">
        <v>5</v>
      </c>
      <c r="D24" s="52" t="s">
        <v>5</v>
      </c>
      <c r="E24" s="88" t="s">
        <v>5</v>
      </c>
      <c r="F24" s="87" t="s">
        <v>5</v>
      </c>
      <c r="G24" s="52" t="s">
        <v>5</v>
      </c>
      <c r="H24" s="88" t="s">
        <v>5</v>
      </c>
      <c r="I24" s="50" t="e">
        <f t="shared" si="1"/>
        <v>#VALUE!</v>
      </c>
      <c r="J24" s="50" t="e">
        <f t="shared" si="0"/>
        <v>#VALUE!</v>
      </c>
      <c r="K24" s="50" t="e">
        <f t="shared" si="0"/>
        <v>#VALUE!</v>
      </c>
    </row>
    <row r="25" spans="2:11" x14ac:dyDescent="0.15">
      <c r="B25" s="112" t="s">
        <v>28</v>
      </c>
      <c r="C25" s="78">
        <v>0</v>
      </c>
      <c r="D25" s="79">
        <v>0</v>
      </c>
      <c r="E25" s="80">
        <v>0</v>
      </c>
      <c r="F25" s="78" t="s">
        <v>6</v>
      </c>
      <c r="G25" s="79" t="s">
        <v>6</v>
      </c>
      <c r="H25" s="80" t="s">
        <v>6</v>
      </c>
      <c r="I25" s="50" t="e">
        <f t="shared" si="1"/>
        <v>#VALUE!</v>
      </c>
      <c r="J25" s="50" t="e">
        <f t="shared" si="0"/>
        <v>#VALUE!</v>
      </c>
      <c r="K25" s="50" t="e">
        <f t="shared" si="0"/>
        <v>#VALUE!</v>
      </c>
    </row>
    <row r="26" spans="2:11" x14ac:dyDescent="0.15">
      <c r="B26" s="112" t="s">
        <v>29</v>
      </c>
      <c r="C26" s="78" t="s">
        <v>6</v>
      </c>
      <c r="D26" s="79" t="s">
        <v>6</v>
      </c>
      <c r="E26" s="80" t="s">
        <v>6</v>
      </c>
      <c r="F26" s="78" t="s">
        <v>6</v>
      </c>
      <c r="G26" s="79" t="s">
        <v>6</v>
      </c>
      <c r="H26" s="80" t="s">
        <v>6</v>
      </c>
      <c r="I26" s="50" t="e">
        <f t="shared" si="1"/>
        <v>#VALUE!</v>
      </c>
      <c r="J26" s="50" t="e">
        <f t="shared" si="1"/>
        <v>#VALUE!</v>
      </c>
      <c r="K26" s="50" t="e">
        <f t="shared" si="1"/>
        <v>#VALUE!</v>
      </c>
    </row>
    <row r="27" spans="2:11" x14ac:dyDescent="0.15">
      <c r="B27" s="113" t="s">
        <v>11</v>
      </c>
      <c r="C27" s="213">
        <f t="shared" ref="C27:H27" si="5">C28</f>
        <v>5</v>
      </c>
      <c r="D27" s="208">
        <f t="shared" si="5"/>
        <v>210</v>
      </c>
      <c r="E27" s="209">
        <f t="shared" si="5"/>
        <v>196</v>
      </c>
      <c r="F27" s="213">
        <f t="shared" si="5"/>
        <v>7</v>
      </c>
      <c r="G27" s="208">
        <f t="shared" si="5"/>
        <v>333</v>
      </c>
      <c r="H27" s="209">
        <f t="shared" si="5"/>
        <v>318</v>
      </c>
      <c r="I27" s="50">
        <f t="shared" si="1"/>
        <v>2</v>
      </c>
      <c r="J27" s="50">
        <f t="shared" si="1"/>
        <v>123</v>
      </c>
      <c r="K27" s="50">
        <f t="shared" si="1"/>
        <v>122</v>
      </c>
    </row>
    <row r="28" spans="2:11" x14ac:dyDescent="0.15">
      <c r="B28" s="112" t="s">
        <v>30</v>
      </c>
      <c r="C28" s="92">
        <v>5</v>
      </c>
      <c r="D28" s="93">
        <v>210</v>
      </c>
      <c r="E28" s="94">
        <v>196</v>
      </c>
      <c r="F28" s="92">
        <v>7</v>
      </c>
      <c r="G28" s="93">
        <v>333</v>
      </c>
      <c r="H28" s="94">
        <v>318</v>
      </c>
      <c r="I28" s="50">
        <f t="shared" si="1"/>
        <v>2</v>
      </c>
      <c r="J28" s="50">
        <f t="shared" si="1"/>
        <v>123</v>
      </c>
      <c r="K28" s="50">
        <f t="shared" si="1"/>
        <v>122</v>
      </c>
    </row>
    <row r="29" spans="2:11" x14ac:dyDescent="0.15">
      <c r="B29" s="113"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78" t="s">
        <v>5</v>
      </c>
      <c r="D31" s="79" t="s">
        <v>5</v>
      </c>
      <c r="E31" s="80" t="s">
        <v>5</v>
      </c>
      <c r="F31" s="78" t="s">
        <v>5</v>
      </c>
      <c r="G31" s="79" t="s">
        <v>5</v>
      </c>
      <c r="H31" s="80" t="s">
        <v>5</v>
      </c>
      <c r="I31" s="50" t="e">
        <f t="shared" si="1"/>
        <v>#VALUE!</v>
      </c>
      <c r="J31" s="50" t="e">
        <f t="shared" si="1"/>
        <v>#VALUE!</v>
      </c>
      <c r="K31" s="50" t="e">
        <f t="shared" si="1"/>
        <v>#VALUE!</v>
      </c>
    </row>
    <row r="32" spans="2:11" x14ac:dyDescent="0.15">
      <c r="B32" s="112" t="s">
        <v>33</v>
      </c>
      <c r="C32" s="78" t="s">
        <v>5</v>
      </c>
      <c r="D32" s="79" t="s">
        <v>5</v>
      </c>
      <c r="E32" s="80" t="s">
        <v>5</v>
      </c>
      <c r="F32" s="78" t="s">
        <v>5</v>
      </c>
      <c r="G32" s="79" t="s">
        <v>5</v>
      </c>
      <c r="H32" s="80" t="s">
        <v>5</v>
      </c>
      <c r="I32" s="50" t="e">
        <f t="shared" si="1"/>
        <v>#VALUE!</v>
      </c>
      <c r="J32" s="50" t="e">
        <f t="shared" si="1"/>
        <v>#VALUE!</v>
      </c>
      <c r="K32" s="50" t="e">
        <f t="shared" si="1"/>
        <v>#VALUE!</v>
      </c>
    </row>
    <row r="33" spans="2:11" x14ac:dyDescent="0.15">
      <c r="B33" s="112" t="s">
        <v>34</v>
      </c>
      <c r="C33" s="78" t="s">
        <v>5</v>
      </c>
      <c r="D33" s="79" t="s">
        <v>5</v>
      </c>
      <c r="E33" s="80" t="s">
        <v>5</v>
      </c>
      <c r="F33" s="78" t="s">
        <v>5</v>
      </c>
      <c r="G33" s="79" t="s">
        <v>5</v>
      </c>
      <c r="H33" s="80" t="s">
        <v>5</v>
      </c>
      <c r="I33" s="50" t="e">
        <f t="shared" si="1"/>
        <v>#VALUE!</v>
      </c>
      <c r="J33" s="50" t="e">
        <f t="shared" si="1"/>
        <v>#VALUE!</v>
      </c>
      <c r="K33" s="50" t="e">
        <f t="shared" si="1"/>
        <v>#VALUE!</v>
      </c>
    </row>
    <row r="34" spans="2:11" x14ac:dyDescent="0.15">
      <c r="B34" s="113" t="s">
        <v>13</v>
      </c>
      <c r="C34" s="213">
        <f t="shared" ref="C34:H34" si="6">SUM(C35,C36,C37,C38,C39,C40,C41)</f>
        <v>3</v>
      </c>
      <c r="D34" s="208">
        <f t="shared" si="6"/>
        <v>117</v>
      </c>
      <c r="E34" s="209">
        <f t="shared" si="6"/>
        <v>76</v>
      </c>
      <c r="F34" s="213">
        <f t="shared" si="6"/>
        <v>3</v>
      </c>
      <c r="G34" s="208">
        <f t="shared" si="6"/>
        <v>128</v>
      </c>
      <c r="H34" s="209">
        <f t="shared" si="6"/>
        <v>83</v>
      </c>
      <c r="I34" s="50">
        <f t="shared" si="1"/>
        <v>0</v>
      </c>
      <c r="J34" s="50">
        <f t="shared" si="1"/>
        <v>11</v>
      </c>
      <c r="K34" s="50">
        <f t="shared" si="1"/>
        <v>7</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v>2</v>
      </c>
      <c r="D36" s="90">
        <v>54</v>
      </c>
      <c r="E36" s="91">
        <v>35</v>
      </c>
      <c r="F36" s="89">
        <v>2</v>
      </c>
      <c r="G36" s="90">
        <v>59</v>
      </c>
      <c r="H36" s="91">
        <v>38</v>
      </c>
      <c r="I36" s="50">
        <f t="shared" si="1"/>
        <v>0</v>
      </c>
      <c r="J36" s="50">
        <f t="shared" si="1"/>
        <v>5</v>
      </c>
      <c r="K36" s="50">
        <f t="shared" si="1"/>
        <v>3</v>
      </c>
    </row>
    <row r="37" spans="2:11" x14ac:dyDescent="0.15">
      <c r="B37" s="112" t="s">
        <v>37</v>
      </c>
      <c r="C37" s="89">
        <v>1</v>
      </c>
      <c r="D37" s="90">
        <v>63</v>
      </c>
      <c r="E37" s="91">
        <v>41</v>
      </c>
      <c r="F37" s="89">
        <v>1</v>
      </c>
      <c r="G37" s="90">
        <v>69</v>
      </c>
      <c r="H37" s="91">
        <v>45</v>
      </c>
      <c r="I37" s="50">
        <f t="shared" si="1"/>
        <v>0</v>
      </c>
      <c r="J37" s="50">
        <f t="shared" si="1"/>
        <v>6</v>
      </c>
      <c r="K37" s="50">
        <f t="shared" si="1"/>
        <v>4</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7">SUM(C43,C44,C45,C46,C47)</f>
        <v>5</v>
      </c>
      <c r="D42" s="208">
        <f t="shared" si="7"/>
        <v>372</v>
      </c>
      <c r="E42" s="209">
        <f t="shared" si="7"/>
        <v>340</v>
      </c>
      <c r="F42" s="213">
        <f t="shared" si="7"/>
        <v>5</v>
      </c>
      <c r="G42" s="208">
        <f t="shared" si="7"/>
        <v>372</v>
      </c>
      <c r="H42" s="209">
        <f t="shared" si="7"/>
        <v>340</v>
      </c>
      <c r="I42" s="50">
        <f t="shared" si="1"/>
        <v>0</v>
      </c>
      <c r="J42" s="50">
        <f t="shared" si="1"/>
        <v>0</v>
      </c>
      <c r="K42" s="50">
        <f t="shared" si="1"/>
        <v>0</v>
      </c>
    </row>
    <row r="43" spans="2:11" x14ac:dyDescent="0.15">
      <c r="B43" s="112" t="s">
        <v>42</v>
      </c>
      <c r="C43" s="161" t="s">
        <v>6</v>
      </c>
      <c r="D43" s="153" t="s">
        <v>6</v>
      </c>
      <c r="E43" s="154" t="s">
        <v>6</v>
      </c>
      <c r="F43" s="161" t="s">
        <v>6</v>
      </c>
      <c r="G43" s="153" t="s">
        <v>6</v>
      </c>
      <c r="H43" s="154" t="s">
        <v>6</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5</v>
      </c>
      <c r="D45" s="90">
        <v>372</v>
      </c>
      <c r="E45" s="91">
        <v>340</v>
      </c>
      <c r="F45" s="89">
        <v>5</v>
      </c>
      <c r="G45" s="90">
        <v>372</v>
      </c>
      <c r="H45" s="91">
        <v>340</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213" t="s">
        <v>5</v>
      </c>
      <c r="D48" s="208" t="s">
        <v>5</v>
      </c>
      <c r="E48" s="209" t="s">
        <v>5</v>
      </c>
      <c r="F48" s="213" t="s">
        <v>5</v>
      </c>
      <c r="G48" s="208" t="s">
        <v>5</v>
      </c>
      <c r="H48" s="209" t="s">
        <v>5</v>
      </c>
      <c r="I48" s="50" t="e">
        <f t="shared" si="1"/>
        <v>#VALUE!</v>
      </c>
      <c r="J48" s="50" t="e">
        <f t="shared" si="1"/>
        <v>#VALUE!</v>
      </c>
      <c r="K48" s="50" t="e">
        <f t="shared" si="1"/>
        <v>#VALUE!</v>
      </c>
    </row>
    <row r="49" spans="2:11" x14ac:dyDescent="0.15">
      <c r="B49" s="112" t="s">
        <v>47</v>
      </c>
      <c r="C49" s="168" t="s">
        <v>5</v>
      </c>
      <c r="D49" s="165" t="s">
        <v>5</v>
      </c>
      <c r="E49" s="174" t="s">
        <v>5</v>
      </c>
      <c r="F49" s="168" t="s">
        <v>5</v>
      </c>
      <c r="G49" s="165" t="s">
        <v>5</v>
      </c>
      <c r="H49" s="174"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f t="shared" ref="C51:H51" si="8">SUM(C52,C53,C54)</f>
        <v>2</v>
      </c>
      <c r="D51" s="210">
        <f t="shared" si="8"/>
        <v>10</v>
      </c>
      <c r="E51" s="211">
        <f t="shared" si="8"/>
        <v>4</v>
      </c>
      <c r="F51" s="214">
        <f t="shared" si="8"/>
        <v>2</v>
      </c>
      <c r="G51" s="210">
        <f t="shared" si="8"/>
        <v>10</v>
      </c>
      <c r="H51" s="211">
        <f t="shared" si="8"/>
        <v>6</v>
      </c>
      <c r="I51" s="50">
        <f t="shared" si="1"/>
        <v>0</v>
      </c>
      <c r="J51" s="50">
        <f t="shared" si="1"/>
        <v>0</v>
      </c>
      <c r="K51" s="50">
        <f t="shared" si="1"/>
        <v>2</v>
      </c>
    </row>
    <row r="52" spans="2:11" x14ac:dyDescent="0.15">
      <c r="B52" s="112" t="s">
        <v>49</v>
      </c>
      <c r="C52" s="89">
        <v>1</v>
      </c>
      <c r="D52" s="90">
        <v>5</v>
      </c>
      <c r="E52" s="91">
        <v>2</v>
      </c>
      <c r="F52" s="89">
        <v>1</v>
      </c>
      <c r="G52" s="90">
        <v>5</v>
      </c>
      <c r="H52" s="91">
        <v>3</v>
      </c>
      <c r="I52" s="50">
        <f t="shared" si="1"/>
        <v>0</v>
      </c>
      <c r="J52" s="50">
        <f t="shared" si="1"/>
        <v>0</v>
      </c>
      <c r="K52" s="50">
        <f t="shared" si="1"/>
        <v>1</v>
      </c>
    </row>
    <row r="53" spans="2:11" x14ac:dyDescent="0.15">
      <c r="B53" s="112" t="s">
        <v>50</v>
      </c>
      <c r="C53" s="89">
        <v>1</v>
      </c>
      <c r="D53" s="90">
        <v>5</v>
      </c>
      <c r="E53" s="91">
        <v>2</v>
      </c>
      <c r="F53" s="89">
        <v>1</v>
      </c>
      <c r="G53" s="90">
        <v>5</v>
      </c>
      <c r="H53" s="91">
        <v>3</v>
      </c>
      <c r="I53" s="50">
        <f t="shared" si="1"/>
        <v>0</v>
      </c>
      <c r="J53" s="50">
        <f t="shared" si="1"/>
        <v>0</v>
      </c>
      <c r="K53" s="50">
        <f t="shared" si="1"/>
        <v>1</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213">
        <f t="shared" ref="C55:H55" si="9">SUM(C56,C57,C58,C59,C60,C61,C62,C63,C64,C65)</f>
        <v>2</v>
      </c>
      <c r="D55" s="208">
        <f t="shared" si="9"/>
        <v>33.299999999999997</v>
      </c>
      <c r="E55" s="209">
        <f t="shared" si="9"/>
        <v>31</v>
      </c>
      <c r="F55" s="213">
        <f t="shared" si="9"/>
        <v>3.39</v>
      </c>
      <c r="G55" s="208">
        <f t="shared" si="9"/>
        <v>72.31</v>
      </c>
      <c r="H55" s="209">
        <f t="shared" si="9"/>
        <v>67.260000000000005</v>
      </c>
      <c r="I55" s="50">
        <f t="shared" si="1"/>
        <v>1.3900000000000001</v>
      </c>
      <c r="J55" s="50">
        <f t="shared" si="1"/>
        <v>39.010000000000005</v>
      </c>
      <c r="K55" s="50">
        <f t="shared" si="1"/>
        <v>36.260000000000005</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v>0.39</v>
      </c>
      <c r="G57" s="90">
        <v>20.309999999999999</v>
      </c>
      <c r="H57" s="91">
        <v>17.260000000000002</v>
      </c>
      <c r="I57" s="50" t="e">
        <f t="shared" si="1"/>
        <v>#VALUE!</v>
      </c>
      <c r="J57" s="50" t="e">
        <f t="shared" si="1"/>
        <v>#VALUE!</v>
      </c>
      <c r="K57" s="50" t="e">
        <f t="shared" si="1"/>
        <v>#VALUE!</v>
      </c>
    </row>
    <row r="58" spans="2:11" x14ac:dyDescent="0.15">
      <c r="B58" s="112" t="s">
        <v>54</v>
      </c>
      <c r="C58" s="89">
        <v>1</v>
      </c>
      <c r="D58" s="90">
        <v>21</v>
      </c>
      <c r="E58" s="91">
        <v>19</v>
      </c>
      <c r="F58" s="89">
        <v>1</v>
      </c>
      <c r="G58" s="90">
        <v>21</v>
      </c>
      <c r="H58" s="91">
        <v>19</v>
      </c>
      <c r="I58" s="50">
        <f t="shared" si="1"/>
        <v>0</v>
      </c>
      <c r="J58" s="50">
        <f t="shared" si="1"/>
        <v>0</v>
      </c>
      <c r="K58" s="50">
        <f t="shared" si="1"/>
        <v>0</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1</v>
      </c>
      <c r="D65" s="90">
        <v>12.3</v>
      </c>
      <c r="E65" s="91">
        <v>12</v>
      </c>
      <c r="F65" s="89">
        <v>2</v>
      </c>
      <c r="G65" s="90">
        <v>31</v>
      </c>
      <c r="H65" s="91">
        <v>31</v>
      </c>
      <c r="I65" s="50">
        <f t="shared" si="1"/>
        <v>1</v>
      </c>
      <c r="J65" s="50">
        <f t="shared" si="1"/>
        <v>18.7</v>
      </c>
      <c r="K65" s="50">
        <f t="shared" si="1"/>
        <v>19</v>
      </c>
    </row>
    <row r="66" spans="2:11" x14ac:dyDescent="0.15">
      <c r="B66" s="113" t="s">
        <v>18</v>
      </c>
      <c r="C66" s="213">
        <f t="shared" ref="C66:H66" si="10">SUM(C67,C68,C69)</f>
        <v>5.88</v>
      </c>
      <c r="D66" s="208">
        <f t="shared" si="10"/>
        <v>809</v>
      </c>
      <c r="E66" s="209">
        <f t="shared" si="10"/>
        <v>800</v>
      </c>
      <c r="F66" s="213">
        <f t="shared" si="10"/>
        <v>5.25</v>
      </c>
      <c r="G66" s="208">
        <f t="shared" si="10"/>
        <v>689</v>
      </c>
      <c r="H66" s="209">
        <f t="shared" si="10"/>
        <v>603</v>
      </c>
      <c r="I66" s="50">
        <f t="shared" si="1"/>
        <v>-0.62999999999999989</v>
      </c>
      <c r="J66" s="50">
        <f t="shared" si="1"/>
        <v>-120</v>
      </c>
      <c r="K66" s="50">
        <f t="shared" si="1"/>
        <v>-197</v>
      </c>
    </row>
    <row r="67" spans="2:11" x14ac:dyDescent="0.15">
      <c r="B67" s="112" t="s">
        <v>62</v>
      </c>
      <c r="C67" s="89">
        <v>1.63</v>
      </c>
      <c r="D67" s="90">
        <v>189</v>
      </c>
      <c r="E67" s="91">
        <v>188</v>
      </c>
      <c r="F67" s="89">
        <v>1</v>
      </c>
      <c r="G67" s="90">
        <v>154</v>
      </c>
      <c r="H67" s="91">
        <v>152</v>
      </c>
      <c r="I67" s="50">
        <f t="shared" si="1"/>
        <v>-0.62999999999999989</v>
      </c>
      <c r="J67" s="50">
        <f t="shared" si="1"/>
        <v>-35</v>
      </c>
      <c r="K67" s="50">
        <f t="shared" si="1"/>
        <v>-36</v>
      </c>
    </row>
    <row r="68" spans="2:11" ht="13.5" customHeight="1" x14ac:dyDescent="0.15">
      <c r="B68" s="112" t="s">
        <v>63</v>
      </c>
      <c r="C68" s="89">
        <v>4.25</v>
      </c>
      <c r="D68" s="90">
        <v>620</v>
      </c>
      <c r="E68" s="91">
        <v>612</v>
      </c>
      <c r="F68" s="89">
        <v>4.25</v>
      </c>
      <c r="G68" s="90">
        <v>535</v>
      </c>
      <c r="H68" s="91">
        <v>451</v>
      </c>
      <c r="I68" s="50">
        <f t="shared" si="1"/>
        <v>0</v>
      </c>
      <c r="J68" s="50">
        <f t="shared" si="1"/>
        <v>-85</v>
      </c>
      <c r="K68" s="50">
        <f t="shared" si="1"/>
        <v>-161</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8"/>
  <sheetViews>
    <sheetView view="pageBreakPreview" zoomScale="90" zoomScaleNormal="100" zoomScaleSheetLayoutView="90" workbookViewId="0">
      <selection activeCell="N18" sqref="N18"/>
    </sheetView>
  </sheetViews>
  <sheetFormatPr defaultRowHeight="14.25" x14ac:dyDescent="0.15"/>
  <cols>
    <col min="1" max="1" width="9" style="37"/>
    <col min="2" max="2" width="21.875" style="37" customWidth="1"/>
    <col min="3" max="3" width="24.875" style="37" customWidth="1"/>
    <col min="4" max="4" width="37.125" style="37" customWidth="1"/>
    <col min="5" max="16384" width="9" style="37"/>
  </cols>
  <sheetData>
    <row r="1" spans="1:4" x14ac:dyDescent="0.15">
      <c r="A1" s="36"/>
      <c r="B1" s="36"/>
      <c r="C1" s="36"/>
      <c r="D1" s="36"/>
    </row>
    <row r="2" spans="1:4" x14ac:dyDescent="0.15">
      <c r="A2" s="36"/>
      <c r="B2" s="36" t="s">
        <v>216</v>
      </c>
      <c r="C2" s="36"/>
      <c r="D2" s="36"/>
    </row>
    <row r="3" spans="1:4" x14ac:dyDescent="0.15">
      <c r="A3" s="36"/>
      <c r="B3" s="36"/>
      <c r="C3" s="36"/>
      <c r="D3" s="38"/>
    </row>
    <row r="4" spans="1:4" ht="27" x14ac:dyDescent="0.15">
      <c r="A4" s="36"/>
      <c r="B4" s="39" t="s">
        <v>217</v>
      </c>
      <c r="C4" s="40" t="s">
        <v>218</v>
      </c>
      <c r="D4" s="41" t="s">
        <v>338</v>
      </c>
    </row>
    <row r="5" spans="1:4" x14ac:dyDescent="0.15">
      <c r="A5" s="36"/>
      <c r="B5" s="263" t="s">
        <v>219</v>
      </c>
      <c r="C5" s="266" t="s">
        <v>220</v>
      </c>
      <c r="D5" s="39" t="s">
        <v>221</v>
      </c>
    </row>
    <row r="6" spans="1:4" x14ac:dyDescent="0.15">
      <c r="A6" s="36"/>
      <c r="B6" s="264"/>
      <c r="C6" s="267"/>
      <c r="D6" s="39" t="s">
        <v>222</v>
      </c>
    </row>
    <row r="7" spans="1:4" x14ac:dyDescent="0.15">
      <c r="A7" s="36"/>
      <c r="B7" s="264"/>
      <c r="C7" s="268"/>
      <c r="D7" s="39" t="s">
        <v>223</v>
      </c>
    </row>
    <row r="8" spans="1:4" x14ac:dyDescent="0.15">
      <c r="A8" s="36"/>
      <c r="B8" s="264"/>
      <c r="C8" s="266" t="s">
        <v>224</v>
      </c>
      <c r="D8" s="39" t="s">
        <v>225</v>
      </c>
    </row>
    <row r="9" spans="1:4" x14ac:dyDescent="0.15">
      <c r="A9" s="36"/>
      <c r="B9" s="264"/>
      <c r="C9" s="267"/>
      <c r="D9" s="39" t="s">
        <v>226</v>
      </c>
    </row>
    <row r="10" spans="1:4" x14ac:dyDescent="0.15">
      <c r="A10" s="36"/>
      <c r="B10" s="264"/>
      <c r="C10" s="268"/>
      <c r="D10" s="39" t="s">
        <v>227</v>
      </c>
    </row>
    <row r="11" spans="1:4" x14ac:dyDescent="0.15">
      <c r="A11" s="36"/>
      <c r="B11" s="264"/>
      <c r="C11" s="39" t="s">
        <v>228</v>
      </c>
      <c r="D11" s="39" t="s">
        <v>229</v>
      </c>
    </row>
    <row r="12" spans="1:4" x14ac:dyDescent="0.15">
      <c r="A12" s="36"/>
      <c r="B12" s="264"/>
      <c r="C12" s="39" t="s">
        <v>230</v>
      </c>
      <c r="D12" s="39" t="s">
        <v>229</v>
      </c>
    </row>
    <row r="13" spans="1:4" x14ac:dyDescent="0.15">
      <c r="A13" s="36"/>
      <c r="B13" s="264"/>
      <c r="C13" s="42" t="s">
        <v>231</v>
      </c>
      <c r="D13" s="39" t="s">
        <v>232</v>
      </c>
    </row>
    <row r="14" spans="1:4" x14ac:dyDescent="0.15">
      <c r="A14" s="36"/>
      <c r="B14" s="264"/>
      <c r="C14" s="43" t="s">
        <v>233</v>
      </c>
      <c r="D14" s="39" t="s">
        <v>234</v>
      </c>
    </row>
    <row r="15" spans="1:4" x14ac:dyDescent="0.15">
      <c r="A15" s="36"/>
      <c r="B15" s="264"/>
      <c r="C15" s="42" t="s">
        <v>235</v>
      </c>
      <c r="D15" s="39" t="s">
        <v>236</v>
      </c>
    </row>
    <row r="16" spans="1:4" x14ac:dyDescent="0.15">
      <c r="A16" s="36"/>
      <c r="B16" s="264"/>
      <c r="C16" s="39" t="s">
        <v>237</v>
      </c>
      <c r="D16" s="39" t="s">
        <v>229</v>
      </c>
    </row>
    <row r="17" spans="1:4" x14ac:dyDescent="0.15">
      <c r="A17" s="36"/>
      <c r="B17" s="264"/>
      <c r="C17" s="39" t="s">
        <v>238</v>
      </c>
      <c r="D17" s="39" t="s">
        <v>229</v>
      </c>
    </row>
    <row r="18" spans="1:4" x14ac:dyDescent="0.15">
      <c r="A18" s="36"/>
      <c r="B18" s="265"/>
      <c r="C18" s="44" t="s">
        <v>239</v>
      </c>
      <c r="D18" s="39" t="s">
        <v>240</v>
      </c>
    </row>
    <row r="19" spans="1:4" x14ac:dyDescent="0.15">
      <c r="A19" s="36"/>
      <c r="B19" s="263" t="s">
        <v>241</v>
      </c>
      <c r="C19" s="266" t="s">
        <v>242</v>
      </c>
      <c r="D19" s="39" t="s">
        <v>221</v>
      </c>
    </row>
    <row r="20" spans="1:4" x14ac:dyDescent="0.15">
      <c r="A20" s="36"/>
      <c r="B20" s="267"/>
      <c r="C20" s="267"/>
      <c r="D20" s="39" t="s">
        <v>222</v>
      </c>
    </row>
    <row r="21" spans="1:4" x14ac:dyDescent="0.15">
      <c r="A21" s="36"/>
      <c r="B21" s="267"/>
      <c r="C21" s="268"/>
      <c r="D21" s="39" t="s">
        <v>223</v>
      </c>
    </row>
    <row r="22" spans="1:4" x14ac:dyDescent="0.15">
      <c r="A22" s="36"/>
      <c r="B22" s="267"/>
      <c r="C22" s="266" t="s">
        <v>243</v>
      </c>
      <c r="D22" s="39" t="s">
        <v>221</v>
      </c>
    </row>
    <row r="23" spans="1:4" x14ac:dyDescent="0.15">
      <c r="A23" s="36"/>
      <c r="B23" s="267"/>
      <c r="C23" s="267"/>
      <c r="D23" s="39" t="s">
        <v>244</v>
      </c>
    </row>
    <row r="24" spans="1:4" x14ac:dyDescent="0.15">
      <c r="A24" s="36"/>
      <c r="B24" s="267"/>
      <c r="C24" s="268"/>
      <c r="D24" s="39" t="s">
        <v>227</v>
      </c>
    </row>
    <row r="25" spans="1:4" x14ac:dyDescent="0.15">
      <c r="A25" s="36"/>
      <c r="B25" s="267"/>
      <c r="C25" s="39" t="s">
        <v>245</v>
      </c>
      <c r="D25" s="39" t="s">
        <v>246</v>
      </c>
    </row>
    <row r="26" spans="1:4" x14ac:dyDescent="0.15">
      <c r="A26" s="36"/>
      <c r="B26" s="267"/>
      <c r="C26" s="39" t="s">
        <v>247</v>
      </c>
      <c r="D26" s="39" t="s">
        <v>229</v>
      </c>
    </row>
    <row r="27" spans="1:4" x14ac:dyDescent="0.15">
      <c r="A27" s="36"/>
      <c r="B27" s="267"/>
      <c r="C27" s="39" t="s">
        <v>248</v>
      </c>
      <c r="D27" s="39" t="s">
        <v>246</v>
      </c>
    </row>
    <row r="28" spans="1:4" x14ac:dyDescent="0.15">
      <c r="A28" s="36"/>
      <c r="B28" s="267"/>
      <c r="C28" s="39" t="s">
        <v>249</v>
      </c>
      <c r="D28" s="39" t="s">
        <v>246</v>
      </c>
    </row>
    <row r="29" spans="1:4" x14ac:dyDescent="0.15">
      <c r="A29" s="36"/>
      <c r="B29" s="267"/>
      <c r="C29" s="39" t="s">
        <v>333</v>
      </c>
      <c r="D29" s="39" t="s">
        <v>229</v>
      </c>
    </row>
    <row r="30" spans="1:4" x14ac:dyDescent="0.15">
      <c r="A30" s="36"/>
      <c r="B30" s="267"/>
      <c r="C30" s="39" t="s">
        <v>341</v>
      </c>
      <c r="D30" s="39" t="s">
        <v>229</v>
      </c>
    </row>
    <row r="31" spans="1:4" x14ac:dyDescent="0.15">
      <c r="A31" s="36"/>
      <c r="B31" s="267"/>
      <c r="C31" s="266" t="s">
        <v>250</v>
      </c>
      <c r="D31" s="39" t="s">
        <v>251</v>
      </c>
    </row>
    <row r="32" spans="1:4" x14ac:dyDescent="0.15">
      <c r="A32" s="36"/>
      <c r="B32" s="267"/>
      <c r="C32" s="267"/>
      <c r="D32" s="39" t="s">
        <v>252</v>
      </c>
    </row>
    <row r="33" spans="1:4" x14ac:dyDescent="0.15">
      <c r="A33" s="36"/>
      <c r="B33" s="267"/>
      <c r="C33" s="268"/>
      <c r="D33" s="39" t="s">
        <v>227</v>
      </c>
    </row>
    <row r="34" spans="1:4" x14ac:dyDescent="0.15">
      <c r="A34" s="36"/>
      <c r="B34" s="267"/>
      <c r="C34" s="266" t="s">
        <v>253</v>
      </c>
      <c r="D34" s="39" t="s">
        <v>221</v>
      </c>
    </row>
    <row r="35" spans="1:4" x14ac:dyDescent="0.15">
      <c r="A35" s="36"/>
      <c r="B35" s="267"/>
      <c r="C35" s="267"/>
      <c r="D35" s="39" t="s">
        <v>222</v>
      </c>
    </row>
    <row r="36" spans="1:4" x14ac:dyDescent="0.15">
      <c r="A36" s="36"/>
      <c r="B36" s="267"/>
      <c r="C36" s="268"/>
      <c r="D36" s="39" t="s">
        <v>254</v>
      </c>
    </row>
    <row r="37" spans="1:4" x14ac:dyDescent="0.15">
      <c r="A37" s="36"/>
      <c r="B37" s="267"/>
      <c r="C37" s="39" t="s">
        <v>255</v>
      </c>
      <c r="D37" s="39" t="s">
        <v>246</v>
      </c>
    </row>
    <row r="38" spans="1:4" x14ac:dyDescent="0.15">
      <c r="A38" s="36"/>
      <c r="B38" s="263" t="s">
        <v>116</v>
      </c>
      <c r="C38" s="266" t="s">
        <v>256</v>
      </c>
      <c r="D38" s="39" t="s">
        <v>257</v>
      </c>
    </row>
    <row r="39" spans="1:4" x14ac:dyDescent="0.15">
      <c r="A39" s="36"/>
      <c r="B39" s="264"/>
      <c r="C39" s="267"/>
      <c r="D39" s="39" t="s">
        <v>258</v>
      </c>
    </row>
    <row r="40" spans="1:4" x14ac:dyDescent="0.15">
      <c r="A40" s="36"/>
      <c r="B40" s="264"/>
      <c r="C40" s="39" t="s">
        <v>259</v>
      </c>
      <c r="D40" s="39" t="s">
        <v>246</v>
      </c>
    </row>
    <row r="41" spans="1:4" x14ac:dyDescent="0.15">
      <c r="A41" s="36"/>
      <c r="B41" s="264"/>
      <c r="C41" s="266" t="s">
        <v>260</v>
      </c>
      <c r="D41" s="39" t="s">
        <v>257</v>
      </c>
    </row>
    <row r="42" spans="1:4" x14ac:dyDescent="0.15">
      <c r="A42" s="36"/>
      <c r="B42" s="264"/>
      <c r="C42" s="267"/>
      <c r="D42" s="39" t="s">
        <v>258</v>
      </c>
    </row>
    <row r="43" spans="1:4" x14ac:dyDescent="0.15">
      <c r="A43" s="36"/>
      <c r="B43" s="264"/>
      <c r="C43" s="266" t="s">
        <v>261</v>
      </c>
      <c r="D43" s="39" t="s">
        <v>257</v>
      </c>
    </row>
    <row r="44" spans="1:4" x14ac:dyDescent="0.15">
      <c r="A44" s="36"/>
      <c r="B44" s="264"/>
      <c r="C44" s="267"/>
      <c r="D44" s="39" t="s">
        <v>258</v>
      </c>
    </row>
    <row r="45" spans="1:4" x14ac:dyDescent="0.15">
      <c r="A45" s="36"/>
      <c r="B45" s="264"/>
      <c r="C45" s="266" t="s">
        <v>262</v>
      </c>
      <c r="D45" s="39" t="s">
        <v>257</v>
      </c>
    </row>
    <row r="46" spans="1:4" x14ac:dyDescent="0.15">
      <c r="A46" s="36"/>
      <c r="B46" s="264"/>
      <c r="C46" s="267"/>
      <c r="D46" s="39" t="s">
        <v>258</v>
      </c>
    </row>
    <row r="47" spans="1:4" x14ac:dyDescent="0.15">
      <c r="A47" s="36"/>
      <c r="B47" s="264"/>
      <c r="C47" s="266" t="s">
        <v>263</v>
      </c>
      <c r="D47" s="39" t="s">
        <v>264</v>
      </c>
    </row>
    <row r="48" spans="1:4" x14ac:dyDescent="0.15">
      <c r="A48" s="36"/>
      <c r="B48" s="264"/>
      <c r="C48" s="268"/>
      <c r="D48" s="39" t="s">
        <v>265</v>
      </c>
    </row>
    <row r="49" spans="1:4" x14ac:dyDescent="0.15">
      <c r="A49" s="36"/>
      <c r="B49" s="264"/>
      <c r="C49" s="39" t="s">
        <v>266</v>
      </c>
      <c r="D49" s="39" t="s">
        <v>246</v>
      </c>
    </row>
    <row r="50" spans="1:4" x14ac:dyDescent="0.15">
      <c r="A50" s="36"/>
      <c r="B50" s="264"/>
      <c r="C50" s="39" t="s">
        <v>267</v>
      </c>
      <c r="D50" s="39" t="s">
        <v>246</v>
      </c>
    </row>
    <row r="51" spans="1:4" x14ac:dyDescent="0.15">
      <c r="A51" s="36"/>
      <c r="B51" s="264"/>
      <c r="C51" s="39" t="s">
        <v>268</v>
      </c>
      <c r="D51" s="39" t="s">
        <v>269</v>
      </c>
    </row>
    <row r="52" spans="1:4" x14ac:dyDescent="0.15">
      <c r="A52" s="36"/>
      <c r="B52" s="265"/>
      <c r="C52" s="39" t="s">
        <v>270</v>
      </c>
      <c r="D52" s="39" t="s">
        <v>246</v>
      </c>
    </row>
    <row r="53" spans="1:4" x14ac:dyDescent="0.15">
      <c r="A53" s="36"/>
      <c r="B53" s="263" t="s">
        <v>113</v>
      </c>
      <c r="C53" s="39" t="s">
        <v>271</v>
      </c>
      <c r="D53" s="39" t="s">
        <v>272</v>
      </c>
    </row>
    <row r="54" spans="1:4" x14ac:dyDescent="0.15">
      <c r="A54" s="36"/>
      <c r="B54" s="264"/>
      <c r="C54" s="39" t="s">
        <v>273</v>
      </c>
      <c r="D54" s="39" t="s">
        <v>246</v>
      </c>
    </row>
    <row r="55" spans="1:4" x14ac:dyDescent="0.15">
      <c r="A55" s="36"/>
      <c r="B55" s="265"/>
      <c r="C55" s="39" t="s">
        <v>274</v>
      </c>
      <c r="D55" s="39" t="s">
        <v>246</v>
      </c>
    </row>
    <row r="57" spans="1:4" x14ac:dyDescent="0.15">
      <c r="B57" s="37" t="s">
        <v>339</v>
      </c>
    </row>
    <row r="58" spans="1:4" x14ac:dyDescent="0.15">
      <c r="B58" s="37" t="s">
        <v>340</v>
      </c>
    </row>
  </sheetData>
  <mergeCells count="15">
    <mergeCell ref="B5:B18"/>
    <mergeCell ref="C5:C7"/>
    <mergeCell ref="C8:C10"/>
    <mergeCell ref="B19:B37"/>
    <mergeCell ref="C19:C21"/>
    <mergeCell ref="C22:C24"/>
    <mergeCell ref="C31:C33"/>
    <mergeCell ref="C34:C36"/>
    <mergeCell ref="B53:B55"/>
    <mergeCell ref="B38:B52"/>
    <mergeCell ref="C38:C39"/>
    <mergeCell ref="C41:C42"/>
    <mergeCell ref="C43:C44"/>
    <mergeCell ref="C45:C46"/>
    <mergeCell ref="C47:C48"/>
  </mergeCells>
  <phoneticPr fontId="5"/>
  <pageMargins left="0.94488188976377963" right="0.51181102362204722" top="0.62992125984251968" bottom="0.55118110236220474" header="0.51181102362204722" footer="0.51181102362204722"/>
  <pageSetup paperSize="9"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178</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204</v>
      </c>
      <c r="D10" s="59">
        <v>7240</v>
      </c>
      <c r="E10" s="60">
        <v>6450</v>
      </c>
      <c r="F10" s="235">
        <v>207</v>
      </c>
      <c r="G10" s="235">
        <v>9070</v>
      </c>
      <c r="H10" s="298">
        <v>8080</v>
      </c>
      <c r="I10" s="50">
        <f>F10-C10</f>
        <v>3</v>
      </c>
      <c r="J10" s="50">
        <f t="shared" ref="J10:K25" si="0">G10-D10</f>
        <v>1830</v>
      </c>
      <c r="K10" s="50">
        <f t="shared" si="0"/>
        <v>1630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181.6</v>
      </c>
      <c r="D12" s="107">
        <f t="shared" si="2"/>
        <v>6243</v>
      </c>
      <c r="E12" s="108">
        <f t="shared" si="2"/>
        <v>5659</v>
      </c>
      <c r="F12" s="125">
        <f t="shared" si="2"/>
        <v>171</v>
      </c>
      <c r="G12" s="107">
        <f t="shared" si="2"/>
        <v>6643.6</v>
      </c>
      <c r="H12" s="108">
        <f t="shared" si="2"/>
        <v>5808</v>
      </c>
      <c r="I12" s="50">
        <f t="shared" si="1"/>
        <v>-10.599999999999994</v>
      </c>
      <c r="J12" s="50">
        <f t="shared" si="0"/>
        <v>400.60000000000036</v>
      </c>
      <c r="K12" s="50">
        <f t="shared" si="0"/>
        <v>149</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41</v>
      </c>
      <c r="D14" s="71">
        <f t="shared" si="3"/>
        <v>1150</v>
      </c>
      <c r="E14" s="72">
        <f t="shared" si="3"/>
        <v>1110</v>
      </c>
      <c r="F14" s="70">
        <f t="shared" si="3"/>
        <v>38</v>
      </c>
      <c r="G14" s="71">
        <f t="shared" si="3"/>
        <v>1300</v>
      </c>
      <c r="H14" s="72">
        <f t="shared" si="3"/>
        <v>1230</v>
      </c>
      <c r="I14" s="50">
        <f t="shared" si="1"/>
        <v>-3</v>
      </c>
      <c r="J14" s="50">
        <f t="shared" si="0"/>
        <v>150</v>
      </c>
      <c r="K14" s="50">
        <f t="shared" si="0"/>
        <v>120</v>
      </c>
    </row>
    <row r="15" spans="2:11" x14ac:dyDescent="0.15">
      <c r="B15" s="112" t="s">
        <v>20</v>
      </c>
      <c r="C15" s="175">
        <v>41</v>
      </c>
      <c r="D15" s="176">
        <v>1150</v>
      </c>
      <c r="E15" s="177">
        <v>1110</v>
      </c>
      <c r="F15" s="175">
        <v>38</v>
      </c>
      <c r="G15" s="176">
        <v>1300</v>
      </c>
      <c r="H15" s="177">
        <v>1230</v>
      </c>
      <c r="I15" s="50">
        <f t="shared" si="1"/>
        <v>-3</v>
      </c>
      <c r="J15" s="50">
        <f t="shared" si="0"/>
        <v>150</v>
      </c>
      <c r="K15" s="50">
        <f t="shared" si="0"/>
        <v>120</v>
      </c>
    </row>
    <row r="16" spans="2:11" ht="13.5" customHeight="1" x14ac:dyDescent="0.15">
      <c r="B16" s="113" t="s">
        <v>9</v>
      </c>
      <c r="C16" s="212">
        <f t="shared" ref="C16:H16" si="4">SUM(C17,C18,C19)</f>
        <v>7</v>
      </c>
      <c r="D16" s="65">
        <f t="shared" si="4"/>
        <v>295</v>
      </c>
      <c r="E16" s="130">
        <f t="shared" si="4"/>
        <v>258</v>
      </c>
      <c r="F16" s="212">
        <f t="shared" si="4"/>
        <v>7</v>
      </c>
      <c r="G16" s="65">
        <f t="shared" si="4"/>
        <v>291</v>
      </c>
      <c r="H16" s="130">
        <f t="shared" si="4"/>
        <v>258</v>
      </c>
      <c r="I16" s="50">
        <f t="shared" si="1"/>
        <v>0</v>
      </c>
      <c r="J16" s="50">
        <f t="shared" si="0"/>
        <v>-4</v>
      </c>
      <c r="K16" s="50">
        <f t="shared" si="0"/>
        <v>0</v>
      </c>
    </row>
    <row r="17" spans="2:11" ht="13.5" customHeight="1" x14ac:dyDescent="0.15">
      <c r="B17" s="112" t="s">
        <v>21</v>
      </c>
      <c r="C17" s="78">
        <v>3</v>
      </c>
      <c r="D17" s="79">
        <v>135</v>
      </c>
      <c r="E17" s="80">
        <v>120</v>
      </c>
      <c r="F17" s="78">
        <v>3</v>
      </c>
      <c r="G17" s="79">
        <v>137</v>
      </c>
      <c r="H17" s="80">
        <v>122</v>
      </c>
      <c r="I17" s="50">
        <f t="shared" si="1"/>
        <v>0</v>
      </c>
      <c r="J17" s="50">
        <f t="shared" si="0"/>
        <v>2</v>
      </c>
      <c r="K17" s="50">
        <f t="shared" si="0"/>
        <v>2</v>
      </c>
    </row>
    <row r="18" spans="2:11" ht="13.5" customHeight="1" x14ac:dyDescent="0.15">
      <c r="B18" s="112" t="s">
        <v>22</v>
      </c>
      <c r="C18" s="89">
        <v>3</v>
      </c>
      <c r="D18" s="90">
        <v>93</v>
      </c>
      <c r="E18" s="91">
        <v>83</v>
      </c>
      <c r="F18" s="89">
        <v>3</v>
      </c>
      <c r="G18" s="90">
        <v>87</v>
      </c>
      <c r="H18" s="91">
        <v>82</v>
      </c>
      <c r="I18" s="50">
        <f t="shared" si="1"/>
        <v>0</v>
      </c>
      <c r="J18" s="50">
        <f t="shared" si="0"/>
        <v>-6</v>
      </c>
      <c r="K18" s="50">
        <f t="shared" si="0"/>
        <v>-1</v>
      </c>
    </row>
    <row r="19" spans="2:11" ht="13.5" customHeight="1" x14ac:dyDescent="0.15">
      <c r="B19" s="112" t="s">
        <v>23</v>
      </c>
      <c r="C19" s="92">
        <v>1</v>
      </c>
      <c r="D19" s="93">
        <v>67</v>
      </c>
      <c r="E19" s="94">
        <v>55</v>
      </c>
      <c r="F19" s="92">
        <v>1</v>
      </c>
      <c r="G19" s="93">
        <v>67</v>
      </c>
      <c r="H19" s="94">
        <v>54</v>
      </c>
      <c r="I19" s="50">
        <f t="shared" si="1"/>
        <v>0</v>
      </c>
      <c r="J19" s="50">
        <f t="shared" si="0"/>
        <v>0</v>
      </c>
      <c r="K19" s="50">
        <f t="shared" si="0"/>
        <v>-1</v>
      </c>
    </row>
    <row r="20" spans="2:11" x14ac:dyDescent="0.15">
      <c r="B20" s="113" t="s">
        <v>10</v>
      </c>
      <c r="C20" s="213">
        <f t="shared" ref="C20:H20" si="5">SUM(C21,C22,C23,C24,C25,C26)</f>
        <v>2.8</v>
      </c>
      <c r="D20" s="208">
        <f t="shared" si="5"/>
        <v>115</v>
      </c>
      <c r="E20" s="209">
        <f t="shared" si="5"/>
        <v>100</v>
      </c>
      <c r="F20" s="213">
        <f t="shared" si="5"/>
        <v>2</v>
      </c>
      <c r="G20" s="208">
        <f t="shared" si="5"/>
        <v>80</v>
      </c>
      <c r="H20" s="209">
        <f t="shared" si="5"/>
        <v>70</v>
      </c>
      <c r="I20" s="50">
        <f t="shared" si="1"/>
        <v>-0.79999999999999982</v>
      </c>
      <c r="J20" s="50">
        <f t="shared" si="0"/>
        <v>-35</v>
      </c>
      <c r="K20" s="50">
        <f t="shared" si="0"/>
        <v>-30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87">
        <v>2</v>
      </c>
      <c r="D24" s="52">
        <v>80</v>
      </c>
      <c r="E24" s="88">
        <v>70</v>
      </c>
      <c r="F24" s="87">
        <v>2</v>
      </c>
      <c r="G24" s="52">
        <v>80</v>
      </c>
      <c r="H24" s="88">
        <v>70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v>0.8</v>
      </c>
      <c r="D26" s="52">
        <v>35</v>
      </c>
      <c r="E26" s="88">
        <v>30</v>
      </c>
      <c r="F26" s="87">
        <v>0</v>
      </c>
      <c r="G26" s="52">
        <v>0</v>
      </c>
      <c r="H26" s="88">
        <v>0</v>
      </c>
      <c r="I26" s="50">
        <f t="shared" si="1"/>
        <v>-0.8</v>
      </c>
      <c r="J26" s="50">
        <f t="shared" si="1"/>
        <v>-35</v>
      </c>
      <c r="K26" s="50">
        <f t="shared" si="1"/>
        <v>-30</v>
      </c>
    </row>
    <row r="27" spans="2:11" x14ac:dyDescent="0.15">
      <c r="B27" s="113" t="s">
        <v>11</v>
      </c>
      <c r="C27" s="213">
        <f t="shared" ref="C27:H27" si="6">C28</f>
        <v>8</v>
      </c>
      <c r="D27" s="208">
        <f t="shared" si="6"/>
        <v>175</v>
      </c>
      <c r="E27" s="209">
        <f t="shared" si="6"/>
        <v>160</v>
      </c>
      <c r="F27" s="213">
        <f t="shared" si="6"/>
        <v>8</v>
      </c>
      <c r="G27" s="208">
        <f t="shared" si="6"/>
        <v>247</v>
      </c>
      <c r="H27" s="209">
        <f t="shared" si="6"/>
        <v>232</v>
      </c>
      <c r="I27" s="50">
        <f t="shared" si="1"/>
        <v>0</v>
      </c>
      <c r="J27" s="50">
        <f t="shared" si="1"/>
        <v>72</v>
      </c>
      <c r="K27" s="50">
        <f t="shared" si="1"/>
        <v>72</v>
      </c>
    </row>
    <row r="28" spans="2:11" x14ac:dyDescent="0.15">
      <c r="B28" s="112" t="s">
        <v>30</v>
      </c>
      <c r="C28" s="92">
        <v>8</v>
      </c>
      <c r="D28" s="93">
        <v>175</v>
      </c>
      <c r="E28" s="94">
        <v>160</v>
      </c>
      <c r="F28" s="92">
        <v>8</v>
      </c>
      <c r="G28" s="93">
        <v>247</v>
      </c>
      <c r="H28" s="94">
        <v>232</v>
      </c>
      <c r="I28" s="50">
        <f t="shared" si="1"/>
        <v>0</v>
      </c>
      <c r="J28" s="50">
        <f t="shared" si="1"/>
        <v>72</v>
      </c>
      <c r="K28" s="50">
        <f t="shared" si="1"/>
        <v>72</v>
      </c>
    </row>
    <row r="29" spans="2:11" x14ac:dyDescent="0.15">
      <c r="B29" s="113" t="s">
        <v>12</v>
      </c>
      <c r="C29" s="213">
        <f t="shared" ref="C29:H29" si="7">SUM(C30,C31,C32,C33)</f>
        <v>17</v>
      </c>
      <c r="D29" s="208">
        <f t="shared" si="7"/>
        <v>300</v>
      </c>
      <c r="E29" s="209">
        <f t="shared" si="7"/>
        <v>257</v>
      </c>
      <c r="F29" s="213">
        <f t="shared" si="7"/>
        <v>15</v>
      </c>
      <c r="G29" s="208">
        <f t="shared" si="7"/>
        <v>349.6</v>
      </c>
      <c r="H29" s="209">
        <f t="shared" si="7"/>
        <v>302</v>
      </c>
      <c r="I29" s="50">
        <f t="shared" si="1"/>
        <v>-2</v>
      </c>
      <c r="J29" s="50">
        <f t="shared" si="1"/>
        <v>49.600000000000023</v>
      </c>
      <c r="K29" s="50">
        <f t="shared" si="1"/>
        <v>45</v>
      </c>
    </row>
    <row r="30" spans="2:11" x14ac:dyDescent="0.15">
      <c r="B30" s="112" t="s">
        <v>31</v>
      </c>
      <c r="C30" s="92">
        <v>3</v>
      </c>
      <c r="D30" s="93">
        <v>47</v>
      </c>
      <c r="E30" s="94">
        <v>36</v>
      </c>
      <c r="F30" s="92">
        <v>2</v>
      </c>
      <c r="G30" s="93">
        <v>54</v>
      </c>
      <c r="H30" s="94">
        <v>52</v>
      </c>
      <c r="I30" s="50">
        <f t="shared" si="1"/>
        <v>-1</v>
      </c>
      <c r="J30" s="50">
        <f t="shared" si="1"/>
        <v>7</v>
      </c>
      <c r="K30" s="50">
        <f t="shared" si="1"/>
        <v>16</v>
      </c>
    </row>
    <row r="31" spans="2:11" x14ac:dyDescent="0.15">
      <c r="B31" s="112" t="s">
        <v>32</v>
      </c>
      <c r="C31" s="92">
        <v>13</v>
      </c>
      <c r="D31" s="93">
        <v>251</v>
      </c>
      <c r="E31" s="94">
        <v>219</v>
      </c>
      <c r="F31" s="92">
        <v>12</v>
      </c>
      <c r="G31" s="93">
        <v>294</v>
      </c>
      <c r="H31" s="94">
        <v>248</v>
      </c>
      <c r="I31" s="50">
        <f t="shared" si="1"/>
        <v>-1</v>
      </c>
      <c r="J31" s="50">
        <f t="shared" si="1"/>
        <v>43</v>
      </c>
      <c r="K31" s="50">
        <f t="shared" si="1"/>
        <v>29</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1</v>
      </c>
      <c r="D33" s="90">
        <v>2</v>
      </c>
      <c r="E33" s="91">
        <v>2</v>
      </c>
      <c r="F33" s="89">
        <v>1</v>
      </c>
      <c r="G33" s="90">
        <v>1.6</v>
      </c>
      <c r="H33" s="91">
        <v>2</v>
      </c>
      <c r="I33" s="50">
        <f t="shared" si="1"/>
        <v>0</v>
      </c>
      <c r="J33" s="50">
        <f t="shared" si="1"/>
        <v>-0.39999999999999991</v>
      </c>
      <c r="K33" s="50">
        <f t="shared" si="1"/>
        <v>0</v>
      </c>
    </row>
    <row r="34" spans="2:11" x14ac:dyDescent="0.15">
      <c r="B34" s="113" t="s">
        <v>13</v>
      </c>
      <c r="C34" s="213">
        <f t="shared" ref="C34:H34" si="8">SUM(C35,C36,C37,C38,C39,C40,C41)</f>
        <v>19</v>
      </c>
      <c r="D34" s="208">
        <f t="shared" si="8"/>
        <v>837</v>
      </c>
      <c r="E34" s="209">
        <f t="shared" si="8"/>
        <v>724</v>
      </c>
      <c r="F34" s="213">
        <f t="shared" si="8"/>
        <v>17</v>
      </c>
      <c r="G34" s="208">
        <f t="shared" si="8"/>
        <v>965</v>
      </c>
      <c r="H34" s="209">
        <f t="shared" si="8"/>
        <v>865</v>
      </c>
      <c r="I34" s="50">
        <f t="shared" si="1"/>
        <v>-2</v>
      </c>
      <c r="J34" s="50">
        <f t="shared" si="1"/>
        <v>128</v>
      </c>
      <c r="K34" s="50">
        <f t="shared" si="1"/>
        <v>141</v>
      </c>
    </row>
    <row r="35" spans="2:11" x14ac:dyDescent="0.15">
      <c r="B35" s="112" t="s">
        <v>35</v>
      </c>
      <c r="C35" s="92">
        <v>3</v>
      </c>
      <c r="D35" s="93">
        <v>168</v>
      </c>
      <c r="E35" s="94">
        <v>138</v>
      </c>
      <c r="F35" s="92">
        <v>3</v>
      </c>
      <c r="G35" s="93">
        <v>216</v>
      </c>
      <c r="H35" s="94">
        <v>190</v>
      </c>
      <c r="I35" s="50">
        <f t="shared" si="1"/>
        <v>0</v>
      </c>
      <c r="J35" s="50">
        <f t="shared" si="1"/>
        <v>48</v>
      </c>
      <c r="K35" s="50">
        <f t="shared" si="1"/>
        <v>52</v>
      </c>
    </row>
    <row r="36" spans="2:11" x14ac:dyDescent="0.15">
      <c r="B36" s="112" t="s">
        <v>36</v>
      </c>
      <c r="C36" s="92">
        <v>10</v>
      </c>
      <c r="D36" s="93">
        <v>408</v>
      </c>
      <c r="E36" s="94">
        <v>350</v>
      </c>
      <c r="F36" s="92">
        <v>9</v>
      </c>
      <c r="G36" s="93">
        <v>464</v>
      </c>
      <c r="H36" s="94">
        <v>418</v>
      </c>
      <c r="I36" s="50">
        <f t="shared" si="1"/>
        <v>-1</v>
      </c>
      <c r="J36" s="50">
        <f t="shared" si="1"/>
        <v>56</v>
      </c>
      <c r="K36" s="50">
        <f t="shared" si="1"/>
        <v>68</v>
      </c>
    </row>
    <row r="37" spans="2:11" x14ac:dyDescent="0.15">
      <c r="B37" s="112" t="s">
        <v>37</v>
      </c>
      <c r="C37" s="92">
        <v>6</v>
      </c>
      <c r="D37" s="93">
        <v>261</v>
      </c>
      <c r="E37" s="94">
        <v>236</v>
      </c>
      <c r="F37" s="92">
        <v>5</v>
      </c>
      <c r="G37" s="93">
        <v>285</v>
      </c>
      <c r="H37" s="94">
        <v>257</v>
      </c>
      <c r="I37" s="50">
        <f t="shared" si="1"/>
        <v>-1</v>
      </c>
      <c r="J37" s="50">
        <f t="shared" si="1"/>
        <v>24</v>
      </c>
      <c r="K37" s="50">
        <f t="shared" si="1"/>
        <v>21</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9">SUM(C43,C44,C45,C46,C47)</f>
        <v>16</v>
      </c>
      <c r="D42" s="208">
        <f t="shared" si="9"/>
        <v>647</v>
      </c>
      <c r="E42" s="209">
        <f t="shared" si="9"/>
        <v>555</v>
      </c>
      <c r="F42" s="213">
        <f t="shared" si="9"/>
        <v>16</v>
      </c>
      <c r="G42" s="208">
        <f t="shared" si="9"/>
        <v>658</v>
      </c>
      <c r="H42" s="209">
        <f t="shared" si="9"/>
        <v>510</v>
      </c>
      <c r="I42" s="50">
        <f t="shared" si="1"/>
        <v>0</v>
      </c>
      <c r="J42" s="50">
        <f t="shared" si="1"/>
        <v>11</v>
      </c>
      <c r="K42" s="50">
        <f t="shared" si="1"/>
        <v>-45</v>
      </c>
    </row>
    <row r="43" spans="2:11" x14ac:dyDescent="0.15">
      <c r="B43" s="112" t="s">
        <v>42</v>
      </c>
      <c r="C43" s="161">
        <v>0</v>
      </c>
      <c r="D43" s="153">
        <v>4</v>
      </c>
      <c r="E43" s="154">
        <v>4</v>
      </c>
      <c r="F43" s="161">
        <v>0</v>
      </c>
      <c r="G43" s="153">
        <v>3</v>
      </c>
      <c r="H43" s="154">
        <v>3</v>
      </c>
      <c r="I43" s="50">
        <f t="shared" si="1"/>
        <v>0</v>
      </c>
      <c r="J43" s="50">
        <f t="shared" si="1"/>
        <v>-1</v>
      </c>
      <c r="K43" s="50">
        <f t="shared" si="1"/>
        <v>-1</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142">
        <v>3</v>
      </c>
      <c r="D45" s="93">
        <v>84</v>
      </c>
      <c r="E45" s="94">
        <v>59</v>
      </c>
      <c r="F45" s="142">
        <v>3</v>
      </c>
      <c r="G45" s="93">
        <v>85</v>
      </c>
      <c r="H45" s="94">
        <v>57</v>
      </c>
      <c r="I45" s="50">
        <f t="shared" si="1"/>
        <v>0</v>
      </c>
      <c r="J45" s="50">
        <f t="shared" si="1"/>
        <v>1</v>
      </c>
      <c r="K45" s="50">
        <f t="shared" si="1"/>
        <v>-2</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13</v>
      </c>
      <c r="D47" s="162">
        <v>559</v>
      </c>
      <c r="E47" s="163">
        <v>492</v>
      </c>
      <c r="F47" s="164">
        <v>13</v>
      </c>
      <c r="G47" s="162">
        <v>570</v>
      </c>
      <c r="H47" s="163">
        <v>450</v>
      </c>
      <c r="I47" s="50">
        <f t="shared" si="1"/>
        <v>0</v>
      </c>
      <c r="J47" s="50">
        <f t="shared" si="1"/>
        <v>11</v>
      </c>
      <c r="K47" s="50">
        <f t="shared" si="1"/>
        <v>-42</v>
      </c>
    </row>
    <row r="48" spans="2:11" x14ac:dyDescent="0.15">
      <c r="B48" s="113" t="s">
        <v>15</v>
      </c>
      <c r="C48" s="213">
        <f t="shared" ref="C48:H48" si="10">SUM(C49,C50)</f>
        <v>1</v>
      </c>
      <c r="D48" s="208">
        <f t="shared" si="10"/>
        <v>3</v>
      </c>
      <c r="E48" s="209">
        <f t="shared" si="10"/>
        <v>3</v>
      </c>
      <c r="F48" s="213">
        <f t="shared" si="10"/>
        <v>1</v>
      </c>
      <c r="G48" s="208">
        <f t="shared" si="10"/>
        <v>3</v>
      </c>
      <c r="H48" s="209">
        <f t="shared" si="10"/>
        <v>3</v>
      </c>
      <c r="I48" s="50">
        <f t="shared" si="1"/>
        <v>0</v>
      </c>
      <c r="J48" s="50">
        <f t="shared" si="1"/>
        <v>0</v>
      </c>
      <c r="K48" s="50">
        <f t="shared" si="1"/>
        <v>0</v>
      </c>
    </row>
    <row r="49" spans="2:11" x14ac:dyDescent="0.15">
      <c r="B49" s="112" t="s">
        <v>47</v>
      </c>
      <c r="C49" s="87">
        <v>1</v>
      </c>
      <c r="D49" s="52">
        <v>3</v>
      </c>
      <c r="E49" s="88">
        <v>3</v>
      </c>
      <c r="F49" s="87">
        <v>1</v>
      </c>
      <c r="G49" s="52">
        <v>3</v>
      </c>
      <c r="H49" s="88">
        <v>3</v>
      </c>
      <c r="I49" s="50">
        <f t="shared" si="1"/>
        <v>0</v>
      </c>
      <c r="J49" s="50">
        <f t="shared" si="1"/>
        <v>0</v>
      </c>
      <c r="K49" s="50">
        <f t="shared" si="1"/>
        <v>0</v>
      </c>
    </row>
    <row r="50" spans="2:11" x14ac:dyDescent="0.15">
      <c r="B50" s="112" t="s">
        <v>48</v>
      </c>
      <c r="C50" s="168" t="s">
        <v>5</v>
      </c>
      <c r="D50" s="165" t="s">
        <v>5</v>
      </c>
      <c r="E50" s="174" t="s">
        <v>5</v>
      </c>
      <c r="F50" s="168" t="s">
        <v>5</v>
      </c>
      <c r="G50" s="165" t="s">
        <v>5</v>
      </c>
      <c r="H50" s="174" t="s">
        <v>5</v>
      </c>
      <c r="I50" s="50" t="e">
        <f t="shared" si="1"/>
        <v>#VALUE!</v>
      </c>
      <c r="J50" s="50" t="e">
        <f t="shared" si="1"/>
        <v>#VALUE!</v>
      </c>
      <c r="K50" s="50" t="e">
        <f t="shared" si="1"/>
        <v>#VALUE!</v>
      </c>
    </row>
    <row r="51" spans="2:11" x14ac:dyDescent="0.15">
      <c r="B51" s="113" t="s">
        <v>16</v>
      </c>
      <c r="C51" s="214">
        <f t="shared" ref="C51:H51" si="11">SUM(C52,C53,C54)</f>
        <v>5</v>
      </c>
      <c r="D51" s="210">
        <f t="shared" si="11"/>
        <v>35</v>
      </c>
      <c r="E51" s="211">
        <f t="shared" si="11"/>
        <v>24</v>
      </c>
      <c r="F51" s="214">
        <f t="shared" si="11"/>
        <v>5</v>
      </c>
      <c r="G51" s="210">
        <f t="shared" si="11"/>
        <v>35</v>
      </c>
      <c r="H51" s="211">
        <f t="shared" si="11"/>
        <v>27</v>
      </c>
      <c r="I51" s="50">
        <f t="shared" si="1"/>
        <v>0</v>
      </c>
      <c r="J51" s="50">
        <f t="shared" si="1"/>
        <v>0</v>
      </c>
      <c r="K51" s="50">
        <f t="shared" si="1"/>
        <v>3</v>
      </c>
    </row>
    <row r="52" spans="2:11" x14ac:dyDescent="0.15">
      <c r="B52" s="112" t="s">
        <v>49</v>
      </c>
      <c r="C52" s="89">
        <v>2</v>
      </c>
      <c r="D52" s="90">
        <v>15</v>
      </c>
      <c r="E52" s="91">
        <v>10</v>
      </c>
      <c r="F52" s="89">
        <v>2</v>
      </c>
      <c r="G52" s="90">
        <v>15</v>
      </c>
      <c r="H52" s="91">
        <v>12</v>
      </c>
      <c r="I52" s="50">
        <f t="shared" si="1"/>
        <v>0</v>
      </c>
      <c r="J52" s="50">
        <f t="shared" si="1"/>
        <v>0</v>
      </c>
      <c r="K52" s="50">
        <f t="shared" si="1"/>
        <v>2</v>
      </c>
    </row>
    <row r="53" spans="2:11" x14ac:dyDescent="0.15">
      <c r="B53" s="112" t="s">
        <v>50</v>
      </c>
      <c r="C53" s="89">
        <v>2</v>
      </c>
      <c r="D53" s="90">
        <v>15</v>
      </c>
      <c r="E53" s="91">
        <v>10</v>
      </c>
      <c r="F53" s="89">
        <v>2</v>
      </c>
      <c r="G53" s="90">
        <v>15</v>
      </c>
      <c r="H53" s="91">
        <v>12</v>
      </c>
      <c r="I53" s="50">
        <f t="shared" si="1"/>
        <v>0</v>
      </c>
      <c r="J53" s="50">
        <f t="shared" si="1"/>
        <v>0</v>
      </c>
      <c r="K53" s="50">
        <f t="shared" si="1"/>
        <v>2</v>
      </c>
    </row>
    <row r="54" spans="2:11" x14ac:dyDescent="0.15">
      <c r="B54" s="112" t="s">
        <v>51</v>
      </c>
      <c r="C54" s="89">
        <v>1</v>
      </c>
      <c r="D54" s="90">
        <v>5</v>
      </c>
      <c r="E54" s="91">
        <v>4</v>
      </c>
      <c r="F54" s="89">
        <v>1</v>
      </c>
      <c r="G54" s="90">
        <v>5</v>
      </c>
      <c r="H54" s="91">
        <v>3</v>
      </c>
      <c r="I54" s="50">
        <f t="shared" si="1"/>
        <v>0</v>
      </c>
      <c r="J54" s="50">
        <f t="shared" si="1"/>
        <v>0</v>
      </c>
      <c r="K54" s="50">
        <f t="shared" si="1"/>
        <v>-1</v>
      </c>
    </row>
    <row r="55" spans="2:11" x14ac:dyDescent="0.15">
      <c r="B55" s="113" t="s">
        <v>17</v>
      </c>
      <c r="C55" s="213">
        <f t="shared" ref="C55:H55" si="12">SUM(C56,C57,C58,C59,C60,C61,C62,C63,C64,C65)</f>
        <v>48.8</v>
      </c>
      <c r="D55" s="208">
        <f t="shared" si="12"/>
        <v>2011</v>
      </c>
      <c r="E55" s="209">
        <f t="shared" si="12"/>
        <v>1895</v>
      </c>
      <c r="F55" s="213">
        <f t="shared" si="12"/>
        <v>47</v>
      </c>
      <c r="G55" s="208">
        <f t="shared" si="12"/>
        <v>2078</v>
      </c>
      <c r="H55" s="209">
        <f t="shared" si="12"/>
        <v>1817</v>
      </c>
      <c r="I55" s="50">
        <f t="shared" si="1"/>
        <v>-1.7999999999999972</v>
      </c>
      <c r="J55" s="50">
        <f t="shared" si="1"/>
        <v>67</v>
      </c>
      <c r="K55" s="50">
        <f t="shared" si="1"/>
        <v>-78</v>
      </c>
    </row>
    <row r="56" spans="2:11" x14ac:dyDescent="0.15">
      <c r="B56" s="112" t="s">
        <v>52</v>
      </c>
      <c r="C56" s="142">
        <v>2</v>
      </c>
      <c r="D56" s="136">
        <v>39</v>
      </c>
      <c r="E56" s="143">
        <v>30</v>
      </c>
      <c r="F56" s="142">
        <v>1</v>
      </c>
      <c r="G56" s="136">
        <v>43</v>
      </c>
      <c r="H56" s="143">
        <v>39</v>
      </c>
      <c r="I56" s="50">
        <f t="shared" si="1"/>
        <v>-1</v>
      </c>
      <c r="J56" s="50">
        <f t="shared" si="1"/>
        <v>4</v>
      </c>
      <c r="K56" s="50">
        <f t="shared" si="1"/>
        <v>9</v>
      </c>
    </row>
    <row r="57" spans="2:11" x14ac:dyDescent="0.15">
      <c r="B57" s="112" t="s">
        <v>53</v>
      </c>
      <c r="C57" s="142">
        <v>4</v>
      </c>
      <c r="D57" s="136">
        <v>137</v>
      </c>
      <c r="E57" s="143">
        <v>120</v>
      </c>
      <c r="F57" s="142">
        <v>4</v>
      </c>
      <c r="G57" s="136">
        <v>134</v>
      </c>
      <c r="H57" s="143">
        <v>110</v>
      </c>
      <c r="I57" s="50">
        <f t="shared" si="1"/>
        <v>0</v>
      </c>
      <c r="J57" s="50">
        <f t="shared" si="1"/>
        <v>-3</v>
      </c>
      <c r="K57" s="50">
        <f t="shared" si="1"/>
        <v>-10</v>
      </c>
    </row>
    <row r="58" spans="2:11" x14ac:dyDescent="0.15">
      <c r="B58" s="112" t="s">
        <v>54</v>
      </c>
      <c r="C58" s="142">
        <v>16</v>
      </c>
      <c r="D58" s="136">
        <v>746</v>
      </c>
      <c r="E58" s="143">
        <v>700</v>
      </c>
      <c r="F58" s="142">
        <v>15</v>
      </c>
      <c r="G58" s="136">
        <v>741</v>
      </c>
      <c r="H58" s="143">
        <v>688</v>
      </c>
      <c r="I58" s="50">
        <f t="shared" si="1"/>
        <v>-1</v>
      </c>
      <c r="J58" s="50">
        <f t="shared" si="1"/>
        <v>-5</v>
      </c>
      <c r="K58" s="50">
        <f t="shared" si="1"/>
        <v>-12</v>
      </c>
    </row>
    <row r="59" spans="2:11" x14ac:dyDescent="0.15">
      <c r="B59" s="112" t="s">
        <v>55</v>
      </c>
      <c r="C59" s="142">
        <v>5</v>
      </c>
      <c r="D59" s="136">
        <v>154</v>
      </c>
      <c r="E59" s="143">
        <v>149</v>
      </c>
      <c r="F59" s="142">
        <v>5</v>
      </c>
      <c r="G59" s="136">
        <v>161</v>
      </c>
      <c r="H59" s="143">
        <v>100</v>
      </c>
      <c r="I59" s="50">
        <f t="shared" si="1"/>
        <v>0</v>
      </c>
      <c r="J59" s="50">
        <f t="shared" si="1"/>
        <v>7</v>
      </c>
      <c r="K59" s="50">
        <f t="shared" si="1"/>
        <v>-49</v>
      </c>
    </row>
    <row r="60" spans="2:11" x14ac:dyDescent="0.15">
      <c r="B60" s="112" t="s">
        <v>56</v>
      </c>
      <c r="C60" s="142">
        <v>2</v>
      </c>
      <c r="D60" s="136">
        <v>64</v>
      </c>
      <c r="E60" s="143">
        <v>56</v>
      </c>
      <c r="F60" s="142">
        <v>2</v>
      </c>
      <c r="G60" s="136">
        <v>68</v>
      </c>
      <c r="H60" s="143">
        <v>58</v>
      </c>
      <c r="I60" s="50">
        <f t="shared" si="1"/>
        <v>0</v>
      </c>
      <c r="J60" s="50">
        <f t="shared" si="1"/>
        <v>4</v>
      </c>
      <c r="K60" s="50">
        <f t="shared" si="1"/>
        <v>2</v>
      </c>
    </row>
    <row r="61" spans="2:11" x14ac:dyDescent="0.15">
      <c r="B61" s="112" t="s">
        <v>57</v>
      </c>
      <c r="C61" s="142">
        <v>2</v>
      </c>
      <c r="D61" s="136">
        <v>65</v>
      </c>
      <c r="E61" s="143">
        <v>58</v>
      </c>
      <c r="F61" s="142">
        <v>2</v>
      </c>
      <c r="G61" s="136">
        <v>66</v>
      </c>
      <c r="H61" s="143">
        <v>56</v>
      </c>
      <c r="I61" s="50">
        <f t="shared" si="1"/>
        <v>0</v>
      </c>
      <c r="J61" s="50">
        <f t="shared" si="1"/>
        <v>1</v>
      </c>
      <c r="K61" s="50">
        <f t="shared" si="1"/>
        <v>-2</v>
      </c>
    </row>
    <row r="62" spans="2:11" x14ac:dyDescent="0.15">
      <c r="B62" s="112" t="s">
        <v>58</v>
      </c>
      <c r="C62" s="89">
        <v>0</v>
      </c>
      <c r="D62" s="90">
        <v>0</v>
      </c>
      <c r="E62" s="91">
        <v>0</v>
      </c>
      <c r="F62" s="89" t="s">
        <v>6</v>
      </c>
      <c r="G62" s="90" t="s">
        <v>6</v>
      </c>
      <c r="H62" s="91" t="s">
        <v>6</v>
      </c>
      <c r="I62" s="50" t="e">
        <f t="shared" si="1"/>
        <v>#VALUE!</v>
      </c>
      <c r="J62" s="50" t="e">
        <f t="shared" si="1"/>
        <v>#VALUE!</v>
      </c>
      <c r="K62" s="50" t="e">
        <f t="shared" si="1"/>
        <v>#VALUE!</v>
      </c>
    </row>
    <row r="63" spans="2:11" x14ac:dyDescent="0.15">
      <c r="B63" s="112" t="s">
        <v>59</v>
      </c>
      <c r="C63" s="142">
        <v>1</v>
      </c>
      <c r="D63" s="136">
        <v>24</v>
      </c>
      <c r="E63" s="143">
        <v>22</v>
      </c>
      <c r="F63" s="142">
        <v>1</v>
      </c>
      <c r="G63" s="136">
        <v>28</v>
      </c>
      <c r="H63" s="143">
        <v>20</v>
      </c>
      <c r="I63" s="50">
        <f t="shared" si="1"/>
        <v>0</v>
      </c>
      <c r="J63" s="50">
        <f t="shared" si="1"/>
        <v>4</v>
      </c>
      <c r="K63" s="50">
        <f t="shared" si="1"/>
        <v>-2</v>
      </c>
    </row>
    <row r="64" spans="2:11" x14ac:dyDescent="0.15">
      <c r="B64" s="112" t="s">
        <v>60</v>
      </c>
      <c r="C64" s="89">
        <v>0.8</v>
      </c>
      <c r="D64" s="90">
        <v>24</v>
      </c>
      <c r="E64" s="91">
        <v>24</v>
      </c>
      <c r="F64" s="89" t="s">
        <v>6</v>
      </c>
      <c r="G64" s="90" t="s">
        <v>6</v>
      </c>
      <c r="H64" s="91" t="s">
        <v>6</v>
      </c>
      <c r="I64" s="50" t="e">
        <f t="shared" si="1"/>
        <v>#VALUE!</v>
      </c>
      <c r="J64" s="50" t="e">
        <f t="shared" si="1"/>
        <v>#VALUE!</v>
      </c>
      <c r="K64" s="50" t="e">
        <f t="shared" si="1"/>
        <v>#VALUE!</v>
      </c>
    </row>
    <row r="65" spans="2:11" x14ac:dyDescent="0.15">
      <c r="B65" s="112" t="s">
        <v>61</v>
      </c>
      <c r="C65" s="142">
        <v>16</v>
      </c>
      <c r="D65" s="136">
        <v>758</v>
      </c>
      <c r="E65" s="143">
        <v>736</v>
      </c>
      <c r="F65" s="142">
        <v>17</v>
      </c>
      <c r="G65" s="136">
        <v>837</v>
      </c>
      <c r="H65" s="143">
        <v>746</v>
      </c>
      <c r="I65" s="50">
        <f t="shared" si="1"/>
        <v>1</v>
      </c>
      <c r="J65" s="50">
        <f t="shared" si="1"/>
        <v>79</v>
      </c>
      <c r="K65" s="50">
        <f t="shared" si="1"/>
        <v>10</v>
      </c>
    </row>
    <row r="66" spans="2:11" x14ac:dyDescent="0.15">
      <c r="B66" s="113" t="s">
        <v>18</v>
      </c>
      <c r="C66" s="213">
        <f t="shared" ref="C66:H66" si="13">SUM(C67,C68,C69)</f>
        <v>16</v>
      </c>
      <c r="D66" s="208">
        <f t="shared" si="13"/>
        <v>675</v>
      </c>
      <c r="E66" s="209">
        <f t="shared" si="13"/>
        <v>573</v>
      </c>
      <c r="F66" s="213">
        <f t="shared" si="13"/>
        <v>15</v>
      </c>
      <c r="G66" s="208">
        <f t="shared" si="13"/>
        <v>637</v>
      </c>
      <c r="H66" s="209">
        <f t="shared" si="13"/>
        <v>494</v>
      </c>
      <c r="I66" s="50">
        <f t="shared" si="1"/>
        <v>-1</v>
      </c>
      <c r="J66" s="50">
        <f t="shared" si="1"/>
        <v>-38</v>
      </c>
      <c r="K66" s="50">
        <f t="shared" si="1"/>
        <v>-79</v>
      </c>
    </row>
    <row r="67" spans="2:11" x14ac:dyDescent="0.15">
      <c r="B67" s="112" t="s">
        <v>62</v>
      </c>
      <c r="C67" s="92">
        <v>8</v>
      </c>
      <c r="D67" s="93">
        <v>255</v>
      </c>
      <c r="E67" s="94">
        <v>235</v>
      </c>
      <c r="F67" s="92">
        <v>7</v>
      </c>
      <c r="G67" s="93">
        <v>232</v>
      </c>
      <c r="H67" s="94">
        <v>199</v>
      </c>
      <c r="I67" s="50">
        <f t="shared" si="1"/>
        <v>-1</v>
      </c>
      <c r="J67" s="50">
        <f t="shared" si="1"/>
        <v>-23</v>
      </c>
      <c r="K67" s="50">
        <f t="shared" si="1"/>
        <v>-36</v>
      </c>
    </row>
    <row r="68" spans="2:11" ht="13.5" customHeight="1" x14ac:dyDescent="0.15">
      <c r="B68" s="112" t="s">
        <v>63</v>
      </c>
      <c r="C68" s="92">
        <v>8</v>
      </c>
      <c r="D68" s="93">
        <v>420</v>
      </c>
      <c r="E68" s="94">
        <v>338</v>
      </c>
      <c r="F68" s="92">
        <v>8</v>
      </c>
      <c r="G68" s="93">
        <v>405</v>
      </c>
      <c r="H68" s="94">
        <v>295</v>
      </c>
      <c r="I68" s="50">
        <f t="shared" si="1"/>
        <v>0</v>
      </c>
      <c r="J68" s="50">
        <f t="shared" si="1"/>
        <v>-15</v>
      </c>
      <c r="K68" s="50">
        <f t="shared" si="1"/>
        <v>-43</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179</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147</v>
      </c>
      <c r="D10" s="59">
        <v>1880</v>
      </c>
      <c r="E10" s="60">
        <v>1510</v>
      </c>
      <c r="F10" s="235">
        <v>149</v>
      </c>
      <c r="G10" s="235">
        <v>1940</v>
      </c>
      <c r="H10" s="298">
        <v>1570</v>
      </c>
      <c r="I10" s="50">
        <f>F10-C10</f>
        <v>2</v>
      </c>
      <c r="J10" s="50">
        <f t="shared" ref="J10:K25" si="0">G10-D10</f>
        <v>60</v>
      </c>
      <c r="K10" s="50">
        <f t="shared" si="0"/>
        <v>60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83.750000000000014</v>
      </c>
      <c r="D12" s="107">
        <f>SUM(D14,D16,D20,D27,D29,D34,D42,D48,D51,D55,D66)</f>
        <v>991.0200000000001</v>
      </c>
      <c r="E12" s="108">
        <f t="shared" si="2"/>
        <v>832.97</v>
      </c>
      <c r="F12" s="125">
        <f t="shared" si="2"/>
        <v>77.777999999999992</v>
      </c>
      <c r="G12" s="107">
        <f t="shared" si="2"/>
        <v>929.49</v>
      </c>
      <c r="H12" s="108">
        <f t="shared" si="2"/>
        <v>769.02282242268041</v>
      </c>
      <c r="I12" s="50">
        <f t="shared" si="1"/>
        <v>-5.9720000000000226</v>
      </c>
      <c r="J12" s="50">
        <f t="shared" si="0"/>
        <v>-61.530000000000086</v>
      </c>
      <c r="K12" s="50">
        <f t="shared" si="0"/>
        <v>-63.947177577319621</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10</v>
      </c>
      <c r="D14" s="71">
        <f t="shared" si="3"/>
        <v>133</v>
      </c>
      <c r="E14" s="72">
        <f t="shared" si="3"/>
        <v>107</v>
      </c>
      <c r="F14" s="70">
        <f t="shared" si="3"/>
        <v>10.1</v>
      </c>
      <c r="G14" s="71">
        <f t="shared" si="3"/>
        <v>131.30000000000001</v>
      </c>
      <c r="H14" s="72">
        <f t="shared" si="3"/>
        <v>106.25824742268043</v>
      </c>
      <c r="I14" s="50">
        <f t="shared" si="1"/>
        <v>9.9999999999999645E-2</v>
      </c>
      <c r="J14" s="50">
        <f t="shared" si="0"/>
        <v>-1.6999999999999886</v>
      </c>
      <c r="K14" s="50">
        <f t="shared" si="0"/>
        <v>-0.74175257731957345</v>
      </c>
    </row>
    <row r="15" spans="2:11" x14ac:dyDescent="0.15">
      <c r="B15" s="112" t="s">
        <v>20</v>
      </c>
      <c r="C15" s="73">
        <v>10</v>
      </c>
      <c r="D15" s="68">
        <v>133</v>
      </c>
      <c r="E15" s="74">
        <v>107</v>
      </c>
      <c r="F15" s="73">
        <v>10.1</v>
      </c>
      <c r="G15" s="68">
        <v>131.30000000000001</v>
      </c>
      <c r="H15" s="74">
        <v>106.25824742268043</v>
      </c>
      <c r="I15" s="50">
        <f t="shared" si="1"/>
        <v>9.9999999999999645E-2</v>
      </c>
      <c r="J15" s="50">
        <f t="shared" si="0"/>
        <v>-1.6999999999999886</v>
      </c>
      <c r="K15" s="50">
        <f t="shared" si="0"/>
        <v>-0.74175257731957345</v>
      </c>
    </row>
    <row r="16" spans="2:11" ht="13.5" customHeight="1" x14ac:dyDescent="0.15">
      <c r="B16" s="113" t="s">
        <v>9</v>
      </c>
      <c r="C16" s="212">
        <f t="shared" ref="C16:H16" si="4">SUM(C17,C18,C19)</f>
        <v>7.5</v>
      </c>
      <c r="D16" s="65">
        <f t="shared" si="4"/>
        <v>80</v>
      </c>
      <c r="E16" s="130">
        <f t="shared" si="4"/>
        <v>72</v>
      </c>
      <c r="F16" s="212">
        <f t="shared" si="4"/>
        <v>5</v>
      </c>
      <c r="G16" s="65">
        <f t="shared" si="4"/>
        <v>55</v>
      </c>
      <c r="H16" s="130">
        <f t="shared" si="4"/>
        <v>50</v>
      </c>
      <c r="I16" s="50">
        <f t="shared" si="1"/>
        <v>-2.5</v>
      </c>
      <c r="J16" s="50">
        <f t="shared" si="0"/>
        <v>-25</v>
      </c>
      <c r="K16" s="50">
        <f t="shared" si="0"/>
        <v>-22</v>
      </c>
    </row>
    <row r="17" spans="2:11" ht="13.5" customHeight="1" x14ac:dyDescent="0.15">
      <c r="B17" s="112" t="s">
        <v>21</v>
      </c>
      <c r="C17" s="89">
        <v>0.5</v>
      </c>
      <c r="D17" s="90">
        <v>16</v>
      </c>
      <c r="E17" s="91">
        <v>15</v>
      </c>
      <c r="F17" s="89">
        <v>1</v>
      </c>
      <c r="G17" s="90">
        <v>15</v>
      </c>
      <c r="H17" s="91">
        <v>14</v>
      </c>
      <c r="I17" s="50">
        <f t="shared" si="1"/>
        <v>0.5</v>
      </c>
      <c r="J17" s="50">
        <f t="shared" si="0"/>
        <v>-1</v>
      </c>
      <c r="K17" s="50">
        <f t="shared" si="0"/>
        <v>-1</v>
      </c>
    </row>
    <row r="18" spans="2:11" ht="13.5" customHeight="1" x14ac:dyDescent="0.15">
      <c r="B18" s="112" t="s">
        <v>22</v>
      </c>
      <c r="C18" s="78">
        <v>1</v>
      </c>
      <c r="D18" s="246">
        <v>3</v>
      </c>
      <c r="E18" s="80">
        <v>2</v>
      </c>
      <c r="F18" s="78" t="s">
        <v>5</v>
      </c>
      <c r="G18" s="79" t="s">
        <v>5</v>
      </c>
      <c r="H18" s="80" t="s">
        <v>5</v>
      </c>
      <c r="I18" s="50" t="e">
        <f t="shared" si="1"/>
        <v>#VALUE!</v>
      </c>
      <c r="J18" s="50" t="e">
        <f t="shared" si="0"/>
        <v>#VALUE!</v>
      </c>
      <c r="K18" s="50" t="e">
        <f t="shared" si="0"/>
        <v>#VALUE!</v>
      </c>
    </row>
    <row r="19" spans="2:11" ht="13.5" customHeight="1" x14ac:dyDescent="0.15">
      <c r="B19" s="112" t="s">
        <v>23</v>
      </c>
      <c r="C19" s="78">
        <v>6</v>
      </c>
      <c r="D19" s="79">
        <v>61</v>
      </c>
      <c r="E19" s="80">
        <v>55</v>
      </c>
      <c r="F19" s="252">
        <v>4</v>
      </c>
      <c r="G19" s="246">
        <v>40</v>
      </c>
      <c r="H19" s="247">
        <v>36</v>
      </c>
      <c r="I19" s="50">
        <f t="shared" si="1"/>
        <v>-2</v>
      </c>
      <c r="J19" s="50">
        <f t="shared" si="0"/>
        <v>-21</v>
      </c>
      <c r="K19" s="50">
        <f t="shared" si="0"/>
        <v>-19</v>
      </c>
    </row>
    <row r="20" spans="2:11" x14ac:dyDescent="0.15">
      <c r="B20" s="113" t="s">
        <v>10</v>
      </c>
      <c r="C20" s="213">
        <f t="shared" ref="C20:H20" si="5">SUM(C21,C22,C23,C24,C25,C26)</f>
        <v>9.1</v>
      </c>
      <c r="D20" s="208">
        <f t="shared" si="5"/>
        <v>87.2</v>
      </c>
      <c r="E20" s="209">
        <f t="shared" si="5"/>
        <v>77.2</v>
      </c>
      <c r="F20" s="213">
        <f t="shared" si="5"/>
        <v>7.2</v>
      </c>
      <c r="G20" s="208">
        <f t="shared" si="5"/>
        <v>61.7</v>
      </c>
      <c r="H20" s="209">
        <f t="shared" si="5"/>
        <v>52.7</v>
      </c>
      <c r="I20" s="50">
        <f t="shared" si="1"/>
        <v>-1.8999999999999995</v>
      </c>
      <c r="J20" s="50">
        <f t="shared" si="0"/>
        <v>-25.5</v>
      </c>
      <c r="K20" s="50">
        <f t="shared" si="0"/>
        <v>-24.5</v>
      </c>
    </row>
    <row r="21" spans="2:11" x14ac:dyDescent="0.15">
      <c r="B21" s="112" t="s">
        <v>24</v>
      </c>
      <c r="C21" s="87">
        <v>2</v>
      </c>
      <c r="D21" s="52">
        <v>30</v>
      </c>
      <c r="E21" s="88">
        <v>30</v>
      </c>
      <c r="F21" s="87">
        <v>2</v>
      </c>
      <c r="G21" s="52">
        <v>8</v>
      </c>
      <c r="H21" s="88">
        <v>8</v>
      </c>
      <c r="I21" s="50">
        <f t="shared" si="1"/>
        <v>0</v>
      </c>
      <c r="J21" s="50">
        <f t="shared" si="0"/>
        <v>-22</v>
      </c>
      <c r="K21" s="50">
        <f t="shared" si="0"/>
        <v>-22</v>
      </c>
    </row>
    <row r="22" spans="2:11" x14ac:dyDescent="0.15">
      <c r="B22" s="112" t="s">
        <v>25</v>
      </c>
      <c r="C22" s="78" t="s">
        <v>6</v>
      </c>
      <c r="D22" s="79" t="s">
        <v>6</v>
      </c>
      <c r="E22" s="80" t="s">
        <v>6</v>
      </c>
      <c r="F22" s="78">
        <v>0</v>
      </c>
      <c r="G22" s="79">
        <v>3.5</v>
      </c>
      <c r="H22" s="80">
        <v>3.5</v>
      </c>
      <c r="I22" s="50" t="e">
        <f t="shared" si="1"/>
        <v>#VALUE!</v>
      </c>
      <c r="J22" s="50" t="e">
        <f t="shared" si="0"/>
        <v>#VALUE!</v>
      </c>
      <c r="K22" s="50" t="e">
        <f t="shared" si="0"/>
        <v>#VALUE!</v>
      </c>
    </row>
    <row r="23" spans="2:11" x14ac:dyDescent="0.15">
      <c r="B23" s="112" t="s">
        <v>26</v>
      </c>
      <c r="C23" s="89">
        <v>0.2</v>
      </c>
      <c r="D23" s="90">
        <v>1.7</v>
      </c>
      <c r="E23" s="91">
        <v>1.7</v>
      </c>
      <c r="F23" s="89">
        <v>0.2</v>
      </c>
      <c r="G23" s="90">
        <v>1.2</v>
      </c>
      <c r="H23" s="91">
        <v>1.2</v>
      </c>
      <c r="I23" s="50">
        <f t="shared" si="1"/>
        <v>0</v>
      </c>
      <c r="J23" s="50">
        <f t="shared" si="0"/>
        <v>-0.5</v>
      </c>
      <c r="K23" s="50">
        <f t="shared" si="0"/>
        <v>-0.5</v>
      </c>
    </row>
    <row r="24" spans="2:11" x14ac:dyDescent="0.15">
      <c r="B24" s="112" t="s">
        <v>27</v>
      </c>
      <c r="C24" s="87">
        <v>3</v>
      </c>
      <c r="D24" s="52">
        <v>25</v>
      </c>
      <c r="E24" s="88">
        <v>20</v>
      </c>
      <c r="F24" s="87">
        <v>3</v>
      </c>
      <c r="G24" s="52">
        <v>25</v>
      </c>
      <c r="H24" s="88">
        <v>20</v>
      </c>
      <c r="I24" s="50">
        <f t="shared" si="1"/>
        <v>0</v>
      </c>
      <c r="J24" s="50">
        <f t="shared" si="0"/>
        <v>0</v>
      </c>
      <c r="K24" s="50">
        <f t="shared" si="0"/>
        <v>0</v>
      </c>
    </row>
    <row r="25" spans="2:11" x14ac:dyDescent="0.15">
      <c r="B25" s="112" t="s">
        <v>28</v>
      </c>
      <c r="C25" s="87">
        <v>1</v>
      </c>
      <c r="D25" s="52">
        <v>0.5</v>
      </c>
      <c r="E25" s="88">
        <v>0.5</v>
      </c>
      <c r="F25" s="87" t="s">
        <v>6</v>
      </c>
      <c r="G25" s="52" t="s">
        <v>6</v>
      </c>
      <c r="H25" s="88" t="s">
        <v>6</v>
      </c>
      <c r="I25" s="50" t="e">
        <f t="shared" si="1"/>
        <v>#VALUE!</v>
      </c>
      <c r="J25" s="50" t="e">
        <f t="shared" si="0"/>
        <v>#VALUE!</v>
      </c>
      <c r="K25" s="50" t="e">
        <f t="shared" si="0"/>
        <v>#VALUE!</v>
      </c>
    </row>
    <row r="26" spans="2:11" x14ac:dyDescent="0.15">
      <c r="B26" s="112" t="s">
        <v>29</v>
      </c>
      <c r="C26" s="87">
        <v>2.9</v>
      </c>
      <c r="D26" s="52">
        <v>30</v>
      </c>
      <c r="E26" s="88">
        <v>25</v>
      </c>
      <c r="F26" s="87">
        <v>2</v>
      </c>
      <c r="G26" s="52">
        <v>24</v>
      </c>
      <c r="H26" s="88">
        <v>20</v>
      </c>
      <c r="I26" s="50">
        <f t="shared" si="1"/>
        <v>-0.89999999999999991</v>
      </c>
      <c r="J26" s="50">
        <f t="shared" si="1"/>
        <v>-6</v>
      </c>
      <c r="K26" s="50">
        <f t="shared" si="1"/>
        <v>-5</v>
      </c>
    </row>
    <row r="27" spans="2:11" x14ac:dyDescent="0.15">
      <c r="B27" s="113" t="s">
        <v>11</v>
      </c>
      <c r="C27" s="213">
        <f t="shared" ref="C27:H27" si="6">C28</f>
        <v>6.8</v>
      </c>
      <c r="D27" s="208">
        <f t="shared" si="6"/>
        <v>145</v>
      </c>
      <c r="E27" s="209">
        <f t="shared" si="6"/>
        <v>133</v>
      </c>
      <c r="F27" s="213">
        <f t="shared" si="6"/>
        <v>7</v>
      </c>
      <c r="G27" s="208">
        <f t="shared" si="6"/>
        <v>165</v>
      </c>
      <c r="H27" s="209">
        <f t="shared" si="6"/>
        <v>143</v>
      </c>
      <c r="I27" s="50">
        <f t="shared" si="1"/>
        <v>0.20000000000000018</v>
      </c>
      <c r="J27" s="50">
        <f t="shared" si="1"/>
        <v>20</v>
      </c>
      <c r="K27" s="50">
        <f t="shared" si="1"/>
        <v>10</v>
      </c>
    </row>
    <row r="28" spans="2:11" x14ac:dyDescent="0.15">
      <c r="B28" s="112" t="s">
        <v>30</v>
      </c>
      <c r="C28" s="89">
        <v>6.8</v>
      </c>
      <c r="D28" s="90">
        <v>145</v>
      </c>
      <c r="E28" s="91">
        <v>133</v>
      </c>
      <c r="F28" s="89">
        <v>7</v>
      </c>
      <c r="G28" s="90">
        <v>165</v>
      </c>
      <c r="H28" s="91">
        <v>143</v>
      </c>
      <c r="I28" s="50">
        <f t="shared" si="1"/>
        <v>0.20000000000000018</v>
      </c>
      <c r="J28" s="50">
        <f t="shared" si="1"/>
        <v>20</v>
      </c>
      <c r="K28" s="50">
        <f t="shared" si="1"/>
        <v>10</v>
      </c>
    </row>
    <row r="29" spans="2:11" x14ac:dyDescent="0.15">
      <c r="B29" s="113" t="s">
        <v>12</v>
      </c>
      <c r="C29" s="213">
        <f t="shared" ref="C29:H29" si="7">SUM(C30,C31,C32,C33)</f>
        <v>7</v>
      </c>
      <c r="D29" s="208">
        <f t="shared" si="7"/>
        <v>25</v>
      </c>
      <c r="E29" s="209">
        <f t="shared" si="7"/>
        <v>21</v>
      </c>
      <c r="F29" s="213">
        <f t="shared" si="7"/>
        <v>0</v>
      </c>
      <c r="G29" s="208">
        <f t="shared" si="7"/>
        <v>0</v>
      </c>
      <c r="H29" s="209">
        <f t="shared" si="7"/>
        <v>0</v>
      </c>
      <c r="I29" s="50">
        <f t="shared" si="1"/>
        <v>-7</v>
      </c>
      <c r="J29" s="50">
        <f t="shared" si="1"/>
        <v>-25</v>
      </c>
      <c r="K29" s="50">
        <f t="shared" si="1"/>
        <v>-21</v>
      </c>
    </row>
    <row r="30" spans="2:11" x14ac:dyDescent="0.15">
      <c r="B30" s="112" t="s">
        <v>31</v>
      </c>
      <c r="C30" s="89">
        <v>6</v>
      </c>
      <c r="D30" s="90">
        <v>22</v>
      </c>
      <c r="E30" s="91">
        <v>19</v>
      </c>
      <c r="F30" s="89">
        <v>0</v>
      </c>
      <c r="G30" s="90">
        <v>0</v>
      </c>
      <c r="H30" s="91">
        <v>0</v>
      </c>
      <c r="I30" s="50">
        <f t="shared" si="1"/>
        <v>-6</v>
      </c>
      <c r="J30" s="50">
        <f t="shared" si="1"/>
        <v>-22</v>
      </c>
      <c r="K30" s="50">
        <f t="shared" si="1"/>
        <v>-19</v>
      </c>
    </row>
    <row r="31" spans="2:11" x14ac:dyDescent="0.15">
      <c r="B31" s="112" t="s">
        <v>32</v>
      </c>
      <c r="C31" s="89">
        <v>1</v>
      </c>
      <c r="D31" s="90">
        <v>3</v>
      </c>
      <c r="E31" s="91">
        <v>2</v>
      </c>
      <c r="F31" s="89">
        <v>0</v>
      </c>
      <c r="G31" s="90">
        <v>0</v>
      </c>
      <c r="H31" s="91">
        <v>0</v>
      </c>
      <c r="I31" s="50">
        <f t="shared" si="1"/>
        <v>-1</v>
      </c>
      <c r="J31" s="50">
        <f t="shared" si="1"/>
        <v>-3</v>
      </c>
      <c r="K31" s="50">
        <f t="shared" si="1"/>
        <v>-2</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213">
        <f t="shared" ref="C34:H34" si="8">SUM(C35,C36,C37,C38,C39,C40,C41)</f>
        <v>10</v>
      </c>
      <c r="D34" s="208">
        <f t="shared" si="8"/>
        <v>12</v>
      </c>
      <c r="E34" s="209">
        <f t="shared" si="8"/>
        <v>10</v>
      </c>
      <c r="F34" s="213">
        <f t="shared" si="8"/>
        <v>16</v>
      </c>
      <c r="G34" s="208">
        <f t="shared" si="8"/>
        <v>26</v>
      </c>
      <c r="H34" s="209">
        <f t="shared" si="8"/>
        <v>23</v>
      </c>
      <c r="I34" s="50">
        <f t="shared" si="1"/>
        <v>6</v>
      </c>
      <c r="J34" s="50">
        <f t="shared" si="1"/>
        <v>14</v>
      </c>
      <c r="K34" s="50">
        <f t="shared" si="1"/>
        <v>13</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10</v>
      </c>
      <c r="D40" s="90">
        <v>12</v>
      </c>
      <c r="E40" s="91">
        <v>10</v>
      </c>
      <c r="F40" s="89">
        <v>16</v>
      </c>
      <c r="G40" s="90">
        <v>26</v>
      </c>
      <c r="H40" s="91">
        <v>23</v>
      </c>
      <c r="I40" s="50">
        <f t="shared" si="1"/>
        <v>6</v>
      </c>
      <c r="J40" s="50">
        <f t="shared" si="1"/>
        <v>14</v>
      </c>
      <c r="K40" s="50">
        <f t="shared" si="1"/>
        <v>13</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9">SUM(C43,C44,C45,C46,C47)</f>
        <v>14</v>
      </c>
      <c r="D42" s="208">
        <f t="shared" si="9"/>
        <v>368</v>
      </c>
      <c r="E42" s="209">
        <f t="shared" si="9"/>
        <v>283</v>
      </c>
      <c r="F42" s="213">
        <f t="shared" si="9"/>
        <v>13</v>
      </c>
      <c r="G42" s="208">
        <f t="shared" si="9"/>
        <v>349</v>
      </c>
      <c r="H42" s="209">
        <f t="shared" si="9"/>
        <v>264</v>
      </c>
      <c r="I42" s="50">
        <f t="shared" si="1"/>
        <v>-1</v>
      </c>
      <c r="J42" s="50">
        <f t="shared" si="1"/>
        <v>-19</v>
      </c>
      <c r="K42" s="50">
        <f t="shared" si="1"/>
        <v>-19</v>
      </c>
    </row>
    <row r="43" spans="2:11" x14ac:dyDescent="0.15">
      <c r="B43" s="112" t="s">
        <v>42</v>
      </c>
      <c r="C43" s="161">
        <v>1</v>
      </c>
      <c r="D43" s="153">
        <v>25</v>
      </c>
      <c r="E43" s="154">
        <v>23</v>
      </c>
      <c r="F43" s="161">
        <v>0</v>
      </c>
      <c r="G43" s="153">
        <v>6</v>
      </c>
      <c r="H43" s="154">
        <v>4</v>
      </c>
      <c r="I43" s="50">
        <f t="shared" si="1"/>
        <v>-1</v>
      </c>
      <c r="J43" s="50">
        <f t="shared" si="1"/>
        <v>-19</v>
      </c>
      <c r="K43" s="50">
        <f t="shared" si="1"/>
        <v>-19</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13</v>
      </c>
      <c r="D45" s="90">
        <v>343</v>
      </c>
      <c r="E45" s="91">
        <v>260</v>
      </c>
      <c r="F45" s="89">
        <v>13</v>
      </c>
      <c r="G45" s="90">
        <v>343</v>
      </c>
      <c r="H45" s="91">
        <v>260</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213">
        <f t="shared" ref="C48:H48" si="10">SUM(C49,C50)</f>
        <v>1</v>
      </c>
      <c r="D48" s="208">
        <f t="shared" si="10"/>
        <v>8</v>
      </c>
      <c r="E48" s="209">
        <f t="shared" si="10"/>
        <v>7</v>
      </c>
      <c r="F48" s="213">
        <f t="shared" si="10"/>
        <v>1</v>
      </c>
      <c r="G48" s="208">
        <f t="shared" si="10"/>
        <v>8</v>
      </c>
      <c r="H48" s="209">
        <f t="shared" si="10"/>
        <v>7</v>
      </c>
      <c r="I48" s="50">
        <f t="shared" si="1"/>
        <v>0</v>
      </c>
      <c r="J48" s="50">
        <f t="shared" si="1"/>
        <v>0</v>
      </c>
      <c r="K48" s="50">
        <f t="shared" si="1"/>
        <v>0</v>
      </c>
    </row>
    <row r="49" spans="2:11" x14ac:dyDescent="0.15">
      <c r="B49" s="112" t="s">
        <v>47</v>
      </c>
      <c r="C49" s="87">
        <v>1</v>
      </c>
      <c r="D49" s="52">
        <v>8</v>
      </c>
      <c r="E49" s="88">
        <v>7</v>
      </c>
      <c r="F49" s="87">
        <v>1</v>
      </c>
      <c r="G49" s="52">
        <v>8</v>
      </c>
      <c r="H49" s="88">
        <v>7</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f t="shared" ref="C51:H51" si="11">SUM(C52,C53,C54)</f>
        <v>0</v>
      </c>
      <c r="D51" s="210">
        <f t="shared" si="11"/>
        <v>9</v>
      </c>
      <c r="E51" s="211">
        <f t="shared" si="11"/>
        <v>7</v>
      </c>
      <c r="F51" s="214">
        <f t="shared" si="11"/>
        <v>0</v>
      </c>
      <c r="G51" s="210">
        <f t="shared" si="11"/>
        <v>9</v>
      </c>
      <c r="H51" s="211">
        <f t="shared" si="11"/>
        <v>7</v>
      </c>
      <c r="I51" s="50">
        <f t="shared" si="1"/>
        <v>0</v>
      </c>
      <c r="J51" s="50">
        <f t="shared" si="1"/>
        <v>0</v>
      </c>
      <c r="K51" s="50">
        <f t="shared" si="1"/>
        <v>0</v>
      </c>
    </row>
    <row r="52" spans="2:11" x14ac:dyDescent="0.15">
      <c r="B52" s="112" t="s">
        <v>49</v>
      </c>
      <c r="C52" s="89">
        <v>0</v>
      </c>
      <c r="D52" s="90">
        <v>5</v>
      </c>
      <c r="E52" s="91">
        <v>4</v>
      </c>
      <c r="F52" s="89">
        <v>0</v>
      </c>
      <c r="G52" s="90">
        <v>6</v>
      </c>
      <c r="H52" s="91">
        <v>5</v>
      </c>
      <c r="I52" s="50">
        <f t="shared" si="1"/>
        <v>0</v>
      </c>
      <c r="J52" s="50">
        <f t="shared" si="1"/>
        <v>1</v>
      </c>
      <c r="K52" s="50">
        <f t="shared" si="1"/>
        <v>1</v>
      </c>
    </row>
    <row r="53" spans="2:11" x14ac:dyDescent="0.15">
      <c r="B53" s="112" t="s">
        <v>50</v>
      </c>
      <c r="C53" s="89">
        <v>0</v>
      </c>
      <c r="D53" s="90">
        <v>3</v>
      </c>
      <c r="E53" s="91">
        <v>2</v>
      </c>
      <c r="F53" s="89">
        <v>0</v>
      </c>
      <c r="G53" s="90">
        <v>2</v>
      </c>
      <c r="H53" s="91">
        <v>1</v>
      </c>
      <c r="I53" s="50">
        <f t="shared" si="1"/>
        <v>0</v>
      </c>
      <c r="J53" s="50">
        <f t="shared" si="1"/>
        <v>-1</v>
      </c>
      <c r="K53" s="50">
        <f t="shared" si="1"/>
        <v>-1</v>
      </c>
    </row>
    <row r="54" spans="2:11" x14ac:dyDescent="0.15">
      <c r="B54" s="112" t="s">
        <v>51</v>
      </c>
      <c r="C54" s="89">
        <v>0</v>
      </c>
      <c r="D54" s="90">
        <v>1</v>
      </c>
      <c r="E54" s="91">
        <v>1</v>
      </c>
      <c r="F54" s="89">
        <v>0</v>
      </c>
      <c r="G54" s="90">
        <v>1</v>
      </c>
      <c r="H54" s="91">
        <v>1</v>
      </c>
      <c r="I54" s="50">
        <f t="shared" si="1"/>
        <v>0</v>
      </c>
      <c r="J54" s="50">
        <f t="shared" si="1"/>
        <v>0</v>
      </c>
      <c r="K54" s="50">
        <f t="shared" si="1"/>
        <v>0</v>
      </c>
    </row>
    <row r="55" spans="2:11" x14ac:dyDescent="0.15">
      <c r="B55" s="113" t="s">
        <v>17</v>
      </c>
      <c r="C55" s="213">
        <f t="shared" ref="C55:H55" si="12">SUM(C56,C57,C58,C59,C60,C61,C62,C63,C64,C65)</f>
        <v>9.1499999999999986</v>
      </c>
      <c r="D55" s="208">
        <f t="shared" si="12"/>
        <v>46.82</v>
      </c>
      <c r="E55" s="209">
        <f t="shared" si="12"/>
        <v>45.77</v>
      </c>
      <c r="F55" s="213">
        <f t="shared" si="12"/>
        <v>9.477999999999998</v>
      </c>
      <c r="G55" s="208">
        <f t="shared" si="12"/>
        <v>55.490000000000009</v>
      </c>
      <c r="H55" s="209">
        <f t="shared" si="12"/>
        <v>54.064575000000005</v>
      </c>
      <c r="I55" s="50">
        <f t="shared" si="1"/>
        <v>0.3279999999999994</v>
      </c>
      <c r="J55" s="50">
        <f t="shared" si="1"/>
        <v>8.6700000000000088</v>
      </c>
      <c r="K55" s="50">
        <f t="shared" si="1"/>
        <v>8.2945750000000018</v>
      </c>
    </row>
    <row r="56" spans="2:11" x14ac:dyDescent="0.15">
      <c r="B56" s="112" t="s">
        <v>52</v>
      </c>
      <c r="C56" s="89">
        <v>0.1</v>
      </c>
      <c r="D56" s="90">
        <v>0.8</v>
      </c>
      <c r="E56" s="91">
        <v>0.8</v>
      </c>
      <c r="F56" s="89">
        <v>0.4</v>
      </c>
      <c r="G56" s="90">
        <v>0.3</v>
      </c>
      <c r="H56" s="91">
        <v>0.3</v>
      </c>
      <c r="I56" s="50">
        <f t="shared" si="1"/>
        <v>0.30000000000000004</v>
      </c>
      <c r="J56" s="50">
        <f t="shared" si="1"/>
        <v>-0.5</v>
      </c>
      <c r="K56" s="50">
        <f t="shared" si="1"/>
        <v>-0.5</v>
      </c>
    </row>
    <row r="57" spans="2:11" x14ac:dyDescent="0.15">
      <c r="B57" s="112" t="s">
        <v>53</v>
      </c>
      <c r="C57" s="89">
        <v>1</v>
      </c>
      <c r="D57" s="90">
        <v>4</v>
      </c>
      <c r="E57" s="91">
        <v>4</v>
      </c>
      <c r="F57" s="89">
        <v>1.278</v>
      </c>
      <c r="G57" s="90">
        <v>7.9</v>
      </c>
      <c r="H57" s="91">
        <v>7.51</v>
      </c>
      <c r="I57" s="50">
        <f t="shared" si="1"/>
        <v>0.27800000000000002</v>
      </c>
      <c r="J57" s="50">
        <f t="shared" si="1"/>
        <v>3.9000000000000004</v>
      </c>
      <c r="K57" s="50">
        <f t="shared" si="1"/>
        <v>3.51</v>
      </c>
    </row>
    <row r="58" spans="2:11" x14ac:dyDescent="0.15">
      <c r="B58" s="112" t="s">
        <v>54</v>
      </c>
      <c r="C58" s="89">
        <v>3</v>
      </c>
      <c r="D58" s="90">
        <v>7</v>
      </c>
      <c r="E58" s="91">
        <v>6</v>
      </c>
      <c r="F58" s="89">
        <v>3</v>
      </c>
      <c r="G58" s="90">
        <v>15</v>
      </c>
      <c r="H58" s="91">
        <v>14</v>
      </c>
      <c r="I58" s="50">
        <f t="shared" si="1"/>
        <v>0</v>
      </c>
      <c r="J58" s="50">
        <f t="shared" si="1"/>
        <v>8</v>
      </c>
      <c r="K58" s="50">
        <f t="shared" si="1"/>
        <v>8</v>
      </c>
    </row>
    <row r="59" spans="2:11" x14ac:dyDescent="0.15">
      <c r="B59" s="112" t="s">
        <v>55</v>
      </c>
      <c r="C59" s="89" t="s">
        <v>5</v>
      </c>
      <c r="D59" s="90" t="s">
        <v>5</v>
      </c>
      <c r="E59" s="91" t="s">
        <v>5</v>
      </c>
      <c r="F59" s="89">
        <v>0.1</v>
      </c>
      <c r="G59" s="90">
        <v>1.0900000000000001</v>
      </c>
      <c r="H59" s="91">
        <v>1.054575</v>
      </c>
      <c r="I59" s="50" t="e">
        <f t="shared" si="1"/>
        <v>#VALUE!</v>
      </c>
      <c r="J59" s="50" t="e">
        <f t="shared" si="1"/>
        <v>#VALUE!</v>
      </c>
      <c r="K59" s="50" t="e">
        <f t="shared" si="1"/>
        <v>#VALUE!</v>
      </c>
    </row>
    <row r="60" spans="2:11" x14ac:dyDescent="0.15">
      <c r="B60" s="112" t="s">
        <v>56</v>
      </c>
      <c r="C60" s="89">
        <v>0.05</v>
      </c>
      <c r="D60" s="90">
        <v>0.35</v>
      </c>
      <c r="E60" s="91">
        <v>0.30000000000000004</v>
      </c>
      <c r="F60" s="89">
        <v>0</v>
      </c>
      <c r="G60" s="90">
        <v>0</v>
      </c>
      <c r="H60" s="91">
        <v>0</v>
      </c>
      <c r="I60" s="50">
        <f t="shared" si="1"/>
        <v>-0.05</v>
      </c>
      <c r="J60" s="50">
        <f t="shared" si="1"/>
        <v>-0.35</v>
      </c>
      <c r="K60" s="50">
        <f t="shared" si="1"/>
        <v>-0.30000000000000004</v>
      </c>
    </row>
    <row r="61" spans="2:11" x14ac:dyDescent="0.15">
      <c r="B61" s="112" t="s">
        <v>57</v>
      </c>
      <c r="C61" s="89">
        <v>3</v>
      </c>
      <c r="D61" s="90">
        <v>20</v>
      </c>
      <c r="E61" s="91">
        <v>20</v>
      </c>
      <c r="F61" s="89">
        <v>2.5</v>
      </c>
      <c r="G61" s="90">
        <v>16</v>
      </c>
      <c r="H61" s="91">
        <v>16</v>
      </c>
      <c r="I61" s="50">
        <f t="shared" si="1"/>
        <v>-0.5</v>
      </c>
      <c r="J61" s="50">
        <f t="shared" si="1"/>
        <v>-4</v>
      </c>
      <c r="K61" s="50">
        <f t="shared" si="1"/>
        <v>-4</v>
      </c>
    </row>
    <row r="62" spans="2:11" x14ac:dyDescent="0.15">
      <c r="B62" s="112" t="s">
        <v>58</v>
      </c>
      <c r="C62" s="89">
        <v>0</v>
      </c>
      <c r="D62" s="90">
        <v>0</v>
      </c>
      <c r="E62" s="91">
        <v>0</v>
      </c>
      <c r="F62" s="89" t="s">
        <v>6</v>
      </c>
      <c r="G62" s="90" t="s">
        <v>6</v>
      </c>
      <c r="H62" s="91" t="s">
        <v>6</v>
      </c>
      <c r="I62" s="50" t="e">
        <f t="shared" si="1"/>
        <v>#VALUE!</v>
      </c>
      <c r="J62" s="50" t="e">
        <f t="shared" si="1"/>
        <v>#VALUE!</v>
      </c>
      <c r="K62" s="50" t="e">
        <f t="shared" si="1"/>
        <v>#VALUE!</v>
      </c>
    </row>
    <row r="63" spans="2:11" x14ac:dyDescent="0.15">
      <c r="B63" s="112" t="s">
        <v>59</v>
      </c>
      <c r="C63" s="89">
        <v>1</v>
      </c>
      <c r="D63" s="90">
        <v>9</v>
      </c>
      <c r="E63" s="91">
        <v>9</v>
      </c>
      <c r="F63" s="89">
        <v>1</v>
      </c>
      <c r="G63" s="90">
        <v>9</v>
      </c>
      <c r="H63" s="91">
        <v>9</v>
      </c>
      <c r="I63" s="50">
        <f t="shared" si="1"/>
        <v>0</v>
      </c>
      <c r="J63" s="50">
        <f t="shared" si="1"/>
        <v>0</v>
      </c>
      <c r="K63" s="50">
        <f t="shared" si="1"/>
        <v>0</v>
      </c>
    </row>
    <row r="64" spans="2:11" x14ac:dyDescent="0.15">
      <c r="B64" s="112" t="s">
        <v>60</v>
      </c>
      <c r="C64" s="89" t="s">
        <v>6</v>
      </c>
      <c r="D64" s="90" t="s">
        <v>6</v>
      </c>
      <c r="E64" s="91" t="s">
        <v>6</v>
      </c>
      <c r="F64" s="89">
        <v>0.2</v>
      </c>
      <c r="G64" s="90">
        <v>0.2</v>
      </c>
      <c r="H64" s="91">
        <v>0.2</v>
      </c>
      <c r="I64" s="50" t="e">
        <f t="shared" si="1"/>
        <v>#VALUE!</v>
      </c>
      <c r="J64" s="50" t="e">
        <f t="shared" si="1"/>
        <v>#VALUE!</v>
      </c>
      <c r="K64" s="50" t="e">
        <f t="shared" si="1"/>
        <v>#VALUE!</v>
      </c>
    </row>
    <row r="65" spans="2:11" x14ac:dyDescent="0.15">
      <c r="B65" s="112" t="s">
        <v>61</v>
      </c>
      <c r="C65" s="89">
        <v>1</v>
      </c>
      <c r="D65" s="90">
        <v>5.67</v>
      </c>
      <c r="E65" s="91">
        <v>5.67</v>
      </c>
      <c r="F65" s="89">
        <v>1</v>
      </c>
      <c r="G65" s="90">
        <v>6</v>
      </c>
      <c r="H65" s="91">
        <v>6</v>
      </c>
      <c r="I65" s="50">
        <f t="shared" si="1"/>
        <v>0</v>
      </c>
      <c r="J65" s="50">
        <f t="shared" si="1"/>
        <v>0.33000000000000007</v>
      </c>
      <c r="K65" s="50">
        <f t="shared" si="1"/>
        <v>0.33000000000000007</v>
      </c>
    </row>
    <row r="66" spans="2:11" x14ac:dyDescent="0.15">
      <c r="B66" s="113" t="s">
        <v>18</v>
      </c>
      <c r="C66" s="213">
        <f t="shared" ref="C66:H66" si="13">SUM(C67,C68,C69)</f>
        <v>9.1999999999999993</v>
      </c>
      <c r="D66" s="208">
        <f t="shared" si="13"/>
        <v>77</v>
      </c>
      <c r="E66" s="209">
        <f t="shared" si="13"/>
        <v>70</v>
      </c>
      <c r="F66" s="213">
        <f t="shared" si="13"/>
        <v>9</v>
      </c>
      <c r="G66" s="208">
        <f t="shared" si="13"/>
        <v>69</v>
      </c>
      <c r="H66" s="209">
        <f t="shared" si="13"/>
        <v>62</v>
      </c>
      <c r="I66" s="50">
        <f t="shared" si="1"/>
        <v>-0.19999999999999929</v>
      </c>
      <c r="J66" s="50">
        <f t="shared" si="1"/>
        <v>-8</v>
      </c>
      <c r="K66" s="50">
        <f t="shared" si="1"/>
        <v>-8</v>
      </c>
    </row>
    <row r="67" spans="2:11" x14ac:dyDescent="0.15">
      <c r="B67" s="112" t="s">
        <v>62</v>
      </c>
      <c r="C67" s="89">
        <v>2.2000000000000002</v>
      </c>
      <c r="D67" s="90">
        <v>29</v>
      </c>
      <c r="E67" s="91">
        <v>26</v>
      </c>
      <c r="F67" s="89">
        <v>2</v>
      </c>
      <c r="G67" s="90">
        <v>26</v>
      </c>
      <c r="H67" s="91">
        <v>23</v>
      </c>
      <c r="I67" s="50">
        <f t="shared" si="1"/>
        <v>-0.20000000000000018</v>
      </c>
      <c r="J67" s="50">
        <f t="shared" si="1"/>
        <v>-3</v>
      </c>
      <c r="K67" s="50">
        <f t="shared" si="1"/>
        <v>-3</v>
      </c>
    </row>
    <row r="68" spans="2:11" ht="13.5" customHeight="1" x14ac:dyDescent="0.15">
      <c r="B68" s="112" t="s">
        <v>63</v>
      </c>
      <c r="C68" s="89">
        <v>7</v>
      </c>
      <c r="D68" s="90">
        <v>48</v>
      </c>
      <c r="E68" s="91">
        <v>44</v>
      </c>
      <c r="F68" s="89">
        <v>7</v>
      </c>
      <c r="G68" s="90">
        <v>43</v>
      </c>
      <c r="H68" s="91">
        <v>39</v>
      </c>
      <c r="I68" s="50">
        <f t="shared" si="1"/>
        <v>0</v>
      </c>
      <c r="J68" s="50">
        <f t="shared" si="1"/>
        <v>-5</v>
      </c>
      <c r="K68" s="50">
        <f t="shared" si="1"/>
        <v>-5</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180</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13"/>
      <c r="C5" s="271" t="str">
        <f>'(1)-1春だいこん'!C5:E5</f>
        <v>令和２年産（2020年産）</v>
      </c>
      <c r="D5" s="272"/>
      <c r="E5" s="288"/>
      <c r="F5" s="271" t="str">
        <f>'(1)-1春だいこん'!F5:H5</f>
        <v>令和３年産（2021年産）</v>
      </c>
      <c r="G5" s="272"/>
      <c r="H5" s="273"/>
      <c r="I5" s="3"/>
      <c r="J5" s="3"/>
      <c r="K5" s="3"/>
    </row>
    <row r="6" spans="2:11" x14ac:dyDescent="0.15">
      <c r="B6" s="294" t="s">
        <v>19</v>
      </c>
      <c r="C6" s="290" t="s">
        <v>0</v>
      </c>
      <c r="D6" s="291" t="s">
        <v>1</v>
      </c>
      <c r="E6" s="292" t="s">
        <v>2</v>
      </c>
      <c r="F6" s="290" t="s">
        <v>0</v>
      </c>
      <c r="G6" s="291" t="s">
        <v>1</v>
      </c>
      <c r="H6" s="293" t="s">
        <v>2</v>
      </c>
      <c r="I6" s="3"/>
      <c r="J6" s="3"/>
      <c r="K6" s="3"/>
    </row>
    <row r="7" spans="2:11" x14ac:dyDescent="0.15">
      <c r="B7" s="294"/>
      <c r="C7" s="290"/>
      <c r="D7" s="291"/>
      <c r="E7" s="292"/>
      <c r="F7" s="290"/>
      <c r="G7" s="291"/>
      <c r="H7" s="293"/>
      <c r="I7" s="274" t="s">
        <v>337</v>
      </c>
      <c r="J7" s="275"/>
      <c r="K7" s="275"/>
    </row>
    <row r="8" spans="2:11" x14ac:dyDescent="0.15">
      <c r="B8" s="294"/>
      <c r="C8" s="290"/>
      <c r="D8" s="291"/>
      <c r="E8" s="292"/>
      <c r="F8" s="290"/>
      <c r="G8" s="291"/>
      <c r="H8" s="293"/>
      <c r="I8" s="50" t="s">
        <v>325</v>
      </c>
      <c r="J8" s="50" t="s">
        <v>326</v>
      </c>
      <c r="K8" s="50" t="s">
        <v>327</v>
      </c>
    </row>
    <row r="9" spans="2:11" x14ac:dyDescent="0.15">
      <c r="B9" s="101"/>
      <c r="C9" s="118" t="s">
        <v>3</v>
      </c>
      <c r="D9" s="116" t="s">
        <v>4</v>
      </c>
      <c r="E9" s="128" t="s">
        <v>4</v>
      </c>
      <c r="F9" s="118" t="s">
        <v>3</v>
      </c>
      <c r="G9" s="116" t="s">
        <v>4</v>
      </c>
      <c r="H9" s="119" t="s">
        <v>4</v>
      </c>
      <c r="I9" s="50"/>
      <c r="J9" s="50"/>
      <c r="K9" s="50"/>
    </row>
    <row r="10" spans="2:11" ht="27" customHeight="1" x14ac:dyDescent="0.15">
      <c r="B10" s="14" t="s">
        <v>145</v>
      </c>
      <c r="C10" s="58">
        <v>175</v>
      </c>
      <c r="D10" s="59">
        <v>26400</v>
      </c>
      <c r="E10" s="60">
        <v>24700</v>
      </c>
      <c r="F10" s="235">
        <v>170</v>
      </c>
      <c r="G10" s="235">
        <v>25000</v>
      </c>
      <c r="H10" s="298">
        <v>23400</v>
      </c>
      <c r="I10" s="50">
        <f>F10-C10</f>
        <v>-5</v>
      </c>
      <c r="J10" s="50">
        <f t="shared" ref="J10:K25" si="0">G10-D10</f>
        <v>-1400</v>
      </c>
      <c r="K10" s="50">
        <f t="shared" si="0"/>
        <v>-1300</v>
      </c>
    </row>
    <row r="11" spans="2:11" x14ac:dyDescent="0.15">
      <c r="B11" s="102"/>
      <c r="C11" s="198"/>
      <c r="D11" s="197"/>
      <c r="E11" s="199"/>
      <c r="F11" s="198"/>
      <c r="G11" s="197"/>
      <c r="H11" s="199"/>
      <c r="I11" s="50">
        <f t="shared" ref="I11:K69" si="1">F11-C11</f>
        <v>0</v>
      </c>
      <c r="J11" s="50">
        <f t="shared" si="0"/>
        <v>0</v>
      </c>
      <c r="K11" s="50">
        <f t="shared" si="0"/>
        <v>0</v>
      </c>
    </row>
    <row r="12" spans="2:11" x14ac:dyDescent="0.15">
      <c r="B12" s="15" t="s">
        <v>146</v>
      </c>
      <c r="C12" s="220">
        <f t="shared" ref="C12:H12" si="2">SUM(C14,C16,C20,C27,C29,C34,C42,C48,C51,C55,C66)</f>
        <v>177.05</v>
      </c>
      <c r="D12" s="131">
        <f>SUM(D14,D16,D20,D27,D29,D34,D42,D48,D51,D55,D66)</f>
        <v>26416.85</v>
      </c>
      <c r="E12" s="132">
        <f t="shared" si="2"/>
        <v>24730.799999999999</v>
      </c>
      <c r="F12" s="220">
        <f t="shared" si="2"/>
        <v>172</v>
      </c>
      <c r="G12" s="131">
        <f t="shared" si="2"/>
        <v>25390</v>
      </c>
      <c r="H12" s="132">
        <f t="shared" si="2"/>
        <v>23784</v>
      </c>
      <c r="I12" s="50">
        <f t="shared" si="1"/>
        <v>-5.0500000000000114</v>
      </c>
      <c r="J12" s="50">
        <f t="shared" si="0"/>
        <v>-1026.8499999999985</v>
      </c>
      <c r="K12" s="50">
        <f t="shared" si="0"/>
        <v>-946.79999999999927</v>
      </c>
    </row>
    <row r="13" spans="2:11" x14ac:dyDescent="0.15">
      <c r="B13" s="22"/>
      <c r="C13" s="198"/>
      <c r="D13" s="197"/>
      <c r="E13" s="199"/>
      <c r="F13" s="198"/>
      <c r="G13" s="197"/>
      <c r="H13" s="199"/>
      <c r="I13" s="50">
        <f t="shared" si="1"/>
        <v>0</v>
      </c>
      <c r="J13" s="50">
        <f t="shared" si="0"/>
        <v>0</v>
      </c>
      <c r="K13" s="50">
        <f t="shared" si="0"/>
        <v>0</v>
      </c>
    </row>
    <row r="14" spans="2:11" x14ac:dyDescent="0.15">
      <c r="B14" s="15" t="s">
        <v>147</v>
      </c>
      <c r="C14" s="70">
        <f t="shared" ref="C14:H14" si="3">C15</f>
        <v>129</v>
      </c>
      <c r="D14" s="71">
        <f t="shared" si="3"/>
        <v>19600</v>
      </c>
      <c r="E14" s="72">
        <f t="shared" si="3"/>
        <v>18300</v>
      </c>
      <c r="F14" s="70">
        <f t="shared" si="3"/>
        <v>127</v>
      </c>
      <c r="G14" s="71">
        <f t="shared" si="3"/>
        <v>19200</v>
      </c>
      <c r="H14" s="72">
        <f t="shared" si="3"/>
        <v>17900</v>
      </c>
      <c r="I14" s="50">
        <f t="shared" si="1"/>
        <v>-2</v>
      </c>
      <c r="J14" s="50">
        <f t="shared" si="0"/>
        <v>-400</v>
      </c>
      <c r="K14" s="50">
        <f t="shared" si="0"/>
        <v>-400</v>
      </c>
    </row>
    <row r="15" spans="2:11" x14ac:dyDescent="0.15">
      <c r="B15" s="102" t="s">
        <v>20</v>
      </c>
      <c r="C15" s="175">
        <v>129</v>
      </c>
      <c r="D15" s="176">
        <v>19600</v>
      </c>
      <c r="E15" s="177">
        <v>18300</v>
      </c>
      <c r="F15" s="175">
        <v>127</v>
      </c>
      <c r="G15" s="176">
        <v>19200</v>
      </c>
      <c r="H15" s="177">
        <v>17900</v>
      </c>
      <c r="I15" s="50">
        <f t="shared" si="1"/>
        <v>-2</v>
      </c>
      <c r="J15" s="50">
        <f t="shared" si="0"/>
        <v>-400</v>
      </c>
      <c r="K15" s="50">
        <f t="shared" si="0"/>
        <v>-400</v>
      </c>
    </row>
    <row r="16" spans="2:11" ht="13.5" customHeight="1" x14ac:dyDescent="0.15">
      <c r="B16" s="15" t="s">
        <v>9</v>
      </c>
      <c r="C16" s="212">
        <f t="shared" ref="C16:H16" si="4">SUM(C17,C18,C19)</f>
        <v>19</v>
      </c>
      <c r="D16" s="65">
        <f t="shared" si="4"/>
        <v>2589</v>
      </c>
      <c r="E16" s="130">
        <f t="shared" si="4"/>
        <v>2370</v>
      </c>
      <c r="F16" s="212">
        <f t="shared" si="4"/>
        <v>14</v>
      </c>
      <c r="G16" s="65">
        <f t="shared" si="4"/>
        <v>2083</v>
      </c>
      <c r="H16" s="130">
        <f t="shared" si="4"/>
        <v>1946</v>
      </c>
      <c r="I16" s="50">
        <f t="shared" si="1"/>
        <v>-5</v>
      </c>
      <c r="J16" s="50">
        <f t="shared" si="0"/>
        <v>-506</v>
      </c>
      <c r="K16" s="50">
        <f t="shared" si="0"/>
        <v>-424</v>
      </c>
    </row>
    <row r="17" spans="2:11" ht="13.5" customHeight="1" x14ac:dyDescent="0.15">
      <c r="B17" s="102" t="s">
        <v>21</v>
      </c>
      <c r="C17" s="175">
        <v>3</v>
      </c>
      <c r="D17" s="176">
        <v>389</v>
      </c>
      <c r="E17" s="177">
        <v>370</v>
      </c>
      <c r="F17" s="175">
        <v>2</v>
      </c>
      <c r="G17" s="176">
        <v>343</v>
      </c>
      <c r="H17" s="177">
        <v>326</v>
      </c>
      <c r="I17" s="50">
        <f t="shared" si="1"/>
        <v>-1</v>
      </c>
      <c r="J17" s="50">
        <f t="shared" si="0"/>
        <v>-46</v>
      </c>
      <c r="K17" s="50">
        <f t="shared" si="0"/>
        <v>-44</v>
      </c>
    </row>
    <row r="18" spans="2:11" ht="13.5" customHeight="1" x14ac:dyDescent="0.15">
      <c r="B18" s="102" t="s">
        <v>22</v>
      </c>
      <c r="C18" s="175">
        <v>16</v>
      </c>
      <c r="D18" s="176">
        <v>2200</v>
      </c>
      <c r="E18" s="177">
        <v>2000</v>
      </c>
      <c r="F18" s="175">
        <v>12</v>
      </c>
      <c r="G18" s="176">
        <v>1740</v>
      </c>
      <c r="H18" s="177">
        <v>1620</v>
      </c>
      <c r="I18" s="50">
        <f t="shared" si="1"/>
        <v>-4</v>
      </c>
      <c r="J18" s="50">
        <f t="shared" si="0"/>
        <v>-460</v>
      </c>
      <c r="K18" s="50">
        <f t="shared" si="0"/>
        <v>-380</v>
      </c>
    </row>
    <row r="19" spans="2:11" ht="13.5" customHeight="1" x14ac:dyDescent="0.15">
      <c r="B19" s="102" t="s">
        <v>23</v>
      </c>
      <c r="C19" s="78" t="s">
        <v>6</v>
      </c>
      <c r="D19" s="79" t="s">
        <v>6</v>
      </c>
      <c r="E19" s="80" t="s">
        <v>6</v>
      </c>
      <c r="F19" s="78" t="s">
        <v>6</v>
      </c>
      <c r="G19" s="79" t="s">
        <v>6</v>
      </c>
      <c r="H19" s="80" t="s">
        <v>6</v>
      </c>
      <c r="I19" s="50" t="e">
        <f t="shared" si="1"/>
        <v>#VALUE!</v>
      </c>
      <c r="J19" s="50" t="e">
        <f t="shared" si="0"/>
        <v>#VALUE!</v>
      </c>
      <c r="K19" s="50" t="e">
        <f t="shared" si="0"/>
        <v>#VALUE!</v>
      </c>
    </row>
    <row r="20" spans="2:11" x14ac:dyDescent="0.15">
      <c r="B20" s="15" t="s">
        <v>10</v>
      </c>
      <c r="C20" s="213">
        <f t="shared" ref="C20:H20" si="5">SUM(C21,C22,C23,C24,C25,C26)</f>
        <v>20</v>
      </c>
      <c r="D20" s="208">
        <f t="shared" si="5"/>
        <v>3200.5</v>
      </c>
      <c r="E20" s="209">
        <f t="shared" si="5"/>
        <v>3104.5</v>
      </c>
      <c r="F20" s="213">
        <f t="shared" si="5"/>
        <v>21</v>
      </c>
      <c r="G20" s="208">
        <f t="shared" si="5"/>
        <v>3077</v>
      </c>
      <c r="H20" s="209">
        <f t="shared" si="5"/>
        <v>2980</v>
      </c>
      <c r="I20" s="50">
        <f t="shared" si="1"/>
        <v>1</v>
      </c>
      <c r="J20" s="50">
        <f t="shared" si="0"/>
        <v>-123.5</v>
      </c>
      <c r="K20" s="50">
        <f t="shared" si="0"/>
        <v>-124.5</v>
      </c>
    </row>
    <row r="21" spans="2:11" x14ac:dyDescent="0.15">
      <c r="B21" s="102" t="s">
        <v>24</v>
      </c>
      <c r="C21" s="92" t="s">
        <v>316</v>
      </c>
      <c r="D21" s="93" t="s">
        <v>316</v>
      </c>
      <c r="E21" s="129" t="s">
        <v>316</v>
      </c>
      <c r="F21" s="92">
        <v>1</v>
      </c>
      <c r="G21" s="93">
        <v>86</v>
      </c>
      <c r="H21" s="94">
        <v>79</v>
      </c>
      <c r="I21" s="50" t="e">
        <f t="shared" si="1"/>
        <v>#VALUE!</v>
      </c>
      <c r="J21" s="50" t="e">
        <f t="shared" si="0"/>
        <v>#VALUE!</v>
      </c>
      <c r="K21" s="50" t="e">
        <f t="shared" si="0"/>
        <v>#VALUE!</v>
      </c>
    </row>
    <row r="22" spans="2:11" x14ac:dyDescent="0.15">
      <c r="B22" s="102" t="s">
        <v>25</v>
      </c>
      <c r="C22" s="92">
        <v>16</v>
      </c>
      <c r="D22" s="93">
        <v>2770</v>
      </c>
      <c r="E22" s="94">
        <v>2690</v>
      </c>
      <c r="F22" s="92">
        <v>15</v>
      </c>
      <c r="G22" s="93">
        <v>2430</v>
      </c>
      <c r="H22" s="94">
        <v>2360</v>
      </c>
      <c r="I22" s="50">
        <f t="shared" si="1"/>
        <v>-1</v>
      </c>
      <c r="J22" s="50">
        <f t="shared" si="0"/>
        <v>-340</v>
      </c>
      <c r="K22" s="50">
        <f t="shared" si="0"/>
        <v>-330</v>
      </c>
    </row>
    <row r="23" spans="2:11" x14ac:dyDescent="0.15">
      <c r="B23" s="102" t="s">
        <v>26</v>
      </c>
      <c r="C23" s="89" t="s">
        <v>5</v>
      </c>
      <c r="D23" s="90" t="s">
        <v>5</v>
      </c>
      <c r="E23" s="91" t="s">
        <v>5</v>
      </c>
      <c r="F23" s="89" t="s">
        <v>6</v>
      </c>
      <c r="G23" s="90" t="s">
        <v>6</v>
      </c>
      <c r="H23" s="91" t="s">
        <v>6</v>
      </c>
      <c r="I23" s="50" t="e">
        <f t="shared" si="1"/>
        <v>#VALUE!</v>
      </c>
      <c r="J23" s="50" t="e">
        <f t="shared" si="0"/>
        <v>#VALUE!</v>
      </c>
      <c r="K23" s="50" t="e">
        <f t="shared" si="0"/>
        <v>#VALUE!</v>
      </c>
    </row>
    <row r="24" spans="2:11" x14ac:dyDescent="0.15">
      <c r="B24" s="102" t="s">
        <v>27</v>
      </c>
      <c r="C24" s="92" t="s">
        <v>316</v>
      </c>
      <c r="D24" s="93" t="s">
        <v>316</v>
      </c>
      <c r="E24" s="129" t="s">
        <v>316</v>
      </c>
      <c r="F24" s="92">
        <v>1</v>
      </c>
      <c r="G24" s="93">
        <v>150</v>
      </c>
      <c r="H24" s="94">
        <v>146</v>
      </c>
      <c r="I24" s="50" t="e">
        <f t="shared" si="1"/>
        <v>#VALUE!</v>
      </c>
      <c r="J24" s="50" t="e">
        <f t="shared" si="0"/>
        <v>#VALUE!</v>
      </c>
      <c r="K24" s="50" t="e">
        <f t="shared" si="0"/>
        <v>#VALUE!</v>
      </c>
    </row>
    <row r="25" spans="2:11" x14ac:dyDescent="0.15">
      <c r="B25" s="102" t="s">
        <v>28</v>
      </c>
      <c r="C25" s="78">
        <v>0</v>
      </c>
      <c r="D25" s="79">
        <v>2.5</v>
      </c>
      <c r="E25" s="80">
        <v>2.5</v>
      </c>
      <c r="F25" s="78">
        <v>0</v>
      </c>
      <c r="G25" s="79">
        <v>7</v>
      </c>
      <c r="H25" s="80">
        <v>7</v>
      </c>
      <c r="I25" s="50">
        <f t="shared" si="1"/>
        <v>0</v>
      </c>
      <c r="J25" s="50">
        <f t="shared" si="0"/>
        <v>4.5</v>
      </c>
      <c r="K25" s="50">
        <f t="shared" si="0"/>
        <v>4.5</v>
      </c>
    </row>
    <row r="26" spans="2:11" x14ac:dyDescent="0.15">
      <c r="B26" s="102" t="s">
        <v>29</v>
      </c>
      <c r="C26" s="92">
        <v>4</v>
      </c>
      <c r="D26" s="93">
        <v>428</v>
      </c>
      <c r="E26" s="94">
        <v>412</v>
      </c>
      <c r="F26" s="92">
        <v>4</v>
      </c>
      <c r="G26" s="93">
        <v>404</v>
      </c>
      <c r="H26" s="94">
        <v>388</v>
      </c>
      <c r="I26" s="50">
        <f t="shared" si="1"/>
        <v>0</v>
      </c>
      <c r="J26" s="50">
        <f t="shared" si="1"/>
        <v>-24</v>
      </c>
      <c r="K26" s="50">
        <f t="shared" si="1"/>
        <v>-24</v>
      </c>
    </row>
    <row r="27" spans="2:11" x14ac:dyDescent="0.15">
      <c r="B27" s="15" t="s">
        <v>11</v>
      </c>
      <c r="C27" s="213">
        <f t="shared" ref="C27:H27" si="6">C28</f>
        <v>2</v>
      </c>
      <c r="D27" s="208">
        <f t="shared" si="6"/>
        <v>183</v>
      </c>
      <c r="E27" s="209">
        <f t="shared" si="6"/>
        <v>164</v>
      </c>
      <c r="F27" s="213">
        <f t="shared" si="6"/>
        <v>2</v>
      </c>
      <c r="G27" s="208">
        <f t="shared" si="6"/>
        <v>164</v>
      </c>
      <c r="H27" s="209">
        <f t="shared" si="6"/>
        <v>147</v>
      </c>
      <c r="I27" s="50">
        <f t="shared" si="1"/>
        <v>0</v>
      </c>
      <c r="J27" s="50">
        <f t="shared" si="1"/>
        <v>-19</v>
      </c>
      <c r="K27" s="50">
        <f t="shared" si="1"/>
        <v>-17</v>
      </c>
    </row>
    <row r="28" spans="2:11" x14ac:dyDescent="0.15">
      <c r="B28" s="102" t="s">
        <v>30</v>
      </c>
      <c r="C28" s="92">
        <v>2</v>
      </c>
      <c r="D28" s="93">
        <v>183</v>
      </c>
      <c r="E28" s="94">
        <v>164</v>
      </c>
      <c r="F28" s="92">
        <v>2</v>
      </c>
      <c r="G28" s="93">
        <v>164</v>
      </c>
      <c r="H28" s="94">
        <v>147</v>
      </c>
      <c r="I28" s="50">
        <f t="shared" si="1"/>
        <v>0</v>
      </c>
      <c r="J28" s="50">
        <f t="shared" si="1"/>
        <v>-19</v>
      </c>
      <c r="K28" s="50">
        <f t="shared" si="1"/>
        <v>-17</v>
      </c>
    </row>
    <row r="29" spans="2:11" x14ac:dyDescent="0.15">
      <c r="B29" s="15"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0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0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02" t="s">
        <v>33</v>
      </c>
      <c r="C32" s="78" t="s">
        <v>5</v>
      </c>
      <c r="D32" s="79" t="s">
        <v>5</v>
      </c>
      <c r="E32" s="80" t="s">
        <v>5</v>
      </c>
      <c r="F32" s="78" t="s">
        <v>5</v>
      </c>
      <c r="G32" s="79" t="s">
        <v>5</v>
      </c>
      <c r="H32" s="80" t="s">
        <v>5</v>
      </c>
      <c r="I32" s="50" t="e">
        <f t="shared" si="1"/>
        <v>#VALUE!</v>
      </c>
      <c r="J32" s="50" t="e">
        <f t="shared" si="1"/>
        <v>#VALUE!</v>
      </c>
      <c r="K32" s="50" t="e">
        <f t="shared" si="1"/>
        <v>#VALUE!</v>
      </c>
    </row>
    <row r="33" spans="2:11" x14ac:dyDescent="0.15">
      <c r="B33" s="102" t="s">
        <v>34</v>
      </c>
      <c r="C33" s="78" t="s">
        <v>5</v>
      </c>
      <c r="D33" s="79" t="s">
        <v>5</v>
      </c>
      <c r="E33" s="80" t="s">
        <v>5</v>
      </c>
      <c r="F33" s="78" t="s">
        <v>5</v>
      </c>
      <c r="G33" s="79" t="s">
        <v>5</v>
      </c>
      <c r="H33" s="80" t="s">
        <v>5</v>
      </c>
      <c r="I33" s="50" t="e">
        <f t="shared" si="1"/>
        <v>#VALUE!</v>
      </c>
      <c r="J33" s="50" t="e">
        <f t="shared" si="1"/>
        <v>#VALUE!</v>
      </c>
      <c r="K33" s="50" t="e">
        <f t="shared" si="1"/>
        <v>#VALUE!</v>
      </c>
    </row>
    <row r="34" spans="2:11" x14ac:dyDescent="0.15">
      <c r="B34" s="15"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0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0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0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0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0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0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0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5" t="s">
        <v>14</v>
      </c>
      <c r="C42" s="213">
        <f t="shared" ref="C42:H42" si="7">SUM(C43,C44,C45,C46,C47)</f>
        <v>5</v>
      </c>
      <c r="D42" s="208">
        <f t="shared" si="7"/>
        <v>707</v>
      </c>
      <c r="E42" s="209">
        <f t="shared" si="7"/>
        <v>669</v>
      </c>
      <c r="F42" s="213">
        <f t="shared" si="7"/>
        <v>5</v>
      </c>
      <c r="G42" s="208">
        <f t="shared" si="7"/>
        <v>707</v>
      </c>
      <c r="H42" s="209">
        <f t="shared" si="7"/>
        <v>669</v>
      </c>
      <c r="I42" s="50">
        <f t="shared" si="1"/>
        <v>0</v>
      </c>
      <c r="J42" s="50">
        <f t="shared" si="1"/>
        <v>0</v>
      </c>
      <c r="K42" s="50">
        <f t="shared" si="1"/>
        <v>0</v>
      </c>
    </row>
    <row r="43" spans="2:11" x14ac:dyDescent="0.15">
      <c r="B43" s="102" t="s">
        <v>42</v>
      </c>
      <c r="C43" s="161" t="s">
        <v>6</v>
      </c>
      <c r="D43" s="153" t="s">
        <v>6</v>
      </c>
      <c r="E43" s="154" t="s">
        <v>6</v>
      </c>
      <c r="F43" s="161" t="s">
        <v>6</v>
      </c>
      <c r="G43" s="153" t="s">
        <v>6</v>
      </c>
      <c r="H43" s="154" t="s">
        <v>6</v>
      </c>
      <c r="I43" s="50" t="e">
        <f t="shared" si="1"/>
        <v>#VALUE!</v>
      </c>
      <c r="J43" s="50" t="e">
        <f t="shared" si="1"/>
        <v>#VALUE!</v>
      </c>
      <c r="K43" s="50" t="e">
        <f t="shared" si="1"/>
        <v>#VALUE!</v>
      </c>
    </row>
    <row r="44" spans="2:11" x14ac:dyDescent="0.15">
      <c r="B44" s="10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02" t="s">
        <v>44</v>
      </c>
      <c r="C45" s="89">
        <v>5</v>
      </c>
      <c r="D45" s="90">
        <v>707</v>
      </c>
      <c r="E45" s="91">
        <v>669</v>
      </c>
      <c r="F45" s="89">
        <v>5</v>
      </c>
      <c r="G45" s="90">
        <v>707</v>
      </c>
      <c r="H45" s="91">
        <v>669</v>
      </c>
      <c r="I45" s="50">
        <f t="shared" si="1"/>
        <v>0</v>
      </c>
      <c r="J45" s="50">
        <f t="shared" si="1"/>
        <v>0</v>
      </c>
      <c r="K45" s="50">
        <f t="shared" si="1"/>
        <v>0</v>
      </c>
    </row>
    <row r="46" spans="2:11" x14ac:dyDescent="0.15">
      <c r="B46" s="10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0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5" t="s">
        <v>15</v>
      </c>
      <c r="C48" s="213">
        <f t="shared" ref="C48:H48" si="8">SUM(C49:C50)</f>
        <v>2</v>
      </c>
      <c r="D48" s="208">
        <f t="shared" si="8"/>
        <v>130</v>
      </c>
      <c r="E48" s="209">
        <f t="shared" si="8"/>
        <v>118</v>
      </c>
      <c r="F48" s="213">
        <f t="shared" si="8"/>
        <v>2</v>
      </c>
      <c r="G48" s="208">
        <f t="shared" si="8"/>
        <v>138</v>
      </c>
      <c r="H48" s="209">
        <f t="shared" si="8"/>
        <v>126</v>
      </c>
      <c r="I48" s="50">
        <f t="shared" si="1"/>
        <v>0</v>
      </c>
      <c r="J48" s="50">
        <f t="shared" si="1"/>
        <v>8</v>
      </c>
      <c r="K48" s="50">
        <f t="shared" si="1"/>
        <v>8</v>
      </c>
    </row>
    <row r="49" spans="2:11" x14ac:dyDescent="0.15">
      <c r="B49" s="102" t="s">
        <v>47</v>
      </c>
      <c r="C49" s="87">
        <v>2</v>
      </c>
      <c r="D49" s="52">
        <v>130</v>
      </c>
      <c r="E49" s="88">
        <v>118</v>
      </c>
      <c r="F49" s="87">
        <v>2</v>
      </c>
      <c r="G49" s="52">
        <v>138</v>
      </c>
      <c r="H49" s="88">
        <v>126</v>
      </c>
      <c r="I49" s="50">
        <f t="shared" si="1"/>
        <v>0</v>
      </c>
      <c r="J49" s="50">
        <f t="shared" si="1"/>
        <v>8</v>
      </c>
      <c r="K49" s="50">
        <f t="shared" si="1"/>
        <v>8</v>
      </c>
    </row>
    <row r="50" spans="2:11" x14ac:dyDescent="0.15">
      <c r="B50" s="10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5" t="s">
        <v>16</v>
      </c>
      <c r="C51" s="214" t="s">
        <v>6</v>
      </c>
      <c r="D51" s="210" t="s">
        <v>6</v>
      </c>
      <c r="E51" s="211" t="s">
        <v>6</v>
      </c>
      <c r="F51" s="214" t="s">
        <v>6</v>
      </c>
      <c r="G51" s="210" t="s">
        <v>6</v>
      </c>
      <c r="H51" s="211" t="s">
        <v>6</v>
      </c>
      <c r="I51" s="50" t="e">
        <f t="shared" si="1"/>
        <v>#VALUE!</v>
      </c>
      <c r="J51" s="50" t="e">
        <f t="shared" si="1"/>
        <v>#VALUE!</v>
      </c>
      <c r="K51" s="50" t="e">
        <f t="shared" si="1"/>
        <v>#VALUE!</v>
      </c>
    </row>
    <row r="52" spans="2:11" x14ac:dyDescent="0.15">
      <c r="B52" s="10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0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0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5" t="s">
        <v>17</v>
      </c>
      <c r="C55" s="213">
        <f t="shared" ref="C55:H55" si="9">SUM(C56,C57,C58,C59,C60,C61,C62,C63,C64,C65)</f>
        <v>0.05</v>
      </c>
      <c r="D55" s="208">
        <f t="shared" si="9"/>
        <v>7.35</v>
      </c>
      <c r="E55" s="209">
        <f t="shared" si="9"/>
        <v>5.3</v>
      </c>
      <c r="F55" s="213">
        <f t="shared" si="9"/>
        <v>1</v>
      </c>
      <c r="G55" s="208">
        <f t="shared" si="9"/>
        <v>21</v>
      </c>
      <c r="H55" s="209">
        <f t="shared" si="9"/>
        <v>16</v>
      </c>
      <c r="I55" s="50">
        <f t="shared" si="1"/>
        <v>0.95</v>
      </c>
      <c r="J55" s="50">
        <f t="shared" si="1"/>
        <v>13.65</v>
      </c>
      <c r="K55" s="50">
        <f t="shared" si="1"/>
        <v>10.7</v>
      </c>
    </row>
    <row r="56" spans="2:11" x14ac:dyDescent="0.15">
      <c r="B56" s="10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0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02" t="s">
        <v>54</v>
      </c>
      <c r="C58" s="89">
        <v>0</v>
      </c>
      <c r="D58" s="90">
        <v>7</v>
      </c>
      <c r="E58" s="91">
        <v>5</v>
      </c>
      <c r="F58" s="89">
        <v>1</v>
      </c>
      <c r="G58" s="90">
        <v>21</v>
      </c>
      <c r="H58" s="91">
        <v>16</v>
      </c>
      <c r="I58" s="50">
        <f t="shared" si="1"/>
        <v>1</v>
      </c>
      <c r="J58" s="50">
        <f t="shared" si="1"/>
        <v>14</v>
      </c>
      <c r="K58" s="50">
        <f t="shared" si="1"/>
        <v>11</v>
      </c>
    </row>
    <row r="59" spans="2:11" x14ac:dyDescent="0.15">
      <c r="B59" s="10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02" t="s">
        <v>56</v>
      </c>
      <c r="C60" s="89">
        <v>0.05</v>
      </c>
      <c r="D60" s="90">
        <v>0.35</v>
      </c>
      <c r="E60" s="91">
        <v>0.30000000000000004</v>
      </c>
      <c r="F60" s="89">
        <v>0</v>
      </c>
      <c r="G60" s="90">
        <v>0</v>
      </c>
      <c r="H60" s="91">
        <v>0</v>
      </c>
      <c r="I60" s="50">
        <f t="shared" si="1"/>
        <v>-0.05</v>
      </c>
      <c r="J60" s="50">
        <f t="shared" si="1"/>
        <v>-0.35</v>
      </c>
      <c r="K60" s="50">
        <f t="shared" si="1"/>
        <v>-0.30000000000000004</v>
      </c>
    </row>
    <row r="61" spans="2:11" x14ac:dyDescent="0.15">
      <c r="B61" s="10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0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02" t="s">
        <v>59</v>
      </c>
      <c r="C63" s="89">
        <v>0</v>
      </c>
      <c r="D63" s="90">
        <v>0</v>
      </c>
      <c r="E63" s="91">
        <v>0</v>
      </c>
      <c r="F63" s="89" t="s">
        <v>6</v>
      </c>
      <c r="G63" s="90" t="s">
        <v>6</v>
      </c>
      <c r="H63" s="91" t="s">
        <v>6</v>
      </c>
      <c r="I63" s="50" t="e">
        <f t="shared" si="1"/>
        <v>#VALUE!</v>
      </c>
      <c r="J63" s="50" t="e">
        <f t="shared" si="1"/>
        <v>#VALUE!</v>
      </c>
      <c r="K63" s="50" t="e">
        <f t="shared" si="1"/>
        <v>#VALUE!</v>
      </c>
    </row>
    <row r="64" spans="2:11" x14ac:dyDescent="0.15">
      <c r="B64" s="10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0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5" t="s">
        <v>18</v>
      </c>
      <c r="C66" s="213" t="s">
        <v>5</v>
      </c>
      <c r="D66" s="208">
        <f>SUM(D67:D69)</f>
        <v>0</v>
      </c>
      <c r="E66" s="209">
        <f>SUM(E67:E69)</f>
        <v>0</v>
      </c>
      <c r="F66" s="213" t="s">
        <v>5</v>
      </c>
      <c r="G66" s="208" t="s">
        <v>5</v>
      </c>
      <c r="H66" s="209" t="s">
        <v>5</v>
      </c>
      <c r="I66" s="50" t="e">
        <f t="shared" si="1"/>
        <v>#VALUE!</v>
      </c>
      <c r="J66" s="50" t="e">
        <f t="shared" si="1"/>
        <v>#VALUE!</v>
      </c>
      <c r="K66" s="50" t="e">
        <f t="shared" si="1"/>
        <v>#VALUE!</v>
      </c>
    </row>
    <row r="67" spans="2:11" x14ac:dyDescent="0.15">
      <c r="B67" s="102" t="s">
        <v>62</v>
      </c>
      <c r="C67" s="89" t="s">
        <v>5</v>
      </c>
      <c r="D67" s="90">
        <v>0</v>
      </c>
      <c r="E67" s="91">
        <v>0</v>
      </c>
      <c r="F67" s="89" t="s">
        <v>5</v>
      </c>
      <c r="G67" s="90" t="s">
        <v>5</v>
      </c>
      <c r="H67" s="91" t="s">
        <v>5</v>
      </c>
      <c r="I67" s="50" t="e">
        <f t="shared" si="1"/>
        <v>#VALUE!</v>
      </c>
      <c r="J67" s="50" t="e">
        <f t="shared" si="1"/>
        <v>#VALUE!</v>
      </c>
      <c r="K67" s="50" t="e">
        <f t="shared" si="1"/>
        <v>#VALUE!</v>
      </c>
    </row>
    <row r="68" spans="2:11" ht="13.5" customHeight="1" x14ac:dyDescent="0.15">
      <c r="B68" s="10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03"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181</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243</v>
      </c>
      <c r="D10" s="59">
        <v>7780</v>
      </c>
      <c r="E10" s="60">
        <v>6880</v>
      </c>
      <c r="F10" s="235">
        <v>236</v>
      </c>
      <c r="G10" s="235">
        <v>8260</v>
      </c>
      <c r="H10" s="298">
        <v>7300</v>
      </c>
      <c r="I10" s="50">
        <f>F10-C10</f>
        <v>-7</v>
      </c>
      <c r="J10" s="50">
        <f t="shared" ref="J10:K25" si="0">G10-D10</f>
        <v>480</v>
      </c>
      <c r="K10" s="50">
        <f t="shared" si="0"/>
        <v>420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108.79999999999998</v>
      </c>
      <c r="D12" s="107">
        <f t="shared" si="2"/>
        <v>3744.6375000000003</v>
      </c>
      <c r="E12" s="108">
        <f t="shared" si="2"/>
        <v>3336.4375</v>
      </c>
      <c r="F12" s="125">
        <f t="shared" si="2"/>
        <v>100.32100000000001</v>
      </c>
      <c r="G12" s="107">
        <f t="shared" si="2"/>
        <v>3731.5440000000003</v>
      </c>
      <c r="H12" s="108">
        <f t="shared" si="2"/>
        <v>3313.8460525</v>
      </c>
      <c r="I12" s="50">
        <f t="shared" si="1"/>
        <v>-8.4789999999999708</v>
      </c>
      <c r="J12" s="50">
        <f t="shared" si="0"/>
        <v>-13.093499999999949</v>
      </c>
      <c r="K12" s="50">
        <f t="shared" si="0"/>
        <v>-22.591447499999958</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45</v>
      </c>
      <c r="D14" s="71">
        <f t="shared" si="3"/>
        <v>1390</v>
      </c>
      <c r="E14" s="72">
        <f t="shared" si="3"/>
        <v>1240</v>
      </c>
      <c r="F14" s="70">
        <f t="shared" si="3"/>
        <v>42</v>
      </c>
      <c r="G14" s="71">
        <f t="shared" si="3"/>
        <v>1380</v>
      </c>
      <c r="H14" s="72">
        <f t="shared" si="3"/>
        <v>1230</v>
      </c>
      <c r="I14" s="50">
        <f t="shared" si="1"/>
        <v>-3</v>
      </c>
      <c r="J14" s="50">
        <f t="shared" si="0"/>
        <v>-10</v>
      </c>
      <c r="K14" s="50">
        <f t="shared" si="0"/>
        <v>-10</v>
      </c>
    </row>
    <row r="15" spans="2:11" x14ac:dyDescent="0.15">
      <c r="B15" s="112" t="s">
        <v>20</v>
      </c>
      <c r="C15" s="175">
        <v>45</v>
      </c>
      <c r="D15" s="176">
        <v>1390</v>
      </c>
      <c r="E15" s="177">
        <v>1240</v>
      </c>
      <c r="F15" s="175">
        <v>42</v>
      </c>
      <c r="G15" s="176">
        <v>1380</v>
      </c>
      <c r="H15" s="177">
        <v>1230</v>
      </c>
      <c r="I15" s="50">
        <f t="shared" si="1"/>
        <v>-3</v>
      </c>
      <c r="J15" s="50">
        <f t="shared" si="0"/>
        <v>-10</v>
      </c>
      <c r="K15" s="50">
        <f t="shared" si="0"/>
        <v>-10</v>
      </c>
    </row>
    <row r="16" spans="2:11" ht="13.5" customHeight="1" x14ac:dyDescent="0.15">
      <c r="B16" s="113" t="s">
        <v>9</v>
      </c>
      <c r="C16" s="212">
        <f t="shared" ref="C16:H16" si="4">SUM(C17,C18,C19)</f>
        <v>0</v>
      </c>
      <c r="D16" s="65">
        <f t="shared" si="4"/>
        <v>4</v>
      </c>
      <c r="E16" s="130">
        <f t="shared" si="4"/>
        <v>3</v>
      </c>
      <c r="F16" s="212">
        <f t="shared" si="4"/>
        <v>0</v>
      </c>
      <c r="G16" s="65">
        <f t="shared" si="4"/>
        <v>4</v>
      </c>
      <c r="H16" s="130">
        <f t="shared" si="4"/>
        <v>3</v>
      </c>
      <c r="I16" s="50">
        <f t="shared" si="1"/>
        <v>0</v>
      </c>
      <c r="J16" s="50">
        <f t="shared" si="0"/>
        <v>0</v>
      </c>
      <c r="K16" s="50">
        <f t="shared" si="0"/>
        <v>0</v>
      </c>
    </row>
    <row r="17" spans="2:11" ht="13.5" customHeight="1" x14ac:dyDescent="0.15">
      <c r="B17" s="112" t="s">
        <v>21</v>
      </c>
      <c r="C17" s="89" t="s">
        <v>5</v>
      </c>
      <c r="D17" s="90" t="s">
        <v>5</v>
      </c>
      <c r="E17" s="91" t="s">
        <v>5</v>
      </c>
      <c r="F17" s="89" t="s">
        <v>5</v>
      </c>
      <c r="G17" s="90" t="s">
        <v>5</v>
      </c>
      <c r="H17" s="91" t="s">
        <v>5</v>
      </c>
      <c r="I17" s="50" t="e">
        <f t="shared" si="1"/>
        <v>#VALUE!</v>
      </c>
      <c r="J17" s="50" t="e">
        <f t="shared" si="0"/>
        <v>#VALUE!</v>
      </c>
      <c r="K17" s="50" t="e">
        <f t="shared" si="0"/>
        <v>#VALUE!</v>
      </c>
    </row>
    <row r="18" spans="2:11" ht="13.5" customHeight="1" x14ac:dyDescent="0.15">
      <c r="B18" s="112" t="s">
        <v>22</v>
      </c>
      <c r="C18" s="89" t="s">
        <v>5</v>
      </c>
      <c r="D18" s="90" t="s">
        <v>5</v>
      </c>
      <c r="E18" s="91" t="s">
        <v>5</v>
      </c>
      <c r="F18" s="89" t="s">
        <v>5</v>
      </c>
      <c r="G18" s="90" t="s">
        <v>5</v>
      </c>
      <c r="H18" s="91" t="s">
        <v>5</v>
      </c>
      <c r="I18" s="50" t="e">
        <f t="shared" si="1"/>
        <v>#VALUE!</v>
      </c>
      <c r="J18" s="50" t="e">
        <f t="shared" si="0"/>
        <v>#VALUE!</v>
      </c>
      <c r="K18" s="50" t="e">
        <f t="shared" si="0"/>
        <v>#VALUE!</v>
      </c>
    </row>
    <row r="19" spans="2:11" ht="13.5" customHeight="1" x14ac:dyDescent="0.15">
      <c r="B19" s="112" t="s">
        <v>23</v>
      </c>
      <c r="C19" s="73">
        <v>0</v>
      </c>
      <c r="D19" s="68">
        <v>4</v>
      </c>
      <c r="E19" s="74">
        <v>3</v>
      </c>
      <c r="F19" s="73">
        <v>0</v>
      </c>
      <c r="G19" s="68">
        <v>4</v>
      </c>
      <c r="H19" s="74">
        <v>3</v>
      </c>
      <c r="I19" s="50">
        <f t="shared" si="1"/>
        <v>0</v>
      </c>
      <c r="J19" s="50">
        <f t="shared" si="0"/>
        <v>0</v>
      </c>
      <c r="K19" s="50">
        <f t="shared" si="0"/>
        <v>0</v>
      </c>
    </row>
    <row r="20" spans="2:11" x14ac:dyDescent="0.15">
      <c r="B20" s="113" t="s">
        <v>10</v>
      </c>
      <c r="C20" s="213">
        <f t="shared" ref="C20:H20" si="5">SUM(C21,C22,C23,C24,C25,C26)</f>
        <v>30.3</v>
      </c>
      <c r="D20" s="208">
        <f t="shared" si="5"/>
        <v>1171.8</v>
      </c>
      <c r="E20" s="209">
        <f t="shared" si="5"/>
        <v>1018.6</v>
      </c>
      <c r="F20" s="213">
        <f t="shared" si="5"/>
        <v>26.3</v>
      </c>
      <c r="G20" s="208">
        <f t="shared" si="5"/>
        <v>1145.3</v>
      </c>
      <c r="H20" s="209">
        <f t="shared" si="5"/>
        <v>985</v>
      </c>
      <c r="I20" s="50">
        <f t="shared" si="1"/>
        <v>-4</v>
      </c>
      <c r="J20" s="50">
        <f t="shared" si="0"/>
        <v>-26.5</v>
      </c>
      <c r="K20" s="50">
        <f t="shared" si="0"/>
        <v>-33.600000000000023</v>
      </c>
    </row>
    <row r="21" spans="2:11" x14ac:dyDescent="0.15">
      <c r="B21" s="112" t="s">
        <v>24</v>
      </c>
      <c r="C21" s="142">
        <v>2</v>
      </c>
      <c r="D21" s="136">
        <v>88</v>
      </c>
      <c r="E21" s="143">
        <v>78</v>
      </c>
      <c r="F21" s="142">
        <v>2</v>
      </c>
      <c r="G21" s="136">
        <v>113</v>
      </c>
      <c r="H21" s="143">
        <v>100</v>
      </c>
      <c r="I21" s="50">
        <f t="shared" si="1"/>
        <v>0</v>
      </c>
      <c r="J21" s="50">
        <f t="shared" si="0"/>
        <v>25</v>
      </c>
      <c r="K21" s="50">
        <f t="shared" si="0"/>
        <v>22</v>
      </c>
    </row>
    <row r="22" spans="2:11" x14ac:dyDescent="0.15">
      <c r="B22" s="112" t="s">
        <v>25</v>
      </c>
      <c r="C22" s="142">
        <v>7</v>
      </c>
      <c r="D22" s="136">
        <v>293</v>
      </c>
      <c r="E22" s="143">
        <v>264</v>
      </c>
      <c r="F22" s="142">
        <v>5</v>
      </c>
      <c r="G22" s="136">
        <v>189</v>
      </c>
      <c r="H22" s="143">
        <v>168</v>
      </c>
      <c r="I22" s="50">
        <f t="shared" si="1"/>
        <v>-2</v>
      </c>
      <c r="J22" s="50">
        <f t="shared" si="0"/>
        <v>-104</v>
      </c>
      <c r="K22" s="50">
        <f t="shared" si="0"/>
        <v>-96</v>
      </c>
    </row>
    <row r="23" spans="2:11" x14ac:dyDescent="0.15">
      <c r="B23" s="112" t="s">
        <v>26</v>
      </c>
      <c r="C23" s="89">
        <v>0.3</v>
      </c>
      <c r="D23" s="90">
        <v>3.8</v>
      </c>
      <c r="E23" s="91">
        <v>3.6</v>
      </c>
      <c r="F23" s="89">
        <v>0.3</v>
      </c>
      <c r="G23" s="90">
        <v>6.3</v>
      </c>
      <c r="H23" s="91">
        <v>6</v>
      </c>
      <c r="I23" s="50">
        <f t="shared" si="1"/>
        <v>0</v>
      </c>
      <c r="J23" s="50">
        <f t="shared" si="0"/>
        <v>2.5</v>
      </c>
      <c r="K23" s="50">
        <f t="shared" si="0"/>
        <v>2.4</v>
      </c>
    </row>
    <row r="24" spans="2:11" x14ac:dyDescent="0.15">
      <c r="B24" s="112" t="s">
        <v>27</v>
      </c>
      <c r="C24" s="92">
        <v>4</v>
      </c>
      <c r="D24" s="93">
        <v>196</v>
      </c>
      <c r="E24" s="94">
        <v>168</v>
      </c>
      <c r="F24" s="92">
        <v>4</v>
      </c>
      <c r="G24" s="93">
        <v>216</v>
      </c>
      <c r="H24" s="94">
        <v>185</v>
      </c>
      <c r="I24" s="50">
        <f t="shared" si="1"/>
        <v>0</v>
      </c>
      <c r="J24" s="50">
        <f t="shared" si="0"/>
        <v>20</v>
      </c>
      <c r="K24" s="50">
        <f t="shared" si="0"/>
        <v>17</v>
      </c>
    </row>
    <row r="25" spans="2:11" x14ac:dyDescent="0.15">
      <c r="B25" s="112" t="s">
        <v>28</v>
      </c>
      <c r="C25" s="87">
        <v>0</v>
      </c>
      <c r="D25" s="52">
        <v>11</v>
      </c>
      <c r="E25" s="88">
        <v>11</v>
      </c>
      <c r="F25" s="87">
        <v>0</v>
      </c>
      <c r="G25" s="52">
        <v>21</v>
      </c>
      <c r="H25" s="88">
        <v>21</v>
      </c>
      <c r="I25" s="50">
        <f t="shared" si="1"/>
        <v>0</v>
      </c>
      <c r="J25" s="50">
        <f t="shared" si="0"/>
        <v>10</v>
      </c>
      <c r="K25" s="50">
        <f t="shared" si="0"/>
        <v>10</v>
      </c>
    </row>
    <row r="26" spans="2:11" x14ac:dyDescent="0.15">
      <c r="B26" s="112" t="s">
        <v>29</v>
      </c>
      <c r="C26" s="92">
        <v>17</v>
      </c>
      <c r="D26" s="93">
        <v>580</v>
      </c>
      <c r="E26" s="94">
        <v>494</v>
      </c>
      <c r="F26" s="92">
        <v>15</v>
      </c>
      <c r="G26" s="93">
        <v>600</v>
      </c>
      <c r="H26" s="94">
        <v>505</v>
      </c>
      <c r="I26" s="50">
        <f t="shared" si="1"/>
        <v>-2</v>
      </c>
      <c r="J26" s="50">
        <f t="shared" si="1"/>
        <v>20</v>
      </c>
      <c r="K26" s="50">
        <f t="shared" si="1"/>
        <v>11</v>
      </c>
    </row>
    <row r="27" spans="2:11" x14ac:dyDescent="0.15">
      <c r="B27" s="113" t="s">
        <v>11</v>
      </c>
      <c r="C27" s="213">
        <f t="shared" ref="C27:H27" si="6">C28</f>
        <v>18.399999999999999</v>
      </c>
      <c r="D27" s="208">
        <f t="shared" si="6"/>
        <v>602</v>
      </c>
      <c r="E27" s="209">
        <f t="shared" si="6"/>
        <v>540</v>
      </c>
      <c r="F27" s="213">
        <f t="shared" si="6"/>
        <v>18.600000000000001</v>
      </c>
      <c r="G27" s="208">
        <f t="shared" si="6"/>
        <v>610</v>
      </c>
      <c r="H27" s="209">
        <f t="shared" si="6"/>
        <v>550</v>
      </c>
      <c r="I27" s="50">
        <f t="shared" si="1"/>
        <v>0.20000000000000284</v>
      </c>
      <c r="J27" s="50">
        <f t="shared" si="1"/>
        <v>8</v>
      </c>
      <c r="K27" s="50">
        <f t="shared" si="1"/>
        <v>10</v>
      </c>
    </row>
    <row r="28" spans="2:11" x14ac:dyDescent="0.15">
      <c r="B28" s="112" t="s">
        <v>30</v>
      </c>
      <c r="C28" s="89">
        <v>18.399999999999999</v>
      </c>
      <c r="D28" s="90">
        <v>602</v>
      </c>
      <c r="E28" s="91">
        <v>540</v>
      </c>
      <c r="F28" s="89">
        <v>18.600000000000001</v>
      </c>
      <c r="G28" s="90">
        <v>610</v>
      </c>
      <c r="H28" s="91">
        <v>550</v>
      </c>
      <c r="I28" s="50">
        <f t="shared" si="1"/>
        <v>0.20000000000000284</v>
      </c>
      <c r="J28" s="50">
        <f t="shared" si="1"/>
        <v>8</v>
      </c>
      <c r="K28" s="50">
        <f t="shared" si="1"/>
        <v>10</v>
      </c>
    </row>
    <row r="29" spans="2:11" x14ac:dyDescent="0.15">
      <c r="B29" s="113" t="s">
        <v>12</v>
      </c>
      <c r="C29" s="213">
        <f t="shared" ref="C29:H29" si="7">SUM(C30,C31,C32,C33)</f>
        <v>0</v>
      </c>
      <c r="D29" s="208">
        <f t="shared" si="7"/>
        <v>2</v>
      </c>
      <c r="E29" s="209">
        <f t="shared" si="7"/>
        <v>2</v>
      </c>
      <c r="F29" s="213" t="s">
        <v>5</v>
      </c>
      <c r="G29" s="208" t="s">
        <v>5</v>
      </c>
      <c r="H29" s="209"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0</v>
      </c>
      <c r="D33" s="90">
        <v>2</v>
      </c>
      <c r="E33" s="91">
        <v>2</v>
      </c>
      <c r="F33" s="89" t="s">
        <v>5</v>
      </c>
      <c r="G33" s="90" t="s">
        <v>5</v>
      </c>
      <c r="H33" s="91" t="s">
        <v>5</v>
      </c>
      <c r="I33" s="50" t="e">
        <f t="shared" si="1"/>
        <v>#VALUE!</v>
      </c>
      <c r="J33" s="50" t="e">
        <f t="shared" si="1"/>
        <v>#VALUE!</v>
      </c>
      <c r="K33" s="50" t="e">
        <f t="shared" si="1"/>
        <v>#VALUE!</v>
      </c>
    </row>
    <row r="34" spans="2:11" x14ac:dyDescent="0.15">
      <c r="B34" s="113" t="s">
        <v>13</v>
      </c>
      <c r="C34" s="213">
        <f t="shared" ref="C34:H34" si="8">SUM(C35,C36,C37,C38,C39,C40,C41)</f>
        <v>2.6</v>
      </c>
      <c r="D34" s="208">
        <f t="shared" si="8"/>
        <v>250</v>
      </c>
      <c r="E34" s="209">
        <f t="shared" si="8"/>
        <v>223</v>
      </c>
      <c r="F34" s="213">
        <f t="shared" si="8"/>
        <v>2.4</v>
      </c>
      <c r="G34" s="208">
        <f t="shared" si="8"/>
        <v>218</v>
      </c>
      <c r="H34" s="209">
        <f t="shared" si="8"/>
        <v>195</v>
      </c>
      <c r="I34" s="50">
        <f t="shared" si="1"/>
        <v>-0.20000000000000018</v>
      </c>
      <c r="J34" s="50">
        <f t="shared" si="1"/>
        <v>-32</v>
      </c>
      <c r="K34" s="50">
        <f t="shared" si="1"/>
        <v>-28</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v>2.6</v>
      </c>
      <c r="D39" s="90">
        <v>250</v>
      </c>
      <c r="E39" s="91">
        <v>223</v>
      </c>
      <c r="F39" s="89">
        <v>2.4</v>
      </c>
      <c r="G39" s="90">
        <v>218</v>
      </c>
      <c r="H39" s="91">
        <v>195</v>
      </c>
      <c r="I39" s="50">
        <f t="shared" si="1"/>
        <v>-0.20000000000000018</v>
      </c>
      <c r="J39" s="50">
        <f t="shared" si="1"/>
        <v>-32</v>
      </c>
      <c r="K39" s="50">
        <f t="shared" si="1"/>
        <v>-28</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9">SUM(C43,C44,C45,C46,C47)</f>
        <v>2</v>
      </c>
      <c r="D42" s="208">
        <f t="shared" si="9"/>
        <v>56</v>
      </c>
      <c r="E42" s="209">
        <f t="shared" si="9"/>
        <v>48</v>
      </c>
      <c r="F42" s="213">
        <f t="shared" si="9"/>
        <v>2</v>
      </c>
      <c r="G42" s="208">
        <f t="shared" si="9"/>
        <v>50</v>
      </c>
      <c r="H42" s="209">
        <f t="shared" si="9"/>
        <v>42</v>
      </c>
      <c r="I42" s="50">
        <f t="shared" si="1"/>
        <v>0</v>
      </c>
      <c r="J42" s="50">
        <f t="shared" si="1"/>
        <v>-6</v>
      </c>
      <c r="K42" s="50">
        <f t="shared" si="1"/>
        <v>-6</v>
      </c>
    </row>
    <row r="43" spans="2:11" x14ac:dyDescent="0.15">
      <c r="B43" s="112" t="s">
        <v>42</v>
      </c>
      <c r="C43" s="161">
        <v>0</v>
      </c>
      <c r="D43" s="153">
        <v>20</v>
      </c>
      <c r="E43" s="154">
        <v>20</v>
      </c>
      <c r="F43" s="161">
        <v>0</v>
      </c>
      <c r="G43" s="153">
        <v>14</v>
      </c>
      <c r="H43" s="154">
        <v>14</v>
      </c>
      <c r="I43" s="50">
        <f t="shared" si="1"/>
        <v>0</v>
      </c>
      <c r="J43" s="50">
        <f t="shared" si="1"/>
        <v>-6</v>
      </c>
      <c r="K43" s="50">
        <f t="shared" si="1"/>
        <v>-6</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2</v>
      </c>
      <c r="D45" s="90">
        <v>36</v>
      </c>
      <c r="E45" s="91">
        <v>28</v>
      </c>
      <c r="F45" s="89">
        <v>2</v>
      </c>
      <c r="G45" s="90">
        <v>36</v>
      </c>
      <c r="H45" s="91">
        <v>28</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213">
        <f t="shared" ref="C48:H48" si="10">SUM(C49,C50)</f>
        <v>2</v>
      </c>
      <c r="D48" s="208">
        <f t="shared" si="10"/>
        <v>34</v>
      </c>
      <c r="E48" s="209">
        <f t="shared" si="10"/>
        <v>30</v>
      </c>
      <c r="F48" s="213">
        <f t="shared" si="10"/>
        <v>2</v>
      </c>
      <c r="G48" s="208">
        <f t="shared" si="10"/>
        <v>28</v>
      </c>
      <c r="H48" s="209">
        <f t="shared" si="10"/>
        <v>26</v>
      </c>
      <c r="I48" s="50">
        <f t="shared" si="1"/>
        <v>0</v>
      </c>
      <c r="J48" s="50">
        <f t="shared" si="1"/>
        <v>-6</v>
      </c>
      <c r="K48" s="50">
        <f t="shared" si="1"/>
        <v>-4</v>
      </c>
    </row>
    <row r="49" spans="2:11" x14ac:dyDescent="0.15">
      <c r="B49" s="112" t="s">
        <v>47</v>
      </c>
      <c r="C49" s="87">
        <v>2</v>
      </c>
      <c r="D49" s="52">
        <v>34</v>
      </c>
      <c r="E49" s="88">
        <v>30</v>
      </c>
      <c r="F49" s="87">
        <v>2</v>
      </c>
      <c r="G49" s="52">
        <v>28</v>
      </c>
      <c r="H49" s="88">
        <v>26</v>
      </c>
      <c r="I49" s="50">
        <f t="shared" si="1"/>
        <v>0</v>
      </c>
      <c r="J49" s="50">
        <f t="shared" si="1"/>
        <v>-6</v>
      </c>
      <c r="K49" s="50">
        <f t="shared" si="1"/>
        <v>-4</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f t="shared" ref="C51:H51" si="11">SUM(C52,C53,C54)</f>
        <v>0</v>
      </c>
      <c r="D51" s="210">
        <f t="shared" si="11"/>
        <v>0</v>
      </c>
      <c r="E51" s="211">
        <f t="shared" si="11"/>
        <v>0</v>
      </c>
      <c r="F51" s="214">
        <f t="shared" si="11"/>
        <v>0</v>
      </c>
      <c r="G51" s="210">
        <f t="shared" si="11"/>
        <v>0</v>
      </c>
      <c r="H51" s="211">
        <f t="shared" si="11"/>
        <v>0</v>
      </c>
      <c r="I51" s="50">
        <f t="shared" si="1"/>
        <v>0</v>
      </c>
      <c r="J51" s="50">
        <f t="shared" si="1"/>
        <v>0</v>
      </c>
      <c r="K51" s="50">
        <f t="shared" si="1"/>
        <v>0</v>
      </c>
    </row>
    <row r="52" spans="2:11" x14ac:dyDescent="0.15">
      <c r="B52" s="112" t="s">
        <v>49</v>
      </c>
      <c r="C52" s="89">
        <v>0</v>
      </c>
      <c r="D52" s="90">
        <v>0</v>
      </c>
      <c r="E52" s="91">
        <v>0</v>
      </c>
      <c r="F52" s="89">
        <v>0</v>
      </c>
      <c r="G52" s="90">
        <v>0</v>
      </c>
      <c r="H52" s="91">
        <v>0</v>
      </c>
      <c r="I52" s="50">
        <f t="shared" si="1"/>
        <v>0</v>
      </c>
      <c r="J52" s="50">
        <f t="shared" si="1"/>
        <v>0</v>
      </c>
      <c r="K52" s="50">
        <f t="shared" si="1"/>
        <v>0</v>
      </c>
    </row>
    <row r="53" spans="2:11" x14ac:dyDescent="0.15">
      <c r="B53" s="112" t="s">
        <v>50</v>
      </c>
      <c r="C53" s="89">
        <v>0</v>
      </c>
      <c r="D53" s="90">
        <v>0</v>
      </c>
      <c r="E53" s="91">
        <v>0</v>
      </c>
      <c r="F53" s="89">
        <v>0</v>
      </c>
      <c r="G53" s="90">
        <v>0</v>
      </c>
      <c r="H53" s="91">
        <v>0</v>
      </c>
      <c r="I53" s="50">
        <f t="shared" si="1"/>
        <v>0</v>
      </c>
      <c r="J53" s="50">
        <f t="shared" si="1"/>
        <v>0</v>
      </c>
      <c r="K53" s="50">
        <f t="shared" si="1"/>
        <v>0</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213">
        <f t="shared" ref="C55:H55" si="12">SUM(C56,C57,C58,C59,C60,C61,C62,C63,C64,C65)</f>
        <v>8.5</v>
      </c>
      <c r="D55" s="208">
        <f t="shared" si="12"/>
        <v>228.9</v>
      </c>
      <c r="E55" s="209">
        <f t="shared" si="12"/>
        <v>225.9</v>
      </c>
      <c r="F55" s="213">
        <f t="shared" si="12"/>
        <v>7.0209999999999999</v>
      </c>
      <c r="G55" s="208">
        <f t="shared" si="12"/>
        <v>291.24400000000003</v>
      </c>
      <c r="H55" s="209">
        <f t="shared" si="12"/>
        <v>277.84605250000004</v>
      </c>
      <c r="I55" s="50">
        <f t="shared" si="1"/>
        <v>-1.4790000000000001</v>
      </c>
      <c r="J55" s="50">
        <f t="shared" si="1"/>
        <v>62.344000000000023</v>
      </c>
      <c r="K55" s="50">
        <f t="shared" si="1"/>
        <v>51.946052500000036</v>
      </c>
    </row>
    <row r="56" spans="2:11" x14ac:dyDescent="0.15">
      <c r="B56" s="112" t="s">
        <v>52</v>
      </c>
      <c r="C56" s="89">
        <v>0.1</v>
      </c>
      <c r="D56" s="90">
        <v>1</v>
      </c>
      <c r="E56" s="91">
        <v>1</v>
      </c>
      <c r="F56" s="89">
        <v>0.2</v>
      </c>
      <c r="G56" s="90">
        <v>2</v>
      </c>
      <c r="H56" s="91">
        <v>2</v>
      </c>
      <c r="I56" s="50">
        <f t="shared" si="1"/>
        <v>0.1</v>
      </c>
      <c r="J56" s="50">
        <f t="shared" si="1"/>
        <v>1</v>
      </c>
      <c r="K56" s="50">
        <f t="shared" si="1"/>
        <v>1</v>
      </c>
    </row>
    <row r="57" spans="2:11" x14ac:dyDescent="0.15">
      <c r="B57" s="112" t="s">
        <v>53</v>
      </c>
      <c r="C57" s="89">
        <v>1</v>
      </c>
      <c r="D57" s="90">
        <v>33</v>
      </c>
      <c r="E57" s="91">
        <v>32</v>
      </c>
      <c r="F57" s="89">
        <v>0.94099999999999995</v>
      </c>
      <c r="G57" s="90">
        <v>44.723999999999997</v>
      </c>
      <c r="H57" s="91">
        <v>41.87</v>
      </c>
      <c r="I57" s="50">
        <f t="shared" si="1"/>
        <v>-5.9000000000000052E-2</v>
      </c>
      <c r="J57" s="50">
        <f t="shared" si="1"/>
        <v>11.723999999999997</v>
      </c>
      <c r="K57" s="50">
        <f t="shared" si="1"/>
        <v>9.8699999999999974</v>
      </c>
    </row>
    <row r="58" spans="2:11" x14ac:dyDescent="0.15">
      <c r="B58" s="112" t="s">
        <v>54</v>
      </c>
      <c r="C58" s="89">
        <v>6</v>
      </c>
      <c r="D58" s="90">
        <v>82</v>
      </c>
      <c r="E58" s="91">
        <v>81</v>
      </c>
      <c r="F58" s="89">
        <v>2</v>
      </c>
      <c r="G58" s="90">
        <v>84</v>
      </c>
      <c r="H58" s="91">
        <v>79</v>
      </c>
      <c r="I58" s="50">
        <f t="shared" si="1"/>
        <v>-4</v>
      </c>
      <c r="J58" s="50">
        <f t="shared" si="1"/>
        <v>2</v>
      </c>
      <c r="K58" s="50">
        <f t="shared" si="1"/>
        <v>-2</v>
      </c>
    </row>
    <row r="59" spans="2:11" x14ac:dyDescent="0.15">
      <c r="B59" s="112" t="s">
        <v>55</v>
      </c>
      <c r="C59" s="89">
        <v>0.3</v>
      </c>
      <c r="D59" s="90">
        <v>41</v>
      </c>
      <c r="E59" s="91">
        <v>41</v>
      </c>
      <c r="F59" s="89">
        <v>0.52</v>
      </c>
      <c r="G59" s="90">
        <v>50.633000000000003</v>
      </c>
      <c r="H59" s="91">
        <v>48.987427500000003</v>
      </c>
      <c r="I59" s="50">
        <f t="shared" si="1"/>
        <v>0.22000000000000003</v>
      </c>
      <c r="J59" s="50">
        <f t="shared" si="1"/>
        <v>9.6330000000000027</v>
      </c>
      <c r="K59" s="50">
        <f t="shared" si="1"/>
        <v>7.9874275000000026</v>
      </c>
    </row>
    <row r="60" spans="2:11" x14ac:dyDescent="0.15">
      <c r="B60" s="112" t="s">
        <v>56</v>
      </c>
      <c r="C60" s="89">
        <v>0.4</v>
      </c>
      <c r="D60" s="90">
        <v>22</v>
      </c>
      <c r="E60" s="91">
        <v>21</v>
      </c>
      <c r="F60" s="89">
        <v>0.46</v>
      </c>
      <c r="G60" s="90">
        <v>30.387</v>
      </c>
      <c r="H60" s="91">
        <v>26.588625</v>
      </c>
      <c r="I60" s="50">
        <f t="shared" si="1"/>
        <v>0.06</v>
      </c>
      <c r="J60" s="50">
        <f t="shared" si="1"/>
        <v>8.3870000000000005</v>
      </c>
      <c r="K60" s="50">
        <f t="shared" si="1"/>
        <v>5.5886250000000004</v>
      </c>
    </row>
    <row r="61" spans="2:11" x14ac:dyDescent="0.15">
      <c r="B61" s="112" t="s">
        <v>57</v>
      </c>
      <c r="C61" s="89">
        <v>0.1</v>
      </c>
      <c r="D61" s="90">
        <v>6</v>
      </c>
      <c r="E61" s="91">
        <v>6</v>
      </c>
      <c r="F61" s="89">
        <v>0.1</v>
      </c>
      <c r="G61" s="90">
        <v>9.5</v>
      </c>
      <c r="H61" s="91">
        <v>9.4</v>
      </c>
      <c r="I61" s="50">
        <f t="shared" si="1"/>
        <v>0</v>
      </c>
      <c r="J61" s="50">
        <f t="shared" si="1"/>
        <v>3.5</v>
      </c>
      <c r="K61" s="50">
        <f t="shared" si="1"/>
        <v>3.4000000000000004</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v>0</v>
      </c>
      <c r="D63" s="90">
        <v>17</v>
      </c>
      <c r="E63" s="91">
        <v>17</v>
      </c>
      <c r="F63" s="89">
        <v>0</v>
      </c>
      <c r="G63" s="90">
        <v>18</v>
      </c>
      <c r="H63" s="91">
        <v>18</v>
      </c>
      <c r="I63" s="50">
        <f t="shared" si="1"/>
        <v>0</v>
      </c>
      <c r="J63" s="50">
        <f t="shared" si="1"/>
        <v>1</v>
      </c>
      <c r="K63" s="50">
        <f t="shared" si="1"/>
        <v>1</v>
      </c>
    </row>
    <row r="64" spans="2:11" x14ac:dyDescent="0.15">
      <c r="B64" s="112" t="s">
        <v>60</v>
      </c>
      <c r="C64" s="89" t="s">
        <v>6</v>
      </c>
      <c r="D64" s="90" t="s">
        <v>6</v>
      </c>
      <c r="E64" s="91" t="s">
        <v>6</v>
      </c>
      <c r="F64" s="89">
        <v>0.8</v>
      </c>
      <c r="G64" s="90">
        <v>12</v>
      </c>
      <c r="H64" s="91">
        <v>12</v>
      </c>
      <c r="I64" s="50" t="e">
        <f t="shared" si="1"/>
        <v>#VALUE!</v>
      </c>
      <c r="J64" s="50" t="e">
        <f t="shared" si="1"/>
        <v>#VALUE!</v>
      </c>
      <c r="K64" s="50" t="e">
        <f t="shared" si="1"/>
        <v>#VALUE!</v>
      </c>
    </row>
    <row r="65" spans="2:11" x14ac:dyDescent="0.15">
      <c r="B65" s="112" t="s">
        <v>61</v>
      </c>
      <c r="C65" s="89">
        <v>0.6</v>
      </c>
      <c r="D65" s="90">
        <v>26.9</v>
      </c>
      <c r="E65" s="91">
        <v>26.9</v>
      </c>
      <c r="F65" s="89">
        <v>2</v>
      </c>
      <c r="G65" s="90">
        <v>40</v>
      </c>
      <c r="H65" s="91">
        <v>40</v>
      </c>
      <c r="I65" s="50">
        <f t="shared" si="1"/>
        <v>1.4</v>
      </c>
      <c r="J65" s="50">
        <f t="shared" si="1"/>
        <v>13.100000000000001</v>
      </c>
      <c r="K65" s="50">
        <f t="shared" si="1"/>
        <v>13.100000000000001</v>
      </c>
    </row>
    <row r="66" spans="2:11" x14ac:dyDescent="0.15">
      <c r="B66" s="113" t="s">
        <v>18</v>
      </c>
      <c r="C66" s="213">
        <f t="shared" ref="C66:H66" si="13">SUM(C67,C68,C69)</f>
        <v>0</v>
      </c>
      <c r="D66" s="208">
        <f t="shared" si="13"/>
        <v>5.9375</v>
      </c>
      <c r="E66" s="209">
        <f t="shared" si="13"/>
        <v>5.9375</v>
      </c>
      <c r="F66" s="213">
        <f t="shared" si="13"/>
        <v>0</v>
      </c>
      <c r="G66" s="208">
        <f t="shared" si="13"/>
        <v>5</v>
      </c>
      <c r="H66" s="209">
        <f t="shared" si="13"/>
        <v>5</v>
      </c>
      <c r="I66" s="50">
        <f t="shared" si="1"/>
        <v>0</v>
      </c>
      <c r="J66" s="50">
        <f t="shared" si="1"/>
        <v>-0.9375</v>
      </c>
      <c r="K66" s="50">
        <f t="shared" si="1"/>
        <v>-0.9375</v>
      </c>
    </row>
    <row r="67" spans="2:11" x14ac:dyDescent="0.15">
      <c r="B67" s="112" t="s">
        <v>62</v>
      </c>
      <c r="C67" s="89" t="s">
        <v>5</v>
      </c>
      <c r="D67" s="90">
        <v>4.9375</v>
      </c>
      <c r="E67" s="91">
        <v>4.9375</v>
      </c>
      <c r="F67" s="89" t="s">
        <v>5</v>
      </c>
      <c r="G67" s="90">
        <v>4</v>
      </c>
      <c r="H67" s="91">
        <v>4</v>
      </c>
      <c r="I67" s="50" t="e">
        <f t="shared" si="1"/>
        <v>#VALUE!</v>
      </c>
      <c r="J67" s="50">
        <f t="shared" si="1"/>
        <v>-0.9375</v>
      </c>
      <c r="K67" s="50">
        <f t="shared" si="1"/>
        <v>-0.9375</v>
      </c>
    </row>
    <row r="68" spans="2:11" ht="13.5" customHeight="1" x14ac:dyDescent="0.15">
      <c r="B68" s="112" t="s">
        <v>63</v>
      </c>
      <c r="C68" s="89">
        <v>0</v>
      </c>
      <c r="D68" s="90">
        <v>1</v>
      </c>
      <c r="E68" s="91">
        <v>1</v>
      </c>
      <c r="F68" s="89">
        <v>0</v>
      </c>
      <c r="G68" s="90">
        <v>1</v>
      </c>
      <c r="H68" s="91">
        <v>1</v>
      </c>
      <c r="I68" s="50">
        <f t="shared" si="1"/>
        <v>0</v>
      </c>
      <c r="J68" s="50">
        <f t="shared" si="1"/>
        <v>0</v>
      </c>
      <c r="K68" s="50">
        <f t="shared" si="1"/>
        <v>0</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48"/>
      <c r="G70" s="48"/>
      <c r="H70" s="48"/>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256" t="s">
        <v>182</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845</v>
      </c>
      <c r="D10" s="59">
        <v>112400</v>
      </c>
      <c r="E10" s="60">
        <v>108700</v>
      </c>
      <c r="F10" s="235">
        <v>860</v>
      </c>
      <c r="G10" s="235">
        <v>110900</v>
      </c>
      <c r="H10" s="298">
        <v>107500</v>
      </c>
      <c r="I10" s="50">
        <f>F10-C10</f>
        <v>15</v>
      </c>
      <c r="J10" s="50">
        <f t="shared" ref="J10:K25" si="0">G10-D10</f>
        <v>-1500</v>
      </c>
      <c r="K10" s="50">
        <f t="shared" si="0"/>
        <v>-1200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875.77</v>
      </c>
      <c r="D12" s="107">
        <f t="shared" si="2"/>
        <v>118304.3688</v>
      </c>
      <c r="E12" s="108">
        <f t="shared" si="2"/>
        <v>115393.3688</v>
      </c>
      <c r="F12" s="125">
        <f t="shared" si="2"/>
        <v>879.43</v>
      </c>
      <c r="G12" s="107">
        <f t="shared" si="2"/>
        <v>115327.121</v>
      </c>
      <c r="H12" s="108">
        <f t="shared" si="2"/>
        <v>111884.41431087241</v>
      </c>
      <c r="I12" s="50">
        <f t="shared" si="1"/>
        <v>3.6599999999999682</v>
      </c>
      <c r="J12" s="50">
        <f t="shared" si="0"/>
        <v>-2977.2477999999974</v>
      </c>
      <c r="K12" s="50">
        <f t="shared" si="0"/>
        <v>-3508.9544891275873</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75.72</v>
      </c>
      <c r="D14" s="71">
        <f t="shared" si="3"/>
        <v>10071</v>
      </c>
      <c r="E14" s="72">
        <f t="shared" si="3"/>
        <v>9739</v>
      </c>
      <c r="F14" s="70">
        <f t="shared" si="3"/>
        <v>78.72</v>
      </c>
      <c r="G14" s="71">
        <f t="shared" si="3"/>
        <v>10154.880000000001</v>
      </c>
      <c r="H14" s="72">
        <f t="shared" si="3"/>
        <v>9843.5491433724092</v>
      </c>
      <c r="I14" s="50">
        <f t="shared" si="1"/>
        <v>3</v>
      </c>
      <c r="J14" s="50">
        <f t="shared" si="0"/>
        <v>83.880000000001019</v>
      </c>
      <c r="K14" s="50">
        <f t="shared" si="0"/>
        <v>104.54914337240916</v>
      </c>
    </row>
    <row r="15" spans="2:11" x14ac:dyDescent="0.15">
      <c r="B15" s="112" t="s">
        <v>20</v>
      </c>
      <c r="C15" s="78">
        <v>75.72</v>
      </c>
      <c r="D15" s="79">
        <v>10071</v>
      </c>
      <c r="E15" s="80">
        <v>9739</v>
      </c>
      <c r="F15" s="78">
        <v>78.72</v>
      </c>
      <c r="G15" s="79">
        <v>10154.880000000001</v>
      </c>
      <c r="H15" s="80">
        <v>9843.5491433724092</v>
      </c>
      <c r="I15" s="50">
        <f t="shared" si="1"/>
        <v>3</v>
      </c>
      <c r="J15" s="50">
        <f t="shared" si="0"/>
        <v>83.880000000001019</v>
      </c>
      <c r="K15" s="50">
        <f t="shared" si="0"/>
        <v>104.54914337240916</v>
      </c>
    </row>
    <row r="16" spans="2:11" ht="13.5" customHeight="1" x14ac:dyDescent="0.15">
      <c r="B16" s="113" t="s">
        <v>9</v>
      </c>
      <c r="C16" s="212">
        <f t="shared" ref="C16:H16" si="4">SUM(C17,C18,C19)</f>
        <v>89</v>
      </c>
      <c r="D16" s="65">
        <f t="shared" si="4"/>
        <v>7735</v>
      </c>
      <c r="E16" s="130">
        <f t="shared" si="4"/>
        <v>7480</v>
      </c>
      <c r="F16" s="212">
        <f t="shared" si="4"/>
        <v>81</v>
      </c>
      <c r="G16" s="65">
        <f t="shared" si="4"/>
        <v>7235</v>
      </c>
      <c r="H16" s="130">
        <f t="shared" si="4"/>
        <v>7003</v>
      </c>
      <c r="I16" s="50">
        <f t="shared" si="1"/>
        <v>-8</v>
      </c>
      <c r="J16" s="50">
        <f t="shared" si="0"/>
        <v>-500</v>
      </c>
      <c r="K16" s="50">
        <f t="shared" si="0"/>
        <v>-477</v>
      </c>
    </row>
    <row r="17" spans="2:11" ht="13.5" customHeight="1" x14ac:dyDescent="0.15">
      <c r="B17" s="112" t="s">
        <v>21</v>
      </c>
      <c r="C17" s="175">
        <v>11</v>
      </c>
      <c r="D17" s="176">
        <v>985</v>
      </c>
      <c r="E17" s="177">
        <v>950</v>
      </c>
      <c r="F17" s="175">
        <v>7</v>
      </c>
      <c r="G17" s="176">
        <v>575</v>
      </c>
      <c r="H17" s="177">
        <v>553</v>
      </c>
      <c r="I17" s="50">
        <f t="shared" si="1"/>
        <v>-4</v>
      </c>
      <c r="J17" s="50">
        <f t="shared" si="0"/>
        <v>-410</v>
      </c>
      <c r="K17" s="50">
        <f t="shared" si="0"/>
        <v>-397</v>
      </c>
    </row>
    <row r="18" spans="2:11" ht="13.5" customHeight="1" x14ac:dyDescent="0.15">
      <c r="B18" s="112" t="s">
        <v>22</v>
      </c>
      <c r="C18" s="175">
        <v>78</v>
      </c>
      <c r="D18" s="176">
        <v>6750</v>
      </c>
      <c r="E18" s="177">
        <v>6530</v>
      </c>
      <c r="F18" s="175">
        <v>74</v>
      </c>
      <c r="G18" s="176">
        <v>6660</v>
      </c>
      <c r="H18" s="177">
        <v>6450</v>
      </c>
      <c r="I18" s="50">
        <f t="shared" si="1"/>
        <v>-4</v>
      </c>
      <c r="J18" s="50">
        <f t="shared" si="0"/>
        <v>-90</v>
      </c>
      <c r="K18" s="50">
        <f t="shared" si="0"/>
        <v>-80</v>
      </c>
    </row>
    <row r="19" spans="2:11" ht="13.5" customHeight="1" x14ac:dyDescent="0.15">
      <c r="B19" s="112" t="s">
        <v>23</v>
      </c>
      <c r="C19" s="89" t="s">
        <v>6</v>
      </c>
      <c r="D19" s="90" t="s">
        <v>6</v>
      </c>
      <c r="E19" s="91" t="s">
        <v>6</v>
      </c>
      <c r="F19" s="89" t="s">
        <v>6</v>
      </c>
      <c r="G19" s="90" t="s">
        <v>6</v>
      </c>
      <c r="H19" s="91" t="s">
        <v>6</v>
      </c>
      <c r="I19" s="50" t="e">
        <f t="shared" si="1"/>
        <v>#VALUE!</v>
      </c>
      <c r="J19" s="50" t="e">
        <f t="shared" si="0"/>
        <v>#VALUE!</v>
      </c>
      <c r="K19" s="50" t="e">
        <f t="shared" si="0"/>
        <v>#VALUE!</v>
      </c>
    </row>
    <row r="20" spans="2:11" x14ac:dyDescent="0.15">
      <c r="B20" s="113" t="s">
        <v>10</v>
      </c>
      <c r="C20" s="213">
        <f t="shared" ref="C20:H20" si="5">SUM(C21,C22,C23,C24,C25,C26)</f>
        <v>228.6</v>
      </c>
      <c r="D20" s="208">
        <f t="shared" si="5"/>
        <v>31831.9</v>
      </c>
      <c r="E20" s="209">
        <f t="shared" si="5"/>
        <v>31141.9</v>
      </c>
      <c r="F20" s="213">
        <f t="shared" si="5"/>
        <v>221.05</v>
      </c>
      <c r="G20" s="208">
        <f t="shared" si="5"/>
        <v>30176</v>
      </c>
      <c r="H20" s="209">
        <f t="shared" si="5"/>
        <v>29171</v>
      </c>
      <c r="I20" s="50">
        <f t="shared" si="1"/>
        <v>-7.5499999999999829</v>
      </c>
      <c r="J20" s="50">
        <f t="shared" si="0"/>
        <v>-1655.9000000000015</v>
      </c>
      <c r="K20" s="50">
        <f t="shared" si="0"/>
        <v>-1970.9000000000015</v>
      </c>
    </row>
    <row r="21" spans="2:11" x14ac:dyDescent="0.15">
      <c r="B21" s="112" t="s">
        <v>24</v>
      </c>
      <c r="C21" s="92" t="s">
        <v>316</v>
      </c>
      <c r="D21" s="93" t="s">
        <v>316</v>
      </c>
      <c r="E21" s="129" t="s">
        <v>316</v>
      </c>
      <c r="F21" s="92">
        <v>1</v>
      </c>
      <c r="G21" s="93">
        <v>106</v>
      </c>
      <c r="H21" s="94">
        <v>101</v>
      </c>
      <c r="I21" s="50" t="e">
        <f t="shared" si="1"/>
        <v>#VALUE!</v>
      </c>
      <c r="J21" s="50" t="e">
        <f t="shared" si="0"/>
        <v>#VALUE!</v>
      </c>
      <c r="K21" s="50" t="e">
        <f t="shared" si="0"/>
        <v>#VALUE!</v>
      </c>
    </row>
    <row r="22" spans="2:11" x14ac:dyDescent="0.15">
      <c r="B22" s="112" t="s">
        <v>25</v>
      </c>
      <c r="C22" s="92">
        <v>212</v>
      </c>
      <c r="D22" s="93">
        <v>29700</v>
      </c>
      <c r="E22" s="94">
        <v>29100</v>
      </c>
      <c r="F22" s="92">
        <v>202</v>
      </c>
      <c r="G22" s="93">
        <v>27900</v>
      </c>
      <c r="H22" s="94">
        <v>27000</v>
      </c>
      <c r="I22" s="50">
        <f t="shared" si="1"/>
        <v>-10</v>
      </c>
      <c r="J22" s="50">
        <f t="shared" si="0"/>
        <v>-1800</v>
      </c>
      <c r="K22" s="50">
        <f t="shared" si="0"/>
        <v>-2100</v>
      </c>
    </row>
    <row r="23" spans="2:11" x14ac:dyDescent="0.15">
      <c r="B23" s="112" t="s">
        <v>26</v>
      </c>
      <c r="C23" s="89">
        <v>0.6</v>
      </c>
      <c r="D23" s="90">
        <v>31.9</v>
      </c>
      <c r="E23" s="91">
        <v>31.9</v>
      </c>
      <c r="F23" s="89">
        <v>1.05</v>
      </c>
      <c r="G23" s="90">
        <v>47</v>
      </c>
      <c r="H23" s="91">
        <v>45</v>
      </c>
      <c r="I23" s="50">
        <f t="shared" si="1"/>
        <v>0.45000000000000007</v>
      </c>
      <c r="J23" s="50">
        <f t="shared" si="0"/>
        <v>15.100000000000001</v>
      </c>
      <c r="K23" s="50">
        <f t="shared" si="0"/>
        <v>13.100000000000001</v>
      </c>
    </row>
    <row r="24" spans="2:11" x14ac:dyDescent="0.15">
      <c r="B24" s="112" t="s">
        <v>27</v>
      </c>
      <c r="C24" s="89">
        <v>2</v>
      </c>
      <c r="D24" s="90">
        <v>200</v>
      </c>
      <c r="E24" s="91">
        <v>190</v>
      </c>
      <c r="F24" s="89">
        <v>2</v>
      </c>
      <c r="G24" s="90">
        <v>200</v>
      </c>
      <c r="H24" s="91">
        <v>190</v>
      </c>
      <c r="I24" s="50">
        <f t="shared" si="1"/>
        <v>0</v>
      </c>
      <c r="J24" s="50">
        <f t="shared" si="0"/>
        <v>0</v>
      </c>
      <c r="K24" s="50">
        <f t="shared" si="0"/>
        <v>0</v>
      </c>
    </row>
    <row r="25" spans="2:11" x14ac:dyDescent="0.15">
      <c r="B25" s="112" t="s">
        <v>28</v>
      </c>
      <c r="C25" s="92">
        <v>14</v>
      </c>
      <c r="D25" s="93">
        <v>1900</v>
      </c>
      <c r="E25" s="94">
        <v>1820</v>
      </c>
      <c r="F25" s="92">
        <v>14</v>
      </c>
      <c r="G25" s="93">
        <v>1820</v>
      </c>
      <c r="H25" s="94">
        <v>1740</v>
      </c>
      <c r="I25" s="50">
        <f t="shared" si="1"/>
        <v>0</v>
      </c>
      <c r="J25" s="50">
        <f t="shared" si="0"/>
        <v>-80</v>
      </c>
      <c r="K25" s="50">
        <f t="shared" si="0"/>
        <v>-80</v>
      </c>
    </row>
    <row r="26" spans="2:11" x14ac:dyDescent="0.15">
      <c r="B26" s="112" t="s">
        <v>29</v>
      </c>
      <c r="C26" s="92" t="s">
        <v>316</v>
      </c>
      <c r="D26" s="93" t="s">
        <v>316</v>
      </c>
      <c r="E26" s="129" t="s">
        <v>316</v>
      </c>
      <c r="F26" s="92">
        <v>1</v>
      </c>
      <c r="G26" s="93">
        <v>103</v>
      </c>
      <c r="H26" s="94">
        <v>95</v>
      </c>
      <c r="I26" s="50" t="e">
        <f t="shared" si="1"/>
        <v>#VALUE!</v>
      </c>
      <c r="J26" s="50" t="e">
        <f t="shared" si="1"/>
        <v>#VALUE!</v>
      </c>
      <c r="K26" s="50" t="e">
        <f t="shared" si="1"/>
        <v>#VALUE!</v>
      </c>
    </row>
    <row r="27" spans="2:11" x14ac:dyDescent="0.15">
      <c r="B27" s="113" t="s">
        <v>11</v>
      </c>
      <c r="C27" s="213">
        <f t="shared" ref="C27:H27" si="6">C28</f>
        <v>0.7</v>
      </c>
      <c r="D27" s="208">
        <f t="shared" si="6"/>
        <v>42</v>
      </c>
      <c r="E27" s="209">
        <f t="shared" si="6"/>
        <v>38</v>
      </c>
      <c r="F27" s="213">
        <f t="shared" si="6"/>
        <v>1</v>
      </c>
      <c r="G27" s="208">
        <f t="shared" si="6"/>
        <v>55</v>
      </c>
      <c r="H27" s="209">
        <f t="shared" si="6"/>
        <v>52</v>
      </c>
      <c r="I27" s="50">
        <f t="shared" si="1"/>
        <v>0.30000000000000004</v>
      </c>
      <c r="J27" s="50">
        <f t="shared" si="1"/>
        <v>13</v>
      </c>
      <c r="K27" s="50">
        <f t="shared" si="1"/>
        <v>14</v>
      </c>
    </row>
    <row r="28" spans="2:11" x14ac:dyDescent="0.15">
      <c r="B28" s="112" t="s">
        <v>30</v>
      </c>
      <c r="C28" s="89">
        <v>0.7</v>
      </c>
      <c r="D28" s="90">
        <v>42</v>
      </c>
      <c r="E28" s="91">
        <v>38</v>
      </c>
      <c r="F28" s="89">
        <v>1</v>
      </c>
      <c r="G28" s="90">
        <v>55</v>
      </c>
      <c r="H28" s="91">
        <v>52</v>
      </c>
      <c r="I28" s="50">
        <f t="shared" si="1"/>
        <v>0.30000000000000004</v>
      </c>
      <c r="J28" s="50">
        <f t="shared" si="1"/>
        <v>13</v>
      </c>
      <c r="K28" s="50">
        <f t="shared" si="1"/>
        <v>14</v>
      </c>
    </row>
    <row r="29" spans="2:11" x14ac:dyDescent="0.15">
      <c r="B29" s="113" t="s">
        <v>12</v>
      </c>
      <c r="C29" s="213">
        <f t="shared" ref="C29:H29" si="7">SUM(C30,C31,C32,C33)</f>
        <v>3</v>
      </c>
      <c r="D29" s="208">
        <f t="shared" si="7"/>
        <v>145</v>
      </c>
      <c r="E29" s="209">
        <f t="shared" si="7"/>
        <v>134</v>
      </c>
      <c r="F29" s="213">
        <f t="shared" si="7"/>
        <v>1</v>
      </c>
      <c r="G29" s="208">
        <f t="shared" si="7"/>
        <v>55</v>
      </c>
      <c r="H29" s="209">
        <f t="shared" si="7"/>
        <v>52</v>
      </c>
      <c r="I29" s="50">
        <f t="shared" si="1"/>
        <v>-2</v>
      </c>
      <c r="J29" s="50">
        <f t="shared" si="1"/>
        <v>-90</v>
      </c>
      <c r="K29" s="50">
        <f t="shared" si="1"/>
        <v>-82</v>
      </c>
    </row>
    <row r="30" spans="2:11" x14ac:dyDescent="0.15">
      <c r="B30" s="112" t="s">
        <v>31</v>
      </c>
      <c r="C30" s="89">
        <v>0</v>
      </c>
      <c r="D30" s="90">
        <v>10</v>
      </c>
      <c r="E30" s="91">
        <v>9</v>
      </c>
      <c r="F30" s="89">
        <v>0</v>
      </c>
      <c r="G30" s="90">
        <v>10</v>
      </c>
      <c r="H30" s="91">
        <v>9</v>
      </c>
      <c r="I30" s="50">
        <f t="shared" si="1"/>
        <v>0</v>
      </c>
      <c r="J30" s="50">
        <f t="shared" si="1"/>
        <v>0</v>
      </c>
      <c r="K30" s="50">
        <f t="shared" si="1"/>
        <v>0</v>
      </c>
    </row>
    <row r="31" spans="2:11" x14ac:dyDescent="0.15">
      <c r="B31" s="112" t="s">
        <v>32</v>
      </c>
      <c r="C31" s="89">
        <v>1</v>
      </c>
      <c r="D31" s="90">
        <v>45</v>
      </c>
      <c r="E31" s="91">
        <v>43</v>
      </c>
      <c r="F31" s="89">
        <v>1</v>
      </c>
      <c r="G31" s="90">
        <v>45</v>
      </c>
      <c r="H31" s="91">
        <v>43</v>
      </c>
      <c r="I31" s="50">
        <f t="shared" si="1"/>
        <v>0</v>
      </c>
      <c r="J31" s="50">
        <f t="shared" si="1"/>
        <v>0</v>
      </c>
      <c r="K31" s="50">
        <f t="shared" si="1"/>
        <v>0</v>
      </c>
    </row>
    <row r="32" spans="2:11" x14ac:dyDescent="0.15">
      <c r="B32" s="112" t="s">
        <v>33</v>
      </c>
      <c r="C32" s="78" t="s">
        <v>5</v>
      </c>
      <c r="D32" s="79" t="s">
        <v>5</v>
      </c>
      <c r="E32" s="80" t="s">
        <v>5</v>
      </c>
      <c r="F32" s="78" t="s">
        <v>5</v>
      </c>
      <c r="G32" s="79" t="s">
        <v>5</v>
      </c>
      <c r="H32" s="80" t="s">
        <v>5</v>
      </c>
      <c r="I32" s="50" t="e">
        <f t="shared" si="1"/>
        <v>#VALUE!</v>
      </c>
      <c r="J32" s="50" t="e">
        <f t="shared" si="1"/>
        <v>#VALUE!</v>
      </c>
      <c r="K32" s="50" t="e">
        <f t="shared" si="1"/>
        <v>#VALUE!</v>
      </c>
    </row>
    <row r="33" spans="2:11" x14ac:dyDescent="0.15">
      <c r="B33" s="112" t="s">
        <v>34</v>
      </c>
      <c r="C33" s="89">
        <v>2</v>
      </c>
      <c r="D33" s="90">
        <v>90</v>
      </c>
      <c r="E33" s="91">
        <v>82</v>
      </c>
      <c r="F33" s="89" t="s">
        <v>5</v>
      </c>
      <c r="G33" s="90" t="s">
        <v>5</v>
      </c>
      <c r="H33" s="91" t="s">
        <v>5</v>
      </c>
      <c r="I33" s="50" t="e">
        <f t="shared" si="1"/>
        <v>#VALUE!</v>
      </c>
      <c r="J33" s="50" t="e">
        <f t="shared" si="1"/>
        <v>#VALUE!</v>
      </c>
      <c r="K33" s="50" t="e">
        <f t="shared" si="1"/>
        <v>#VALUE!</v>
      </c>
    </row>
    <row r="34" spans="2:11" x14ac:dyDescent="0.15">
      <c r="B34" s="113"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8">SUM(C43,C44,C45,C46,C47)</f>
        <v>8</v>
      </c>
      <c r="D42" s="208">
        <f t="shared" si="8"/>
        <v>614</v>
      </c>
      <c r="E42" s="209">
        <f t="shared" si="8"/>
        <v>566</v>
      </c>
      <c r="F42" s="213">
        <f t="shared" si="8"/>
        <v>10</v>
      </c>
      <c r="G42" s="208">
        <f t="shared" si="8"/>
        <v>644</v>
      </c>
      <c r="H42" s="209">
        <f t="shared" si="8"/>
        <v>646</v>
      </c>
      <c r="I42" s="50">
        <f t="shared" si="1"/>
        <v>2</v>
      </c>
      <c r="J42" s="50">
        <f t="shared" si="1"/>
        <v>30</v>
      </c>
      <c r="K42" s="50">
        <f t="shared" si="1"/>
        <v>80</v>
      </c>
    </row>
    <row r="43" spans="2:11" x14ac:dyDescent="0.15">
      <c r="B43" s="112" t="s">
        <v>42</v>
      </c>
      <c r="C43" s="161" t="s">
        <v>6</v>
      </c>
      <c r="D43" s="153" t="s">
        <v>6</v>
      </c>
      <c r="E43" s="154" t="s">
        <v>6</v>
      </c>
      <c r="F43" s="161" t="s">
        <v>6</v>
      </c>
      <c r="G43" s="153" t="s">
        <v>6</v>
      </c>
      <c r="H43" s="154" t="s">
        <v>6</v>
      </c>
      <c r="I43" s="50" t="e">
        <f t="shared" si="1"/>
        <v>#VALUE!</v>
      </c>
      <c r="J43" s="50" t="e">
        <f t="shared" si="1"/>
        <v>#VALUE!</v>
      </c>
      <c r="K43" s="50" t="e">
        <f t="shared" si="1"/>
        <v>#VALUE!</v>
      </c>
    </row>
    <row r="44" spans="2:11" x14ac:dyDescent="0.15">
      <c r="B44" s="112" t="s">
        <v>43</v>
      </c>
      <c r="C44" s="89">
        <v>2</v>
      </c>
      <c r="D44" s="90">
        <v>220</v>
      </c>
      <c r="E44" s="91">
        <v>220</v>
      </c>
      <c r="F44" s="89">
        <v>4</v>
      </c>
      <c r="G44" s="90">
        <v>250</v>
      </c>
      <c r="H44" s="91">
        <v>250</v>
      </c>
      <c r="I44" s="50">
        <f t="shared" si="1"/>
        <v>2</v>
      </c>
      <c r="J44" s="50">
        <f t="shared" si="1"/>
        <v>30</v>
      </c>
      <c r="K44" s="50">
        <f t="shared" si="1"/>
        <v>30</v>
      </c>
    </row>
    <row r="45" spans="2:11" x14ac:dyDescent="0.15">
      <c r="B45" s="112" t="s">
        <v>44</v>
      </c>
      <c r="C45" s="89">
        <v>6</v>
      </c>
      <c r="D45" s="90">
        <v>394</v>
      </c>
      <c r="E45" s="91">
        <v>346</v>
      </c>
      <c r="F45" s="89">
        <v>6</v>
      </c>
      <c r="G45" s="90">
        <v>394</v>
      </c>
      <c r="H45" s="91">
        <v>396</v>
      </c>
      <c r="I45" s="50">
        <f t="shared" si="1"/>
        <v>0</v>
      </c>
      <c r="J45" s="50">
        <f t="shared" si="1"/>
        <v>0</v>
      </c>
      <c r="K45" s="50">
        <f t="shared" si="1"/>
        <v>50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213">
        <f t="shared" ref="C48:H48" si="9">SUM(C49,C50)</f>
        <v>458</v>
      </c>
      <c r="D48" s="208">
        <f t="shared" si="9"/>
        <v>66720</v>
      </c>
      <c r="E48" s="209">
        <f t="shared" si="9"/>
        <v>65190</v>
      </c>
      <c r="F48" s="213">
        <f t="shared" si="9"/>
        <v>475</v>
      </c>
      <c r="G48" s="208">
        <f t="shared" si="9"/>
        <v>65980</v>
      </c>
      <c r="H48" s="209">
        <f t="shared" si="9"/>
        <v>64160</v>
      </c>
      <c r="I48" s="50">
        <f t="shared" si="1"/>
        <v>17</v>
      </c>
      <c r="J48" s="50">
        <f t="shared" si="1"/>
        <v>-740</v>
      </c>
      <c r="K48" s="50">
        <f t="shared" si="1"/>
        <v>-1030</v>
      </c>
    </row>
    <row r="49" spans="2:11" x14ac:dyDescent="0.15">
      <c r="B49" s="112" t="s">
        <v>47</v>
      </c>
      <c r="C49" s="155">
        <v>441</v>
      </c>
      <c r="D49" s="156">
        <v>64900</v>
      </c>
      <c r="E49" s="157">
        <v>63600</v>
      </c>
      <c r="F49" s="155">
        <v>460</v>
      </c>
      <c r="G49" s="156">
        <v>63900</v>
      </c>
      <c r="H49" s="157">
        <v>62200</v>
      </c>
      <c r="I49" s="50">
        <f t="shared" si="1"/>
        <v>19</v>
      </c>
      <c r="J49" s="50">
        <f t="shared" si="1"/>
        <v>-1000</v>
      </c>
      <c r="K49" s="50">
        <f t="shared" si="1"/>
        <v>-1400</v>
      </c>
    </row>
    <row r="50" spans="2:11" x14ac:dyDescent="0.15">
      <c r="B50" s="112" t="s">
        <v>48</v>
      </c>
      <c r="C50" s="189">
        <v>17</v>
      </c>
      <c r="D50" s="187">
        <v>1820</v>
      </c>
      <c r="E50" s="188">
        <v>1590</v>
      </c>
      <c r="F50" s="189">
        <v>15</v>
      </c>
      <c r="G50" s="187">
        <v>2080</v>
      </c>
      <c r="H50" s="188">
        <v>1960</v>
      </c>
      <c r="I50" s="50">
        <f t="shared" si="1"/>
        <v>-2</v>
      </c>
      <c r="J50" s="50">
        <f t="shared" si="1"/>
        <v>260</v>
      </c>
      <c r="K50" s="50">
        <f t="shared" si="1"/>
        <v>370</v>
      </c>
    </row>
    <row r="51" spans="2:11" x14ac:dyDescent="0.15">
      <c r="B51" s="113" t="s">
        <v>16</v>
      </c>
      <c r="C51" s="214">
        <f t="shared" ref="C51:H51" si="10">SUM(C52,C53,C54)</f>
        <v>0</v>
      </c>
      <c r="D51" s="210">
        <f t="shared" si="10"/>
        <v>35</v>
      </c>
      <c r="E51" s="211">
        <f t="shared" si="10"/>
        <v>30</v>
      </c>
      <c r="F51" s="214">
        <f t="shared" si="10"/>
        <v>0</v>
      </c>
      <c r="G51" s="210">
        <f t="shared" si="10"/>
        <v>25</v>
      </c>
      <c r="H51" s="211">
        <f t="shared" si="10"/>
        <v>18</v>
      </c>
      <c r="I51" s="50">
        <f t="shared" si="1"/>
        <v>0</v>
      </c>
      <c r="J51" s="50">
        <f t="shared" si="1"/>
        <v>-10</v>
      </c>
      <c r="K51" s="50">
        <f t="shared" si="1"/>
        <v>-12</v>
      </c>
    </row>
    <row r="52" spans="2:11" x14ac:dyDescent="0.15">
      <c r="B52" s="112" t="s">
        <v>49</v>
      </c>
      <c r="C52" s="89">
        <v>0</v>
      </c>
      <c r="D52" s="90">
        <v>0</v>
      </c>
      <c r="E52" s="91">
        <v>0</v>
      </c>
      <c r="F52" s="89">
        <v>0</v>
      </c>
      <c r="G52" s="90">
        <v>0</v>
      </c>
      <c r="H52" s="91">
        <v>0</v>
      </c>
      <c r="I52" s="50">
        <f t="shared" si="1"/>
        <v>0</v>
      </c>
      <c r="J52" s="50">
        <f t="shared" si="1"/>
        <v>0</v>
      </c>
      <c r="K52" s="50">
        <f t="shared" si="1"/>
        <v>0</v>
      </c>
    </row>
    <row r="53" spans="2:11" x14ac:dyDescent="0.15">
      <c r="B53" s="112" t="s">
        <v>50</v>
      </c>
      <c r="C53" s="89">
        <v>0</v>
      </c>
      <c r="D53" s="90">
        <v>35</v>
      </c>
      <c r="E53" s="91">
        <v>30</v>
      </c>
      <c r="F53" s="89">
        <v>0</v>
      </c>
      <c r="G53" s="90">
        <v>25</v>
      </c>
      <c r="H53" s="91">
        <v>18</v>
      </c>
      <c r="I53" s="50">
        <f t="shared" si="1"/>
        <v>0</v>
      </c>
      <c r="J53" s="50">
        <f t="shared" si="1"/>
        <v>-10</v>
      </c>
      <c r="K53" s="50">
        <f t="shared" si="1"/>
        <v>-12</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213">
        <f t="shared" ref="C55:H55" si="11">SUM(C56,C57,C58,C59,C60,C61,C62,C63,C64,C65)</f>
        <v>7.5</v>
      </c>
      <c r="D55" s="208">
        <f t="shared" si="11"/>
        <v>747.6</v>
      </c>
      <c r="E55" s="209">
        <f t="shared" si="11"/>
        <v>746.6</v>
      </c>
      <c r="F55" s="213">
        <f t="shared" si="11"/>
        <v>6.41</v>
      </c>
      <c r="G55" s="208">
        <f t="shared" si="11"/>
        <v>649.24099999999999</v>
      </c>
      <c r="H55" s="209">
        <f t="shared" si="11"/>
        <v>633.86516749999998</v>
      </c>
      <c r="I55" s="50">
        <f t="shared" si="1"/>
        <v>-1.0899999999999999</v>
      </c>
      <c r="J55" s="50">
        <f t="shared" si="1"/>
        <v>-98.359000000000037</v>
      </c>
      <c r="K55" s="50">
        <f t="shared" si="1"/>
        <v>-112.73483250000004</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2</v>
      </c>
      <c r="E57" s="91">
        <v>2</v>
      </c>
      <c r="F57" s="89">
        <v>0.28000000000000003</v>
      </c>
      <c r="G57" s="90">
        <v>31.3</v>
      </c>
      <c r="H57" s="91">
        <v>29.195</v>
      </c>
      <c r="I57" s="50">
        <f t="shared" si="1"/>
        <v>0.28000000000000003</v>
      </c>
      <c r="J57" s="50">
        <f t="shared" si="1"/>
        <v>29.3</v>
      </c>
      <c r="K57" s="50">
        <f t="shared" si="1"/>
        <v>27.195</v>
      </c>
    </row>
    <row r="58" spans="2:11" x14ac:dyDescent="0.15">
      <c r="B58" s="112" t="s">
        <v>54</v>
      </c>
      <c r="C58" s="89">
        <v>1</v>
      </c>
      <c r="D58" s="90">
        <v>123</v>
      </c>
      <c r="E58" s="91">
        <v>122</v>
      </c>
      <c r="F58" s="89">
        <v>2</v>
      </c>
      <c r="G58" s="90">
        <v>176</v>
      </c>
      <c r="H58" s="91">
        <v>165</v>
      </c>
      <c r="I58" s="50">
        <f t="shared" si="1"/>
        <v>1</v>
      </c>
      <c r="J58" s="50">
        <f t="shared" si="1"/>
        <v>53</v>
      </c>
      <c r="K58" s="50">
        <f t="shared" si="1"/>
        <v>43</v>
      </c>
    </row>
    <row r="59" spans="2:11" x14ac:dyDescent="0.15">
      <c r="B59" s="112" t="s">
        <v>55</v>
      </c>
      <c r="C59" s="89">
        <v>0</v>
      </c>
      <c r="D59" s="90">
        <v>0</v>
      </c>
      <c r="E59" s="91">
        <v>0</v>
      </c>
      <c r="F59" s="89">
        <v>0</v>
      </c>
      <c r="G59" s="90">
        <v>60.640999999999998</v>
      </c>
      <c r="H59" s="91">
        <v>58.670167499999998</v>
      </c>
      <c r="I59" s="50">
        <f t="shared" si="1"/>
        <v>0</v>
      </c>
      <c r="J59" s="50">
        <f t="shared" si="1"/>
        <v>60.640999999999998</v>
      </c>
      <c r="K59" s="50">
        <f t="shared" si="1"/>
        <v>58.670167499999998</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v>0.5</v>
      </c>
      <c r="D61" s="90">
        <v>47</v>
      </c>
      <c r="E61" s="91">
        <v>47</v>
      </c>
      <c r="F61" s="89">
        <v>0.13</v>
      </c>
      <c r="G61" s="90">
        <v>16.3</v>
      </c>
      <c r="H61" s="91">
        <v>16</v>
      </c>
      <c r="I61" s="50">
        <f t="shared" si="1"/>
        <v>-0.37</v>
      </c>
      <c r="J61" s="50">
        <f t="shared" si="1"/>
        <v>-30.7</v>
      </c>
      <c r="K61" s="50">
        <f t="shared" si="1"/>
        <v>-31</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v>0</v>
      </c>
      <c r="D63" s="90">
        <v>0</v>
      </c>
      <c r="E63" s="91">
        <v>0</v>
      </c>
      <c r="F63" s="89">
        <v>0</v>
      </c>
      <c r="G63" s="90">
        <v>0</v>
      </c>
      <c r="H63" s="91">
        <v>0</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6</v>
      </c>
      <c r="D65" s="90">
        <v>575.6</v>
      </c>
      <c r="E65" s="91">
        <v>575.6</v>
      </c>
      <c r="F65" s="89">
        <v>4</v>
      </c>
      <c r="G65" s="90">
        <v>365</v>
      </c>
      <c r="H65" s="91">
        <v>365</v>
      </c>
      <c r="I65" s="50">
        <f t="shared" si="1"/>
        <v>-2</v>
      </c>
      <c r="J65" s="50">
        <f t="shared" si="1"/>
        <v>-210.60000000000002</v>
      </c>
      <c r="K65" s="50">
        <f t="shared" si="1"/>
        <v>-210.60000000000002</v>
      </c>
    </row>
    <row r="66" spans="2:11" x14ac:dyDescent="0.15">
      <c r="B66" s="113" t="s">
        <v>18</v>
      </c>
      <c r="C66" s="213">
        <f t="shared" ref="C66:H66" si="12">SUM(C67,C68,C69)</f>
        <v>5.25</v>
      </c>
      <c r="D66" s="208">
        <f t="shared" si="12"/>
        <v>362.86879999999996</v>
      </c>
      <c r="E66" s="209">
        <f t="shared" si="12"/>
        <v>327.86879999999996</v>
      </c>
      <c r="F66" s="213">
        <f t="shared" si="12"/>
        <v>5.25</v>
      </c>
      <c r="G66" s="208">
        <f t="shared" si="12"/>
        <v>353</v>
      </c>
      <c r="H66" s="209">
        <f t="shared" si="12"/>
        <v>305</v>
      </c>
      <c r="I66" s="50">
        <f t="shared" si="1"/>
        <v>0</v>
      </c>
      <c r="J66" s="50">
        <f t="shared" si="1"/>
        <v>-9.8687999999999647</v>
      </c>
      <c r="K66" s="50">
        <f t="shared" si="1"/>
        <v>-22.868799999999965</v>
      </c>
    </row>
    <row r="67" spans="2:11" x14ac:dyDescent="0.15">
      <c r="B67" s="112" t="s">
        <v>62</v>
      </c>
      <c r="C67" s="89" t="s">
        <v>5</v>
      </c>
      <c r="D67" s="90">
        <v>4.8688000000000002</v>
      </c>
      <c r="E67" s="91">
        <v>4.8688000000000002</v>
      </c>
      <c r="F67" s="89" t="s">
        <v>5</v>
      </c>
      <c r="G67" s="90">
        <v>4</v>
      </c>
      <c r="H67" s="91">
        <v>4</v>
      </c>
      <c r="I67" s="50" t="e">
        <f t="shared" si="1"/>
        <v>#VALUE!</v>
      </c>
      <c r="J67" s="50">
        <f t="shared" si="1"/>
        <v>-0.86880000000000024</v>
      </c>
      <c r="K67" s="50">
        <f t="shared" si="1"/>
        <v>-0.86880000000000024</v>
      </c>
    </row>
    <row r="68" spans="2:11" ht="13.5" customHeight="1" x14ac:dyDescent="0.15">
      <c r="B68" s="112" t="s">
        <v>63</v>
      </c>
      <c r="C68" s="89">
        <v>3.25</v>
      </c>
      <c r="D68" s="90">
        <v>218</v>
      </c>
      <c r="E68" s="91">
        <v>203</v>
      </c>
      <c r="F68" s="89">
        <v>3.25</v>
      </c>
      <c r="G68" s="90">
        <v>219</v>
      </c>
      <c r="H68" s="91">
        <v>181</v>
      </c>
      <c r="I68" s="50">
        <f t="shared" si="1"/>
        <v>0</v>
      </c>
      <c r="J68" s="50">
        <f t="shared" si="1"/>
        <v>1</v>
      </c>
      <c r="K68" s="50">
        <f t="shared" si="1"/>
        <v>-22</v>
      </c>
    </row>
    <row r="69" spans="2:11" ht="14.25" thickBot="1" x14ac:dyDescent="0.2">
      <c r="B69" s="115" t="s">
        <v>64</v>
      </c>
      <c r="C69" s="98">
        <v>2</v>
      </c>
      <c r="D69" s="99">
        <v>140</v>
      </c>
      <c r="E69" s="100">
        <v>120</v>
      </c>
      <c r="F69" s="98">
        <v>2</v>
      </c>
      <c r="G69" s="99">
        <v>130</v>
      </c>
      <c r="H69" s="100">
        <v>120</v>
      </c>
      <c r="I69" s="50">
        <f t="shared" si="1"/>
        <v>0</v>
      </c>
      <c r="J69" s="50">
        <f t="shared" si="1"/>
        <v>-10</v>
      </c>
      <c r="K69" s="50">
        <f t="shared" si="1"/>
        <v>0</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183</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411</v>
      </c>
      <c r="D10" s="59">
        <v>22900</v>
      </c>
      <c r="E10" s="60">
        <v>21800</v>
      </c>
      <c r="F10" s="235">
        <v>407</v>
      </c>
      <c r="G10" s="235">
        <v>21600</v>
      </c>
      <c r="H10" s="298">
        <v>20600</v>
      </c>
      <c r="I10" s="50">
        <f>F10-C10</f>
        <v>-4</v>
      </c>
      <c r="J10" s="50">
        <f t="shared" ref="J10:K25" si="0">G10-D10</f>
        <v>-1300</v>
      </c>
      <c r="K10" s="50">
        <f t="shared" si="0"/>
        <v>-1200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378.1</v>
      </c>
      <c r="D12" s="107">
        <f t="shared" si="2"/>
        <v>21895.2876</v>
      </c>
      <c r="E12" s="108">
        <f t="shared" si="2"/>
        <v>21027.2876</v>
      </c>
      <c r="F12" s="125">
        <f t="shared" si="2"/>
        <v>346.19499999999999</v>
      </c>
      <c r="G12" s="107">
        <f t="shared" si="2"/>
        <v>20364.7</v>
      </c>
      <c r="H12" s="108">
        <f t="shared" si="2"/>
        <v>19435.43</v>
      </c>
      <c r="I12" s="50">
        <f t="shared" si="1"/>
        <v>-31.90500000000003</v>
      </c>
      <c r="J12" s="50">
        <f t="shared" si="0"/>
        <v>-1530.5875999999989</v>
      </c>
      <c r="K12" s="50">
        <f t="shared" si="0"/>
        <v>-1591.8575999999994</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24</v>
      </c>
      <c r="D14" s="71">
        <f t="shared" si="3"/>
        <v>636</v>
      </c>
      <c r="E14" s="72">
        <f t="shared" si="3"/>
        <v>600</v>
      </c>
      <c r="F14" s="70">
        <f t="shared" si="3"/>
        <v>21</v>
      </c>
      <c r="G14" s="71">
        <f t="shared" si="3"/>
        <v>531</v>
      </c>
      <c r="H14" s="72">
        <f t="shared" si="3"/>
        <v>505</v>
      </c>
      <c r="I14" s="50">
        <f t="shared" si="1"/>
        <v>-3</v>
      </c>
      <c r="J14" s="50">
        <f t="shared" si="0"/>
        <v>-105</v>
      </c>
      <c r="K14" s="50">
        <f t="shared" si="0"/>
        <v>-95</v>
      </c>
    </row>
    <row r="15" spans="2:11" x14ac:dyDescent="0.15">
      <c r="B15" s="112" t="s">
        <v>20</v>
      </c>
      <c r="C15" s="175">
        <v>24</v>
      </c>
      <c r="D15" s="176">
        <v>636</v>
      </c>
      <c r="E15" s="177">
        <v>600</v>
      </c>
      <c r="F15" s="175">
        <v>21</v>
      </c>
      <c r="G15" s="176">
        <v>531</v>
      </c>
      <c r="H15" s="177">
        <v>505</v>
      </c>
      <c r="I15" s="50">
        <f t="shared" si="1"/>
        <v>-3</v>
      </c>
      <c r="J15" s="50">
        <f t="shared" si="0"/>
        <v>-105</v>
      </c>
      <c r="K15" s="50">
        <f t="shared" si="0"/>
        <v>-95</v>
      </c>
    </row>
    <row r="16" spans="2:11" ht="13.5" customHeight="1" x14ac:dyDescent="0.15">
      <c r="B16" s="113" t="s">
        <v>9</v>
      </c>
      <c r="C16" s="212">
        <f t="shared" ref="C16:H16" si="4">SUM(C17,C18,C19)</f>
        <v>65</v>
      </c>
      <c r="D16" s="65">
        <f t="shared" si="4"/>
        <v>2176</v>
      </c>
      <c r="E16" s="130">
        <f t="shared" si="4"/>
        <v>2101</v>
      </c>
      <c r="F16" s="212">
        <f t="shared" si="4"/>
        <v>53</v>
      </c>
      <c r="G16" s="65">
        <f t="shared" si="4"/>
        <v>1731</v>
      </c>
      <c r="H16" s="130">
        <f t="shared" si="4"/>
        <v>1658</v>
      </c>
      <c r="I16" s="50">
        <f t="shared" si="1"/>
        <v>-12</v>
      </c>
      <c r="J16" s="50">
        <f t="shared" si="0"/>
        <v>-445</v>
      </c>
      <c r="K16" s="50">
        <f t="shared" si="0"/>
        <v>-443</v>
      </c>
    </row>
    <row r="17" spans="2:11" ht="13.5" customHeight="1" x14ac:dyDescent="0.15">
      <c r="B17" s="112" t="s">
        <v>21</v>
      </c>
      <c r="C17" s="175">
        <v>8</v>
      </c>
      <c r="D17" s="176">
        <v>186</v>
      </c>
      <c r="E17" s="177">
        <v>173</v>
      </c>
      <c r="F17" s="175">
        <v>6</v>
      </c>
      <c r="G17" s="176">
        <v>160</v>
      </c>
      <c r="H17" s="177">
        <v>149</v>
      </c>
      <c r="I17" s="50">
        <f t="shared" si="1"/>
        <v>-2</v>
      </c>
      <c r="J17" s="50">
        <f t="shared" si="0"/>
        <v>-26</v>
      </c>
      <c r="K17" s="50">
        <f t="shared" si="0"/>
        <v>-24</v>
      </c>
    </row>
    <row r="18" spans="2:11" ht="13.5" customHeight="1" x14ac:dyDescent="0.15">
      <c r="B18" s="112" t="s">
        <v>22</v>
      </c>
      <c r="C18" s="175">
        <v>56</v>
      </c>
      <c r="D18" s="176">
        <v>1980</v>
      </c>
      <c r="E18" s="177">
        <v>1920</v>
      </c>
      <c r="F18" s="175">
        <v>46</v>
      </c>
      <c r="G18" s="176">
        <v>1560</v>
      </c>
      <c r="H18" s="177">
        <v>1500</v>
      </c>
      <c r="I18" s="50">
        <f t="shared" si="1"/>
        <v>-10</v>
      </c>
      <c r="J18" s="50">
        <f t="shared" si="0"/>
        <v>-420</v>
      </c>
      <c r="K18" s="50">
        <f t="shared" si="0"/>
        <v>-420</v>
      </c>
    </row>
    <row r="19" spans="2:11" ht="13.5" customHeight="1" x14ac:dyDescent="0.15">
      <c r="B19" s="112" t="s">
        <v>23</v>
      </c>
      <c r="C19" s="73">
        <v>1</v>
      </c>
      <c r="D19" s="68">
        <v>10</v>
      </c>
      <c r="E19" s="74">
        <v>8</v>
      </c>
      <c r="F19" s="73">
        <v>1</v>
      </c>
      <c r="G19" s="68">
        <v>11</v>
      </c>
      <c r="H19" s="74">
        <v>9</v>
      </c>
      <c r="I19" s="50">
        <f t="shared" si="1"/>
        <v>0</v>
      </c>
      <c r="J19" s="50">
        <f t="shared" si="0"/>
        <v>1</v>
      </c>
      <c r="K19" s="50">
        <f t="shared" si="0"/>
        <v>1</v>
      </c>
    </row>
    <row r="20" spans="2:11" x14ac:dyDescent="0.15">
      <c r="B20" s="113" t="s">
        <v>10</v>
      </c>
      <c r="C20" s="213">
        <f t="shared" ref="C20:H20" si="5">SUM(C21,C22,C23,C24,C25,C26)</f>
        <v>22</v>
      </c>
      <c r="D20" s="208">
        <f t="shared" si="5"/>
        <v>1041</v>
      </c>
      <c r="E20" s="209">
        <f t="shared" si="5"/>
        <v>988</v>
      </c>
      <c r="F20" s="213">
        <f t="shared" si="5"/>
        <v>22</v>
      </c>
      <c r="G20" s="208">
        <f t="shared" si="5"/>
        <v>994</v>
      </c>
      <c r="H20" s="209">
        <f t="shared" si="5"/>
        <v>994</v>
      </c>
      <c r="I20" s="50">
        <f t="shared" si="1"/>
        <v>0</v>
      </c>
      <c r="J20" s="50">
        <f t="shared" si="0"/>
        <v>-47</v>
      </c>
      <c r="K20" s="50">
        <f t="shared" si="0"/>
        <v>6</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v>22</v>
      </c>
      <c r="D22" s="79">
        <v>1041</v>
      </c>
      <c r="E22" s="80">
        <v>988</v>
      </c>
      <c r="F22" s="78">
        <v>22</v>
      </c>
      <c r="G22" s="79">
        <v>994</v>
      </c>
      <c r="H22" s="80">
        <v>994</v>
      </c>
      <c r="I22" s="50">
        <f t="shared" si="1"/>
        <v>0</v>
      </c>
      <c r="J22" s="50">
        <f t="shared" si="0"/>
        <v>-47</v>
      </c>
      <c r="K22" s="50">
        <f t="shared" si="0"/>
        <v>6</v>
      </c>
    </row>
    <row r="23" spans="2:11" x14ac:dyDescent="0.15">
      <c r="B23" s="112" t="s">
        <v>26</v>
      </c>
      <c r="C23" s="78" t="s">
        <v>344</v>
      </c>
      <c r="D23" s="79" t="s">
        <v>344</v>
      </c>
      <c r="E23" s="80" t="s">
        <v>344</v>
      </c>
      <c r="F23" s="87" t="s">
        <v>5</v>
      </c>
      <c r="G23" s="52" t="s">
        <v>5</v>
      </c>
      <c r="H23" s="88" t="s">
        <v>5</v>
      </c>
      <c r="I23" s="50" t="e">
        <f t="shared" si="1"/>
        <v>#VALUE!</v>
      </c>
      <c r="J23" s="50" t="e">
        <f t="shared" si="0"/>
        <v>#VALUE!</v>
      </c>
      <c r="K23" s="50" t="e">
        <f t="shared" si="0"/>
        <v>#VALUE!</v>
      </c>
    </row>
    <row r="24" spans="2:11" x14ac:dyDescent="0.15">
      <c r="B24" s="112" t="s">
        <v>27</v>
      </c>
      <c r="C24" s="87" t="s">
        <v>5</v>
      </c>
      <c r="D24" s="52" t="s">
        <v>5</v>
      </c>
      <c r="E24" s="88" t="s">
        <v>5</v>
      </c>
      <c r="F24" s="87" t="s">
        <v>5</v>
      </c>
      <c r="G24" s="52" t="s">
        <v>5</v>
      </c>
      <c r="H24" s="88"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213">
        <f t="shared" ref="C27:H27" si="6">C28</f>
        <v>5</v>
      </c>
      <c r="D27" s="208">
        <f t="shared" si="6"/>
        <v>193</v>
      </c>
      <c r="E27" s="209">
        <f t="shared" si="6"/>
        <v>138</v>
      </c>
      <c r="F27" s="213">
        <f t="shared" si="6"/>
        <v>5</v>
      </c>
      <c r="G27" s="208">
        <f t="shared" si="6"/>
        <v>195</v>
      </c>
      <c r="H27" s="209">
        <f t="shared" si="6"/>
        <v>140</v>
      </c>
      <c r="I27" s="50">
        <f t="shared" si="1"/>
        <v>0</v>
      </c>
      <c r="J27" s="50">
        <f t="shared" si="1"/>
        <v>2</v>
      </c>
      <c r="K27" s="50">
        <f t="shared" si="1"/>
        <v>2</v>
      </c>
    </row>
    <row r="28" spans="2:11" x14ac:dyDescent="0.15">
      <c r="B28" s="112" t="s">
        <v>30</v>
      </c>
      <c r="C28" s="89">
        <v>5</v>
      </c>
      <c r="D28" s="90">
        <v>193</v>
      </c>
      <c r="E28" s="91">
        <v>138</v>
      </c>
      <c r="F28" s="89">
        <v>5</v>
      </c>
      <c r="G28" s="90">
        <v>195</v>
      </c>
      <c r="H28" s="91">
        <v>140</v>
      </c>
      <c r="I28" s="50">
        <f t="shared" si="1"/>
        <v>0</v>
      </c>
      <c r="J28" s="50">
        <f t="shared" si="1"/>
        <v>2</v>
      </c>
      <c r="K28" s="50">
        <f t="shared" si="1"/>
        <v>2</v>
      </c>
    </row>
    <row r="29" spans="2:11" x14ac:dyDescent="0.15">
      <c r="B29" s="113"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213">
        <f t="shared" ref="C34:H34" si="7">SUM(C35,C36,C37,C38,C39,C40,C41)</f>
        <v>88</v>
      </c>
      <c r="D34" s="208">
        <f t="shared" si="7"/>
        <v>6992</v>
      </c>
      <c r="E34" s="209">
        <f t="shared" si="7"/>
        <v>6777</v>
      </c>
      <c r="F34" s="213">
        <f t="shared" si="7"/>
        <v>86</v>
      </c>
      <c r="G34" s="208">
        <f t="shared" si="7"/>
        <v>7027</v>
      </c>
      <c r="H34" s="209">
        <f t="shared" si="7"/>
        <v>6766</v>
      </c>
      <c r="I34" s="50">
        <f t="shared" si="1"/>
        <v>-2</v>
      </c>
      <c r="J34" s="50">
        <f t="shared" si="1"/>
        <v>35</v>
      </c>
      <c r="K34" s="50">
        <f t="shared" si="1"/>
        <v>-11</v>
      </c>
    </row>
    <row r="35" spans="2:11" x14ac:dyDescent="0.15">
      <c r="B35" s="112" t="s">
        <v>35</v>
      </c>
      <c r="C35" s="92">
        <v>56</v>
      </c>
      <c r="D35" s="93">
        <v>4680</v>
      </c>
      <c r="E35" s="94">
        <v>4530</v>
      </c>
      <c r="F35" s="92">
        <v>55</v>
      </c>
      <c r="G35" s="93">
        <v>4850</v>
      </c>
      <c r="H35" s="94">
        <v>4700</v>
      </c>
      <c r="I35" s="50">
        <f t="shared" si="1"/>
        <v>-1</v>
      </c>
      <c r="J35" s="50">
        <f t="shared" si="1"/>
        <v>170</v>
      </c>
      <c r="K35" s="50">
        <f t="shared" si="1"/>
        <v>170</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42">
        <v>3</v>
      </c>
      <c r="D38" s="136">
        <v>231</v>
      </c>
      <c r="E38" s="151">
        <v>226</v>
      </c>
      <c r="F38" s="142">
        <v>2</v>
      </c>
      <c r="G38" s="136">
        <v>184</v>
      </c>
      <c r="H38" s="143">
        <v>177</v>
      </c>
      <c r="I38" s="50">
        <f t="shared" si="1"/>
        <v>-1</v>
      </c>
      <c r="J38" s="50">
        <f t="shared" si="1"/>
        <v>-47</v>
      </c>
      <c r="K38" s="50">
        <f t="shared" si="1"/>
        <v>-49</v>
      </c>
    </row>
    <row r="39" spans="2:11" x14ac:dyDescent="0.15">
      <c r="B39" s="112" t="s">
        <v>39</v>
      </c>
      <c r="C39" s="92">
        <v>5</v>
      </c>
      <c r="D39" s="93">
        <v>339</v>
      </c>
      <c r="E39" s="94">
        <v>329</v>
      </c>
      <c r="F39" s="92">
        <v>5</v>
      </c>
      <c r="G39" s="93">
        <v>319</v>
      </c>
      <c r="H39" s="94">
        <v>306</v>
      </c>
      <c r="I39" s="50">
        <f t="shared" si="1"/>
        <v>0</v>
      </c>
      <c r="J39" s="50">
        <f t="shared" si="1"/>
        <v>-20</v>
      </c>
      <c r="K39" s="50">
        <f t="shared" si="1"/>
        <v>-23</v>
      </c>
    </row>
    <row r="40" spans="2:11" x14ac:dyDescent="0.15">
      <c r="B40" s="112" t="s">
        <v>40</v>
      </c>
      <c r="C40" s="89">
        <v>0</v>
      </c>
      <c r="D40" s="90">
        <v>2</v>
      </c>
      <c r="E40" s="91">
        <v>2</v>
      </c>
      <c r="F40" s="89">
        <v>0</v>
      </c>
      <c r="G40" s="90">
        <v>4</v>
      </c>
      <c r="H40" s="91">
        <v>3</v>
      </c>
      <c r="I40" s="50">
        <f t="shared" si="1"/>
        <v>0</v>
      </c>
      <c r="J40" s="50">
        <f t="shared" si="1"/>
        <v>2</v>
      </c>
      <c r="K40" s="50">
        <f t="shared" si="1"/>
        <v>1</v>
      </c>
    </row>
    <row r="41" spans="2:11" x14ac:dyDescent="0.15">
      <c r="B41" s="112" t="s">
        <v>41</v>
      </c>
      <c r="C41" s="92">
        <v>24</v>
      </c>
      <c r="D41" s="93">
        <v>1740</v>
      </c>
      <c r="E41" s="94">
        <v>1690</v>
      </c>
      <c r="F41" s="92">
        <v>24</v>
      </c>
      <c r="G41" s="93">
        <v>1670</v>
      </c>
      <c r="H41" s="94">
        <v>1580</v>
      </c>
      <c r="I41" s="50">
        <f t="shared" si="1"/>
        <v>0</v>
      </c>
      <c r="J41" s="50">
        <f t="shared" si="1"/>
        <v>-70</v>
      </c>
      <c r="K41" s="50">
        <f t="shared" si="1"/>
        <v>-110</v>
      </c>
    </row>
    <row r="42" spans="2:11" x14ac:dyDescent="0.15">
      <c r="B42" s="113" t="s">
        <v>14</v>
      </c>
      <c r="C42" s="213">
        <f t="shared" ref="C42:H42" si="8">SUM(C43,C44,C45,C46,C47)</f>
        <v>78</v>
      </c>
      <c r="D42" s="208">
        <f t="shared" si="8"/>
        <v>5290</v>
      </c>
      <c r="E42" s="209">
        <f t="shared" si="8"/>
        <v>5078</v>
      </c>
      <c r="F42" s="213">
        <f t="shared" si="8"/>
        <v>81</v>
      </c>
      <c r="G42" s="208">
        <f t="shared" si="8"/>
        <v>5258</v>
      </c>
      <c r="H42" s="209">
        <f t="shared" si="8"/>
        <v>5036</v>
      </c>
      <c r="I42" s="50">
        <f t="shared" si="1"/>
        <v>3</v>
      </c>
      <c r="J42" s="50">
        <f t="shared" si="1"/>
        <v>-32</v>
      </c>
      <c r="K42" s="50">
        <f t="shared" si="1"/>
        <v>-42</v>
      </c>
    </row>
    <row r="43" spans="2:11" x14ac:dyDescent="0.15">
      <c r="B43" s="112" t="s">
        <v>42</v>
      </c>
      <c r="C43" s="164">
        <v>3</v>
      </c>
      <c r="D43" s="162">
        <v>92</v>
      </c>
      <c r="E43" s="163">
        <v>74</v>
      </c>
      <c r="F43" s="164">
        <v>3</v>
      </c>
      <c r="G43" s="162">
        <v>90</v>
      </c>
      <c r="H43" s="163">
        <v>72</v>
      </c>
      <c r="I43" s="50">
        <f t="shared" si="1"/>
        <v>0</v>
      </c>
      <c r="J43" s="50">
        <f t="shared" si="1"/>
        <v>-2</v>
      </c>
      <c r="K43" s="50">
        <f t="shared" si="1"/>
        <v>-2</v>
      </c>
    </row>
    <row r="44" spans="2:11" x14ac:dyDescent="0.15">
      <c r="B44" s="112" t="s">
        <v>43</v>
      </c>
      <c r="C44" s="92">
        <v>3</v>
      </c>
      <c r="D44" s="93">
        <v>92</v>
      </c>
      <c r="E44" s="94">
        <v>82</v>
      </c>
      <c r="F44" s="92">
        <v>3</v>
      </c>
      <c r="G44" s="93">
        <v>90</v>
      </c>
      <c r="H44" s="94">
        <v>80</v>
      </c>
      <c r="I44" s="50">
        <f t="shared" si="1"/>
        <v>0</v>
      </c>
      <c r="J44" s="50">
        <f t="shared" si="1"/>
        <v>-2</v>
      </c>
      <c r="K44" s="50">
        <f t="shared" si="1"/>
        <v>-2</v>
      </c>
    </row>
    <row r="45" spans="2:11" x14ac:dyDescent="0.15">
      <c r="B45" s="112" t="s">
        <v>44</v>
      </c>
      <c r="C45" s="92">
        <v>5</v>
      </c>
      <c r="D45" s="93">
        <v>166</v>
      </c>
      <c r="E45" s="94">
        <v>152</v>
      </c>
      <c r="F45" s="92">
        <v>5</v>
      </c>
      <c r="G45" s="93">
        <v>158</v>
      </c>
      <c r="H45" s="94">
        <v>144</v>
      </c>
      <c r="I45" s="50">
        <f t="shared" si="1"/>
        <v>0</v>
      </c>
      <c r="J45" s="50">
        <f t="shared" si="1"/>
        <v>-8</v>
      </c>
      <c r="K45" s="50">
        <f t="shared" si="1"/>
        <v>-8</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67</v>
      </c>
      <c r="D47" s="162">
        <v>4940</v>
      </c>
      <c r="E47" s="163">
        <v>4770</v>
      </c>
      <c r="F47" s="164">
        <v>70</v>
      </c>
      <c r="G47" s="162">
        <v>4920</v>
      </c>
      <c r="H47" s="163">
        <v>4740</v>
      </c>
      <c r="I47" s="50">
        <f t="shared" si="1"/>
        <v>3</v>
      </c>
      <c r="J47" s="50">
        <f t="shared" si="1"/>
        <v>-20</v>
      </c>
      <c r="K47" s="50">
        <f t="shared" si="1"/>
        <v>-30</v>
      </c>
    </row>
    <row r="48" spans="2:11" x14ac:dyDescent="0.15">
      <c r="B48" s="113" t="s">
        <v>15</v>
      </c>
      <c r="C48" s="213">
        <f t="shared" ref="C48:H48" si="9">SUM(C49,C50)</f>
        <v>95</v>
      </c>
      <c r="D48" s="208">
        <f t="shared" si="9"/>
        <v>5518</v>
      </c>
      <c r="E48" s="209">
        <f t="shared" si="9"/>
        <v>5300</v>
      </c>
      <c r="F48" s="213">
        <f t="shared" si="9"/>
        <v>75</v>
      </c>
      <c r="G48" s="208">
        <f t="shared" si="9"/>
        <v>4545</v>
      </c>
      <c r="H48" s="209">
        <f t="shared" si="9"/>
        <v>4305</v>
      </c>
      <c r="I48" s="50">
        <f t="shared" si="1"/>
        <v>-20</v>
      </c>
      <c r="J48" s="50">
        <f t="shared" si="1"/>
        <v>-973</v>
      </c>
      <c r="K48" s="50">
        <f t="shared" si="1"/>
        <v>-995</v>
      </c>
    </row>
    <row r="49" spans="2:11" x14ac:dyDescent="0.15">
      <c r="B49" s="112" t="s">
        <v>47</v>
      </c>
      <c r="C49" s="155">
        <v>91</v>
      </c>
      <c r="D49" s="156">
        <v>5220</v>
      </c>
      <c r="E49" s="157">
        <v>5010</v>
      </c>
      <c r="F49" s="155">
        <v>71</v>
      </c>
      <c r="G49" s="156">
        <v>4280</v>
      </c>
      <c r="H49" s="157">
        <v>4050</v>
      </c>
      <c r="I49" s="50">
        <f t="shared" si="1"/>
        <v>-20</v>
      </c>
      <c r="J49" s="50">
        <f t="shared" si="1"/>
        <v>-940</v>
      </c>
      <c r="K49" s="50">
        <f t="shared" si="1"/>
        <v>-960</v>
      </c>
    </row>
    <row r="50" spans="2:11" x14ac:dyDescent="0.15">
      <c r="B50" s="112" t="s">
        <v>48</v>
      </c>
      <c r="C50" s="189">
        <v>4</v>
      </c>
      <c r="D50" s="187">
        <v>298</v>
      </c>
      <c r="E50" s="188">
        <v>290</v>
      </c>
      <c r="F50" s="189">
        <v>4</v>
      </c>
      <c r="G50" s="187">
        <v>265</v>
      </c>
      <c r="H50" s="188">
        <v>255</v>
      </c>
      <c r="I50" s="50">
        <f t="shared" si="1"/>
        <v>0</v>
      </c>
      <c r="J50" s="50">
        <f t="shared" si="1"/>
        <v>-33</v>
      </c>
      <c r="K50" s="50">
        <f t="shared" si="1"/>
        <v>-35</v>
      </c>
    </row>
    <row r="51" spans="2:11" x14ac:dyDescent="0.15">
      <c r="B51" s="113" t="s">
        <v>16</v>
      </c>
      <c r="C51" s="214">
        <f t="shared" ref="C51:H51" si="10">SUM(C52,C53,C54)</f>
        <v>1</v>
      </c>
      <c r="D51" s="210">
        <f t="shared" si="10"/>
        <v>27</v>
      </c>
      <c r="E51" s="211">
        <f t="shared" si="10"/>
        <v>25</v>
      </c>
      <c r="F51" s="214">
        <f t="shared" si="10"/>
        <v>1</v>
      </c>
      <c r="G51" s="210">
        <f t="shared" si="10"/>
        <v>20</v>
      </c>
      <c r="H51" s="211">
        <f t="shared" si="10"/>
        <v>16</v>
      </c>
      <c r="I51" s="50">
        <f t="shared" si="1"/>
        <v>0</v>
      </c>
      <c r="J51" s="50">
        <f t="shared" si="1"/>
        <v>-7</v>
      </c>
      <c r="K51" s="50">
        <f t="shared" si="1"/>
        <v>-9</v>
      </c>
    </row>
    <row r="52" spans="2:11" x14ac:dyDescent="0.15">
      <c r="B52" s="112" t="s">
        <v>49</v>
      </c>
      <c r="C52" s="89">
        <v>0</v>
      </c>
      <c r="D52" s="90">
        <v>0</v>
      </c>
      <c r="E52" s="91">
        <v>0</v>
      </c>
      <c r="F52" s="89">
        <v>0</v>
      </c>
      <c r="G52" s="90">
        <v>0</v>
      </c>
      <c r="H52" s="91">
        <v>0</v>
      </c>
      <c r="I52" s="50">
        <f t="shared" si="1"/>
        <v>0</v>
      </c>
      <c r="J52" s="50">
        <f t="shared" si="1"/>
        <v>0</v>
      </c>
      <c r="K52" s="50">
        <f t="shared" si="1"/>
        <v>0</v>
      </c>
    </row>
    <row r="53" spans="2:11" x14ac:dyDescent="0.15">
      <c r="B53" s="112" t="s">
        <v>50</v>
      </c>
      <c r="C53" s="89">
        <v>1</v>
      </c>
      <c r="D53" s="90">
        <v>27</v>
      </c>
      <c r="E53" s="91">
        <v>25</v>
      </c>
      <c r="F53" s="89">
        <v>1</v>
      </c>
      <c r="G53" s="90">
        <v>20</v>
      </c>
      <c r="H53" s="91">
        <v>16</v>
      </c>
      <c r="I53" s="50">
        <f t="shared" si="1"/>
        <v>0</v>
      </c>
      <c r="J53" s="50">
        <f t="shared" si="1"/>
        <v>-7</v>
      </c>
      <c r="K53" s="50">
        <f t="shared" si="1"/>
        <v>-9</v>
      </c>
    </row>
    <row r="54" spans="2:11" x14ac:dyDescent="0.15">
      <c r="B54" s="112" t="s">
        <v>51</v>
      </c>
      <c r="C54" s="89">
        <v>0</v>
      </c>
      <c r="D54" s="90">
        <v>0</v>
      </c>
      <c r="E54" s="91">
        <v>0</v>
      </c>
      <c r="F54" s="89">
        <v>0</v>
      </c>
      <c r="G54" s="90">
        <v>0</v>
      </c>
      <c r="H54" s="91">
        <v>0</v>
      </c>
      <c r="I54" s="50">
        <f t="shared" si="1"/>
        <v>0</v>
      </c>
      <c r="J54" s="50">
        <f t="shared" si="1"/>
        <v>0</v>
      </c>
      <c r="K54" s="50">
        <f t="shared" si="1"/>
        <v>0</v>
      </c>
    </row>
    <row r="55" spans="2:11" x14ac:dyDescent="0.15">
      <c r="B55" s="113" t="s">
        <v>17</v>
      </c>
      <c r="C55" s="213">
        <f t="shared" ref="C55:H55" si="11">SUM(C56,C57,C58,C59,C60,C61,C62,C63,C64,C65)</f>
        <v>0.1</v>
      </c>
      <c r="D55" s="208">
        <f t="shared" si="11"/>
        <v>20.9</v>
      </c>
      <c r="E55" s="209">
        <f t="shared" si="11"/>
        <v>18.899999999999999</v>
      </c>
      <c r="F55" s="213">
        <f t="shared" si="11"/>
        <v>2.1950000000000003</v>
      </c>
      <c r="G55" s="208">
        <f t="shared" si="11"/>
        <v>62.699999999999996</v>
      </c>
      <c r="H55" s="209">
        <f t="shared" si="11"/>
        <v>14.43</v>
      </c>
      <c r="I55" s="50">
        <f t="shared" si="1"/>
        <v>2.0950000000000002</v>
      </c>
      <c r="J55" s="50">
        <f t="shared" si="1"/>
        <v>41.8</v>
      </c>
      <c r="K55" s="50">
        <f t="shared" si="1"/>
        <v>-4.4699999999999989</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20</v>
      </c>
      <c r="E57" s="91">
        <v>18</v>
      </c>
      <c r="F57" s="89">
        <v>9.5000000000000001E-2</v>
      </c>
      <c r="G57" s="90">
        <v>1.8</v>
      </c>
      <c r="H57" s="91">
        <v>1.53</v>
      </c>
      <c r="I57" s="50">
        <f t="shared" si="1"/>
        <v>9.5000000000000001E-2</v>
      </c>
      <c r="J57" s="50">
        <f t="shared" si="1"/>
        <v>-18.2</v>
      </c>
      <c r="K57" s="50">
        <f t="shared" si="1"/>
        <v>-16.47</v>
      </c>
    </row>
    <row r="58" spans="2:11" x14ac:dyDescent="0.15">
      <c r="B58" s="112" t="s">
        <v>54</v>
      </c>
      <c r="C58" s="89" t="s">
        <v>5</v>
      </c>
      <c r="D58" s="90" t="s">
        <v>5</v>
      </c>
      <c r="E58" s="91" t="s">
        <v>5</v>
      </c>
      <c r="F58" s="89">
        <v>2</v>
      </c>
      <c r="G58" s="90">
        <v>60</v>
      </c>
      <c r="H58" s="91">
        <v>12</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v>0.1</v>
      </c>
      <c r="D61" s="90">
        <v>0.9</v>
      </c>
      <c r="E61" s="91">
        <v>0.9</v>
      </c>
      <c r="F61" s="89">
        <v>0.1</v>
      </c>
      <c r="G61" s="90">
        <v>0.9</v>
      </c>
      <c r="H61" s="91">
        <v>0.9</v>
      </c>
      <c r="I61" s="50">
        <f t="shared" si="1"/>
        <v>0</v>
      </c>
      <c r="J61" s="50">
        <f t="shared" si="1"/>
        <v>0</v>
      </c>
      <c r="K61" s="50">
        <f t="shared" si="1"/>
        <v>0</v>
      </c>
    </row>
    <row r="62" spans="2:11" x14ac:dyDescent="0.15">
      <c r="B62" s="112" t="s">
        <v>58</v>
      </c>
      <c r="C62" s="89">
        <v>0</v>
      </c>
      <c r="D62" s="90">
        <v>0</v>
      </c>
      <c r="E62" s="91">
        <v>0</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213" t="s">
        <v>5</v>
      </c>
      <c r="D66" s="208">
        <f t="shared" ref="D66:H66" si="12">SUM(D67,D68,D69)</f>
        <v>1.3876000000000002</v>
      </c>
      <c r="E66" s="209">
        <f t="shared" si="12"/>
        <v>1.3876000000000002</v>
      </c>
      <c r="F66" s="213" t="s">
        <v>5</v>
      </c>
      <c r="G66" s="208">
        <f t="shared" si="12"/>
        <v>1</v>
      </c>
      <c r="H66" s="209">
        <f t="shared" si="12"/>
        <v>1</v>
      </c>
      <c r="I66" s="50" t="e">
        <f t="shared" si="1"/>
        <v>#VALUE!</v>
      </c>
      <c r="J66" s="50">
        <f t="shared" si="1"/>
        <v>-0.38760000000000017</v>
      </c>
      <c r="K66" s="50">
        <f t="shared" si="1"/>
        <v>-0.38760000000000017</v>
      </c>
    </row>
    <row r="67" spans="2:11" x14ac:dyDescent="0.15">
      <c r="B67" s="112" t="s">
        <v>62</v>
      </c>
      <c r="C67" s="89" t="s">
        <v>5</v>
      </c>
      <c r="D67" s="90">
        <v>1.3876000000000002</v>
      </c>
      <c r="E67" s="91">
        <v>1.3876000000000002</v>
      </c>
      <c r="F67" s="89" t="s">
        <v>5</v>
      </c>
      <c r="G67" s="90">
        <v>1</v>
      </c>
      <c r="H67" s="91">
        <v>1</v>
      </c>
      <c r="I67" s="50" t="e">
        <f t="shared" si="1"/>
        <v>#VALUE!</v>
      </c>
      <c r="J67" s="50">
        <f t="shared" si="1"/>
        <v>-0.38760000000000017</v>
      </c>
      <c r="K67" s="50">
        <f t="shared" si="1"/>
        <v>-0.38760000000000017</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&amp;C43</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25"/>
    <col min="2" max="2" width="16.625" style="25" customWidth="1"/>
    <col min="3" max="8" width="14.625" style="25" customWidth="1"/>
    <col min="9" max="11" width="9" style="19"/>
    <col min="12" max="16384" width="9" style="25"/>
  </cols>
  <sheetData>
    <row r="1" spans="2:11" x14ac:dyDescent="0.15">
      <c r="B1" s="23"/>
      <c r="C1" s="24"/>
      <c r="D1" s="24"/>
      <c r="E1" s="24"/>
      <c r="F1" s="24"/>
      <c r="G1" s="24"/>
      <c r="H1" s="24"/>
      <c r="I1" s="3"/>
      <c r="J1" s="3"/>
      <c r="K1" s="3"/>
    </row>
    <row r="2" spans="2:11" x14ac:dyDescent="0.15">
      <c r="B2" s="23"/>
      <c r="C2" s="24"/>
      <c r="D2" s="24"/>
      <c r="E2" s="24"/>
      <c r="F2" s="24"/>
      <c r="G2" s="24"/>
      <c r="H2" s="24"/>
      <c r="I2" s="3"/>
      <c r="J2" s="3"/>
      <c r="K2" s="3"/>
    </row>
    <row r="3" spans="2:11" x14ac:dyDescent="0.15">
      <c r="B3" s="23" t="s">
        <v>167</v>
      </c>
      <c r="C3" s="24"/>
      <c r="E3" s="47"/>
      <c r="F3" s="24"/>
      <c r="G3" s="24"/>
      <c r="H3" s="24"/>
      <c r="I3" s="3"/>
      <c r="J3" s="3"/>
      <c r="K3" s="3"/>
    </row>
    <row r="4" spans="2:11" ht="14.25" thickBot="1" x14ac:dyDescent="0.2">
      <c r="B4" s="23"/>
      <c r="C4" s="24"/>
      <c r="D4" s="24"/>
      <c r="E4" s="24"/>
      <c r="F4" s="24"/>
      <c r="G4" s="24"/>
      <c r="H4" s="24"/>
      <c r="I4" s="3"/>
      <c r="J4" s="3"/>
      <c r="K4" s="3"/>
    </row>
    <row r="5" spans="2:11" x14ac:dyDescent="0.15">
      <c r="B5" s="190"/>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91"/>
      <c r="C9" s="198" t="s">
        <v>3</v>
      </c>
      <c r="D9" s="197" t="s">
        <v>4</v>
      </c>
      <c r="E9" s="200" t="s">
        <v>4</v>
      </c>
      <c r="F9" s="198" t="s">
        <v>3</v>
      </c>
      <c r="G9" s="197" t="s">
        <v>4</v>
      </c>
      <c r="H9" s="199" t="s">
        <v>4</v>
      </c>
      <c r="I9" s="50"/>
      <c r="J9" s="50"/>
      <c r="K9" s="50"/>
    </row>
    <row r="10" spans="2:11" ht="27" customHeight="1" x14ac:dyDescent="0.15">
      <c r="B10" s="192" t="s">
        <v>145</v>
      </c>
      <c r="C10" s="58">
        <v>354</v>
      </c>
      <c r="D10" s="59">
        <v>35000</v>
      </c>
      <c r="E10" s="60">
        <v>33900</v>
      </c>
      <c r="F10" s="235">
        <v>366</v>
      </c>
      <c r="G10" s="235">
        <v>35700</v>
      </c>
      <c r="H10" s="298">
        <v>34600</v>
      </c>
      <c r="I10" s="50">
        <f>F10-C10</f>
        <v>12</v>
      </c>
      <c r="J10" s="50">
        <f t="shared" ref="J10:K25" si="0">G10-D10</f>
        <v>700</v>
      </c>
      <c r="K10" s="50">
        <f t="shared" si="0"/>
        <v>700</v>
      </c>
    </row>
    <row r="11" spans="2:11" x14ac:dyDescent="0.15">
      <c r="B11" s="193"/>
      <c r="C11" s="118"/>
      <c r="D11" s="116"/>
      <c r="E11" s="119"/>
      <c r="F11" s="118"/>
      <c r="G11" s="116"/>
      <c r="H11" s="119"/>
      <c r="I11" s="50">
        <f t="shared" ref="I11:K69" si="1">F11-C11</f>
        <v>0</v>
      </c>
      <c r="J11" s="50">
        <f t="shared" si="0"/>
        <v>0</v>
      </c>
      <c r="K11" s="50">
        <f t="shared" si="0"/>
        <v>0</v>
      </c>
    </row>
    <row r="12" spans="2:11" x14ac:dyDescent="0.15">
      <c r="B12" s="194" t="s">
        <v>146</v>
      </c>
      <c r="C12" s="125">
        <f t="shared" ref="C12:H12" si="2">SUM(C14,C16,C20,C27,C29,C34,C42,C48,C51,C55,C66)</f>
        <v>309.30999999999995</v>
      </c>
      <c r="D12" s="107">
        <f t="shared" si="2"/>
        <v>34705.1</v>
      </c>
      <c r="E12" s="108">
        <f t="shared" si="2"/>
        <v>32409.8</v>
      </c>
      <c r="F12" s="125">
        <f t="shared" si="2"/>
        <v>311.62</v>
      </c>
      <c r="G12" s="107">
        <f t="shared" si="2"/>
        <v>35068.575000000004</v>
      </c>
      <c r="H12" s="108">
        <f t="shared" si="2"/>
        <v>32330.377705882351</v>
      </c>
      <c r="I12" s="50">
        <f t="shared" si="1"/>
        <v>2.3100000000000591</v>
      </c>
      <c r="J12" s="50">
        <f t="shared" si="0"/>
        <v>363.47500000000582</v>
      </c>
      <c r="K12" s="50">
        <f t="shared" si="0"/>
        <v>-79.422294117648562</v>
      </c>
    </row>
    <row r="13" spans="2:11" x14ac:dyDescent="0.15">
      <c r="B13" s="192"/>
      <c r="C13" s="118"/>
      <c r="D13" s="116"/>
      <c r="E13" s="119"/>
      <c r="F13" s="118"/>
      <c r="G13" s="116"/>
      <c r="H13" s="119"/>
      <c r="I13" s="50">
        <f t="shared" si="1"/>
        <v>0</v>
      </c>
      <c r="J13" s="50">
        <f t="shared" si="0"/>
        <v>0</v>
      </c>
      <c r="K13" s="50">
        <f t="shared" si="0"/>
        <v>0</v>
      </c>
    </row>
    <row r="14" spans="2:11" x14ac:dyDescent="0.15">
      <c r="B14" s="194" t="s">
        <v>147</v>
      </c>
      <c r="C14" s="70">
        <f t="shared" ref="C14:H14" si="3">C15</f>
        <v>28.55</v>
      </c>
      <c r="D14" s="71">
        <f t="shared" si="3"/>
        <v>2824</v>
      </c>
      <c r="E14" s="72">
        <f t="shared" si="3"/>
        <v>2735</v>
      </c>
      <c r="F14" s="70">
        <f t="shared" si="3"/>
        <v>28.63</v>
      </c>
      <c r="G14" s="71">
        <f t="shared" si="3"/>
        <v>2791.4249999999997</v>
      </c>
      <c r="H14" s="72">
        <f t="shared" si="3"/>
        <v>2705.4147058823528</v>
      </c>
      <c r="I14" s="50">
        <f t="shared" si="1"/>
        <v>7.9999999999998295E-2</v>
      </c>
      <c r="J14" s="50">
        <f t="shared" si="0"/>
        <v>-32.575000000000273</v>
      </c>
      <c r="K14" s="50">
        <f t="shared" si="0"/>
        <v>-29.585294117647209</v>
      </c>
    </row>
    <row r="15" spans="2:11" x14ac:dyDescent="0.15">
      <c r="B15" s="193" t="s">
        <v>20</v>
      </c>
      <c r="C15" s="73">
        <v>28.55</v>
      </c>
      <c r="D15" s="68">
        <v>2824</v>
      </c>
      <c r="E15" s="74">
        <v>2735</v>
      </c>
      <c r="F15" s="73">
        <v>28.63</v>
      </c>
      <c r="G15" s="68">
        <v>2791.4249999999997</v>
      </c>
      <c r="H15" s="74">
        <v>2705.4147058823528</v>
      </c>
      <c r="I15" s="50">
        <f t="shared" si="1"/>
        <v>7.9999999999998295E-2</v>
      </c>
      <c r="J15" s="50">
        <f t="shared" si="0"/>
        <v>-32.575000000000273</v>
      </c>
      <c r="K15" s="50">
        <f t="shared" si="0"/>
        <v>-29.585294117647209</v>
      </c>
    </row>
    <row r="16" spans="2:11" ht="13.5" customHeight="1" x14ac:dyDescent="0.15">
      <c r="B16" s="194" t="s">
        <v>9</v>
      </c>
      <c r="C16" s="212">
        <f t="shared" ref="C16:H16" si="4">SUM(C17,C18,C19)</f>
        <v>55.2</v>
      </c>
      <c r="D16" s="65">
        <f t="shared" si="4"/>
        <v>4804</v>
      </c>
      <c r="E16" s="130">
        <f t="shared" si="4"/>
        <v>4670</v>
      </c>
      <c r="F16" s="212">
        <f t="shared" si="4"/>
        <v>45</v>
      </c>
      <c r="G16" s="65">
        <f t="shared" si="4"/>
        <v>4090</v>
      </c>
      <c r="H16" s="130">
        <f t="shared" si="4"/>
        <v>3958</v>
      </c>
      <c r="I16" s="50">
        <f t="shared" si="1"/>
        <v>-10.200000000000003</v>
      </c>
      <c r="J16" s="50">
        <f t="shared" si="0"/>
        <v>-714</v>
      </c>
      <c r="K16" s="50">
        <f t="shared" si="0"/>
        <v>-712</v>
      </c>
    </row>
    <row r="17" spans="2:11" ht="13.5" customHeight="1" x14ac:dyDescent="0.15">
      <c r="B17" s="193" t="s">
        <v>21</v>
      </c>
      <c r="C17" s="78">
        <v>12</v>
      </c>
      <c r="D17" s="79">
        <v>1104</v>
      </c>
      <c r="E17" s="80">
        <v>1080</v>
      </c>
      <c r="F17" s="78">
        <v>8</v>
      </c>
      <c r="G17" s="79">
        <v>640</v>
      </c>
      <c r="H17" s="80">
        <v>608</v>
      </c>
      <c r="I17" s="50">
        <f t="shared" si="1"/>
        <v>-4</v>
      </c>
      <c r="J17" s="50">
        <f t="shared" si="0"/>
        <v>-464</v>
      </c>
      <c r="K17" s="50">
        <f t="shared" si="0"/>
        <v>-472</v>
      </c>
    </row>
    <row r="18" spans="2:11" ht="13.5" customHeight="1" x14ac:dyDescent="0.15">
      <c r="B18" s="193" t="s">
        <v>22</v>
      </c>
      <c r="C18" s="78">
        <v>43.2</v>
      </c>
      <c r="D18" s="79">
        <v>3700</v>
      </c>
      <c r="E18" s="80">
        <v>3590</v>
      </c>
      <c r="F18" s="78">
        <v>37</v>
      </c>
      <c r="G18" s="79">
        <v>3450</v>
      </c>
      <c r="H18" s="80">
        <v>3350</v>
      </c>
      <c r="I18" s="50">
        <f t="shared" si="1"/>
        <v>-6.2000000000000028</v>
      </c>
      <c r="J18" s="50">
        <f t="shared" si="0"/>
        <v>-250</v>
      </c>
      <c r="K18" s="50">
        <f t="shared" si="0"/>
        <v>-240</v>
      </c>
    </row>
    <row r="19" spans="2:11" ht="13.5" customHeight="1" x14ac:dyDescent="0.15">
      <c r="B19" s="193" t="s">
        <v>23</v>
      </c>
      <c r="C19" s="89" t="s">
        <v>6</v>
      </c>
      <c r="D19" s="90" t="s">
        <v>6</v>
      </c>
      <c r="E19" s="91" t="s">
        <v>6</v>
      </c>
      <c r="F19" s="89" t="s">
        <v>6</v>
      </c>
      <c r="G19" s="90" t="s">
        <v>6</v>
      </c>
      <c r="H19" s="91" t="s">
        <v>6</v>
      </c>
      <c r="I19" s="50" t="e">
        <f t="shared" si="1"/>
        <v>#VALUE!</v>
      </c>
      <c r="J19" s="50" t="e">
        <f t="shared" si="0"/>
        <v>#VALUE!</v>
      </c>
      <c r="K19" s="50" t="e">
        <f t="shared" si="0"/>
        <v>#VALUE!</v>
      </c>
    </row>
    <row r="20" spans="2:11" x14ac:dyDescent="0.15">
      <c r="B20" s="194" t="s">
        <v>10</v>
      </c>
      <c r="C20" s="213">
        <f t="shared" ref="C20:H20" si="5">SUM(C21,C22,C23,C24,C25,C26)</f>
        <v>133.19999999999999</v>
      </c>
      <c r="D20" s="208">
        <f t="shared" si="5"/>
        <v>14903.9</v>
      </c>
      <c r="E20" s="209">
        <f t="shared" si="5"/>
        <v>13919.6</v>
      </c>
      <c r="F20" s="213">
        <f t="shared" si="5"/>
        <v>132.75</v>
      </c>
      <c r="G20" s="208">
        <f t="shared" si="5"/>
        <v>15296</v>
      </c>
      <c r="H20" s="209">
        <f t="shared" si="5"/>
        <v>13974</v>
      </c>
      <c r="I20" s="50">
        <f t="shared" si="1"/>
        <v>-0.44999999999998863</v>
      </c>
      <c r="J20" s="50">
        <f t="shared" si="0"/>
        <v>392.10000000000036</v>
      </c>
      <c r="K20" s="50">
        <f t="shared" si="0"/>
        <v>54.399999999999636</v>
      </c>
    </row>
    <row r="21" spans="2:11" x14ac:dyDescent="0.15">
      <c r="B21" s="193"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93" t="s">
        <v>25</v>
      </c>
      <c r="C22" s="89">
        <v>123</v>
      </c>
      <c r="D22" s="90">
        <v>13671</v>
      </c>
      <c r="E22" s="91">
        <v>12697</v>
      </c>
      <c r="F22" s="89">
        <v>122</v>
      </c>
      <c r="G22" s="90">
        <v>14044</v>
      </c>
      <c r="H22" s="91">
        <v>12734</v>
      </c>
      <c r="I22" s="50">
        <f t="shared" si="1"/>
        <v>-1</v>
      </c>
      <c r="J22" s="50">
        <f t="shared" si="0"/>
        <v>373</v>
      </c>
      <c r="K22" s="50">
        <f t="shared" si="0"/>
        <v>37</v>
      </c>
    </row>
    <row r="23" spans="2:11" x14ac:dyDescent="0.15">
      <c r="B23" s="193" t="s">
        <v>26</v>
      </c>
      <c r="C23" s="89">
        <v>0.6</v>
      </c>
      <c r="D23" s="90">
        <v>31.9</v>
      </c>
      <c r="E23" s="91">
        <v>31.9</v>
      </c>
      <c r="F23" s="89">
        <v>1.05</v>
      </c>
      <c r="G23" s="90">
        <v>47</v>
      </c>
      <c r="H23" s="91">
        <v>45</v>
      </c>
      <c r="I23" s="50">
        <f t="shared" si="1"/>
        <v>0.45000000000000007</v>
      </c>
      <c r="J23" s="50">
        <f t="shared" si="0"/>
        <v>15.100000000000001</v>
      </c>
      <c r="K23" s="50">
        <f t="shared" si="0"/>
        <v>13.100000000000001</v>
      </c>
    </row>
    <row r="24" spans="2:11" x14ac:dyDescent="0.15">
      <c r="B24" s="193" t="s">
        <v>27</v>
      </c>
      <c r="C24" s="89">
        <v>1.7</v>
      </c>
      <c r="D24" s="90">
        <v>170</v>
      </c>
      <c r="E24" s="91">
        <v>160</v>
      </c>
      <c r="F24" s="89">
        <v>1.7</v>
      </c>
      <c r="G24" s="90">
        <v>170</v>
      </c>
      <c r="H24" s="91">
        <v>160</v>
      </c>
      <c r="I24" s="50">
        <f t="shared" si="1"/>
        <v>0</v>
      </c>
      <c r="J24" s="50">
        <f t="shared" si="0"/>
        <v>0</v>
      </c>
      <c r="K24" s="50">
        <f t="shared" si="0"/>
        <v>0</v>
      </c>
    </row>
    <row r="25" spans="2:11" x14ac:dyDescent="0.15">
      <c r="B25" s="193" t="s">
        <v>28</v>
      </c>
      <c r="C25" s="89">
        <v>7.9</v>
      </c>
      <c r="D25" s="90">
        <v>1028</v>
      </c>
      <c r="E25" s="91">
        <v>1028</v>
      </c>
      <c r="F25" s="89">
        <v>8</v>
      </c>
      <c r="G25" s="90">
        <v>1032</v>
      </c>
      <c r="H25" s="91">
        <v>1032</v>
      </c>
      <c r="I25" s="50">
        <f t="shared" si="1"/>
        <v>9.9999999999999645E-2</v>
      </c>
      <c r="J25" s="50">
        <f t="shared" si="0"/>
        <v>4</v>
      </c>
      <c r="K25" s="50">
        <f t="shared" si="0"/>
        <v>4</v>
      </c>
    </row>
    <row r="26" spans="2:11" x14ac:dyDescent="0.15">
      <c r="B26" s="193" t="s">
        <v>29</v>
      </c>
      <c r="C26" s="89">
        <v>0</v>
      </c>
      <c r="D26" s="90">
        <v>3</v>
      </c>
      <c r="E26" s="91">
        <v>2.7</v>
      </c>
      <c r="F26" s="89">
        <v>0</v>
      </c>
      <c r="G26" s="90">
        <v>3</v>
      </c>
      <c r="H26" s="91">
        <v>3</v>
      </c>
      <c r="I26" s="50">
        <f t="shared" si="1"/>
        <v>0</v>
      </c>
      <c r="J26" s="50">
        <f t="shared" si="1"/>
        <v>0</v>
      </c>
      <c r="K26" s="50">
        <f t="shared" si="1"/>
        <v>0.29999999999999982</v>
      </c>
    </row>
    <row r="27" spans="2:11" x14ac:dyDescent="0.15">
      <c r="B27" s="194" t="s">
        <v>11</v>
      </c>
      <c r="C27" s="213">
        <f t="shared" ref="C27:H27" si="6">C28</f>
        <v>0.5</v>
      </c>
      <c r="D27" s="208">
        <f t="shared" si="6"/>
        <v>27</v>
      </c>
      <c r="E27" s="209">
        <f t="shared" si="6"/>
        <v>24</v>
      </c>
      <c r="F27" s="213">
        <f t="shared" si="6"/>
        <v>0.8</v>
      </c>
      <c r="G27" s="208">
        <f t="shared" si="6"/>
        <v>40</v>
      </c>
      <c r="H27" s="209">
        <f t="shared" si="6"/>
        <v>38</v>
      </c>
      <c r="I27" s="50">
        <f t="shared" si="1"/>
        <v>0.30000000000000004</v>
      </c>
      <c r="J27" s="50">
        <f t="shared" si="1"/>
        <v>13</v>
      </c>
      <c r="K27" s="50">
        <f t="shared" si="1"/>
        <v>14</v>
      </c>
    </row>
    <row r="28" spans="2:11" x14ac:dyDescent="0.15">
      <c r="B28" s="193" t="s">
        <v>30</v>
      </c>
      <c r="C28" s="89">
        <v>0.5</v>
      </c>
      <c r="D28" s="90">
        <v>27</v>
      </c>
      <c r="E28" s="91">
        <v>24</v>
      </c>
      <c r="F28" s="89">
        <v>0.8</v>
      </c>
      <c r="G28" s="90">
        <v>40</v>
      </c>
      <c r="H28" s="91">
        <v>38</v>
      </c>
      <c r="I28" s="50">
        <f t="shared" si="1"/>
        <v>0.30000000000000004</v>
      </c>
      <c r="J28" s="50">
        <f t="shared" si="1"/>
        <v>13</v>
      </c>
      <c r="K28" s="50">
        <f t="shared" si="1"/>
        <v>14</v>
      </c>
    </row>
    <row r="29" spans="2:11" x14ac:dyDescent="0.15">
      <c r="B29" s="194" t="s">
        <v>12</v>
      </c>
      <c r="C29" s="213">
        <f t="shared" ref="C29:H29" si="7">SUM(C30,C31,C32,C33)</f>
        <v>2</v>
      </c>
      <c r="D29" s="208">
        <f t="shared" si="7"/>
        <v>90</v>
      </c>
      <c r="E29" s="209">
        <f t="shared" si="7"/>
        <v>84</v>
      </c>
      <c r="F29" s="213">
        <f t="shared" si="7"/>
        <v>1</v>
      </c>
      <c r="G29" s="208">
        <f t="shared" si="7"/>
        <v>55</v>
      </c>
      <c r="H29" s="209">
        <f t="shared" si="7"/>
        <v>52</v>
      </c>
      <c r="I29" s="50">
        <f t="shared" si="1"/>
        <v>-1</v>
      </c>
      <c r="J29" s="50">
        <f t="shared" si="1"/>
        <v>-35</v>
      </c>
      <c r="K29" s="50">
        <f t="shared" si="1"/>
        <v>-32</v>
      </c>
    </row>
    <row r="30" spans="2:11" x14ac:dyDescent="0.15">
      <c r="B30" s="193" t="s">
        <v>31</v>
      </c>
      <c r="C30" s="89">
        <v>0</v>
      </c>
      <c r="D30" s="90">
        <v>10</v>
      </c>
      <c r="E30" s="91">
        <v>9</v>
      </c>
      <c r="F30" s="89">
        <v>0</v>
      </c>
      <c r="G30" s="90">
        <v>10</v>
      </c>
      <c r="H30" s="91">
        <v>9</v>
      </c>
      <c r="I30" s="50">
        <f t="shared" si="1"/>
        <v>0</v>
      </c>
      <c r="J30" s="50">
        <f t="shared" si="1"/>
        <v>0</v>
      </c>
      <c r="K30" s="50">
        <f t="shared" si="1"/>
        <v>0</v>
      </c>
    </row>
    <row r="31" spans="2:11" x14ac:dyDescent="0.15">
      <c r="B31" s="193" t="s">
        <v>32</v>
      </c>
      <c r="C31" s="89">
        <v>1</v>
      </c>
      <c r="D31" s="90">
        <v>45</v>
      </c>
      <c r="E31" s="91">
        <v>43</v>
      </c>
      <c r="F31" s="89">
        <v>1</v>
      </c>
      <c r="G31" s="90">
        <v>45</v>
      </c>
      <c r="H31" s="91">
        <v>43</v>
      </c>
      <c r="I31" s="50">
        <f t="shared" si="1"/>
        <v>0</v>
      </c>
      <c r="J31" s="50">
        <f t="shared" si="1"/>
        <v>0</v>
      </c>
      <c r="K31" s="50">
        <f t="shared" si="1"/>
        <v>0</v>
      </c>
    </row>
    <row r="32" spans="2:11" x14ac:dyDescent="0.15">
      <c r="B32" s="193"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93" t="s">
        <v>34</v>
      </c>
      <c r="C33" s="89">
        <v>1</v>
      </c>
      <c r="D33" s="90">
        <v>35</v>
      </c>
      <c r="E33" s="91">
        <v>32</v>
      </c>
      <c r="F33" s="89" t="s">
        <v>5</v>
      </c>
      <c r="G33" s="90" t="s">
        <v>5</v>
      </c>
      <c r="H33" s="91" t="s">
        <v>5</v>
      </c>
      <c r="I33" s="50" t="e">
        <f t="shared" si="1"/>
        <v>#VALUE!</v>
      </c>
      <c r="J33" s="50" t="e">
        <f t="shared" si="1"/>
        <v>#VALUE!</v>
      </c>
      <c r="K33" s="50" t="e">
        <f t="shared" si="1"/>
        <v>#VALUE!</v>
      </c>
    </row>
    <row r="34" spans="2:11" x14ac:dyDescent="0.15">
      <c r="B34" s="194"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93"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93"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93"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93"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93"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93"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93" t="s">
        <v>41</v>
      </c>
      <c r="C41" s="148" t="s">
        <v>6</v>
      </c>
      <c r="D41" s="140" t="s">
        <v>6</v>
      </c>
      <c r="E41" s="219" t="s">
        <v>6</v>
      </c>
      <c r="F41" s="148" t="s">
        <v>6</v>
      </c>
      <c r="G41" s="140" t="s">
        <v>6</v>
      </c>
      <c r="H41" s="219" t="s">
        <v>6</v>
      </c>
      <c r="I41" s="50" t="e">
        <f t="shared" si="1"/>
        <v>#VALUE!</v>
      </c>
      <c r="J41" s="50" t="e">
        <f t="shared" si="1"/>
        <v>#VALUE!</v>
      </c>
      <c r="K41" s="50" t="e">
        <f t="shared" si="1"/>
        <v>#VALUE!</v>
      </c>
    </row>
    <row r="42" spans="2:11" x14ac:dyDescent="0.15">
      <c r="B42" s="194" t="s">
        <v>14</v>
      </c>
      <c r="C42" s="213">
        <f t="shared" ref="C42:H42" si="8">SUM(C43,C44,C45,C46,C47)</f>
        <v>5</v>
      </c>
      <c r="D42" s="208">
        <f t="shared" si="8"/>
        <v>404</v>
      </c>
      <c r="E42" s="209">
        <f t="shared" si="8"/>
        <v>363</v>
      </c>
      <c r="F42" s="213">
        <f t="shared" si="8"/>
        <v>4</v>
      </c>
      <c r="G42" s="208">
        <f t="shared" si="8"/>
        <v>275</v>
      </c>
      <c r="H42" s="209">
        <f t="shared" si="8"/>
        <v>234</v>
      </c>
      <c r="I42" s="50">
        <f t="shared" si="1"/>
        <v>-1</v>
      </c>
      <c r="J42" s="50">
        <f t="shared" si="1"/>
        <v>-129</v>
      </c>
      <c r="K42" s="50">
        <f t="shared" si="1"/>
        <v>-129</v>
      </c>
    </row>
    <row r="43" spans="2:11" x14ac:dyDescent="0.15">
      <c r="B43" s="193"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93" t="s">
        <v>43</v>
      </c>
      <c r="C44" s="89">
        <v>1</v>
      </c>
      <c r="D44" s="90">
        <v>129</v>
      </c>
      <c r="E44" s="91">
        <v>129</v>
      </c>
      <c r="F44" s="89" t="s">
        <v>6</v>
      </c>
      <c r="G44" s="90" t="s">
        <v>6</v>
      </c>
      <c r="H44" s="91" t="s">
        <v>6</v>
      </c>
      <c r="I44" s="50" t="e">
        <f t="shared" si="1"/>
        <v>#VALUE!</v>
      </c>
      <c r="J44" s="50" t="e">
        <f t="shared" si="1"/>
        <v>#VALUE!</v>
      </c>
      <c r="K44" s="50" t="e">
        <f t="shared" si="1"/>
        <v>#VALUE!</v>
      </c>
    </row>
    <row r="45" spans="2:11" x14ac:dyDescent="0.15">
      <c r="B45" s="193" t="s">
        <v>44</v>
      </c>
      <c r="C45" s="89">
        <v>4</v>
      </c>
      <c r="D45" s="90">
        <v>275</v>
      </c>
      <c r="E45" s="91">
        <v>234</v>
      </c>
      <c r="F45" s="89">
        <v>4</v>
      </c>
      <c r="G45" s="90">
        <v>275</v>
      </c>
      <c r="H45" s="91">
        <v>234</v>
      </c>
      <c r="I45" s="50">
        <f t="shared" si="1"/>
        <v>0</v>
      </c>
      <c r="J45" s="50">
        <f t="shared" si="1"/>
        <v>0</v>
      </c>
      <c r="K45" s="50">
        <f t="shared" si="1"/>
        <v>0</v>
      </c>
    </row>
    <row r="46" spans="2:11" x14ac:dyDescent="0.15">
      <c r="B46" s="193"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93"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94" t="s">
        <v>15</v>
      </c>
      <c r="C48" s="213">
        <f t="shared" ref="C48:H48" si="9">SUM(C49,C50)</f>
        <v>78</v>
      </c>
      <c r="D48" s="208">
        <f t="shared" si="9"/>
        <v>11183</v>
      </c>
      <c r="E48" s="209">
        <f t="shared" si="9"/>
        <v>10184</v>
      </c>
      <c r="F48" s="213">
        <f t="shared" si="9"/>
        <v>92.77</v>
      </c>
      <c r="G48" s="208">
        <f t="shared" si="9"/>
        <v>12094</v>
      </c>
      <c r="H48" s="209">
        <f t="shared" si="9"/>
        <v>10994</v>
      </c>
      <c r="I48" s="50">
        <f t="shared" si="1"/>
        <v>14.769999999999996</v>
      </c>
      <c r="J48" s="50">
        <f t="shared" si="1"/>
        <v>911</v>
      </c>
      <c r="K48" s="50">
        <f t="shared" si="1"/>
        <v>810</v>
      </c>
    </row>
    <row r="49" spans="2:11" x14ac:dyDescent="0.15">
      <c r="B49" s="193" t="s">
        <v>47</v>
      </c>
      <c r="C49" s="87">
        <v>76</v>
      </c>
      <c r="D49" s="52">
        <v>10983</v>
      </c>
      <c r="E49" s="88">
        <v>9984</v>
      </c>
      <c r="F49" s="87">
        <v>91</v>
      </c>
      <c r="G49" s="52">
        <v>11888</v>
      </c>
      <c r="H49" s="88">
        <v>10808</v>
      </c>
      <c r="I49" s="50">
        <f t="shared" si="1"/>
        <v>15</v>
      </c>
      <c r="J49" s="50">
        <f t="shared" si="1"/>
        <v>905</v>
      </c>
      <c r="K49" s="50">
        <f t="shared" si="1"/>
        <v>824</v>
      </c>
    </row>
    <row r="50" spans="2:11" x14ac:dyDescent="0.15">
      <c r="B50" s="193" t="s">
        <v>48</v>
      </c>
      <c r="C50" s="168">
        <v>2</v>
      </c>
      <c r="D50" s="165">
        <v>200</v>
      </c>
      <c r="E50" s="174">
        <v>200</v>
      </c>
      <c r="F50" s="168">
        <v>1.77</v>
      </c>
      <c r="G50" s="165">
        <v>206</v>
      </c>
      <c r="H50" s="174">
        <v>186</v>
      </c>
      <c r="I50" s="50">
        <f t="shared" si="1"/>
        <v>-0.22999999999999998</v>
      </c>
      <c r="J50" s="50">
        <f t="shared" si="1"/>
        <v>6</v>
      </c>
      <c r="K50" s="50">
        <f t="shared" si="1"/>
        <v>-14</v>
      </c>
    </row>
    <row r="51" spans="2:11" x14ac:dyDescent="0.15">
      <c r="B51" s="194" t="s">
        <v>16</v>
      </c>
      <c r="C51" s="214">
        <f t="shared" ref="C51:H51" si="10">SUM(C52,C53,C54)</f>
        <v>0</v>
      </c>
      <c r="D51" s="210">
        <f t="shared" si="10"/>
        <v>28</v>
      </c>
      <c r="E51" s="211">
        <f t="shared" si="10"/>
        <v>25</v>
      </c>
      <c r="F51" s="214">
        <f t="shared" si="10"/>
        <v>0</v>
      </c>
      <c r="G51" s="210">
        <f t="shared" si="10"/>
        <v>20</v>
      </c>
      <c r="H51" s="211">
        <f t="shared" si="10"/>
        <v>16</v>
      </c>
      <c r="I51" s="50">
        <f t="shared" si="1"/>
        <v>0</v>
      </c>
      <c r="J51" s="50">
        <f t="shared" si="1"/>
        <v>-8</v>
      </c>
      <c r="K51" s="50">
        <f t="shared" si="1"/>
        <v>-9</v>
      </c>
    </row>
    <row r="52" spans="2:11" x14ac:dyDescent="0.15">
      <c r="B52" s="193" t="s">
        <v>49</v>
      </c>
      <c r="C52" s="89">
        <v>0</v>
      </c>
      <c r="D52" s="90">
        <v>0</v>
      </c>
      <c r="E52" s="91">
        <v>0</v>
      </c>
      <c r="F52" s="89">
        <v>0</v>
      </c>
      <c r="G52" s="90">
        <v>0</v>
      </c>
      <c r="H52" s="91">
        <v>0</v>
      </c>
      <c r="I52" s="50">
        <f t="shared" si="1"/>
        <v>0</v>
      </c>
      <c r="J52" s="50">
        <f t="shared" si="1"/>
        <v>0</v>
      </c>
      <c r="K52" s="50">
        <f t="shared" si="1"/>
        <v>0</v>
      </c>
    </row>
    <row r="53" spans="2:11" x14ac:dyDescent="0.15">
      <c r="B53" s="193" t="s">
        <v>50</v>
      </c>
      <c r="C53" s="89">
        <v>0</v>
      </c>
      <c r="D53" s="90">
        <v>28</v>
      </c>
      <c r="E53" s="91">
        <v>25</v>
      </c>
      <c r="F53" s="89">
        <v>0</v>
      </c>
      <c r="G53" s="90">
        <v>20</v>
      </c>
      <c r="H53" s="91">
        <v>16</v>
      </c>
      <c r="I53" s="50">
        <f t="shared" si="1"/>
        <v>0</v>
      </c>
      <c r="J53" s="50">
        <f t="shared" si="1"/>
        <v>-8</v>
      </c>
      <c r="K53" s="50">
        <f t="shared" si="1"/>
        <v>-9</v>
      </c>
    </row>
    <row r="54" spans="2:11" x14ac:dyDescent="0.15">
      <c r="B54" s="193" t="s">
        <v>51</v>
      </c>
      <c r="C54" s="89">
        <v>0</v>
      </c>
      <c r="D54" s="90">
        <v>0</v>
      </c>
      <c r="E54" s="91">
        <v>0</v>
      </c>
      <c r="F54" s="89">
        <v>0</v>
      </c>
      <c r="G54" s="90">
        <v>0</v>
      </c>
      <c r="H54" s="91">
        <v>0</v>
      </c>
      <c r="I54" s="50">
        <f t="shared" si="1"/>
        <v>0</v>
      </c>
      <c r="J54" s="50">
        <f t="shared" si="1"/>
        <v>0</v>
      </c>
      <c r="K54" s="50">
        <f t="shared" si="1"/>
        <v>0</v>
      </c>
    </row>
    <row r="55" spans="2:11" x14ac:dyDescent="0.15">
      <c r="B55" s="194" t="s">
        <v>17</v>
      </c>
      <c r="C55" s="213">
        <f t="shared" ref="C55:H55" si="11">SUM(C56,C57,C58,C59,C60,C61,C62,C63,C64,C65)</f>
        <v>1.1500000000000001</v>
      </c>
      <c r="D55" s="208">
        <f t="shared" si="11"/>
        <v>43.199999999999996</v>
      </c>
      <c r="E55" s="209">
        <f t="shared" si="11"/>
        <v>42.199999999999996</v>
      </c>
      <c r="F55" s="213">
        <f t="shared" si="11"/>
        <v>1.4200000000000002</v>
      </c>
      <c r="G55" s="208">
        <f t="shared" si="11"/>
        <v>19.149999999999999</v>
      </c>
      <c r="H55" s="209">
        <f t="shared" si="11"/>
        <v>18.963000000000001</v>
      </c>
      <c r="I55" s="50">
        <f t="shared" si="1"/>
        <v>0.27</v>
      </c>
      <c r="J55" s="50">
        <f t="shared" si="1"/>
        <v>-24.049999999999997</v>
      </c>
      <c r="K55" s="50">
        <f t="shared" si="1"/>
        <v>-23.236999999999995</v>
      </c>
    </row>
    <row r="56" spans="2:11" x14ac:dyDescent="0.15">
      <c r="B56" s="193" t="s">
        <v>52</v>
      </c>
      <c r="C56" s="89">
        <v>0.05</v>
      </c>
      <c r="D56" s="90">
        <v>0.05</v>
      </c>
      <c r="E56" s="91">
        <v>0.05</v>
      </c>
      <c r="F56" s="89">
        <v>0.05</v>
      </c>
      <c r="G56" s="90">
        <v>0.05</v>
      </c>
      <c r="H56" s="91">
        <v>0.05</v>
      </c>
      <c r="I56" s="50">
        <f t="shared" si="1"/>
        <v>0</v>
      </c>
      <c r="J56" s="50">
        <f t="shared" si="1"/>
        <v>0</v>
      </c>
      <c r="K56" s="50">
        <f t="shared" si="1"/>
        <v>0</v>
      </c>
    </row>
    <row r="57" spans="2:11" x14ac:dyDescent="0.15">
      <c r="B57" s="193" t="s">
        <v>53</v>
      </c>
      <c r="C57" s="89" t="s">
        <v>6</v>
      </c>
      <c r="D57" s="90" t="s">
        <v>6</v>
      </c>
      <c r="E57" s="91" t="s">
        <v>6</v>
      </c>
      <c r="F57" s="89">
        <v>0.27</v>
      </c>
      <c r="G57" s="90">
        <v>18.2</v>
      </c>
      <c r="H57" s="91">
        <v>18.013000000000002</v>
      </c>
      <c r="I57" s="50" t="e">
        <f t="shared" si="1"/>
        <v>#VALUE!</v>
      </c>
      <c r="J57" s="50" t="e">
        <f t="shared" si="1"/>
        <v>#VALUE!</v>
      </c>
      <c r="K57" s="50" t="e">
        <f t="shared" si="1"/>
        <v>#VALUE!</v>
      </c>
    </row>
    <row r="58" spans="2:11" x14ac:dyDescent="0.15">
      <c r="B58" s="193" t="s">
        <v>54</v>
      </c>
      <c r="C58" s="89">
        <v>1</v>
      </c>
      <c r="D58" s="90">
        <v>43</v>
      </c>
      <c r="E58" s="91">
        <v>42</v>
      </c>
      <c r="F58" s="89">
        <v>1</v>
      </c>
      <c r="G58" s="90">
        <v>0</v>
      </c>
      <c r="H58" s="91">
        <v>0</v>
      </c>
      <c r="I58" s="50">
        <f t="shared" si="1"/>
        <v>0</v>
      </c>
      <c r="J58" s="50">
        <f t="shared" si="1"/>
        <v>-43</v>
      </c>
      <c r="K58" s="50">
        <f t="shared" si="1"/>
        <v>-42</v>
      </c>
    </row>
    <row r="59" spans="2:11" x14ac:dyDescent="0.15">
      <c r="B59" s="193"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93" t="s">
        <v>56</v>
      </c>
      <c r="C60" s="89">
        <v>0.1</v>
      </c>
      <c r="D60" s="90">
        <v>0.15</v>
      </c>
      <c r="E60" s="91">
        <v>0.15</v>
      </c>
      <c r="F60" s="89">
        <v>0</v>
      </c>
      <c r="G60" s="90">
        <v>0</v>
      </c>
      <c r="H60" s="91">
        <v>0</v>
      </c>
      <c r="I60" s="50">
        <f t="shared" si="1"/>
        <v>-0.1</v>
      </c>
      <c r="J60" s="50">
        <f t="shared" si="1"/>
        <v>-0.15</v>
      </c>
      <c r="K60" s="50">
        <f t="shared" si="1"/>
        <v>-0.15</v>
      </c>
    </row>
    <row r="61" spans="2:11" x14ac:dyDescent="0.15">
      <c r="B61" s="193" t="s">
        <v>57</v>
      </c>
      <c r="C61" s="89" t="s">
        <v>6</v>
      </c>
      <c r="D61" s="90" t="s">
        <v>6</v>
      </c>
      <c r="E61" s="91" t="s">
        <v>6</v>
      </c>
      <c r="F61" s="89">
        <v>0.1</v>
      </c>
      <c r="G61" s="90">
        <v>0.9</v>
      </c>
      <c r="H61" s="91">
        <v>0.9</v>
      </c>
      <c r="I61" s="50" t="e">
        <f t="shared" si="1"/>
        <v>#VALUE!</v>
      </c>
      <c r="J61" s="50" t="e">
        <f t="shared" si="1"/>
        <v>#VALUE!</v>
      </c>
      <c r="K61" s="50" t="e">
        <f t="shared" si="1"/>
        <v>#VALUE!</v>
      </c>
    </row>
    <row r="62" spans="2:11" x14ac:dyDescent="0.15">
      <c r="B62" s="193"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93"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93"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93"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94" t="s">
        <v>18</v>
      </c>
      <c r="C66" s="213">
        <f t="shared" ref="C66:H66" si="12">SUM(C67,C68,C69)</f>
        <v>5.71</v>
      </c>
      <c r="D66" s="208">
        <f t="shared" si="12"/>
        <v>398</v>
      </c>
      <c r="E66" s="209">
        <f t="shared" si="12"/>
        <v>363</v>
      </c>
      <c r="F66" s="213">
        <f t="shared" si="12"/>
        <v>5.25</v>
      </c>
      <c r="G66" s="208">
        <f t="shared" si="12"/>
        <v>388</v>
      </c>
      <c r="H66" s="209">
        <f t="shared" si="12"/>
        <v>340</v>
      </c>
      <c r="I66" s="50">
        <f t="shared" si="1"/>
        <v>-0.45999999999999996</v>
      </c>
      <c r="J66" s="50">
        <f t="shared" si="1"/>
        <v>-10</v>
      </c>
      <c r="K66" s="50">
        <f t="shared" si="1"/>
        <v>-23</v>
      </c>
    </row>
    <row r="67" spans="2:11" x14ac:dyDescent="0.15">
      <c r="B67" s="193" t="s">
        <v>62</v>
      </c>
      <c r="C67" s="89">
        <v>0.46</v>
      </c>
      <c r="D67" s="90">
        <v>40</v>
      </c>
      <c r="E67" s="91">
        <v>40</v>
      </c>
      <c r="F67" s="89" t="s">
        <v>5</v>
      </c>
      <c r="G67" s="90">
        <v>39</v>
      </c>
      <c r="H67" s="91">
        <v>39</v>
      </c>
      <c r="I67" s="50" t="e">
        <f t="shared" si="1"/>
        <v>#VALUE!</v>
      </c>
      <c r="J67" s="50">
        <f t="shared" si="1"/>
        <v>-1</v>
      </c>
      <c r="K67" s="50">
        <f t="shared" si="1"/>
        <v>-1</v>
      </c>
    </row>
    <row r="68" spans="2:11" ht="13.5" customHeight="1" x14ac:dyDescent="0.15">
      <c r="B68" s="193" t="s">
        <v>63</v>
      </c>
      <c r="C68" s="89">
        <v>3.25</v>
      </c>
      <c r="D68" s="90">
        <v>218</v>
      </c>
      <c r="E68" s="91">
        <v>203</v>
      </c>
      <c r="F68" s="89">
        <v>3.25</v>
      </c>
      <c r="G68" s="90">
        <v>219</v>
      </c>
      <c r="H68" s="91">
        <v>181</v>
      </c>
      <c r="I68" s="50">
        <f t="shared" si="1"/>
        <v>0</v>
      </c>
      <c r="J68" s="50">
        <f t="shared" si="1"/>
        <v>1</v>
      </c>
      <c r="K68" s="50">
        <f t="shared" si="1"/>
        <v>-22</v>
      </c>
    </row>
    <row r="69" spans="2:11" ht="14.25" thickBot="1" x14ac:dyDescent="0.2">
      <c r="B69" s="196" t="s">
        <v>64</v>
      </c>
      <c r="C69" s="98">
        <v>2</v>
      </c>
      <c r="D69" s="99">
        <v>140</v>
      </c>
      <c r="E69" s="100">
        <v>120</v>
      </c>
      <c r="F69" s="98">
        <v>2</v>
      </c>
      <c r="G69" s="99">
        <v>130</v>
      </c>
      <c r="H69" s="100">
        <v>120</v>
      </c>
      <c r="I69" s="50">
        <f t="shared" si="1"/>
        <v>0</v>
      </c>
      <c r="J69" s="50">
        <f t="shared" si="1"/>
        <v>-10</v>
      </c>
      <c r="K69" s="50">
        <f t="shared" si="1"/>
        <v>0</v>
      </c>
    </row>
    <row r="70" spans="2:11" ht="15" x14ac:dyDescent="0.15">
      <c r="B70" s="31"/>
      <c r="C70" s="16"/>
      <c r="D70" s="16"/>
      <c r="E70" s="16"/>
      <c r="F70" s="16"/>
      <c r="G70" s="16"/>
      <c r="H70" s="16"/>
    </row>
    <row r="71" spans="2:11" x14ac:dyDescent="0.15">
      <c r="B71" s="32" t="s">
        <v>114</v>
      </c>
      <c r="C71" s="24"/>
      <c r="D71" s="24"/>
      <c r="E71" s="24"/>
      <c r="F71" s="24"/>
      <c r="G71" s="24"/>
      <c r="H71" s="24"/>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&amp;C44</oddFooter>
  </headerFooter>
  <ignoredErrors>
    <ignoredError sqref="C70:E70" unlockedFormula="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25"/>
    <col min="2" max="2" width="16.625" style="25" customWidth="1"/>
    <col min="3" max="8" width="14.625" style="25" customWidth="1"/>
    <col min="9" max="11" width="9" style="19"/>
    <col min="12" max="16384" width="9" style="25"/>
  </cols>
  <sheetData>
    <row r="1" spans="2:11" x14ac:dyDescent="0.15">
      <c r="B1" s="23"/>
      <c r="C1" s="24"/>
      <c r="D1" s="24"/>
      <c r="E1" s="24"/>
      <c r="F1" s="24"/>
      <c r="G1" s="24"/>
      <c r="H1" s="24"/>
      <c r="I1" s="3"/>
      <c r="J1" s="3"/>
      <c r="K1" s="3"/>
    </row>
    <row r="2" spans="2:11" x14ac:dyDescent="0.15">
      <c r="B2" s="23"/>
      <c r="C2" s="24"/>
      <c r="D2" s="24"/>
      <c r="E2" s="24"/>
      <c r="F2" s="24"/>
      <c r="G2" s="24"/>
      <c r="H2" s="24"/>
      <c r="I2" s="3"/>
      <c r="J2" s="3"/>
      <c r="K2" s="3"/>
    </row>
    <row r="3" spans="2:11" x14ac:dyDescent="0.15">
      <c r="B3" s="23" t="s">
        <v>168</v>
      </c>
      <c r="C3" s="24"/>
      <c r="D3" s="24"/>
      <c r="E3" s="47"/>
      <c r="F3" s="24"/>
      <c r="G3" s="24"/>
      <c r="H3" s="24"/>
      <c r="I3" s="3"/>
      <c r="J3" s="3"/>
      <c r="K3" s="3"/>
    </row>
    <row r="4" spans="2:11" ht="14.25" thickBot="1" x14ac:dyDescent="0.2">
      <c r="B4" s="23"/>
      <c r="C4" s="24"/>
      <c r="D4" s="24"/>
      <c r="E4" s="24"/>
      <c r="F4" s="24"/>
      <c r="G4" s="24"/>
      <c r="H4" s="24"/>
      <c r="I4" s="3"/>
      <c r="J4" s="3"/>
      <c r="K4" s="3"/>
    </row>
    <row r="5" spans="2:11" x14ac:dyDescent="0.15">
      <c r="B5" s="190"/>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91"/>
      <c r="C9" s="198" t="s">
        <v>3</v>
      </c>
      <c r="D9" s="197" t="s">
        <v>4</v>
      </c>
      <c r="E9" s="200" t="s">
        <v>4</v>
      </c>
      <c r="F9" s="198" t="s">
        <v>3</v>
      </c>
      <c r="G9" s="197" t="s">
        <v>4</v>
      </c>
      <c r="H9" s="199" t="s">
        <v>4</v>
      </c>
      <c r="I9" s="50"/>
      <c r="J9" s="50"/>
      <c r="K9" s="50"/>
    </row>
    <row r="10" spans="2:11" ht="27" customHeight="1" x14ac:dyDescent="0.15">
      <c r="B10" s="192" t="s">
        <v>145</v>
      </c>
      <c r="C10" s="58">
        <v>123</v>
      </c>
      <c r="D10" s="59">
        <v>4920</v>
      </c>
      <c r="E10" s="60">
        <v>4750</v>
      </c>
      <c r="F10" s="235">
        <v>127</v>
      </c>
      <c r="G10" s="235">
        <v>4810</v>
      </c>
      <c r="H10" s="298">
        <v>4640</v>
      </c>
      <c r="I10" s="50">
        <f>F10-C10</f>
        <v>4</v>
      </c>
      <c r="J10" s="50">
        <f t="shared" ref="J10:K25" si="0">G10-D10</f>
        <v>-110</v>
      </c>
      <c r="K10" s="50">
        <f t="shared" si="0"/>
        <v>-110</v>
      </c>
    </row>
    <row r="11" spans="2:11" x14ac:dyDescent="0.15">
      <c r="B11" s="193"/>
      <c r="C11" s="118"/>
      <c r="D11" s="116"/>
      <c r="E11" s="119"/>
      <c r="F11" s="118"/>
      <c r="G11" s="116"/>
      <c r="H11" s="119"/>
      <c r="I11" s="50">
        <f t="shared" ref="I11:K69" si="1">F11-C11</f>
        <v>0</v>
      </c>
      <c r="J11" s="50">
        <f t="shared" si="0"/>
        <v>0</v>
      </c>
      <c r="K11" s="50">
        <f t="shared" si="0"/>
        <v>0</v>
      </c>
    </row>
    <row r="12" spans="2:11" x14ac:dyDescent="0.15">
      <c r="B12" s="194" t="s">
        <v>146</v>
      </c>
      <c r="C12" s="125">
        <f t="shared" ref="C12:H12" si="2">SUM(C14,C16,C20,C27,C29,C34,C42,C48,C51,C55,C66)</f>
        <v>52.449999999999996</v>
      </c>
      <c r="D12" s="107">
        <f t="shared" si="2"/>
        <v>3102.7650000000003</v>
      </c>
      <c r="E12" s="108">
        <f t="shared" si="2"/>
        <v>2997.7650000000003</v>
      </c>
      <c r="F12" s="125">
        <f t="shared" si="2"/>
        <v>71.849999999999994</v>
      </c>
      <c r="G12" s="107">
        <f t="shared" si="2"/>
        <v>4034.2080000000001</v>
      </c>
      <c r="H12" s="108">
        <f t="shared" si="2"/>
        <v>3673.6892557172555</v>
      </c>
      <c r="I12" s="50">
        <f t="shared" si="1"/>
        <v>19.399999999999999</v>
      </c>
      <c r="J12" s="50">
        <f t="shared" si="0"/>
        <v>931.44299999999976</v>
      </c>
      <c r="K12" s="50">
        <f t="shared" si="0"/>
        <v>675.92425571725516</v>
      </c>
    </row>
    <row r="13" spans="2:11" x14ac:dyDescent="0.15">
      <c r="B13" s="192"/>
      <c r="C13" s="118"/>
      <c r="D13" s="116"/>
      <c r="E13" s="119"/>
      <c r="F13" s="118"/>
      <c r="G13" s="116"/>
      <c r="H13" s="119"/>
      <c r="I13" s="50">
        <f t="shared" si="1"/>
        <v>0</v>
      </c>
      <c r="J13" s="50">
        <f t="shared" si="0"/>
        <v>0</v>
      </c>
      <c r="K13" s="50">
        <f t="shared" si="0"/>
        <v>0</v>
      </c>
    </row>
    <row r="14" spans="2:11" x14ac:dyDescent="0.15">
      <c r="B14" s="194" t="s">
        <v>147</v>
      </c>
      <c r="C14" s="70">
        <f t="shared" ref="C14:H14" si="3">C15</f>
        <v>4</v>
      </c>
      <c r="D14" s="71">
        <f t="shared" si="3"/>
        <v>163</v>
      </c>
      <c r="E14" s="72">
        <f t="shared" si="3"/>
        <v>158</v>
      </c>
      <c r="F14" s="70">
        <f t="shared" si="3"/>
        <v>4.12</v>
      </c>
      <c r="G14" s="71">
        <f t="shared" si="3"/>
        <v>156.148</v>
      </c>
      <c r="H14" s="72">
        <f t="shared" si="3"/>
        <v>150.62925571725572</v>
      </c>
      <c r="I14" s="50">
        <f t="shared" si="1"/>
        <v>0.12000000000000011</v>
      </c>
      <c r="J14" s="50">
        <f t="shared" si="0"/>
        <v>-6.8520000000000039</v>
      </c>
      <c r="K14" s="50">
        <f t="shared" si="0"/>
        <v>-7.3707442827442833</v>
      </c>
    </row>
    <row r="15" spans="2:11" x14ac:dyDescent="0.15">
      <c r="B15" s="193" t="s">
        <v>20</v>
      </c>
      <c r="C15" s="73">
        <v>4</v>
      </c>
      <c r="D15" s="68">
        <v>163</v>
      </c>
      <c r="E15" s="74">
        <v>158</v>
      </c>
      <c r="F15" s="73">
        <v>4.12</v>
      </c>
      <c r="G15" s="68">
        <v>156.148</v>
      </c>
      <c r="H15" s="74">
        <v>150.62925571725572</v>
      </c>
      <c r="I15" s="50">
        <f t="shared" si="1"/>
        <v>0.12000000000000011</v>
      </c>
      <c r="J15" s="50">
        <f t="shared" si="0"/>
        <v>-6.8520000000000039</v>
      </c>
      <c r="K15" s="50">
        <f t="shared" si="0"/>
        <v>-7.3707442827442833</v>
      </c>
    </row>
    <row r="16" spans="2:11" ht="13.5" customHeight="1" x14ac:dyDescent="0.15">
      <c r="B16" s="194" t="s">
        <v>9</v>
      </c>
      <c r="C16" s="212">
        <f t="shared" ref="C16:H16" si="4">SUM(C17,C18,C19)</f>
        <v>16.399999999999999</v>
      </c>
      <c r="D16" s="65">
        <f t="shared" si="4"/>
        <v>544</v>
      </c>
      <c r="E16" s="130">
        <f t="shared" si="4"/>
        <v>523</v>
      </c>
      <c r="F16" s="212">
        <f t="shared" si="4"/>
        <v>15</v>
      </c>
      <c r="G16" s="65">
        <f t="shared" si="4"/>
        <v>533</v>
      </c>
      <c r="H16" s="130">
        <f t="shared" si="4"/>
        <v>494</v>
      </c>
      <c r="I16" s="50">
        <f t="shared" si="1"/>
        <v>-1.3999999999999986</v>
      </c>
      <c r="J16" s="50">
        <f t="shared" si="0"/>
        <v>-11</v>
      </c>
      <c r="K16" s="50">
        <f t="shared" si="0"/>
        <v>-29</v>
      </c>
    </row>
    <row r="17" spans="2:11" ht="13.5" customHeight="1" x14ac:dyDescent="0.15">
      <c r="B17" s="193" t="s">
        <v>21</v>
      </c>
      <c r="C17" s="78">
        <v>2.7</v>
      </c>
      <c r="D17" s="79">
        <v>75</v>
      </c>
      <c r="E17" s="80">
        <v>70</v>
      </c>
      <c r="F17" s="78">
        <v>3</v>
      </c>
      <c r="G17" s="79">
        <v>76</v>
      </c>
      <c r="H17" s="80">
        <v>51</v>
      </c>
      <c r="I17" s="50">
        <f t="shared" si="1"/>
        <v>0.29999999999999982</v>
      </c>
      <c r="J17" s="50">
        <f t="shared" si="0"/>
        <v>1</v>
      </c>
      <c r="K17" s="50">
        <f t="shared" si="0"/>
        <v>-19</v>
      </c>
    </row>
    <row r="18" spans="2:11" ht="13.5" customHeight="1" x14ac:dyDescent="0.15">
      <c r="B18" s="193" t="s">
        <v>22</v>
      </c>
      <c r="C18" s="78">
        <v>12.7</v>
      </c>
      <c r="D18" s="79">
        <v>464</v>
      </c>
      <c r="E18" s="80">
        <v>450</v>
      </c>
      <c r="F18" s="78">
        <v>11</v>
      </c>
      <c r="G18" s="79">
        <v>453</v>
      </c>
      <c r="H18" s="80">
        <v>440</v>
      </c>
      <c r="I18" s="50">
        <f t="shared" si="1"/>
        <v>-1.6999999999999993</v>
      </c>
      <c r="J18" s="50">
        <f t="shared" si="0"/>
        <v>-11</v>
      </c>
      <c r="K18" s="50">
        <f t="shared" si="0"/>
        <v>-10</v>
      </c>
    </row>
    <row r="19" spans="2:11" ht="13.5" customHeight="1" x14ac:dyDescent="0.15">
      <c r="B19" s="193" t="s">
        <v>23</v>
      </c>
      <c r="C19" s="89">
        <v>1</v>
      </c>
      <c r="D19" s="90">
        <v>5</v>
      </c>
      <c r="E19" s="91">
        <v>3</v>
      </c>
      <c r="F19" s="89">
        <v>1</v>
      </c>
      <c r="G19" s="90">
        <v>4</v>
      </c>
      <c r="H19" s="91">
        <v>3</v>
      </c>
      <c r="I19" s="50">
        <f t="shared" si="1"/>
        <v>0</v>
      </c>
      <c r="J19" s="50">
        <f t="shared" si="0"/>
        <v>-1</v>
      </c>
      <c r="K19" s="50">
        <f t="shared" si="0"/>
        <v>0</v>
      </c>
    </row>
    <row r="20" spans="2:11" x14ac:dyDescent="0.15">
      <c r="B20" s="194" t="s">
        <v>10</v>
      </c>
      <c r="C20" s="213" t="s">
        <v>5</v>
      </c>
      <c r="D20" s="208" t="s">
        <v>5</v>
      </c>
      <c r="E20" s="209" t="s">
        <v>5</v>
      </c>
      <c r="F20" s="242">
        <f>SUM(F21:F26)</f>
        <v>20</v>
      </c>
      <c r="G20" s="208">
        <f>SUM(G21:G26)</f>
        <v>944</v>
      </c>
      <c r="H20" s="209">
        <f>SUM(H21:H26)</f>
        <v>708</v>
      </c>
      <c r="I20" s="50" t="e">
        <f t="shared" si="1"/>
        <v>#VALUE!</v>
      </c>
      <c r="J20" s="50" t="e">
        <f t="shared" si="0"/>
        <v>#VALUE!</v>
      </c>
      <c r="K20" s="50" t="e">
        <f t="shared" si="0"/>
        <v>#VALUE!</v>
      </c>
    </row>
    <row r="21" spans="2:11" x14ac:dyDescent="0.15">
      <c r="B21" s="193"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93" t="s">
        <v>25</v>
      </c>
      <c r="C22" s="78">
        <v>20</v>
      </c>
      <c r="D22" s="79">
        <v>828</v>
      </c>
      <c r="E22" s="80">
        <v>644</v>
      </c>
      <c r="F22" s="78">
        <v>20</v>
      </c>
      <c r="G22" s="79">
        <v>944</v>
      </c>
      <c r="H22" s="80">
        <v>708</v>
      </c>
      <c r="I22" s="50">
        <f t="shared" si="1"/>
        <v>0</v>
      </c>
      <c r="J22" s="50">
        <f t="shared" si="0"/>
        <v>116</v>
      </c>
      <c r="K22" s="50">
        <f t="shared" si="0"/>
        <v>64</v>
      </c>
    </row>
    <row r="23" spans="2:11" x14ac:dyDescent="0.15">
      <c r="B23" s="193" t="s">
        <v>26</v>
      </c>
      <c r="C23" s="78" t="s">
        <v>5</v>
      </c>
      <c r="D23" s="79" t="s">
        <v>5</v>
      </c>
      <c r="E23" s="80" t="s">
        <v>5</v>
      </c>
      <c r="F23" s="78" t="s">
        <v>5</v>
      </c>
      <c r="G23" s="79" t="s">
        <v>5</v>
      </c>
      <c r="H23" s="80" t="s">
        <v>5</v>
      </c>
      <c r="I23" s="50" t="e">
        <f t="shared" si="1"/>
        <v>#VALUE!</v>
      </c>
      <c r="J23" s="50" t="e">
        <f t="shared" si="0"/>
        <v>#VALUE!</v>
      </c>
      <c r="K23" s="50" t="e">
        <f t="shared" si="0"/>
        <v>#VALUE!</v>
      </c>
    </row>
    <row r="24" spans="2:11" x14ac:dyDescent="0.15">
      <c r="B24" s="193"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93"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93"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94" t="s">
        <v>11</v>
      </c>
      <c r="C27" s="213">
        <f t="shared" ref="C27:H27" si="5">C28</f>
        <v>0</v>
      </c>
      <c r="D27" s="208">
        <f t="shared" si="5"/>
        <v>0</v>
      </c>
      <c r="E27" s="209">
        <f t="shared" si="5"/>
        <v>0</v>
      </c>
      <c r="F27" s="213">
        <f t="shared" si="5"/>
        <v>0</v>
      </c>
      <c r="G27" s="208">
        <f t="shared" si="5"/>
        <v>2</v>
      </c>
      <c r="H27" s="209">
        <f t="shared" si="5"/>
        <v>1</v>
      </c>
      <c r="I27" s="50">
        <f t="shared" si="1"/>
        <v>0</v>
      </c>
      <c r="J27" s="50">
        <f t="shared" si="1"/>
        <v>2</v>
      </c>
      <c r="K27" s="50">
        <f t="shared" si="1"/>
        <v>1</v>
      </c>
    </row>
    <row r="28" spans="2:11" x14ac:dyDescent="0.15">
      <c r="B28" s="193" t="s">
        <v>30</v>
      </c>
      <c r="C28" s="89">
        <v>0</v>
      </c>
      <c r="D28" s="90">
        <v>0</v>
      </c>
      <c r="E28" s="91">
        <v>0</v>
      </c>
      <c r="F28" s="89">
        <v>0</v>
      </c>
      <c r="G28" s="90">
        <v>2</v>
      </c>
      <c r="H28" s="91">
        <v>1</v>
      </c>
      <c r="I28" s="50">
        <f t="shared" si="1"/>
        <v>0</v>
      </c>
      <c r="J28" s="50">
        <f t="shared" si="1"/>
        <v>2</v>
      </c>
      <c r="K28" s="50">
        <f t="shared" si="1"/>
        <v>1</v>
      </c>
    </row>
    <row r="29" spans="2:11" x14ac:dyDescent="0.15">
      <c r="B29" s="194"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93"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93"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93"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93"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94" t="s">
        <v>13</v>
      </c>
      <c r="C34" s="213">
        <f t="shared" ref="C34:H34" si="6">SUM(C35,C36,C37,C38,C39,C40,C41)</f>
        <v>8.1999999999999993</v>
      </c>
      <c r="D34" s="208">
        <f t="shared" si="6"/>
        <v>468</v>
      </c>
      <c r="E34" s="209">
        <f t="shared" si="6"/>
        <v>445</v>
      </c>
      <c r="F34" s="213">
        <f t="shared" si="6"/>
        <v>8.6</v>
      </c>
      <c r="G34" s="208">
        <f t="shared" si="6"/>
        <v>446</v>
      </c>
      <c r="H34" s="209">
        <f t="shared" si="6"/>
        <v>426</v>
      </c>
      <c r="I34" s="50">
        <f t="shared" si="1"/>
        <v>0.40000000000000036</v>
      </c>
      <c r="J34" s="50">
        <f t="shared" si="1"/>
        <v>-22</v>
      </c>
      <c r="K34" s="50">
        <f t="shared" si="1"/>
        <v>-19</v>
      </c>
    </row>
    <row r="35" spans="2:11" x14ac:dyDescent="0.15">
      <c r="B35" s="193" t="s">
        <v>35</v>
      </c>
      <c r="C35" s="89">
        <v>4</v>
      </c>
      <c r="D35" s="90">
        <v>240</v>
      </c>
      <c r="E35" s="91">
        <v>227</v>
      </c>
      <c r="F35" s="89">
        <v>3.8</v>
      </c>
      <c r="G35" s="90">
        <v>215</v>
      </c>
      <c r="H35" s="91">
        <v>210</v>
      </c>
      <c r="I35" s="50">
        <f t="shared" si="1"/>
        <v>-0.20000000000000018</v>
      </c>
      <c r="J35" s="50">
        <f t="shared" si="1"/>
        <v>-25</v>
      </c>
      <c r="K35" s="50">
        <f t="shared" si="1"/>
        <v>-17</v>
      </c>
    </row>
    <row r="36" spans="2:11" x14ac:dyDescent="0.15">
      <c r="B36" s="193"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93"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93" t="s">
        <v>38</v>
      </c>
      <c r="C38" s="203">
        <v>0.2</v>
      </c>
      <c r="D38" s="201">
        <v>16</v>
      </c>
      <c r="E38" s="202">
        <v>16</v>
      </c>
      <c r="F38" s="203">
        <v>0.2</v>
      </c>
      <c r="G38" s="201">
        <v>16</v>
      </c>
      <c r="H38" s="202">
        <v>15</v>
      </c>
      <c r="I38" s="50">
        <f t="shared" si="1"/>
        <v>0</v>
      </c>
      <c r="J38" s="50">
        <f t="shared" si="1"/>
        <v>0</v>
      </c>
      <c r="K38" s="50">
        <f t="shared" si="1"/>
        <v>-1</v>
      </c>
    </row>
    <row r="39" spans="2:11" x14ac:dyDescent="0.15">
      <c r="B39" s="193" t="s">
        <v>39</v>
      </c>
      <c r="C39" s="152">
        <v>0</v>
      </c>
      <c r="D39" s="141">
        <v>22</v>
      </c>
      <c r="E39" s="149">
        <v>22</v>
      </c>
      <c r="F39" s="152">
        <v>0.6</v>
      </c>
      <c r="G39" s="141">
        <v>20</v>
      </c>
      <c r="H39" s="149">
        <v>18</v>
      </c>
      <c r="I39" s="50">
        <f t="shared" si="1"/>
        <v>0.6</v>
      </c>
      <c r="J39" s="50">
        <f t="shared" si="1"/>
        <v>-2</v>
      </c>
      <c r="K39" s="50">
        <f t="shared" si="1"/>
        <v>-4</v>
      </c>
    </row>
    <row r="40" spans="2:11" x14ac:dyDescent="0.15">
      <c r="B40" s="193"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93" t="s">
        <v>41</v>
      </c>
      <c r="C41" s="152">
        <v>4</v>
      </c>
      <c r="D41" s="141">
        <v>190</v>
      </c>
      <c r="E41" s="149">
        <v>180</v>
      </c>
      <c r="F41" s="152">
        <v>4</v>
      </c>
      <c r="G41" s="141">
        <v>195</v>
      </c>
      <c r="H41" s="149">
        <v>183</v>
      </c>
      <c r="I41" s="50">
        <f t="shared" si="1"/>
        <v>0</v>
      </c>
      <c r="J41" s="50">
        <f t="shared" si="1"/>
        <v>5</v>
      </c>
      <c r="K41" s="50">
        <f t="shared" si="1"/>
        <v>3</v>
      </c>
    </row>
    <row r="42" spans="2:11" x14ac:dyDescent="0.15">
      <c r="B42" s="194" t="s">
        <v>14</v>
      </c>
      <c r="C42" s="213">
        <f t="shared" ref="C42:H42" si="7">SUM(C43,C44,C45,C46,C47)</f>
        <v>6.8</v>
      </c>
      <c r="D42" s="208">
        <f t="shared" si="7"/>
        <v>352</v>
      </c>
      <c r="E42" s="209">
        <f t="shared" si="7"/>
        <v>328</v>
      </c>
      <c r="F42" s="213">
        <f t="shared" si="7"/>
        <v>7</v>
      </c>
      <c r="G42" s="208">
        <f t="shared" si="7"/>
        <v>397</v>
      </c>
      <c r="H42" s="209">
        <f t="shared" si="7"/>
        <v>373</v>
      </c>
      <c r="I42" s="50">
        <f t="shared" si="1"/>
        <v>0.20000000000000018</v>
      </c>
      <c r="J42" s="50">
        <f t="shared" si="1"/>
        <v>45</v>
      </c>
      <c r="K42" s="50">
        <f t="shared" si="1"/>
        <v>45</v>
      </c>
    </row>
    <row r="43" spans="2:11" x14ac:dyDescent="0.15">
      <c r="B43" s="193"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93" t="s">
        <v>43</v>
      </c>
      <c r="C44" s="89">
        <v>0</v>
      </c>
      <c r="D44" s="90">
        <v>14</v>
      </c>
      <c r="E44" s="91">
        <v>14</v>
      </c>
      <c r="F44" s="89" t="s">
        <v>6</v>
      </c>
      <c r="G44" s="90" t="s">
        <v>6</v>
      </c>
      <c r="H44" s="91" t="s">
        <v>6</v>
      </c>
      <c r="I44" s="50" t="e">
        <f t="shared" si="1"/>
        <v>#VALUE!</v>
      </c>
      <c r="J44" s="50" t="e">
        <f t="shared" si="1"/>
        <v>#VALUE!</v>
      </c>
      <c r="K44" s="50" t="e">
        <f t="shared" si="1"/>
        <v>#VALUE!</v>
      </c>
    </row>
    <row r="45" spans="2:11" x14ac:dyDescent="0.15">
      <c r="B45" s="193"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93"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93" t="s">
        <v>46</v>
      </c>
      <c r="C47" s="89">
        <v>6.8</v>
      </c>
      <c r="D47" s="153">
        <v>338</v>
      </c>
      <c r="E47" s="91">
        <v>314</v>
      </c>
      <c r="F47" s="89">
        <v>7</v>
      </c>
      <c r="G47" s="153">
        <v>397</v>
      </c>
      <c r="H47" s="91">
        <v>373</v>
      </c>
      <c r="I47" s="50">
        <f t="shared" si="1"/>
        <v>0.20000000000000018</v>
      </c>
      <c r="J47" s="50">
        <f t="shared" si="1"/>
        <v>59</v>
      </c>
      <c r="K47" s="50">
        <f t="shared" si="1"/>
        <v>59</v>
      </c>
    </row>
    <row r="48" spans="2:11" x14ac:dyDescent="0.15">
      <c r="B48" s="194" t="s">
        <v>15</v>
      </c>
      <c r="C48" s="213">
        <f t="shared" ref="C48:H48" si="8">SUM(C49,C50)</f>
        <v>15</v>
      </c>
      <c r="D48" s="208">
        <f t="shared" si="8"/>
        <v>1530</v>
      </c>
      <c r="E48" s="209">
        <f t="shared" si="8"/>
        <v>1500</v>
      </c>
      <c r="F48" s="213">
        <f t="shared" si="8"/>
        <v>15</v>
      </c>
      <c r="G48" s="208">
        <f t="shared" si="8"/>
        <v>1530</v>
      </c>
      <c r="H48" s="209">
        <f t="shared" si="8"/>
        <v>1500</v>
      </c>
      <c r="I48" s="50">
        <f t="shared" si="1"/>
        <v>0</v>
      </c>
      <c r="J48" s="50">
        <f t="shared" si="1"/>
        <v>0</v>
      </c>
      <c r="K48" s="50">
        <f t="shared" si="1"/>
        <v>0</v>
      </c>
    </row>
    <row r="49" spans="2:11" x14ac:dyDescent="0.15">
      <c r="B49" s="193" t="s">
        <v>47</v>
      </c>
      <c r="C49" s="87">
        <v>15</v>
      </c>
      <c r="D49" s="52">
        <v>1530</v>
      </c>
      <c r="E49" s="88">
        <v>1500</v>
      </c>
      <c r="F49" s="87">
        <v>15</v>
      </c>
      <c r="G49" s="52">
        <v>1530</v>
      </c>
      <c r="H49" s="88">
        <v>1500</v>
      </c>
      <c r="I49" s="50">
        <f t="shared" si="1"/>
        <v>0</v>
      </c>
      <c r="J49" s="50">
        <f t="shared" si="1"/>
        <v>0</v>
      </c>
      <c r="K49" s="50">
        <f t="shared" si="1"/>
        <v>0</v>
      </c>
    </row>
    <row r="50" spans="2:11" x14ac:dyDescent="0.15">
      <c r="B50" s="193"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94" t="s">
        <v>16</v>
      </c>
      <c r="C51" s="214">
        <f t="shared" ref="C51:H51" si="9">SUM(C52,C53,C54)</f>
        <v>1</v>
      </c>
      <c r="D51" s="210">
        <f t="shared" si="9"/>
        <v>27</v>
      </c>
      <c r="E51" s="211">
        <f t="shared" si="9"/>
        <v>25</v>
      </c>
      <c r="F51" s="214">
        <f t="shared" si="9"/>
        <v>1</v>
      </c>
      <c r="G51" s="210">
        <f t="shared" si="9"/>
        <v>25</v>
      </c>
      <c r="H51" s="211">
        <f t="shared" si="9"/>
        <v>20</v>
      </c>
      <c r="I51" s="50">
        <f t="shared" si="1"/>
        <v>0</v>
      </c>
      <c r="J51" s="50">
        <f t="shared" si="1"/>
        <v>-2</v>
      </c>
      <c r="K51" s="50">
        <f t="shared" si="1"/>
        <v>-5</v>
      </c>
    </row>
    <row r="52" spans="2:11" x14ac:dyDescent="0.15">
      <c r="B52" s="193"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93" t="s">
        <v>50</v>
      </c>
      <c r="C53" s="89">
        <v>1</v>
      </c>
      <c r="D53" s="90">
        <v>27</v>
      </c>
      <c r="E53" s="91">
        <v>25</v>
      </c>
      <c r="F53" s="89">
        <v>1</v>
      </c>
      <c r="G53" s="90">
        <v>25</v>
      </c>
      <c r="H53" s="91">
        <v>20</v>
      </c>
      <c r="I53" s="50">
        <f t="shared" si="1"/>
        <v>0</v>
      </c>
      <c r="J53" s="50">
        <f t="shared" si="1"/>
        <v>-2</v>
      </c>
      <c r="K53" s="50">
        <f t="shared" si="1"/>
        <v>-5</v>
      </c>
    </row>
    <row r="54" spans="2:11" x14ac:dyDescent="0.15">
      <c r="B54" s="193" t="s">
        <v>51</v>
      </c>
      <c r="C54" s="89">
        <v>0</v>
      </c>
      <c r="D54" s="90">
        <v>0</v>
      </c>
      <c r="E54" s="91">
        <v>0</v>
      </c>
      <c r="F54" s="89">
        <v>0</v>
      </c>
      <c r="G54" s="90">
        <v>0</v>
      </c>
      <c r="H54" s="91">
        <v>0</v>
      </c>
      <c r="I54" s="50">
        <f t="shared" si="1"/>
        <v>0</v>
      </c>
      <c r="J54" s="50">
        <f t="shared" si="1"/>
        <v>0</v>
      </c>
      <c r="K54" s="50">
        <f t="shared" si="1"/>
        <v>0</v>
      </c>
    </row>
    <row r="55" spans="2:11" x14ac:dyDescent="0.15">
      <c r="B55" s="194" t="s">
        <v>17</v>
      </c>
      <c r="C55" s="213">
        <f t="shared" ref="C55:H55" si="10">SUM(C56,C57,C58,C59,C60,C61,C62,C63,C64,C65)</f>
        <v>1.05</v>
      </c>
      <c r="D55" s="208">
        <f t="shared" si="10"/>
        <v>18.05</v>
      </c>
      <c r="E55" s="209">
        <f t="shared" si="10"/>
        <v>18.05</v>
      </c>
      <c r="F55" s="213">
        <f t="shared" si="10"/>
        <v>1.1299999999999999</v>
      </c>
      <c r="G55" s="208">
        <f t="shared" si="10"/>
        <v>6.0000000000000005E-2</v>
      </c>
      <c r="H55" s="209">
        <f t="shared" si="10"/>
        <v>6.0000000000000005E-2</v>
      </c>
      <c r="I55" s="50">
        <f t="shared" si="1"/>
        <v>7.9999999999999849E-2</v>
      </c>
      <c r="J55" s="50">
        <f t="shared" si="1"/>
        <v>-17.990000000000002</v>
      </c>
      <c r="K55" s="50">
        <f t="shared" si="1"/>
        <v>-17.990000000000002</v>
      </c>
    </row>
    <row r="56" spans="2:11" x14ac:dyDescent="0.15">
      <c r="B56" s="193" t="s">
        <v>52</v>
      </c>
      <c r="C56" s="89">
        <v>0.05</v>
      </c>
      <c r="D56" s="90">
        <v>0.05</v>
      </c>
      <c r="E56" s="91">
        <v>0.05</v>
      </c>
      <c r="F56" s="89">
        <v>0.05</v>
      </c>
      <c r="G56" s="90">
        <v>0.05</v>
      </c>
      <c r="H56" s="91">
        <v>0.05</v>
      </c>
      <c r="I56" s="50">
        <f t="shared" si="1"/>
        <v>0</v>
      </c>
      <c r="J56" s="50">
        <f t="shared" si="1"/>
        <v>0</v>
      </c>
      <c r="K56" s="50">
        <f t="shared" si="1"/>
        <v>0</v>
      </c>
    </row>
    <row r="57" spans="2:11" x14ac:dyDescent="0.15">
      <c r="B57" s="193" t="s">
        <v>53</v>
      </c>
      <c r="C57" s="89">
        <v>1</v>
      </c>
      <c r="D57" s="90">
        <v>18</v>
      </c>
      <c r="E57" s="91">
        <v>18</v>
      </c>
      <c r="F57" s="89">
        <v>0.08</v>
      </c>
      <c r="G57" s="90">
        <v>0.01</v>
      </c>
      <c r="H57" s="91">
        <v>0.01</v>
      </c>
      <c r="I57" s="50">
        <f t="shared" si="1"/>
        <v>-0.92</v>
      </c>
      <c r="J57" s="50">
        <f t="shared" si="1"/>
        <v>-17.989999999999998</v>
      </c>
      <c r="K57" s="50">
        <f t="shared" si="1"/>
        <v>-17.989999999999998</v>
      </c>
    </row>
    <row r="58" spans="2:11" x14ac:dyDescent="0.15">
      <c r="B58" s="193" t="s">
        <v>54</v>
      </c>
      <c r="C58" s="89" t="s">
        <v>5</v>
      </c>
      <c r="D58" s="90" t="s">
        <v>5</v>
      </c>
      <c r="E58" s="91" t="s">
        <v>5</v>
      </c>
      <c r="F58" s="89">
        <v>1</v>
      </c>
      <c r="G58" s="90">
        <v>0</v>
      </c>
      <c r="H58" s="91">
        <v>0</v>
      </c>
      <c r="I58" s="50" t="e">
        <f t="shared" si="1"/>
        <v>#VALUE!</v>
      </c>
      <c r="J58" s="50" t="e">
        <f t="shared" si="1"/>
        <v>#VALUE!</v>
      </c>
      <c r="K58" s="50" t="e">
        <f t="shared" si="1"/>
        <v>#VALUE!</v>
      </c>
    </row>
    <row r="59" spans="2:11" x14ac:dyDescent="0.15">
      <c r="B59" s="193"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93" t="s">
        <v>56</v>
      </c>
      <c r="C60" s="89">
        <v>0</v>
      </c>
      <c r="D60" s="90">
        <v>0</v>
      </c>
      <c r="E60" s="91">
        <v>0</v>
      </c>
      <c r="F60" s="89">
        <v>0</v>
      </c>
      <c r="G60" s="90">
        <v>0</v>
      </c>
      <c r="H60" s="91">
        <v>0</v>
      </c>
      <c r="I60" s="50">
        <f t="shared" si="1"/>
        <v>0</v>
      </c>
      <c r="J60" s="50">
        <f t="shared" si="1"/>
        <v>0</v>
      </c>
      <c r="K60" s="50">
        <f t="shared" si="1"/>
        <v>0</v>
      </c>
    </row>
    <row r="61" spans="2:11" x14ac:dyDescent="0.15">
      <c r="B61" s="193"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93"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93"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93"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93"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94" t="s">
        <v>18</v>
      </c>
      <c r="C66" s="213" t="s">
        <v>5</v>
      </c>
      <c r="D66" s="208">
        <f>SUM(D67,D68,D69)</f>
        <v>0.71499999999999997</v>
      </c>
      <c r="E66" s="209">
        <f>SUM(E67,E68,E69)</f>
        <v>0.71499999999999997</v>
      </c>
      <c r="F66" s="213" t="s">
        <v>5</v>
      </c>
      <c r="G66" s="208">
        <f>SUM(G67,G68,G69)</f>
        <v>1</v>
      </c>
      <c r="H66" s="209">
        <f>SUM(H67,H68,H69)</f>
        <v>1</v>
      </c>
      <c r="I66" s="50" t="e">
        <f t="shared" si="1"/>
        <v>#VALUE!</v>
      </c>
      <c r="J66" s="50">
        <f t="shared" si="1"/>
        <v>0.28500000000000003</v>
      </c>
      <c r="K66" s="50">
        <f t="shared" si="1"/>
        <v>0.28500000000000003</v>
      </c>
    </row>
    <row r="67" spans="2:11" x14ac:dyDescent="0.15">
      <c r="B67" s="193" t="s">
        <v>62</v>
      </c>
      <c r="C67" s="89" t="s">
        <v>5</v>
      </c>
      <c r="D67" s="90">
        <v>0.71499999999999997</v>
      </c>
      <c r="E67" s="91">
        <v>0.71499999999999997</v>
      </c>
      <c r="F67" s="89" t="s">
        <v>5</v>
      </c>
      <c r="G67" s="90">
        <v>1</v>
      </c>
      <c r="H67" s="91">
        <v>1</v>
      </c>
      <c r="I67" s="50" t="e">
        <f t="shared" si="1"/>
        <v>#VALUE!</v>
      </c>
      <c r="J67" s="50">
        <f t="shared" si="1"/>
        <v>0.28500000000000003</v>
      </c>
      <c r="K67" s="50">
        <f t="shared" si="1"/>
        <v>0.28500000000000003</v>
      </c>
    </row>
    <row r="68" spans="2:11" ht="13.5" customHeight="1" x14ac:dyDescent="0.15">
      <c r="B68" s="193"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96"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31"/>
      <c r="C70" s="16"/>
      <c r="D70" s="16"/>
      <c r="E70" s="16"/>
      <c r="F70" s="16"/>
      <c r="G70" s="16"/>
      <c r="H70" s="16"/>
    </row>
    <row r="71" spans="2:11" x14ac:dyDescent="0.15">
      <c r="B71" s="32" t="s">
        <v>114</v>
      </c>
      <c r="C71" s="24"/>
      <c r="D71" s="24"/>
      <c r="E71" s="24"/>
      <c r="F71" s="24"/>
      <c r="G71" s="24"/>
      <c r="H71" s="24"/>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&amp;C45</oddFooter>
  </headerFooter>
  <ignoredErrors>
    <ignoredError sqref="C70:E70" unlockedFormula="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140</v>
      </c>
      <c r="C3" s="12"/>
      <c r="D3" s="47"/>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18</v>
      </c>
      <c r="D10" s="59">
        <v>1190</v>
      </c>
      <c r="E10" s="60">
        <v>1120</v>
      </c>
      <c r="F10" s="235">
        <v>18</v>
      </c>
      <c r="G10" s="235">
        <v>1240</v>
      </c>
      <c r="H10" s="298">
        <v>1170</v>
      </c>
      <c r="I10" s="50">
        <f>F10-C10</f>
        <v>0</v>
      </c>
      <c r="J10" s="50">
        <f t="shared" ref="J10:K25" si="0">G10-D10</f>
        <v>50</v>
      </c>
      <c r="K10" s="50">
        <f t="shared" si="0"/>
        <v>50</v>
      </c>
    </row>
    <row r="11" spans="2:11" x14ac:dyDescent="0.15">
      <c r="B11" s="112"/>
      <c r="C11" s="198"/>
      <c r="D11" s="197"/>
      <c r="E11" s="199"/>
      <c r="F11" s="198"/>
      <c r="G11" s="197"/>
      <c r="H11" s="199"/>
      <c r="I11" s="50">
        <f t="shared" ref="I11:K69" si="1">F11-C11</f>
        <v>0</v>
      </c>
      <c r="J11" s="50">
        <f t="shared" si="0"/>
        <v>0</v>
      </c>
      <c r="K11" s="50">
        <f t="shared" si="0"/>
        <v>0</v>
      </c>
    </row>
    <row r="12" spans="2:11" x14ac:dyDescent="0.15">
      <c r="B12" s="113" t="s">
        <v>146</v>
      </c>
      <c r="C12" s="220">
        <f t="shared" ref="C12:H12" si="2">SUM(C14,C16,C20,C27,C29,C34,C42,C48,C51,C55,C66)</f>
        <v>20.399999999999999</v>
      </c>
      <c r="D12" s="131">
        <f>SUM(D14,D16,D20,D27,D29,D34,D42,D48,D51,D55,D66)</f>
        <v>1351</v>
      </c>
      <c r="E12" s="132">
        <f t="shared" si="2"/>
        <v>1268</v>
      </c>
      <c r="F12" s="220">
        <f t="shared" si="2"/>
        <v>20.7</v>
      </c>
      <c r="G12" s="131">
        <f t="shared" si="2"/>
        <v>1407</v>
      </c>
      <c r="H12" s="132">
        <f t="shared" si="2"/>
        <v>1323.8870967741937</v>
      </c>
      <c r="I12" s="50">
        <f t="shared" si="1"/>
        <v>0.30000000000000071</v>
      </c>
      <c r="J12" s="50">
        <f t="shared" si="0"/>
        <v>56</v>
      </c>
      <c r="K12" s="50">
        <f t="shared" si="0"/>
        <v>55.887096774193651</v>
      </c>
    </row>
    <row r="13" spans="2:11" x14ac:dyDescent="0.15">
      <c r="B13" s="114"/>
      <c r="C13" s="198"/>
      <c r="D13" s="197"/>
      <c r="E13" s="199"/>
      <c r="F13" s="198"/>
      <c r="G13" s="197"/>
      <c r="H13" s="199"/>
      <c r="I13" s="50">
        <f t="shared" si="1"/>
        <v>0</v>
      </c>
      <c r="J13" s="50">
        <f t="shared" si="0"/>
        <v>0</v>
      </c>
      <c r="K13" s="50">
        <f t="shared" si="0"/>
        <v>0</v>
      </c>
    </row>
    <row r="14" spans="2:11" x14ac:dyDescent="0.15">
      <c r="B14" s="113" t="s">
        <v>147</v>
      </c>
      <c r="C14" s="70">
        <f t="shared" ref="C14:H14" si="3">C15</f>
        <v>18</v>
      </c>
      <c r="D14" s="71">
        <f t="shared" si="3"/>
        <v>1188</v>
      </c>
      <c r="E14" s="72">
        <f t="shared" si="3"/>
        <v>1118</v>
      </c>
      <c r="F14" s="70">
        <f t="shared" si="3"/>
        <v>18</v>
      </c>
      <c r="G14" s="71">
        <f t="shared" si="3"/>
        <v>1242</v>
      </c>
      <c r="H14" s="72">
        <f t="shared" si="3"/>
        <v>1171.8870967741937</v>
      </c>
      <c r="I14" s="50">
        <f t="shared" si="1"/>
        <v>0</v>
      </c>
      <c r="J14" s="50">
        <f t="shared" si="0"/>
        <v>54</v>
      </c>
      <c r="K14" s="50">
        <f t="shared" si="0"/>
        <v>53.887096774193651</v>
      </c>
    </row>
    <row r="15" spans="2:11" x14ac:dyDescent="0.15">
      <c r="B15" s="112" t="s">
        <v>20</v>
      </c>
      <c r="C15" s="73">
        <v>18</v>
      </c>
      <c r="D15" s="68">
        <v>1188</v>
      </c>
      <c r="E15" s="74">
        <v>1118</v>
      </c>
      <c r="F15" s="73">
        <v>18</v>
      </c>
      <c r="G15" s="68">
        <v>1242</v>
      </c>
      <c r="H15" s="74">
        <v>1171.8870967741937</v>
      </c>
      <c r="I15" s="50">
        <f t="shared" si="1"/>
        <v>0</v>
      </c>
      <c r="J15" s="50">
        <f t="shared" si="0"/>
        <v>54</v>
      </c>
      <c r="K15" s="50">
        <f t="shared" si="0"/>
        <v>53.887096774193651</v>
      </c>
    </row>
    <row r="16" spans="2:11" ht="13.5" customHeight="1" x14ac:dyDescent="0.15">
      <c r="B16" s="113" t="s">
        <v>9</v>
      </c>
      <c r="C16" s="212">
        <f t="shared" ref="C16:H16" si="4">SUM(C17:C19)</f>
        <v>0.7</v>
      </c>
      <c r="D16" s="65">
        <f t="shared" si="4"/>
        <v>75</v>
      </c>
      <c r="E16" s="130">
        <f t="shared" si="4"/>
        <v>70</v>
      </c>
      <c r="F16" s="212">
        <f t="shared" si="4"/>
        <v>1</v>
      </c>
      <c r="G16" s="243">
        <f t="shared" si="4"/>
        <v>75</v>
      </c>
      <c r="H16" s="130">
        <f t="shared" si="4"/>
        <v>70</v>
      </c>
      <c r="I16" s="50">
        <f t="shared" si="1"/>
        <v>0.30000000000000004</v>
      </c>
      <c r="J16" s="50">
        <f t="shared" si="0"/>
        <v>0</v>
      </c>
      <c r="K16" s="50">
        <f t="shared" si="0"/>
        <v>0</v>
      </c>
    </row>
    <row r="17" spans="2:11" ht="13.5" customHeight="1" x14ac:dyDescent="0.15">
      <c r="B17" s="112" t="s">
        <v>21</v>
      </c>
      <c r="C17" s="78">
        <v>0.7</v>
      </c>
      <c r="D17" s="79">
        <v>75</v>
      </c>
      <c r="E17" s="80">
        <v>70</v>
      </c>
      <c r="F17" s="78">
        <v>1</v>
      </c>
      <c r="G17" s="79">
        <v>75</v>
      </c>
      <c r="H17" s="80">
        <v>70</v>
      </c>
      <c r="I17" s="50">
        <f t="shared" si="1"/>
        <v>0.30000000000000004</v>
      </c>
      <c r="J17" s="50">
        <f t="shared" si="0"/>
        <v>0</v>
      </c>
      <c r="K17" s="50">
        <f t="shared" si="0"/>
        <v>0</v>
      </c>
    </row>
    <row r="18" spans="2:11" ht="13.5" customHeight="1" x14ac:dyDescent="0.15">
      <c r="B18" s="112" t="s">
        <v>22</v>
      </c>
      <c r="C18" s="215" t="s">
        <v>5</v>
      </c>
      <c r="D18" s="216" t="s">
        <v>5</v>
      </c>
      <c r="E18" s="217" t="s">
        <v>5</v>
      </c>
      <c r="F18" s="215" t="s">
        <v>5</v>
      </c>
      <c r="G18" s="216" t="s">
        <v>5</v>
      </c>
      <c r="H18" s="217" t="s">
        <v>5</v>
      </c>
      <c r="I18" s="50" t="e">
        <f t="shared" si="1"/>
        <v>#VALUE!</v>
      </c>
      <c r="J18" s="50" t="e">
        <f t="shared" si="0"/>
        <v>#VALUE!</v>
      </c>
      <c r="K18" s="50" t="e">
        <f t="shared" si="0"/>
        <v>#VALUE!</v>
      </c>
    </row>
    <row r="19" spans="2:11" ht="13.5" customHeight="1" x14ac:dyDescent="0.15">
      <c r="B19" s="112" t="s">
        <v>23</v>
      </c>
      <c r="C19" s="89" t="s">
        <v>6</v>
      </c>
      <c r="D19" s="90" t="s">
        <v>6</v>
      </c>
      <c r="E19" s="91" t="s">
        <v>6</v>
      </c>
      <c r="F19" s="89" t="s">
        <v>6</v>
      </c>
      <c r="G19" s="90" t="s">
        <v>6</v>
      </c>
      <c r="H19" s="91" t="s">
        <v>6</v>
      </c>
      <c r="I19" s="50" t="e">
        <f t="shared" si="1"/>
        <v>#VALUE!</v>
      </c>
      <c r="J19" s="50" t="e">
        <f t="shared" si="0"/>
        <v>#VALUE!</v>
      </c>
      <c r="K19" s="50" t="e">
        <f t="shared" si="0"/>
        <v>#VALUE!</v>
      </c>
    </row>
    <row r="20" spans="2:11" x14ac:dyDescent="0.15">
      <c r="B20" s="113" t="s">
        <v>10</v>
      </c>
      <c r="C20" s="213" t="s">
        <v>5</v>
      </c>
      <c r="D20" s="208" t="s">
        <v>5</v>
      </c>
      <c r="E20" s="209" t="s">
        <v>5</v>
      </c>
      <c r="F20" s="213" t="s">
        <v>5</v>
      </c>
      <c r="G20" s="208" t="s">
        <v>5</v>
      </c>
      <c r="H20" s="209"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78" t="s">
        <v>6</v>
      </c>
      <c r="D23" s="79" t="s">
        <v>6</v>
      </c>
      <c r="E23" s="80" t="s">
        <v>6</v>
      </c>
      <c r="F23" s="78" t="s">
        <v>5</v>
      </c>
      <c r="G23" s="79" t="s">
        <v>5</v>
      </c>
      <c r="H23" s="80" t="s">
        <v>5</v>
      </c>
      <c r="I23" s="50" t="e">
        <f t="shared" si="1"/>
        <v>#VALUE!</v>
      </c>
      <c r="J23" s="50" t="e">
        <f t="shared" si="0"/>
        <v>#VALUE!</v>
      </c>
      <c r="K23" s="50" t="e">
        <f t="shared" si="0"/>
        <v>#VALUE!</v>
      </c>
    </row>
    <row r="24" spans="2:11" x14ac:dyDescent="0.15">
      <c r="B24" s="112"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13" t="s">
        <v>11</v>
      </c>
      <c r="C27" s="213">
        <f t="shared" ref="C27:H27" si="5">C28</f>
        <v>0.7</v>
      </c>
      <c r="D27" s="208">
        <f t="shared" si="5"/>
        <v>30</v>
      </c>
      <c r="E27" s="209">
        <f t="shared" si="5"/>
        <v>28</v>
      </c>
      <c r="F27" s="213">
        <f t="shared" si="5"/>
        <v>0.7</v>
      </c>
      <c r="G27" s="208">
        <f t="shared" si="5"/>
        <v>32</v>
      </c>
      <c r="H27" s="209">
        <f t="shared" si="5"/>
        <v>30</v>
      </c>
      <c r="I27" s="50">
        <f t="shared" si="1"/>
        <v>0</v>
      </c>
      <c r="J27" s="50">
        <f t="shared" si="1"/>
        <v>2</v>
      </c>
      <c r="K27" s="50">
        <f t="shared" si="1"/>
        <v>2</v>
      </c>
    </row>
    <row r="28" spans="2:11" x14ac:dyDescent="0.15">
      <c r="B28" s="112" t="s">
        <v>30</v>
      </c>
      <c r="C28" s="89">
        <v>0.7</v>
      </c>
      <c r="D28" s="90">
        <v>30</v>
      </c>
      <c r="E28" s="91">
        <v>28</v>
      </c>
      <c r="F28" s="89">
        <v>0.7</v>
      </c>
      <c r="G28" s="90">
        <v>32</v>
      </c>
      <c r="H28" s="91">
        <v>30</v>
      </c>
      <c r="I28" s="50">
        <f t="shared" si="1"/>
        <v>0</v>
      </c>
      <c r="J28" s="50">
        <f t="shared" si="1"/>
        <v>2</v>
      </c>
      <c r="K28" s="50">
        <f t="shared" si="1"/>
        <v>2</v>
      </c>
    </row>
    <row r="29" spans="2:11" x14ac:dyDescent="0.15">
      <c r="B29" s="113"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12" t="s">
        <v>31</v>
      </c>
      <c r="C30" s="78" t="s">
        <v>5</v>
      </c>
      <c r="D30" s="79" t="s">
        <v>5</v>
      </c>
      <c r="E30" s="80" t="s">
        <v>5</v>
      </c>
      <c r="F30" s="78" t="s">
        <v>5</v>
      </c>
      <c r="G30" s="79" t="s">
        <v>5</v>
      </c>
      <c r="H30" s="80"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213">
        <f t="shared" ref="C42:H42" si="6">SUM(C43,C44,C45,C46,C47)</f>
        <v>1</v>
      </c>
      <c r="D42" s="208">
        <f t="shared" si="6"/>
        <v>57</v>
      </c>
      <c r="E42" s="209">
        <f t="shared" si="6"/>
        <v>51</v>
      </c>
      <c r="F42" s="213">
        <f t="shared" si="6"/>
        <v>1</v>
      </c>
      <c r="G42" s="208">
        <f t="shared" si="6"/>
        <v>57</v>
      </c>
      <c r="H42" s="209">
        <f t="shared" si="6"/>
        <v>51</v>
      </c>
      <c r="I42" s="50">
        <f t="shared" si="1"/>
        <v>0</v>
      </c>
      <c r="J42" s="50">
        <f t="shared" si="1"/>
        <v>0</v>
      </c>
      <c r="K42" s="50">
        <f t="shared" si="1"/>
        <v>0</v>
      </c>
    </row>
    <row r="43" spans="2:11" x14ac:dyDescent="0.15">
      <c r="B43" s="112" t="s">
        <v>42</v>
      </c>
      <c r="C43" s="161" t="s">
        <v>6</v>
      </c>
      <c r="D43" s="153" t="s">
        <v>6</v>
      </c>
      <c r="E43" s="154" t="s">
        <v>6</v>
      </c>
      <c r="F43" s="161" t="s">
        <v>6</v>
      </c>
      <c r="G43" s="153" t="s">
        <v>6</v>
      </c>
      <c r="H43" s="154" t="s">
        <v>6</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1</v>
      </c>
      <c r="D45" s="90">
        <v>57</v>
      </c>
      <c r="E45" s="91">
        <v>51</v>
      </c>
      <c r="F45" s="89">
        <v>1</v>
      </c>
      <c r="G45" s="90">
        <v>57</v>
      </c>
      <c r="H45" s="91">
        <v>51</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13" t="s">
        <v>15</v>
      </c>
      <c r="C48" s="213" t="s">
        <v>5</v>
      </c>
      <c r="D48" s="208" t="s">
        <v>5</v>
      </c>
      <c r="E48" s="209" t="s">
        <v>5</v>
      </c>
      <c r="F48" s="213" t="s">
        <v>5</v>
      </c>
      <c r="G48" s="208" t="s">
        <v>5</v>
      </c>
      <c r="H48" s="209" t="s">
        <v>5</v>
      </c>
      <c r="I48" s="50" t="e">
        <f t="shared" si="1"/>
        <v>#VALUE!</v>
      </c>
      <c r="J48" s="50" t="e">
        <f t="shared" si="1"/>
        <v>#VALUE!</v>
      </c>
      <c r="K48" s="50" t="e">
        <f t="shared" si="1"/>
        <v>#VALUE!</v>
      </c>
    </row>
    <row r="49" spans="2:11" x14ac:dyDescent="0.15">
      <c r="B49" s="112" t="s">
        <v>47</v>
      </c>
      <c r="C49" s="168" t="s">
        <v>5</v>
      </c>
      <c r="D49" s="165" t="s">
        <v>5</v>
      </c>
      <c r="E49" s="174" t="s">
        <v>5</v>
      </c>
      <c r="F49" s="168" t="s">
        <v>5</v>
      </c>
      <c r="G49" s="165" t="s">
        <v>5</v>
      </c>
      <c r="H49" s="174"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t="s">
        <v>6</v>
      </c>
      <c r="D51" s="210" t="s">
        <v>6</v>
      </c>
      <c r="E51" s="211" t="s">
        <v>6</v>
      </c>
      <c r="F51" s="214" t="s">
        <v>6</v>
      </c>
      <c r="G51" s="210" t="s">
        <v>6</v>
      </c>
      <c r="H51" s="211" t="s">
        <v>6</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213">
        <f t="shared" ref="C55:H55" si="7">SUM(C56,C57,C58,C59,C60,C61,C62,C63,C64,C65)</f>
        <v>0</v>
      </c>
      <c r="D55" s="208">
        <f t="shared" si="7"/>
        <v>0</v>
      </c>
      <c r="E55" s="209">
        <f t="shared" si="7"/>
        <v>0</v>
      </c>
      <c r="F55" s="213">
        <f t="shared" si="7"/>
        <v>0</v>
      </c>
      <c r="G55" s="208">
        <f t="shared" si="7"/>
        <v>0</v>
      </c>
      <c r="H55" s="209">
        <f t="shared" si="7"/>
        <v>0</v>
      </c>
      <c r="I55" s="50">
        <f t="shared" si="1"/>
        <v>0</v>
      </c>
      <c r="J55" s="50">
        <f t="shared" si="1"/>
        <v>0</v>
      </c>
      <c r="K55" s="50">
        <f t="shared" si="1"/>
        <v>0</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t="s">
        <v>6</v>
      </c>
      <c r="G58" s="90" t="s">
        <v>6</v>
      </c>
      <c r="H58" s="91" t="s">
        <v>6</v>
      </c>
      <c r="I58" s="50" t="e">
        <f t="shared" si="1"/>
        <v>#VALUE!</v>
      </c>
      <c r="J58" s="50" t="e">
        <f t="shared" si="1"/>
        <v>#VALUE!</v>
      </c>
      <c r="K58" s="50" t="e">
        <f t="shared" si="1"/>
        <v>#VALUE!</v>
      </c>
    </row>
    <row r="59" spans="2:11" x14ac:dyDescent="0.15">
      <c r="B59" s="112" t="s">
        <v>55</v>
      </c>
      <c r="C59" s="89"/>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213">
        <f t="shared" ref="C66:H66" si="8">SUM(C67,C68,C69)</f>
        <v>0</v>
      </c>
      <c r="D66" s="208">
        <f t="shared" si="8"/>
        <v>1</v>
      </c>
      <c r="E66" s="209">
        <f t="shared" si="8"/>
        <v>1</v>
      </c>
      <c r="F66" s="213">
        <f t="shared" si="8"/>
        <v>0</v>
      </c>
      <c r="G66" s="208">
        <f t="shared" si="8"/>
        <v>1</v>
      </c>
      <c r="H66" s="209">
        <f t="shared" si="8"/>
        <v>1</v>
      </c>
      <c r="I66" s="50">
        <f t="shared" si="1"/>
        <v>0</v>
      </c>
      <c r="J66" s="50">
        <f t="shared" si="1"/>
        <v>0</v>
      </c>
      <c r="K66" s="50">
        <f t="shared" si="1"/>
        <v>0</v>
      </c>
    </row>
    <row r="67" spans="2:11" x14ac:dyDescent="0.15">
      <c r="B67" s="112" t="s">
        <v>62</v>
      </c>
      <c r="C67" s="89" t="s">
        <v>6</v>
      </c>
      <c r="D67" s="90" t="s">
        <v>6</v>
      </c>
      <c r="E67" s="91" t="s">
        <v>6</v>
      </c>
      <c r="F67" s="89" t="s">
        <v>5</v>
      </c>
      <c r="G67" s="90" t="s">
        <v>5</v>
      </c>
      <c r="H67" s="91" t="s">
        <v>5</v>
      </c>
      <c r="I67" s="50" t="e">
        <f t="shared" si="1"/>
        <v>#VALUE!</v>
      </c>
      <c r="J67" s="50" t="e">
        <f t="shared" si="1"/>
        <v>#VALUE!</v>
      </c>
      <c r="K67" s="50" t="e">
        <f t="shared" si="1"/>
        <v>#VALUE!</v>
      </c>
    </row>
    <row r="68" spans="2:11" ht="13.5" customHeight="1" x14ac:dyDescent="0.15">
      <c r="B68" s="112" t="s">
        <v>63</v>
      </c>
      <c r="C68" s="89">
        <v>0</v>
      </c>
      <c r="D68" s="90">
        <v>1</v>
      </c>
      <c r="E68" s="91">
        <v>1</v>
      </c>
      <c r="F68" s="89">
        <v>0</v>
      </c>
      <c r="G68" s="90">
        <v>1</v>
      </c>
      <c r="H68" s="91">
        <v>1</v>
      </c>
      <c r="I68" s="50">
        <f t="shared" si="1"/>
        <v>0</v>
      </c>
      <c r="J68" s="50">
        <f t="shared" si="1"/>
        <v>0</v>
      </c>
      <c r="K68" s="50">
        <f t="shared" si="1"/>
        <v>0</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&amp;C46</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141</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70</v>
      </c>
      <c r="D10" s="59">
        <v>2060</v>
      </c>
      <c r="E10" s="60">
        <v>1880</v>
      </c>
      <c r="F10" s="235">
        <v>69</v>
      </c>
      <c r="G10" s="235">
        <v>2210</v>
      </c>
      <c r="H10" s="298">
        <v>2010</v>
      </c>
      <c r="I10" s="50">
        <f>F10-C10</f>
        <v>-1</v>
      </c>
      <c r="J10" s="50">
        <f t="shared" ref="J10:K25" si="0">G10-D10</f>
        <v>150</v>
      </c>
      <c r="K10" s="50">
        <f t="shared" si="0"/>
        <v>130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40.6</v>
      </c>
      <c r="D12" s="107">
        <f t="shared" si="2"/>
        <v>1609.6269</v>
      </c>
      <c r="E12" s="108">
        <f t="shared" si="2"/>
        <v>1498.6269</v>
      </c>
      <c r="F12" s="125">
        <f t="shared" si="2"/>
        <v>39.83</v>
      </c>
      <c r="G12" s="107">
        <f t="shared" si="2"/>
        <v>1600.1000000000001</v>
      </c>
      <c r="H12" s="108">
        <f t="shared" si="2"/>
        <v>1476.2741266968326</v>
      </c>
      <c r="I12" s="50">
        <f t="shared" si="1"/>
        <v>-0.77000000000000313</v>
      </c>
      <c r="J12" s="50">
        <f t="shared" si="0"/>
        <v>-9.5268999999998414</v>
      </c>
      <c r="K12" s="50">
        <f t="shared" si="0"/>
        <v>-22.352773303167396</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4</v>
      </c>
      <c r="D14" s="71">
        <f t="shared" si="3"/>
        <v>116</v>
      </c>
      <c r="E14" s="72">
        <f t="shared" si="3"/>
        <v>106</v>
      </c>
      <c r="F14" s="70">
        <f t="shared" si="3"/>
        <v>3.96</v>
      </c>
      <c r="G14" s="71">
        <f t="shared" si="3"/>
        <v>126.72</v>
      </c>
      <c r="H14" s="72">
        <f t="shared" si="3"/>
        <v>115.25212669683258</v>
      </c>
      <c r="I14" s="50">
        <f t="shared" si="1"/>
        <v>-4.0000000000000036E-2</v>
      </c>
      <c r="J14" s="50">
        <f t="shared" si="0"/>
        <v>10.719999999999999</v>
      </c>
      <c r="K14" s="50">
        <f t="shared" si="0"/>
        <v>9.2521266968325762</v>
      </c>
    </row>
    <row r="15" spans="2:11" x14ac:dyDescent="0.15">
      <c r="B15" s="112" t="s">
        <v>20</v>
      </c>
      <c r="C15" s="73">
        <v>4</v>
      </c>
      <c r="D15" s="68">
        <v>116</v>
      </c>
      <c r="E15" s="74">
        <v>106</v>
      </c>
      <c r="F15" s="73">
        <v>3.96</v>
      </c>
      <c r="G15" s="68">
        <v>126.72</v>
      </c>
      <c r="H15" s="74">
        <v>115.25212669683258</v>
      </c>
      <c r="I15" s="50">
        <f t="shared" si="1"/>
        <v>-4.0000000000000036E-2</v>
      </c>
      <c r="J15" s="50">
        <f t="shared" si="0"/>
        <v>10.719999999999999</v>
      </c>
      <c r="K15" s="50">
        <f t="shared" si="0"/>
        <v>9.2521266968325762</v>
      </c>
    </row>
    <row r="16" spans="2:11" ht="13.5" customHeight="1" x14ac:dyDescent="0.15">
      <c r="B16" s="113" t="s">
        <v>9</v>
      </c>
      <c r="C16" s="212">
        <f t="shared" ref="C16:H16" si="4">SUM(C17,C18,C19)</f>
        <v>1</v>
      </c>
      <c r="D16" s="65">
        <f t="shared" si="4"/>
        <v>4</v>
      </c>
      <c r="E16" s="130">
        <f t="shared" si="4"/>
        <v>3</v>
      </c>
      <c r="F16" s="212">
        <f t="shared" si="4"/>
        <v>1</v>
      </c>
      <c r="G16" s="65">
        <f t="shared" si="4"/>
        <v>3</v>
      </c>
      <c r="H16" s="130">
        <f t="shared" si="4"/>
        <v>2</v>
      </c>
      <c r="I16" s="50">
        <f t="shared" si="1"/>
        <v>0</v>
      </c>
      <c r="J16" s="50">
        <f t="shared" si="0"/>
        <v>-1</v>
      </c>
      <c r="K16" s="50">
        <f t="shared" si="0"/>
        <v>-1</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215" t="s">
        <v>5</v>
      </c>
      <c r="D18" s="216" t="s">
        <v>5</v>
      </c>
      <c r="E18" s="217" t="s">
        <v>5</v>
      </c>
      <c r="F18" s="215" t="s">
        <v>5</v>
      </c>
      <c r="G18" s="216" t="s">
        <v>5</v>
      </c>
      <c r="H18" s="217" t="s">
        <v>5</v>
      </c>
      <c r="I18" s="50" t="e">
        <f t="shared" si="1"/>
        <v>#VALUE!</v>
      </c>
      <c r="J18" s="50" t="e">
        <f t="shared" si="0"/>
        <v>#VALUE!</v>
      </c>
      <c r="K18" s="50" t="e">
        <f t="shared" si="0"/>
        <v>#VALUE!</v>
      </c>
    </row>
    <row r="19" spans="2:11" ht="13.5" customHeight="1" x14ac:dyDescent="0.15">
      <c r="B19" s="112" t="s">
        <v>23</v>
      </c>
      <c r="C19" s="89">
        <v>1</v>
      </c>
      <c r="D19" s="90">
        <v>4</v>
      </c>
      <c r="E19" s="91">
        <v>3</v>
      </c>
      <c r="F19" s="89">
        <v>1</v>
      </c>
      <c r="G19" s="90">
        <v>3</v>
      </c>
      <c r="H19" s="91">
        <v>2</v>
      </c>
      <c r="I19" s="50">
        <f t="shared" si="1"/>
        <v>0</v>
      </c>
      <c r="J19" s="50">
        <f t="shared" si="0"/>
        <v>-1</v>
      </c>
      <c r="K19" s="50">
        <f t="shared" si="0"/>
        <v>-1</v>
      </c>
    </row>
    <row r="20" spans="2:11" x14ac:dyDescent="0.15">
      <c r="B20" s="113" t="s">
        <v>10</v>
      </c>
      <c r="C20" s="213">
        <f t="shared" ref="C20:H20" si="5">SUM(C21,C22,C23,C24,C25,C26)</f>
        <v>1.3</v>
      </c>
      <c r="D20" s="208">
        <f t="shared" si="5"/>
        <v>15</v>
      </c>
      <c r="E20" s="209">
        <f t="shared" si="5"/>
        <v>10</v>
      </c>
      <c r="F20" s="213">
        <f t="shared" si="5"/>
        <v>1</v>
      </c>
      <c r="G20" s="208">
        <f t="shared" si="5"/>
        <v>15</v>
      </c>
      <c r="H20" s="209">
        <f t="shared" si="5"/>
        <v>10</v>
      </c>
      <c r="I20" s="50">
        <f t="shared" si="1"/>
        <v>-0.30000000000000004</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9">
        <v>0</v>
      </c>
      <c r="D23" s="90">
        <v>0</v>
      </c>
      <c r="E23" s="91">
        <v>0</v>
      </c>
      <c r="F23" s="89">
        <v>0</v>
      </c>
      <c r="G23" s="90">
        <v>0</v>
      </c>
      <c r="H23" s="91">
        <v>0</v>
      </c>
      <c r="I23" s="50">
        <f t="shared" si="1"/>
        <v>0</v>
      </c>
      <c r="J23" s="50">
        <f t="shared" si="0"/>
        <v>0</v>
      </c>
      <c r="K23" s="50">
        <f t="shared" si="0"/>
        <v>0</v>
      </c>
    </row>
    <row r="24" spans="2:11" x14ac:dyDescent="0.15">
      <c r="B24" s="112" t="s">
        <v>27</v>
      </c>
      <c r="C24" s="87">
        <v>1</v>
      </c>
      <c r="D24" s="52">
        <v>15</v>
      </c>
      <c r="E24" s="88">
        <v>10</v>
      </c>
      <c r="F24" s="87">
        <v>1</v>
      </c>
      <c r="G24" s="52">
        <v>15</v>
      </c>
      <c r="H24" s="88">
        <v>10</v>
      </c>
      <c r="I24" s="50">
        <f t="shared" si="1"/>
        <v>0</v>
      </c>
      <c r="J24" s="50">
        <f t="shared" si="0"/>
        <v>0</v>
      </c>
      <c r="K24" s="50">
        <f t="shared" si="0"/>
        <v>0</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v>0.3</v>
      </c>
      <c r="D26" s="52">
        <v>0</v>
      </c>
      <c r="E26" s="88">
        <v>0</v>
      </c>
      <c r="F26" s="87">
        <v>0</v>
      </c>
      <c r="G26" s="52">
        <v>0</v>
      </c>
      <c r="H26" s="88">
        <v>0</v>
      </c>
      <c r="I26" s="50">
        <f t="shared" si="1"/>
        <v>-0.3</v>
      </c>
      <c r="J26" s="50">
        <f t="shared" si="1"/>
        <v>0</v>
      </c>
      <c r="K26" s="50">
        <f t="shared" si="1"/>
        <v>0</v>
      </c>
    </row>
    <row r="27" spans="2:11" x14ac:dyDescent="0.15">
      <c r="B27" s="113" t="s">
        <v>11</v>
      </c>
      <c r="C27" s="213">
        <f t="shared" ref="C27:H27" si="6">C28</f>
        <v>2.2999999999999998</v>
      </c>
      <c r="D27" s="208">
        <f t="shared" si="6"/>
        <v>56</v>
      </c>
      <c r="E27" s="209">
        <f t="shared" si="6"/>
        <v>50</v>
      </c>
      <c r="F27" s="213">
        <f t="shared" si="6"/>
        <v>2.2999999999999998</v>
      </c>
      <c r="G27" s="208">
        <f t="shared" si="6"/>
        <v>53</v>
      </c>
      <c r="H27" s="209">
        <f t="shared" si="6"/>
        <v>48</v>
      </c>
      <c r="I27" s="50">
        <f t="shared" si="1"/>
        <v>0</v>
      </c>
      <c r="J27" s="50">
        <f t="shared" si="1"/>
        <v>-3</v>
      </c>
      <c r="K27" s="50">
        <f t="shared" si="1"/>
        <v>-2</v>
      </c>
    </row>
    <row r="28" spans="2:11" x14ac:dyDescent="0.15">
      <c r="B28" s="112" t="s">
        <v>30</v>
      </c>
      <c r="C28" s="89">
        <v>2.2999999999999998</v>
      </c>
      <c r="D28" s="90">
        <v>56</v>
      </c>
      <c r="E28" s="91">
        <v>50</v>
      </c>
      <c r="F28" s="89">
        <v>2.2999999999999998</v>
      </c>
      <c r="G28" s="90">
        <v>53</v>
      </c>
      <c r="H28" s="91">
        <v>48</v>
      </c>
      <c r="I28" s="50">
        <f t="shared" si="1"/>
        <v>0</v>
      </c>
      <c r="J28" s="50">
        <f t="shared" si="1"/>
        <v>-3</v>
      </c>
      <c r="K28" s="50">
        <f t="shared" si="1"/>
        <v>-2</v>
      </c>
    </row>
    <row r="29" spans="2:11" x14ac:dyDescent="0.15">
      <c r="B29" s="113"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213">
        <f t="shared" ref="C34:H34" si="7">SUM(C35,C36,C37,C38,C39,C40,C41)</f>
        <v>3</v>
      </c>
      <c r="D34" s="208">
        <f t="shared" si="7"/>
        <v>59</v>
      </c>
      <c r="E34" s="209">
        <f t="shared" si="7"/>
        <v>49</v>
      </c>
      <c r="F34" s="213">
        <f t="shared" si="7"/>
        <v>3</v>
      </c>
      <c r="G34" s="208">
        <f t="shared" si="7"/>
        <v>61</v>
      </c>
      <c r="H34" s="209">
        <f t="shared" si="7"/>
        <v>51</v>
      </c>
      <c r="I34" s="50">
        <f t="shared" si="1"/>
        <v>0</v>
      </c>
      <c r="J34" s="50">
        <f t="shared" si="1"/>
        <v>2</v>
      </c>
      <c r="K34" s="50">
        <f t="shared" si="1"/>
        <v>2</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92">
        <v>2</v>
      </c>
      <c r="D39" s="93">
        <v>38</v>
      </c>
      <c r="E39" s="94">
        <v>34</v>
      </c>
      <c r="F39" s="92">
        <v>2</v>
      </c>
      <c r="G39" s="93">
        <v>40</v>
      </c>
      <c r="H39" s="94">
        <v>36</v>
      </c>
      <c r="I39" s="50">
        <f t="shared" si="1"/>
        <v>0</v>
      </c>
      <c r="J39" s="50">
        <f t="shared" si="1"/>
        <v>2</v>
      </c>
      <c r="K39" s="50">
        <f t="shared" si="1"/>
        <v>2</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92">
        <v>1</v>
      </c>
      <c r="D41" s="93">
        <v>21</v>
      </c>
      <c r="E41" s="94">
        <v>15</v>
      </c>
      <c r="F41" s="92">
        <v>1</v>
      </c>
      <c r="G41" s="93">
        <v>21</v>
      </c>
      <c r="H41" s="94">
        <v>15</v>
      </c>
      <c r="I41" s="50">
        <f t="shared" si="1"/>
        <v>0</v>
      </c>
      <c r="J41" s="50">
        <f t="shared" si="1"/>
        <v>0</v>
      </c>
      <c r="K41" s="50">
        <f t="shared" si="1"/>
        <v>0</v>
      </c>
    </row>
    <row r="42" spans="2:11" x14ac:dyDescent="0.15">
      <c r="B42" s="113" t="s">
        <v>14</v>
      </c>
      <c r="C42" s="213">
        <f t="shared" ref="C42:H42" si="8">SUM(C43,C44,C45,C46,C47)</f>
        <v>29</v>
      </c>
      <c r="D42" s="208">
        <f t="shared" si="8"/>
        <v>1337</v>
      </c>
      <c r="E42" s="209">
        <f t="shared" si="8"/>
        <v>1259</v>
      </c>
      <c r="F42" s="213">
        <f t="shared" si="8"/>
        <v>28</v>
      </c>
      <c r="G42" s="208">
        <f t="shared" si="8"/>
        <v>1327</v>
      </c>
      <c r="H42" s="209">
        <f t="shared" si="8"/>
        <v>1238</v>
      </c>
      <c r="I42" s="50">
        <f t="shared" si="1"/>
        <v>-1</v>
      </c>
      <c r="J42" s="50">
        <f t="shared" si="1"/>
        <v>-10</v>
      </c>
      <c r="K42" s="50">
        <f t="shared" si="1"/>
        <v>-21</v>
      </c>
    </row>
    <row r="43" spans="2:11" x14ac:dyDescent="0.15">
      <c r="B43" s="112" t="s">
        <v>42</v>
      </c>
      <c r="C43" s="164">
        <v>1</v>
      </c>
      <c r="D43" s="162">
        <v>30</v>
      </c>
      <c r="E43" s="163">
        <v>29</v>
      </c>
      <c r="F43" s="164">
        <v>1</v>
      </c>
      <c r="G43" s="162">
        <v>30</v>
      </c>
      <c r="H43" s="163">
        <v>28</v>
      </c>
      <c r="I43" s="50">
        <f t="shared" si="1"/>
        <v>0</v>
      </c>
      <c r="J43" s="50">
        <f t="shared" si="1"/>
        <v>0</v>
      </c>
      <c r="K43" s="50">
        <f t="shared" si="1"/>
        <v>-1</v>
      </c>
    </row>
    <row r="44" spans="2:11" x14ac:dyDescent="0.15">
      <c r="B44" s="112" t="s">
        <v>43</v>
      </c>
      <c r="C44" s="152" t="s">
        <v>6</v>
      </c>
      <c r="D44" s="141" t="s">
        <v>6</v>
      </c>
      <c r="E44" s="149" t="s">
        <v>6</v>
      </c>
      <c r="F44" s="152" t="s">
        <v>6</v>
      </c>
      <c r="G44" s="141" t="s">
        <v>6</v>
      </c>
      <c r="H44" s="149" t="s">
        <v>6</v>
      </c>
      <c r="I44" s="50" t="e">
        <f t="shared" si="1"/>
        <v>#VALUE!</v>
      </c>
      <c r="J44" s="50" t="e">
        <f t="shared" si="1"/>
        <v>#VALUE!</v>
      </c>
      <c r="K44" s="50" t="e">
        <f t="shared" si="1"/>
        <v>#VALUE!</v>
      </c>
    </row>
    <row r="45" spans="2:11" x14ac:dyDescent="0.15">
      <c r="B45" s="112" t="s">
        <v>44</v>
      </c>
      <c r="C45" s="89">
        <v>2</v>
      </c>
      <c r="D45" s="90">
        <v>67</v>
      </c>
      <c r="E45" s="91">
        <v>60</v>
      </c>
      <c r="F45" s="89">
        <v>2</v>
      </c>
      <c r="G45" s="90">
        <v>67</v>
      </c>
      <c r="H45" s="91">
        <v>60</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164">
        <v>26</v>
      </c>
      <c r="D47" s="162">
        <v>1240</v>
      </c>
      <c r="E47" s="163">
        <v>1170</v>
      </c>
      <c r="F47" s="164">
        <v>25</v>
      </c>
      <c r="G47" s="162">
        <v>1230</v>
      </c>
      <c r="H47" s="163">
        <v>1150</v>
      </c>
      <c r="I47" s="50">
        <f t="shared" si="1"/>
        <v>-1</v>
      </c>
      <c r="J47" s="50">
        <f t="shared" si="1"/>
        <v>-10</v>
      </c>
      <c r="K47" s="50">
        <f t="shared" si="1"/>
        <v>-20</v>
      </c>
    </row>
    <row r="48" spans="2:11" x14ac:dyDescent="0.15">
      <c r="B48" s="113" t="s">
        <v>15</v>
      </c>
      <c r="C48" s="213">
        <f t="shared" ref="C48:H48" si="9">SUM(C49,C50)</f>
        <v>0</v>
      </c>
      <c r="D48" s="208">
        <f t="shared" si="9"/>
        <v>2</v>
      </c>
      <c r="E48" s="209">
        <f t="shared" si="9"/>
        <v>2</v>
      </c>
      <c r="F48" s="213">
        <f t="shared" si="9"/>
        <v>0</v>
      </c>
      <c r="G48" s="208">
        <f t="shared" si="9"/>
        <v>2</v>
      </c>
      <c r="H48" s="209">
        <f t="shared" si="9"/>
        <v>2</v>
      </c>
      <c r="I48" s="50">
        <f t="shared" si="1"/>
        <v>0</v>
      </c>
      <c r="J48" s="50">
        <f t="shared" si="1"/>
        <v>0</v>
      </c>
      <c r="K48" s="50">
        <f t="shared" si="1"/>
        <v>0</v>
      </c>
    </row>
    <row r="49" spans="2:11" x14ac:dyDescent="0.15">
      <c r="B49" s="112" t="s">
        <v>47</v>
      </c>
      <c r="C49" s="87">
        <v>0</v>
      </c>
      <c r="D49" s="52">
        <v>2</v>
      </c>
      <c r="E49" s="88">
        <v>2</v>
      </c>
      <c r="F49" s="87">
        <v>0</v>
      </c>
      <c r="G49" s="52">
        <v>2</v>
      </c>
      <c r="H49" s="88">
        <v>2</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t="s">
        <v>5</v>
      </c>
      <c r="D51" s="210" t="s">
        <v>5</v>
      </c>
      <c r="E51" s="211" t="s">
        <v>5</v>
      </c>
      <c r="F51" s="214" t="s">
        <v>5</v>
      </c>
      <c r="G51" s="210" t="s">
        <v>5</v>
      </c>
      <c r="H51" s="211" t="s">
        <v>5</v>
      </c>
      <c r="I51" s="50" t="e">
        <f t="shared" si="1"/>
        <v>#VALUE!</v>
      </c>
      <c r="J51" s="50" t="e">
        <f t="shared" si="1"/>
        <v>#VALUE!</v>
      </c>
      <c r="K51" s="50" t="e">
        <f t="shared" si="1"/>
        <v>#VALUE!</v>
      </c>
    </row>
    <row r="52" spans="2:11" x14ac:dyDescent="0.15">
      <c r="B52" s="112" t="s">
        <v>49</v>
      </c>
      <c r="C52" s="89" t="s">
        <v>5</v>
      </c>
      <c r="D52" s="90" t="s">
        <v>5</v>
      </c>
      <c r="E52" s="91" t="s">
        <v>5</v>
      </c>
      <c r="F52" s="89" t="s">
        <v>5</v>
      </c>
      <c r="G52" s="90" t="s">
        <v>5</v>
      </c>
      <c r="H52" s="91" t="s">
        <v>5</v>
      </c>
      <c r="I52" s="50" t="e">
        <f t="shared" si="1"/>
        <v>#VALUE!</v>
      </c>
      <c r="J52" s="50" t="e">
        <f t="shared" si="1"/>
        <v>#VALUE!</v>
      </c>
      <c r="K52" s="50" t="e">
        <f t="shared" si="1"/>
        <v>#VALUE!</v>
      </c>
    </row>
    <row r="53" spans="2:11" x14ac:dyDescent="0.15">
      <c r="B53" s="112" t="s">
        <v>50</v>
      </c>
      <c r="C53" s="89" t="s">
        <v>5</v>
      </c>
      <c r="D53" s="90" t="s">
        <v>5</v>
      </c>
      <c r="E53" s="91" t="s">
        <v>5</v>
      </c>
      <c r="F53" s="89" t="s">
        <v>5</v>
      </c>
      <c r="G53" s="90" t="s">
        <v>5</v>
      </c>
      <c r="H53" s="91" t="s">
        <v>5</v>
      </c>
      <c r="I53" s="50" t="e">
        <f t="shared" si="1"/>
        <v>#VALUE!</v>
      </c>
      <c r="J53" s="50" t="e">
        <f t="shared" si="1"/>
        <v>#VALUE!</v>
      </c>
      <c r="K53" s="50" t="e">
        <f t="shared" si="1"/>
        <v>#VALUE!</v>
      </c>
    </row>
    <row r="54" spans="2:11" x14ac:dyDescent="0.15">
      <c r="B54" s="112" t="s">
        <v>51</v>
      </c>
      <c r="C54" s="89" t="s">
        <v>5</v>
      </c>
      <c r="D54" s="90" t="s">
        <v>5</v>
      </c>
      <c r="E54" s="91" t="s">
        <v>5</v>
      </c>
      <c r="F54" s="89" t="s">
        <v>5</v>
      </c>
      <c r="G54" s="90" t="s">
        <v>5</v>
      </c>
      <c r="H54" s="91" t="s">
        <v>5</v>
      </c>
      <c r="I54" s="50" t="e">
        <f t="shared" si="1"/>
        <v>#VALUE!</v>
      </c>
      <c r="J54" s="50" t="e">
        <f t="shared" si="1"/>
        <v>#VALUE!</v>
      </c>
      <c r="K54" s="50" t="e">
        <f t="shared" si="1"/>
        <v>#VALUE!</v>
      </c>
    </row>
    <row r="55" spans="2:11" x14ac:dyDescent="0.15">
      <c r="B55" s="113" t="s">
        <v>17</v>
      </c>
      <c r="C55" s="213">
        <f t="shared" ref="C55:H55" si="10">SUM(C56,C57,C58,C59,C60,C61,C62,C63,C64,C65)</f>
        <v>0</v>
      </c>
      <c r="D55" s="208">
        <f t="shared" si="10"/>
        <v>19</v>
      </c>
      <c r="E55" s="209">
        <f t="shared" si="10"/>
        <v>18</v>
      </c>
      <c r="F55" s="213">
        <f t="shared" si="10"/>
        <v>0.56999999999999995</v>
      </c>
      <c r="G55" s="208">
        <f t="shared" si="10"/>
        <v>11.38</v>
      </c>
      <c r="H55" s="209">
        <f t="shared" si="10"/>
        <v>9.0220000000000002</v>
      </c>
      <c r="I55" s="50">
        <f t="shared" si="1"/>
        <v>0.56999999999999995</v>
      </c>
      <c r="J55" s="50">
        <f t="shared" si="1"/>
        <v>-7.6199999999999992</v>
      </c>
      <c r="K55" s="50">
        <f t="shared" si="1"/>
        <v>-8.9779999999999998</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19</v>
      </c>
      <c r="E57" s="91">
        <v>18</v>
      </c>
      <c r="F57" s="89">
        <v>0.56999999999999995</v>
      </c>
      <c r="G57" s="90">
        <v>11.38</v>
      </c>
      <c r="H57" s="91">
        <v>9.0220000000000002</v>
      </c>
      <c r="I57" s="50">
        <f t="shared" si="1"/>
        <v>0.56999999999999995</v>
      </c>
      <c r="J57" s="50">
        <f t="shared" si="1"/>
        <v>-7.6199999999999992</v>
      </c>
      <c r="K57" s="50">
        <f t="shared" si="1"/>
        <v>-8.9779999999999998</v>
      </c>
    </row>
    <row r="58" spans="2:11" x14ac:dyDescent="0.15">
      <c r="B58" s="112" t="s">
        <v>54</v>
      </c>
      <c r="C58" s="89">
        <v>0</v>
      </c>
      <c r="D58" s="90">
        <v>0</v>
      </c>
      <c r="E58" s="91">
        <v>0</v>
      </c>
      <c r="F58" s="89">
        <v>0</v>
      </c>
      <c r="G58" s="90">
        <v>0</v>
      </c>
      <c r="H58" s="91">
        <v>0</v>
      </c>
      <c r="I58" s="50">
        <f t="shared" si="1"/>
        <v>0</v>
      </c>
      <c r="J58" s="50">
        <f t="shared" si="1"/>
        <v>0</v>
      </c>
      <c r="K58" s="50">
        <f t="shared" si="1"/>
        <v>0</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213" t="s">
        <v>5</v>
      </c>
      <c r="D66" s="208">
        <f t="shared" ref="D66:H66" si="11">SUM(D67,D68,D69)</f>
        <v>1.6268999999999998</v>
      </c>
      <c r="E66" s="209">
        <f t="shared" si="11"/>
        <v>1.6268999999999998</v>
      </c>
      <c r="F66" s="213" t="s">
        <v>5</v>
      </c>
      <c r="G66" s="208">
        <f t="shared" si="11"/>
        <v>1</v>
      </c>
      <c r="H66" s="209">
        <f t="shared" si="11"/>
        <v>1</v>
      </c>
      <c r="I66" s="50" t="e">
        <f t="shared" si="1"/>
        <v>#VALUE!</v>
      </c>
      <c r="J66" s="50">
        <f t="shared" si="1"/>
        <v>-0.62689999999999979</v>
      </c>
      <c r="K66" s="50">
        <f t="shared" si="1"/>
        <v>-0.62689999999999979</v>
      </c>
    </row>
    <row r="67" spans="2:11" x14ac:dyDescent="0.15">
      <c r="B67" s="112" t="s">
        <v>62</v>
      </c>
      <c r="C67" s="89" t="s">
        <v>5</v>
      </c>
      <c r="D67" s="90">
        <v>1.6268999999999998</v>
      </c>
      <c r="E67" s="91">
        <v>1.6268999999999998</v>
      </c>
      <c r="F67" s="89" t="s">
        <v>5</v>
      </c>
      <c r="G67" s="90">
        <v>1</v>
      </c>
      <c r="H67" s="91">
        <v>1</v>
      </c>
      <c r="I67" s="50" t="e">
        <f t="shared" si="1"/>
        <v>#VALUE!</v>
      </c>
      <c r="J67" s="50">
        <f t="shared" si="1"/>
        <v>-0.62689999999999979</v>
      </c>
      <c r="K67" s="50">
        <f t="shared" si="1"/>
        <v>-0.62689999999999979</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M31"/>
  <sheetViews>
    <sheetView view="pageBreakPreview" zoomScaleNormal="90" zoomScaleSheetLayoutView="100" workbookViewId="0">
      <selection activeCell="C32" sqref="C32"/>
    </sheetView>
  </sheetViews>
  <sheetFormatPr defaultRowHeight="13.5" x14ac:dyDescent="0.15"/>
  <cols>
    <col min="1" max="1" width="2" customWidth="1"/>
    <col min="2" max="2" width="2.75" bestFit="1" customWidth="1"/>
    <col min="3" max="3" width="3.625" customWidth="1"/>
    <col min="4" max="4" width="4.125" customWidth="1"/>
    <col min="12" max="12" width="4.125" customWidth="1"/>
    <col min="13" max="13" width="4.375" customWidth="1"/>
    <col min="14" max="14" width="7.75" customWidth="1"/>
  </cols>
  <sheetData>
    <row r="2" spans="1:13" ht="14.25" x14ac:dyDescent="0.15">
      <c r="A2" s="258" t="s">
        <v>188</v>
      </c>
      <c r="B2" s="258"/>
      <c r="C2" s="258"/>
      <c r="D2" s="258"/>
      <c r="E2" s="258"/>
      <c r="F2" s="258"/>
      <c r="G2" s="258"/>
      <c r="H2" s="258"/>
      <c r="I2" s="258"/>
      <c r="J2" s="258"/>
      <c r="K2" s="258"/>
      <c r="L2" s="258"/>
      <c r="M2" s="258"/>
    </row>
    <row r="4" spans="1:13" x14ac:dyDescent="0.15">
      <c r="B4" s="33"/>
      <c r="C4" s="33"/>
    </row>
    <row r="5" spans="1:13" ht="14.25" x14ac:dyDescent="0.15">
      <c r="B5" s="34" t="s">
        <v>194</v>
      </c>
      <c r="C5" s="1" t="s">
        <v>312</v>
      </c>
      <c r="D5" s="1"/>
      <c r="E5" s="1"/>
      <c r="F5" s="1"/>
      <c r="G5" s="1"/>
      <c r="H5" s="1"/>
      <c r="I5" s="1"/>
      <c r="J5" s="1"/>
      <c r="K5" s="1"/>
      <c r="L5" s="1"/>
      <c r="M5" s="1"/>
    </row>
    <row r="6" spans="1:13" ht="14.25" x14ac:dyDescent="0.15">
      <c r="B6" s="1"/>
      <c r="C6" s="1"/>
      <c r="D6" s="1" t="s">
        <v>313</v>
      </c>
      <c r="E6" s="1"/>
      <c r="F6" s="1"/>
      <c r="G6" s="1"/>
      <c r="H6" s="1"/>
      <c r="I6" s="1"/>
      <c r="J6" s="1"/>
      <c r="K6" s="1"/>
      <c r="L6" s="1"/>
      <c r="M6" s="1"/>
    </row>
    <row r="7" spans="1:13" ht="14.25" x14ac:dyDescent="0.15">
      <c r="B7" s="1"/>
      <c r="C7" s="1"/>
      <c r="D7" s="1" t="s">
        <v>342</v>
      </c>
      <c r="E7" s="1"/>
      <c r="F7" s="1"/>
      <c r="G7" s="1"/>
      <c r="H7" s="1"/>
      <c r="I7" s="1"/>
      <c r="J7" s="1"/>
      <c r="K7" s="1"/>
      <c r="L7" s="1"/>
      <c r="M7" s="1"/>
    </row>
    <row r="8" spans="1:13" ht="14.25" x14ac:dyDescent="0.15">
      <c r="B8" s="1"/>
      <c r="C8" s="1"/>
      <c r="D8" s="1" t="s">
        <v>189</v>
      </c>
      <c r="E8" s="1"/>
      <c r="F8" s="1"/>
      <c r="G8" s="1"/>
      <c r="H8" s="1"/>
      <c r="I8" s="1"/>
      <c r="J8" s="1"/>
      <c r="K8" s="1"/>
      <c r="L8" s="1"/>
      <c r="M8" s="1"/>
    </row>
    <row r="9" spans="1:13" ht="14.25" customHeight="1" x14ac:dyDescent="0.15">
      <c r="B9" s="1"/>
      <c r="C9" s="1"/>
      <c r="D9" s="261" t="s">
        <v>334</v>
      </c>
      <c r="E9" s="270"/>
      <c r="F9" s="270"/>
      <c r="G9" s="270"/>
      <c r="H9" s="270"/>
      <c r="I9" s="270"/>
      <c r="J9" s="270"/>
      <c r="K9" s="270"/>
      <c r="L9" s="270"/>
      <c r="M9" s="270"/>
    </row>
    <row r="10" spans="1:13" ht="14.25" customHeight="1" x14ac:dyDescent="0.15">
      <c r="B10" s="1"/>
      <c r="C10" s="1"/>
      <c r="D10" s="270"/>
      <c r="E10" s="270"/>
      <c r="F10" s="270"/>
      <c r="G10" s="270"/>
      <c r="H10" s="270"/>
      <c r="I10" s="270"/>
      <c r="J10" s="270"/>
      <c r="K10" s="270"/>
      <c r="L10" s="270"/>
      <c r="M10" s="270"/>
    </row>
    <row r="11" spans="1:13" ht="14.25" customHeight="1" x14ac:dyDescent="0.15">
      <c r="B11" s="1"/>
      <c r="C11" s="1"/>
      <c r="D11" s="261" t="s">
        <v>314</v>
      </c>
      <c r="E11" s="261"/>
      <c r="F11" s="261"/>
      <c r="G11" s="261"/>
      <c r="H11" s="261"/>
      <c r="I11" s="261"/>
      <c r="J11" s="261"/>
      <c r="K11" s="261"/>
      <c r="L11" s="261"/>
      <c r="M11" s="261"/>
    </row>
    <row r="12" spans="1:13" ht="13.5" customHeight="1" x14ac:dyDescent="0.15">
      <c r="D12" s="261"/>
      <c r="E12" s="261"/>
      <c r="F12" s="261"/>
      <c r="G12" s="261"/>
      <c r="H12" s="261"/>
      <c r="I12" s="261"/>
      <c r="J12" s="261"/>
      <c r="K12" s="261"/>
      <c r="L12" s="261"/>
      <c r="M12" s="261"/>
    </row>
    <row r="13" spans="1:13" ht="13.5" customHeight="1" x14ac:dyDescent="0.15">
      <c r="D13" s="261"/>
      <c r="E13" s="261"/>
      <c r="F13" s="261"/>
      <c r="G13" s="261"/>
      <c r="H13" s="261"/>
      <c r="I13" s="261"/>
      <c r="J13" s="261"/>
      <c r="K13" s="261"/>
      <c r="L13" s="261"/>
      <c r="M13" s="261"/>
    </row>
    <row r="15" spans="1:13" ht="14.25" x14ac:dyDescent="0.15">
      <c r="B15" s="34" t="s">
        <v>197</v>
      </c>
      <c r="C15" s="1" t="s">
        <v>318</v>
      </c>
    </row>
    <row r="16" spans="1:13" x14ac:dyDescent="0.15">
      <c r="D16" s="269" t="s">
        <v>317</v>
      </c>
      <c r="E16" s="269"/>
      <c r="F16" s="269"/>
      <c r="G16" s="269"/>
      <c r="H16" s="269"/>
      <c r="I16" s="269"/>
      <c r="J16" s="269"/>
      <c r="K16" s="269"/>
      <c r="L16" s="269"/>
      <c r="M16" s="269"/>
    </row>
    <row r="17" spans="3:13" x14ac:dyDescent="0.15">
      <c r="D17" s="269"/>
      <c r="E17" s="269"/>
      <c r="F17" s="269"/>
      <c r="G17" s="269"/>
      <c r="H17" s="269"/>
      <c r="I17" s="269"/>
      <c r="J17" s="269"/>
      <c r="K17" s="269"/>
      <c r="L17" s="269"/>
      <c r="M17" s="269"/>
    </row>
    <row r="18" spans="3:13" x14ac:dyDescent="0.15">
      <c r="D18" s="269"/>
      <c r="E18" s="269"/>
      <c r="F18" s="269"/>
      <c r="G18" s="269"/>
      <c r="H18" s="269"/>
      <c r="I18" s="269"/>
      <c r="J18" s="269"/>
      <c r="K18" s="269"/>
      <c r="L18" s="269"/>
      <c r="M18" s="269"/>
    </row>
    <row r="31" spans="3:13" x14ac:dyDescent="0.15">
      <c r="C31" t="s">
        <v>357</v>
      </c>
    </row>
  </sheetData>
  <mergeCells count="4">
    <mergeCell ref="A2:M2"/>
    <mergeCell ref="D11:M13"/>
    <mergeCell ref="D16:M18"/>
    <mergeCell ref="D9:M10"/>
  </mergeCells>
  <phoneticPr fontId="5"/>
  <pageMargins left="0.74803149606299213" right="0.74803149606299213" top="0.98425196850393704" bottom="0.98425196850393704" header="0.51181102362204722" footer="0.51181102362204722"/>
  <pageSetup paperSize="9" scale="96" orientation="portrait" r:id="rId1"/>
  <headerFooter alignWithMargins="0">
    <oddFooter>&amp;C3</oddFooter>
  </headerFooter>
  <colBreaks count="1" manualBreakCount="1">
    <brk id="14"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142</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t="s">
        <v>5</v>
      </c>
      <c r="D10" s="59" t="s">
        <v>5</v>
      </c>
      <c r="E10" s="60" t="s">
        <v>5</v>
      </c>
      <c r="F10" s="59" t="s">
        <v>5</v>
      </c>
      <c r="G10" s="59" t="s">
        <v>5</v>
      </c>
      <c r="H10" s="60" t="s">
        <v>5</v>
      </c>
      <c r="I10" s="50" t="e">
        <f>F10-C10</f>
        <v>#VALUE!</v>
      </c>
      <c r="J10" s="50" t="e">
        <f t="shared" ref="J10:K25" si="0">G10-D10</f>
        <v>#VALUE!</v>
      </c>
      <c r="K10" s="50" t="e">
        <f t="shared" si="0"/>
        <v>#VALUE!</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118.75999999999999</v>
      </c>
      <c r="D12" s="107">
        <f t="shared" si="2"/>
        <v>1351.06</v>
      </c>
      <c r="E12" s="108">
        <f t="shared" si="2"/>
        <v>1218.3442863229654</v>
      </c>
      <c r="F12" s="125">
        <f t="shared" si="2"/>
        <v>101.47760000000001</v>
      </c>
      <c r="G12" s="107">
        <f t="shared" si="2"/>
        <v>917.13591999999994</v>
      </c>
      <c r="H12" s="108">
        <f t="shared" si="2"/>
        <v>839.08061301645341</v>
      </c>
      <c r="I12" s="50">
        <f t="shared" si="1"/>
        <v>-17.282399999999981</v>
      </c>
      <c r="J12" s="50">
        <f t="shared" si="0"/>
        <v>-433.92408</v>
      </c>
      <c r="K12" s="50">
        <f t="shared" si="0"/>
        <v>-379.26367330651203</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7.76</v>
      </c>
      <c r="D14" s="71">
        <f t="shared" si="3"/>
        <v>81.47999999999999</v>
      </c>
      <c r="E14" s="72">
        <f t="shared" si="3"/>
        <v>66.864286322965484</v>
      </c>
      <c r="F14" s="70">
        <f t="shared" si="3"/>
        <v>7.4495999999999993</v>
      </c>
      <c r="G14" s="71">
        <f t="shared" si="3"/>
        <v>75.985919999999993</v>
      </c>
      <c r="H14" s="72">
        <f t="shared" si="3"/>
        <v>61.955613016453377</v>
      </c>
      <c r="I14" s="50">
        <f t="shared" si="1"/>
        <v>-0.31040000000000045</v>
      </c>
      <c r="J14" s="50">
        <f t="shared" si="0"/>
        <v>-5.4940799999999967</v>
      </c>
      <c r="K14" s="50">
        <f t="shared" si="0"/>
        <v>-4.9086733065121066</v>
      </c>
    </row>
    <row r="15" spans="2:11" x14ac:dyDescent="0.15">
      <c r="B15" s="112" t="s">
        <v>20</v>
      </c>
      <c r="C15" s="73">
        <v>7.76</v>
      </c>
      <c r="D15" s="68">
        <v>81.47999999999999</v>
      </c>
      <c r="E15" s="74">
        <v>66.864286322965484</v>
      </c>
      <c r="F15" s="73">
        <v>7.4495999999999993</v>
      </c>
      <c r="G15" s="68">
        <v>75.985919999999993</v>
      </c>
      <c r="H15" s="74">
        <v>61.955613016453377</v>
      </c>
      <c r="I15" s="50">
        <f t="shared" si="1"/>
        <v>-0.31040000000000045</v>
      </c>
      <c r="J15" s="50">
        <f t="shared" si="0"/>
        <v>-5.4940799999999967</v>
      </c>
      <c r="K15" s="50">
        <f t="shared" si="0"/>
        <v>-4.9086733065121066</v>
      </c>
    </row>
    <row r="16" spans="2:11" ht="13.5" customHeight="1" x14ac:dyDescent="0.15">
      <c r="B16" s="113" t="s">
        <v>9</v>
      </c>
      <c r="C16" s="212">
        <f t="shared" ref="C16:H16" si="4">SUM(C17,C18,C19)</f>
        <v>3.3</v>
      </c>
      <c r="D16" s="65">
        <f t="shared" si="4"/>
        <v>43</v>
      </c>
      <c r="E16" s="130">
        <f t="shared" si="4"/>
        <v>36.5</v>
      </c>
      <c r="F16" s="212">
        <f t="shared" si="4"/>
        <v>3</v>
      </c>
      <c r="G16" s="65">
        <f t="shared" si="4"/>
        <v>42</v>
      </c>
      <c r="H16" s="130">
        <f t="shared" si="4"/>
        <v>36</v>
      </c>
      <c r="I16" s="50">
        <f t="shared" si="1"/>
        <v>-0.29999999999999982</v>
      </c>
      <c r="J16" s="50">
        <f t="shared" si="0"/>
        <v>-1</v>
      </c>
      <c r="K16" s="50">
        <f t="shared" si="0"/>
        <v>-0.5</v>
      </c>
    </row>
    <row r="17" spans="2:11" ht="13.5" customHeight="1" x14ac:dyDescent="0.15">
      <c r="B17" s="112" t="s">
        <v>21</v>
      </c>
      <c r="C17" s="78">
        <v>0.3</v>
      </c>
      <c r="D17" s="79">
        <v>5</v>
      </c>
      <c r="E17" s="80">
        <v>4.5</v>
      </c>
      <c r="F17" s="78">
        <v>0</v>
      </c>
      <c r="G17" s="79">
        <v>5</v>
      </c>
      <c r="H17" s="80">
        <v>5</v>
      </c>
      <c r="I17" s="50">
        <f t="shared" si="1"/>
        <v>-0.3</v>
      </c>
      <c r="J17" s="50">
        <f t="shared" si="0"/>
        <v>0</v>
      </c>
      <c r="K17" s="50">
        <f t="shared" si="0"/>
        <v>0.5</v>
      </c>
    </row>
    <row r="18" spans="2:11" ht="13.5" customHeight="1" x14ac:dyDescent="0.15">
      <c r="B18" s="112" t="s">
        <v>22</v>
      </c>
      <c r="C18" s="78">
        <v>1</v>
      </c>
      <c r="D18" s="79">
        <v>14</v>
      </c>
      <c r="E18" s="80">
        <v>12</v>
      </c>
      <c r="F18" s="78">
        <v>1</v>
      </c>
      <c r="G18" s="79">
        <v>14</v>
      </c>
      <c r="H18" s="80">
        <v>12</v>
      </c>
      <c r="I18" s="50">
        <f t="shared" si="1"/>
        <v>0</v>
      </c>
      <c r="J18" s="50">
        <f t="shared" si="0"/>
        <v>0</v>
      </c>
      <c r="K18" s="50">
        <f t="shared" si="0"/>
        <v>0</v>
      </c>
    </row>
    <row r="19" spans="2:11" ht="13.5" customHeight="1" x14ac:dyDescent="0.15">
      <c r="B19" s="112" t="s">
        <v>23</v>
      </c>
      <c r="C19" s="89">
        <v>2</v>
      </c>
      <c r="D19" s="90">
        <v>24</v>
      </c>
      <c r="E19" s="91">
        <v>20</v>
      </c>
      <c r="F19" s="89">
        <v>2</v>
      </c>
      <c r="G19" s="90">
        <v>23</v>
      </c>
      <c r="H19" s="91">
        <v>19</v>
      </c>
      <c r="I19" s="50">
        <f t="shared" si="1"/>
        <v>0</v>
      </c>
      <c r="J19" s="50">
        <f t="shared" si="0"/>
        <v>-1</v>
      </c>
      <c r="K19" s="50">
        <f t="shared" si="0"/>
        <v>-1</v>
      </c>
    </row>
    <row r="20" spans="2:11" x14ac:dyDescent="0.15">
      <c r="B20" s="113" t="s">
        <v>10</v>
      </c>
      <c r="C20" s="213">
        <f t="shared" ref="C20:H20" si="5">SUM(C21,C22,C23,C24,C25,C26)</f>
        <v>0</v>
      </c>
      <c r="D20" s="208">
        <f t="shared" si="5"/>
        <v>0</v>
      </c>
      <c r="E20" s="209">
        <f t="shared" si="5"/>
        <v>0</v>
      </c>
      <c r="F20" s="213">
        <f t="shared" si="5"/>
        <v>0</v>
      </c>
      <c r="G20" s="208">
        <f t="shared" si="5"/>
        <v>0</v>
      </c>
      <c r="H20" s="209">
        <f t="shared" si="5"/>
        <v>0</v>
      </c>
      <c r="I20" s="50">
        <f t="shared" si="1"/>
        <v>0</v>
      </c>
      <c r="J20" s="50">
        <f t="shared" si="0"/>
        <v>0</v>
      </c>
      <c r="K20" s="50">
        <f t="shared" si="0"/>
        <v>0</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9">
        <v>0</v>
      </c>
      <c r="D23" s="90">
        <v>0</v>
      </c>
      <c r="E23" s="91">
        <v>0</v>
      </c>
      <c r="F23" s="89">
        <v>0</v>
      </c>
      <c r="G23" s="90">
        <v>0</v>
      </c>
      <c r="H23" s="91">
        <v>0</v>
      </c>
      <c r="I23" s="50">
        <f t="shared" si="1"/>
        <v>0</v>
      </c>
      <c r="J23" s="50">
        <f t="shared" si="0"/>
        <v>0</v>
      </c>
      <c r="K23" s="50">
        <f t="shared" si="0"/>
        <v>0</v>
      </c>
    </row>
    <row r="24" spans="2:11" x14ac:dyDescent="0.15">
      <c r="B24" s="112"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13" t="s">
        <v>11</v>
      </c>
      <c r="C27" s="213">
        <f t="shared" ref="C27:H27" si="6">C28</f>
        <v>9.1999999999999993</v>
      </c>
      <c r="D27" s="208">
        <f t="shared" si="6"/>
        <v>73.599999999999994</v>
      </c>
      <c r="E27" s="209">
        <f t="shared" si="6"/>
        <v>68</v>
      </c>
      <c r="F27" s="213">
        <f t="shared" si="6"/>
        <v>8.5</v>
      </c>
      <c r="G27" s="208">
        <f t="shared" si="6"/>
        <v>66</v>
      </c>
      <c r="H27" s="209">
        <f t="shared" si="6"/>
        <v>64</v>
      </c>
      <c r="I27" s="50">
        <f t="shared" si="1"/>
        <v>-0.69999999999999929</v>
      </c>
      <c r="J27" s="50">
        <f t="shared" si="1"/>
        <v>-7.5999999999999943</v>
      </c>
      <c r="K27" s="50">
        <f t="shared" si="1"/>
        <v>-4</v>
      </c>
    </row>
    <row r="28" spans="2:11" x14ac:dyDescent="0.15">
      <c r="B28" s="112" t="s">
        <v>30</v>
      </c>
      <c r="C28" s="89">
        <v>9.1999999999999993</v>
      </c>
      <c r="D28" s="90">
        <v>73.599999999999994</v>
      </c>
      <c r="E28" s="91">
        <v>68</v>
      </c>
      <c r="F28" s="89">
        <v>8.5</v>
      </c>
      <c r="G28" s="90">
        <v>66</v>
      </c>
      <c r="H28" s="91">
        <v>64</v>
      </c>
      <c r="I28" s="50">
        <f t="shared" si="1"/>
        <v>-0.69999999999999929</v>
      </c>
      <c r="J28" s="50">
        <f t="shared" si="1"/>
        <v>-7.5999999999999943</v>
      </c>
      <c r="K28" s="50">
        <f t="shared" si="1"/>
        <v>-4</v>
      </c>
    </row>
    <row r="29" spans="2:11" x14ac:dyDescent="0.15">
      <c r="B29" s="113" t="s">
        <v>12</v>
      </c>
      <c r="C29" s="213">
        <f t="shared" ref="C29:H29" si="7">SUM(C30,C31,C32,C33)</f>
        <v>50</v>
      </c>
      <c r="D29" s="208">
        <f t="shared" si="7"/>
        <v>664</v>
      </c>
      <c r="E29" s="209">
        <f t="shared" si="7"/>
        <v>595</v>
      </c>
      <c r="F29" s="213">
        <f t="shared" si="7"/>
        <v>26</v>
      </c>
      <c r="G29" s="208">
        <f t="shared" si="7"/>
        <v>219</v>
      </c>
      <c r="H29" s="209">
        <f t="shared" si="7"/>
        <v>215</v>
      </c>
      <c r="I29" s="50">
        <f t="shared" si="1"/>
        <v>-24</v>
      </c>
      <c r="J29" s="50">
        <f t="shared" si="1"/>
        <v>-445</v>
      </c>
      <c r="K29" s="50">
        <f t="shared" si="1"/>
        <v>-380</v>
      </c>
    </row>
    <row r="30" spans="2:11" x14ac:dyDescent="0.15">
      <c r="B30" s="112" t="s">
        <v>31</v>
      </c>
      <c r="C30" s="89">
        <v>1</v>
      </c>
      <c r="D30" s="90">
        <v>13</v>
      </c>
      <c r="E30" s="91">
        <v>12</v>
      </c>
      <c r="F30" s="89">
        <v>1</v>
      </c>
      <c r="G30" s="90">
        <v>11</v>
      </c>
      <c r="H30" s="91">
        <v>10</v>
      </c>
      <c r="I30" s="50">
        <f t="shared" si="1"/>
        <v>0</v>
      </c>
      <c r="J30" s="50">
        <f t="shared" si="1"/>
        <v>-2</v>
      </c>
      <c r="K30" s="50">
        <f t="shared" si="1"/>
        <v>-2</v>
      </c>
    </row>
    <row r="31" spans="2:11" x14ac:dyDescent="0.15">
      <c r="B31" s="112" t="s">
        <v>32</v>
      </c>
      <c r="C31" s="89">
        <v>5</v>
      </c>
      <c r="D31" s="90">
        <v>50</v>
      </c>
      <c r="E31" s="91">
        <v>48</v>
      </c>
      <c r="F31" s="89">
        <v>7</v>
      </c>
      <c r="G31" s="90">
        <v>80</v>
      </c>
      <c r="H31" s="91">
        <v>77</v>
      </c>
      <c r="I31" s="50">
        <f t="shared" si="1"/>
        <v>2</v>
      </c>
      <c r="J31" s="50">
        <f t="shared" si="1"/>
        <v>30</v>
      </c>
      <c r="K31" s="50">
        <f t="shared" si="1"/>
        <v>29</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44</v>
      </c>
      <c r="D33" s="90">
        <v>601</v>
      </c>
      <c r="E33" s="91">
        <v>535</v>
      </c>
      <c r="F33" s="89">
        <v>18</v>
      </c>
      <c r="G33" s="90">
        <v>128</v>
      </c>
      <c r="H33" s="91">
        <v>128</v>
      </c>
      <c r="I33" s="50">
        <f t="shared" si="1"/>
        <v>-26</v>
      </c>
      <c r="J33" s="50">
        <f t="shared" si="1"/>
        <v>-473</v>
      </c>
      <c r="K33" s="50">
        <f t="shared" si="1"/>
        <v>-407</v>
      </c>
    </row>
    <row r="34" spans="2:11" x14ac:dyDescent="0.15">
      <c r="B34" s="113" t="s">
        <v>13</v>
      </c>
      <c r="C34" s="213">
        <f t="shared" ref="C34:H34" si="8">SUM(C35,C36,C37,C38,C39,C40,C41)</f>
        <v>1</v>
      </c>
      <c r="D34" s="208">
        <f t="shared" si="8"/>
        <v>9</v>
      </c>
      <c r="E34" s="209">
        <f t="shared" si="8"/>
        <v>9</v>
      </c>
      <c r="F34" s="213">
        <f t="shared" si="8"/>
        <v>1</v>
      </c>
      <c r="G34" s="208">
        <f t="shared" si="8"/>
        <v>13</v>
      </c>
      <c r="H34" s="209">
        <f t="shared" si="8"/>
        <v>13</v>
      </c>
      <c r="I34" s="50">
        <f t="shared" si="1"/>
        <v>0</v>
      </c>
      <c r="J34" s="50">
        <f t="shared" si="1"/>
        <v>4</v>
      </c>
      <c r="K34" s="50">
        <f t="shared" si="1"/>
        <v>4</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203">
        <v>1</v>
      </c>
      <c r="D38" s="201">
        <v>9</v>
      </c>
      <c r="E38" s="202">
        <v>9</v>
      </c>
      <c r="F38" s="203">
        <v>1</v>
      </c>
      <c r="G38" s="201">
        <v>13</v>
      </c>
      <c r="H38" s="202">
        <v>13</v>
      </c>
      <c r="I38" s="50">
        <f t="shared" si="1"/>
        <v>0</v>
      </c>
      <c r="J38" s="50">
        <f t="shared" si="1"/>
        <v>4</v>
      </c>
      <c r="K38" s="50">
        <f t="shared" si="1"/>
        <v>4</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5</v>
      </c>
      <c r="D41" s="90" t="s">
        <v>5</v>
      </c>
      <c r="E41" s="91" t="s">
        <v>5</v>
      </c>
      <c r="F41" s="89" t="s">
        <v>5</v>
      </c>
      <c r="G41" s="90" t="s">
        <v>5</v>
      </c>
      <c r="H41" s="91" t="s">
        <v>5</v>
      </c>
      <c r="I41" s="50" t="e">
        <f t="shared" si="1"/>
        <v>#VALUE!</v>
      </c>
      <c r="J41" s="50" t="e">
        <f t="shared" si="1"/>
        <v>#VALUE!</v>
      </c>
      <c r="K41" s="50" t="e">
        <f t="shared" si="1"/>
        <v>#VALUE!</v>
      </c>
    </row>
    <row r="42" spans="2:11" x14ac:dyDescent="0.15">
      <c r="B42" s="113" t="s">
        <v>14</v>
      </c>
      <c r="C42" s="213">
        <f t="shared" ref="C42:H42" si="9">SUM(C43,C44,C45,C46,C47)</f>
        <v>11.5</v>
      </c>
      <c r="D42" s="208">
        <f t="shared" si="9"/>
        <v>140</v>
      </c>
      <c r="E42" s="209">
        <f t="shared" si="9"/>
        <v>132</v>
      </c>
      <c r="F42" s="213">
        <f t="shared" si="9"/>
        <v>12.4</v>
      </c>
      <c r="G42" s="208">
        <f t="shared" si="9"/>
        <v>147</v>
      </c>
      <c r="H42" s="209">
        <f t="shared" si="9"/>
        <v>138</v>
      </c>
      <c r="I42" s="50">
        <f t="shared" si="1"/>
        <v>0.90000000000000036</v>
      </c>
      <c r="J42" s="50">
        <f t="shared" si="1"/>
        <v>7</v>
      </c>
      <c r="K42" s="50">
        <f t="shared" si="1"/>
        <v>6</v>
      </c>
    </row>
    <row r="43" spans="2:11" x14ac:dyDescent="0.15">
      <c r="B43" s="112" t="s">
        <v>42</v>
      </c>
      <c r="C43" s="161">
        <v>0</v>
      </c>
      <c r="D43" s="153">
        <v>8</v>
      </c>
      <c r="E43" s="154">
        <v>8</v>
      </c>
      <c r="F43" s="161">
        <v>0</v>
      </c>
      <c r="G43" s="153">
        <v>6</v>
      </c>
      <c r="H43" s="154">
        <v>5</v>
      </c>
      <c r="I43" s="50">
        <f t="shared" si="1"/>
        <v>0</v>
      </c>
      <c r="J43" s="50">
        <f t="shared" si="1"/>
        <v>-2</v>
      </c>
      <c r="K43" s="50">
        <f t="shared" si="1"/>
        <v>-3</v>
      </c>
    </row>
    <row r="44" spans="2:11" x14ac:dyDescent="0.15">
      <c r="B44" s="112" t="s">
        <v>43</v>
      </c>
      <c r="C44" s="89">
        <v>0.5</v>
      </c>
      <c r="D44" s="90">
        <v>3</v>
      </c>
      <c r="E44" s="91">
        <v>3</v>
      </c>
      <c r="F44" s="89">
        <v>0.5</v>
      </c>
      <c r="G44" s="90">
        <v>3</v>
      </c>
      <c r="H44" s="91">
        <v>3</v>
      </c>
      <c r="I44" s="50">
        <f t="shared" si="1"/>
        <v>0</v>
      </c>
      <c r="J44" s="50">
        <f t="shared" si="1"/>
        <v>0</v>
      </c>
      <c r="K44" s="50">
        <f t="shared" si="1"/>
        <v>0</v>
      </c>
    </row>
    <row r="45" spans="2:11" x14ac:dyDescent="0.15">
      <c r="B45" s="112" t="s">
        <v>44</v>
      </c>
      <c r="C45" s="89">
        <v>2</v>
      </c>
      <c r="D45" s="90">
        <v>38</v>
      </c>
      <c r="E45" s="91">
        <v>30</v>
      </c>
      <c r="F45" s="89">
        <v>2</v>
      </c>
      <c r="G45" s="90">
        <v>38</v>
      </c>
      <c r="H45" s="91">
        <v>30</v>
      </c>
      <c r="I45" s="50">
        <f t="shared" si="1"/>
        <v>0</v>
      </c>
      <c r="J45" s="50">
        <f t="shared" si="1"/>
        <v>0</v>
      </c>
      <c r="K45" s="50">
        <f t="shared" si="1"/>
        <v>0</v>
      </c>
    </row>
    <row r="46" spans="2:11" x14ac:dyDescent="0.15">
      <c r="B46" s="112" t="s">
        <v>45</v>
      </c>
      <c r="C46" s="89">
        <v>9</v>
      </c>
      <c r="D46" s="90">
        <v>91</v>
      </c>
      <c r="E46" s="91">
        <v>91</v>
      </c>
      <c r="F46" s="89">
        <v>9.9</v>
      </c>
      <c r="G46" s="90">
        <v>100</v>
      </c>
      <c r="H46" s="91">
        <v>100</v>
      </c>
      <c r="I46" s="50">
        <f t="shared" si="1"/>
        <v>0.90000000000000036</v>
      </c>
      <c r="J46" s="50">
        <f t="shared" si="1"/>
        <v>9</v>
      </c>
      <c r="K46" s="50">
        <f t="shared" si="1"/>
        <v>9</v>
      </c>
    </row>
    <row r="47" spans="2:11" x14ac:dyDescent="0.15">
      <c r="B47" s="112" t="s">
        <v>46</v>
      </c>
      <c r="C47" s="168" t="s">
        <v>5</v>
      </c>
      <c r="D47" s="165" t="s">
        <v>5</v>
      </c>
      <c r="E47" s="174" t="s">
        <v>5</v>
      </c>
      <c r="F47" s="168" t="s">
        <v>5</v>
      </c>
      <c r="G47" s="165" t="s">
        <v>5</v>
      </c>
      <c r="H47" s="174" t="s">
        <v>5</v>
      </c>
      <c r="I47" s="50" t="e">
        <f t="shared" si="1"/>
        <v>#VALUE!</v>
      </c>
      <c r="J47" s="50" t="e">
        <f t="shared" si="1"/>
        <v>#VALUE!</v>
      </c>
      <c r="K47" s="50" t="e">
        <f t="shared" si="1"/>
        <v>#VALUE!</v>
      </c>
    </row>
    <row r="48" spans="2:11" x14ac:dyDescent="0.15">
      <c r="B48" s="113" t="s">
        <v>15</v>
      </c>
      <c r="C48" s="213">
        <f t="shared" ref="C48:H48" si="10">SUM(C49,C50)</f>
        <v>21</v>
      </c>
      <c r="D48" s="208">
        <f t="shared" si="10"/>
        <v>161</v>
      </c>
      <c r="E48" s="209">
        <f t="shared" si="10"/>
        <v>147</v>
      </c>
      <c r="F48" s="213">
        <f t="shared" si="10"/>
        <v>25</v>
      </c>
      <c r="G48" s="208">
        <f t="shared" si="10"/>
        <v>185</v>
      </c>
      <c r="H48" s="209">
        <f t="shared" si="10"/>
        <v>167</v>
      </c>
      <c r="I48" s="50">
        <f t="shared" si="1"/>
        <v>4</v>
      </c>
      <c r="J48" s="50">
        <f t="shared" si="1"/>
        <v>24</v>
      </c>
      <c r="K48" s="50">
        <f t="shared" si="1"/>
        <v>20</v>
      </c>
    </row>
    <row r="49" spans="2:11" x14ac:dyDescent="0.15">
      <c r="B49" s="112" t="s">
        <v>47</v>
      </c>
      <c r="C49" s="87">
        <v>21</v>
      </c>
      <c r="D49" s="52">
        <v>161</v>
      </c>
      <c r="E49" s="88">
        <v>147</v>
      </c>
      <c r="F49" s="87">
        <v>25</v>
      </c>
      <c r="G49" s="52">
        <v>185</v>
      </c>
      <c r="H49" s="88">
        <v>167</v>
      </c>
      <c r="I49" s="50">
        <f t="shared" si="1"/>
        <v>4</v>
      </c>
      <c r="J49" s="50">
        <f t="shared" si="1"/>
        <v>24</v>
      </c>
      <c r="K49" s="50">
        <f t="shared" si="1"/>
        <v>20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f t="shared" ref="C51:H51" si="11">SUM(C52,C53,C54)</f>
        <v>0</v>
      </c>
      <c r="D51" s="210">
        <f t="shared" si="11"/>
        <v>21</v>
      </c>
      <c r="E51" s="211">
        <f t="shared" si="11"/>
        <v>14</v>
      </c>
      <c r="F51" s="214">
        <f t="shared" si="11"/>
        <v>0</v>
      </c>
      <c r="G51" s="210">
        <f t="shared" si="11"/>
        <v>21</v>
      </c>
      <c r="H51" s="211">
        <f t="shared" si="11"/>
        <v>16</v>
      </c>
      <c r="I51" s="50">
        <f t="shared" si="1"/>
        <v>0</v>
      </c>
      <c r="J51" s="50">
        <f t="shared" si="1"/>
        <v>0</v>
      </c>
      <c r="K51" s="50">
        <f t="shared" si="1"/>
        <v>2</v>
      </c>
    </row>
    <row r="52" spans="2:11" x14ac:dyDescent="0.15">
      <c r="B52" s="112" t="s">
        <v>49</v>
      </c>
      <c r="C52" s="89">
        <v>0</v>
      </c>
      <c r="D52" s="90">
        <v>5</v>
      </c>
      <c r="E52" s="91">
        <v>3</v>
      </c>
      <c r="F52" s="89">
        <v>0</v>
      </c>
      <c r="G52" s="90">
        <v>6</v>
      </c>
      <c r="H52" s="91">
        <v>4</v>
      </c>
      <c r="I52" s="50">
        <f t="shared" si="1"/>
        <v>0</v>
      </c>
      <c r="J52" s="50">
        <f t="shared" si="1"/>
        <v>1</v>
      </c>
      <c r="K52" s="50">
        <f t="shared" si="1"/>
        <v>1</v>
      </c>
    </row>
    <row r="53" spans="2:11" x14ac:dyDescent="0.15">
      <c r="B53" s="112" t="s">
        <v>50</v>
      </c>
      <c r="C53" s="89">
        <v>0</v>
      </c>
      <c r="D53" s="90">
        <v>8</v>
      </c>
      <c r="E53" s="91">
        <v>6</v>
      </c>
      <c r="F53" s="89">
        <v>0</v>
      </c>
      <c r="G53" s="90">
        <v>10</v>
      </c>
      <c r="H53" s="91">
        <v>8</v>
      </c>
      <c r="I53" s="50">
        <f t="shared" si="1"/>
        <v>0</v>
      </c>
      <c r="J53" s="50">
        <f t="shared" si="1"/>
        <v>2</v>
      </c>
      <c r="K53" s="50">
        <f t="shared" si="1"/>
        <v>2</v>
      </c>
    </row>
    <row r="54" spans="2:11" x14ac:dyDescent="0.15">
      <c r="B54" s="112" t="s">
        <v>51</v>
      </c>
      <c r="C54" s="89">
        <v>0</v>
      </c>
      <c r="D54" s="90">
        <v>8</v>
      </c>
      <c r="E54" s="91">
        <v>5</v>
      </c>
      <c r="F54" s="89">
        <v>0</v>
      </c>
      <c r="G54" s="90">
        <v>5</v>
      </c>
      <c r="H54" s="91">
        <v>4</v>
      </c>
      <c r="I54" s="50">
        <f t="shared" si="1"/>
        <v>0</v>
      </c>
      <c r="J54" s="50">
        <f t="shared" si="1"/>
        <v>-3</v>
      </c>
      <c r="K54" s="50">
        <f t="shared" si="1"/>
        <v>-1</v>
      </c>
    </row>
    <row r="55" spans="2:11" x14ac:dyDescent="0.15">
      <c r="B55" s="113" t="s">
        <v>17</v>
      </c>
      <c r="C55" s="213">
        <f t="shared" ref="C55:H55" si="12">SUM(C56,C57,C58,C59,C60,C61,C62,C63,C64,C65)</f>
        <v>1</v>
      </c>
      <c r="D55" s="208">
        <f t="shared" si="12"/>
        <v>6.98</v>
      </c>
      <c r="E55" s="209">
        <f t="shared" si="12"/>
        <v>6.98</v>
      </c>
      <c r="F55" s="213">
        <f t="shared" si="12"/>
        <v>3.1280000000000001</v>
      </c>
      <c r="G55" s="208">
        <f t="shared" si="12"/>
        <v>8.15</v>
      </c>
      <c r="H55" s="209">
        <f t="shared" si="12"/>
        <v>8.125</v>
      </c>
      <c r="I55" s="50">
        <f t="shared" si="1"/>
        <v>2.1280000000000001</v>
      </c>
      <c r="J55" s="50">
        <f t="shared" si="1"/>
        <v>1.17</v>
      </c>
      <c r="K55" s="50">
        <f t="shared" si="1"/>
        <v>1.1449999999999996</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0.128</v>
      </c>
      <c r="G57" s="90">
        <v>0.15</v>
      </c>
      <c r="H57" s="91">
        <v>0.125</v>
      </c>
      <c r="I57" s="50">
        <f t="shared" si="1"/>
        <v>0.128</v>
      </c>
      <c r="J57" s="50">
        <f t="shared" si="1"/>
        <v>0.15</v>
      </c>
      <c r="K57" s="50">
        <f t="shared" si="1"/>
        <v>0.125</v>
      </c>
    </row>
    <row r="58" spans="2:11" x14ac:dyDescent="0.15">
      <c r="B58" s="112" t="s">
        <v>54</v>
      </c>
      <c r="C58" s="89">
        <v>1</v>
      </c>
      <c r="D58" s="90">
        <v>5</v>
      </c>
      <c r="E58" s="91">
        <v>5</v>
      </c>
      <c r="F58" s="89">
        <v>1</v>
      </c>
      <c r="G58" s="90">
        <v>2</v>
      </c>
      <c r="H58" s="91">
        <v>2</v>
      </c>
      <c r="I58" s="50">
        <f t="shared" si="1"/>
        <v>0</v>
      </c>
      <c r="J58" s="50">
        <f t="shared" si="1"/>
        <v>-3</v>
      </c>
      <c r="K58" s="50">
        <f t="shared" si="1"/>
        <v>-3</v>
      </c>
    </row>
    <row r="59" spans="2:11" x14ac:dyDescent="0.15">
      <c r="B59" s="112" t="s">
        <v>55</v>
      </c>
      <c r="C59" s="89" t="s">
        <v>5</v>
      </c>
      <c r="D59" s="90" t="s">
        <v>5</v>
      </c>
      <c r="E59" s="91" t="s">
        <v>5</v>
      </c>
      <c r="F59" s="89">
        <v>0</v>
      </c>
      <c r="G59" s="90">
        <v>0</v>
      </c>
      <c r="H59" s="91">
        <v>0</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0</v>
      </c>
      <c r="D65" s="90">
        <v>1.98</v>
      </c>
      <c r="E65" s="91">
        <v>1.98</v>
      </c>
      <c r="F65" s="89">
        <v>2</v>
      </c>
      <c r="G65" s="90">
        <v>6</v>
      </c>
      <c r="H65" s="91">
        <v>6</v>
      </c>
      <c r="I65" s="50">
        <f t="shared" si="1"/>
        <v>2</v>
      </c>
      <c r="J65" s="50">
        <f t="shared" si="1"/>
        <v>4.0199999999999996</v>
      </c>
      <c r="K65" s="50">
        <f t="shared" si="1"/>
        <v>4.0199999999999996</v>
      </c>
    </row>
    <row r="66" spans="2:11" x14ac:dyDescent="0.15">
      <c r="B66" s="113" t="s">
        <v>18</v>
      </c>
      <c r="C66" s="213">
        <f t="shared" ref="C66:H66" si="13">SUM(C67,C68,C69)</f>
        <v>14</v>
      </c>
      <c r="D66" s="208">
        <f t="shared" si="13"/>
        <v>151</v>
      </c>
      <c r="E66" s="209">
        <f t="shared" si="13"/>
        <v>143</v>
      </c>
      <c r="F66" s="213">
        <f t="shared" si="13"/>
        <v>15</v>
      </c>
      <c r="G66" s="208">
        <f t="shared" si="13"/>
        <v>140</v>
      </c>
      <c r="H66" s="209">
        <f t="shared" si="13"/>
        <v>120</v>
      </c>
      <c r="I66" s="50">
        <f t="shared" si="1"/>
        <v>1</v>
      </c>
      <c r="J66" s="50">
        <f t="shared" si="1"/>
        <v>-11</v>
      </c>
      <c r="K66" s="50">
        <f t="shared" si="1"/>
        <v>-23</v>
      </c>
    </row>
    <row r="67" spans="2:11" x14ac:dyDescent="0.15">
      <c r="B67" s="112" t="s">
        <v>62</v>
      </c>
      <c r="C67" s="89">
        <v>11.5</v>
      </c>
      <c r="D67" s="90">
        <v>120</v>
      </c>
      <c r="E67" s="91">
        <v>118</v>
      </c>
      <c r="F67" s="89">
        <v>11</v>
      </c>
      <c r="G67" s="90">
        <v>99</v>
      </c>
      <c r="H67" s="91">
        <v>97</v>
      </c>
      <c r="I67" s="50">
        <f t="shared" si="1"/>
        <v>-0.5</v>
      </c>
      <c r="J67" s="50">
        <f t="shared" si="1"/>
        <v>-21</v>
      </c>
      <c r="K67" s="50">
        <f t="shared" si="1"/>
        <v>-21</v>
      </c>
    </row>
    <row r="68" spans="2:11" ht="13.5" customHeight="1" x14ac:dyDescent="0.15">
      <c r="B68" s="112" t="s">
        <v>63</v>
      </c>
      <c r="C68" s="89">
        <v>2.5</v>
      </c>
      <c r="D68" s="90">
        <v>31</v>
      </c>
      <c r="E68" s="91">
        <v>25</v>
      </c>
      <c r="F68" s="89">
        <v>4</v>
      </c>
      <c r="G68" s="90">
        <v>41</v>
      </c>
      <c r="H68" s="91">
        <v>23</v>
      </c>
      <c r="I68" s="50">
        <f t="shared" si="1"/>
        <v>1.5</v>
      </c>
      <c r="J68" s="50">
        <f t="shared" si="1"/>
        <v>10</v>
      </c>
      <c r="K68" s="50">
        <f t="shared" si="1"/>
        <v>-2</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&amp;C48</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143</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89</v>
      </c>
      <c r="D10" s="59">
        <v>783</v>
      </c>
      <c r="E10" s="60">
        <v>584</v>
      </c>
      <c r="F10" s="235">
        <v>86</v>
      </c>
      <c r="G10" s="235">
        <v>774</v>
      </c>
      <c r="H10" s="298">
        <v>580</v>
      </c>
      <c r="I10" s="50">
        <f>F10-C10</f>
        <v>-3</v>
      </c>
      <c r="J10" s="50">
        <f t="shared" ref="J10:K25" si="0">G10-D10</f>
        <v>-9</v>
      </c>
      <c r="K10" s="50">
        <f t="shared" si="0"/>
        <v>-4</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17.740000000000002</v>
      </c>
      <c r="D12" s="107">
        <f t="shared" si="2"/>
        <v>157.36000000000001</v>
      </c>
      <c r="E12" s="108">
        <f t="shared" si="2"/>
        <v>144.16</v>
      </c>
      <c r="F12" s="125">
        <f t="shared" si="2"/>
        <v>18.597000000000001</v>
      </c>
      <c r="G12" s="107">
        <f t="shared" si="2"/>
        <v>130.971</v>
      </c>
      <c r="H12" s="108">
        <f t="shared" si="2"/>
        <v>111.771</v>
      </c>
      <c r="I12" s="50">
        <f t="shared" si="1"/>
        <v>0.85699999999999932</v>
      </c>
      <c r="J12" s="50">
        <f t="shared" si="0"/>
        <v>-26.38900000000001</v>
      </c>
      <c r="K12" s="50">
        <f t="shared" si="0"/>
        <v>-32.388999999999996</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t="s">
        <v>5</v>
      </c>
      <c r="D14" s="71" t="s">
        <v>5</v>
      </c>
      <c r="E14" s="72" t="s">
        <v>5</v>
      </c>
      <c r="F14" s="70" t="s">
        <v>5</v>
      </c>
      <c r="G14" s="71" t="s">
        <v>5</v>
      </c>
      <c r="H14" s="72" t="s">
        <v>5</v>
      </c>
      <c r="I14" s="50" t="e">
        <f t="shared" si="1"/>
        <v>#VALUE!</v>
      </c>
      <c r="J14" s="50" t="e">
        <f t="shared" si="0"/>
        <v>#VALUE!</v>
      </c>
      <c r="K14" s="50" t="e">
        <f t="shared" si="0"/>
        <v>#VALUE!</v>
      </c>
    </row>
    <row r="15" spans="2:11" x14ac:dyDescent="0.15">
      <c r="B15" s="112"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13" t="s">
        <v>9</v>
      </c>
      <c r="C16" s="212">
        <f t="shared" ref="C16:H16" si="3">SUM(C17,C18,C19)</f>
        <v>1</v>
      </c>
      <c r="D16" s="65">
        <f t="shared" si="3"/>
        <v>8</v>
      </c>
      <c r="E16" s="130">
        <f t="shared" si="3"/>
        <v>7</v>
      </c>
      <c r="F16" s="212">
        <f t="shared" si="3"/>
        <v>1</v>
      </c>
      <c r="G16" s="65">
        <f t="shared" si="3"/>
        <v>8</v>
      </c>
      <c r="H16" s="130">
        <f t="shared" si="3"/>
        <v>7</v>
      </c>
      <c r="I16" s="50">
        <f t="shared" si="1"/>
        <v>0</v>
      </c>
      <c r="J16" s="50">
        <f t="shared" si="0"/>
        <v>0</v>
      </c>
      <c r="K16" s="50">
        <f t="shared" si="0"/>
        <v>0</v>
      </c>
    </row>
    <row r="17" spans="2:11" ht="13.5" customHeight="1" x14ac:dyDescent="0.15">
      <c r="B17" s="112"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12" t="s">
        <v>22</v>
      </c>
      <c r="C18" s="215" t="s">
        <v>5</v>
      </c>
      <c r="D18" s="216" t="s">
        <v>5</v>
      </c>
      <c r="E18" s="217" t="s">
        <v>5</v>
      </c>
      <c r="F18" s="215" t="s">
        <v>5</v>
      </c>
      <c r="G18" s="216" t="s">
        <v>5</v>
      </c>
      <c r="H18" s="217" t="s">
        <v>5</v>
      </c>
      <c r="I18" s="50" t="e">
        <f t="shared" si="1"/>
        <v>#VALUE!</v>
      </c>
      <c r="J18" s="50" t="e">
        <f t="shared" si="0"/>
        <v>#VALUE!</v>
      </c>
      <c r="K18" s="50" t="e">
        <f t="shared" si="0"/>
        <v>#VALUE!</v>
      </c>
    </row>
    <row r="19" spans="2:11" ht="13.5" customHeight="1" x14ac:dyDescent="0.15">
      <c r="B19" s="112" t="s">
        <v>23</v>
      </c>
      <c r="C19" s="89">
        <v>1</v>
      </c>
      <c r="D19" s="90">
        <v>8</v>
      </c>
      <c r="E19" s="91">
        <v>7</v>
      </c>
      <c r="F19" s="89">
        <v>1</v>
      </c>
      <c r="G19" s="90">
        <v>8</v>
      </c>
      <c r="H19" s="91">
        <v>7</v>
      </c>
      <c r="I19" s="50">
        <f t="shared" si="1"/>
        <v>0</v>
      </c>
      <c r="J19" s="50">
        <f t="shared" si="0"/>
        <v>0</v>
      </c>
      <c r="K19" s="50">
        <f t="shared" si="0"/>
        <v>0</v>
      </c>
    </row>
    <row r="20" spans="2:11" x14ac:dyDescent="0.15">
      <c r="B20" s="113" t="s">
        <v>10</v>
      </c>
      <c r="C20" s="213" t="s">
        <v>5</v>
      </c>
      <c r="D20" s="208" t="s">
        <v>5</v>
      </c>
      <c r="E20" s="209" t="s">
        <v>5</v>
      </c>
      <c r="F20" s="213" t="s">
        <v>5</v>
      </c>
      <c r="G20" s="208" t="s">
        <v>5</v>
      </c>
      <c r="H20" s="209" t="s">
        <v>5</v>
      </c>
      <c r="I20" s="50" t="e">
        <f t="shared" si="1"/>
        <v>#VALUE!</v>
      </c>
      <c r="J20" s="50" t="e">
        <f t="shared" si="0"/>
        <v>#VALUE!</v>
      </c>
      <c r="K20" s="50" t="e">
        <f t="shared" si="0"/>
        <v>#VALUE!</v>
      </c>
    </row>
    <row r="21" spans="2:11" x14ac:dyDescent="0.15">
      <c r="B21" s="112"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9" t="s">
        <v>5</v>
      </c>
      <c r="D23" s="90" t="s">
        <v>5</v>
      </c>
      <c r="E23" s="91" t="s">
        <v>5</v>
      </c>
      <c r="F23" s="89" t="s">
        <v>6</v>
      </c>
      <c r="G23" s="90" t="s">
        <v>6</v>
      </c>
      <c r="H23" s="91" t="s">
        <v>6</v>
      </c>
      <c r="I23" s="50" t="e">
        <f t="shared" si="1"/>
        <v>#VALUE!</v>
      </c>
      <c r="J23" s="50" t="e">
        <f t="shared" si="0"/>
        <v>#VALUE!</v>
      </c>
      <c r="K23" s="50" t="e">
        <f t="shared" si="0"/>
        <v>#VALUE!</v>
      </c>
    </row>
    <row r="24" spans="2:11" x14ac:dyDescent="0.15">
      <c r="B24" s="112"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12" t="s">
        <v>28</v>
      </c>
      <c r="C25" s="89">
        <v>0</v>
      </c>
      <c r="D25" s="90">
        <v>0</v>
      </c>
      <c r="E25" s="91">
        <v>0</v>
      </c>
      <c r="F25" s="89" t="s">
        <v>6</v>
      </c>
      <c r="G25" s="90" t="s">
        <v>6</v>
      </c>
      <c r="H25" s="91" t="s">
        <v>6</v>
      </c>
      <c r="I25" s="50" t="e">
        <f t="shared" si="1"/>
        <v>#VALUE!</v>
      </c>
      <c r="J25" s="50" t="e">
        <f t="shared" si="0"/>
        <v>#VALUE!</v>
      </c>
      <c r="K25" s="50" t="e">
        <f t="shared" si="0"/>
        <v>#VALUE!</v>
      </c>
    </row>
    <row r="26" spans="2:11" x14ac:dyDescent="0.15">
      <c r="B26" s="112"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13" t="s">
        <v>11</v>
      </c>
      <c r="C27" s="213">
        <f t="shared" ref="C27:H27" si="4">C28</f>
        <v>1.5</v>
      </c>
      <c r="D27" s="208">
        <f t="shared" si="4"/>
        <v>8.5</v>
      </c>
      <c r="E27" s="209">
        <f t="shared" si="4"/>
        <v>7</v>
      </c>
      <c r="F27" s="213">
        <f t="shared" si="4"/>
        <v>1.5</v>
      </c>
      <c r="G27" s="208">
        <f t="shared" si="4"/>
        <v>9</v>
      </c>
      <c r="H27" s="209">
        <f t="shared" si="4"/>
        <v>7</v>
      </c>
      <c r="I27" s="50">
        <f t="shared" si="1"/>
        <v>0</v>
      </c>
      <c r="J27" s="50">
        <f t="shared" si="1"/>
        <v>0.5</v>
      </c>
      <c r="K27" s="50">
        <f t="shared" si="1"/>
        <v>0</v>
      </c>
    </row>
    <row r="28" spans="2:11" x14ac:dyDescent="0.15">
      <c r="B28" s="112" t="s">
        <v>30</v>
      </c>
      <c r="C28" s="89">
        <v>1.5</v>
      </c>
      <c r="D28" s="90">
        <v>8.5</v>
      </c>
      <c r="E28" s="91">
        <v>7</v>
      </c>
      <c r="F28" s="89">
        <v>1.5</v>
      </c>
      <c r="G28" s="90">
        <v>9</v>
      </c>
      <c r="H28" s="91">
        <v>7</v>
      </c>
      <c r="I28" s="50">
        <f t="shared" si="1"/>
        <v>0</v>
      </c>
      <c r="J28" s="50">
        <f t="shared" si="1"/>
        <v>0.5</v>
      </c>
      <c r="K28" s="50">
        <f t="shared" si="1"/>
        <v>0</v>
      </c>
    </row>
    <row r="29" spans="2:11" x14ac:dyDescent="0.15">
      <c r="B29" s="113" t="s">
        <v>12</v>
      </c>
      <c r="C29" s="213">
        <f t="shared" ref="C29:H29" si="5">SUM(C30,C31,C32,C33)</f>
        <v>0</v>
      </c>
      <c r="D29" s="208">
        <f t="shared" si="5"/>
        <v>0</v>
      </c>
      <c r="E29" s="209">
        <f t="shared" si="5"/>
        <v>0</v>
      </c>
      <c r="F29" s="213" t="s">
        <v>5</v>
      </c>
      <c r="G29" s="208" t="s">
        <v>5</v>
      </c>
      <c r="H29" s="209" t="s">
        <v>5</v>
      </c>
      <c r="I29" s="50" t="e">
        <f t="shared" si="1"/>
        <v>#VALUE!</v>
      </c>
      <c r="J29" s="50" t="e">
        <f t="shared" si="1"/>
        <v>#VALUE!</v>
      </c>
      <c r="K29" s="50" t="e">
        <f t="shared" si="1"/>
        <v>#VALUE!</v>
      </c>
    </row>
    <row r="30" spans="2:11" x14ac:dyDescent="0.15">
      <c r="B30" s="112" t="s">
        <v>31</v>
      </c>
      <c r="C30" s="89">
        <v>0</v>
      </c>
      <c r="D30" s="90">
        <v>0</v>
      </c>
      <c r="E30" s="91">
        <v>0</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213">
        <f t="shared" ref="C34:H34" si="6">SUM(C35,C36,C37,C38,C39,C40,C41)</f>
        <v>1</v>
      </c>
      <c r="D34" s="208">
        <f t="shared" si="6"/>
        <v>4</v>
      </c>
      <c r="E34" s="209">
        <f t="shared" si="6"/>
        <v>4</v>
      </c>
      <c r="F34" s="213">
        <f t="shared" si="6"/>
        <v>1</v>
      </c>
      <c r="G34" s="208">
        <f t="shared" si="6"/>
        <v>5</v>
      </c>
      <c r="H34" s="209">
        <f t="shared" si="6"/>
        <v>5</v>
      </c>
      <c r="I34" s="50">
        <f t="shared" si="1"/>
        <v>0</v>
      </c>
      <c r="J34" s="50">
        <f t="shared" si="1"/>
        <v>1</v>
      </c>
      <c r="K34" s="50">
        <f t="shared" si="1"/>
        <v>1</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203">
        <v>1</v>
      </c>
      <c r="D38" s="201">
        <v>4</v>
      </c>
      <c r="E38" s="202">
        <v>4</v>
      </c>
      <c r="F38" s="203">
        <v>1</v>
      </c>
      <c r="G38" s="201">
        <v>5</v>
      </c>
      <c r="H38" s="202">
        <v>5</v>
      </c>
      <c r="I38" s="50">
        <f t="shared" si="1"/>
        <v>0</v>
      </c>
      <c r="J38" s="50">
        <f t="shared" si="1"/>
        <v>1</v>
      </c>
      <c r="K38" s="50">
        <f t="shared" si="1"/>
        <v>1</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213">
        <f t="shared" ref="C42:H42" si="7">SUM(C43,C44,C45,C46,C47)</f>
        <v>5.3</v>
      </c>
      <c r="D42" s="208">
        <f t="shared" si="7"/>
        <v>36.4</v>
      </c>
      <c r="E42" s="209">
        <f t="shared" si="7"/>
        <v>32</v>
      </c>
      <c r="F42" s="213">
        <f t="shared" si="7"/>
        <v>6.5</v>
      </c>
      <c r="G42" s="208">
        <f t="shared" si="7"/>
        <v>49</v>
      </c>
      <c r="H42" s="209">
        <f t="shared" si="7"/>
        <v>40</v>
      </c>
      <c r="I42" s="50">
        <f t="shared" si="1"/>
        <v>1.2000000000000002</v>
      </c>
      <c r="J42" s="50">
        <f t="shared" si="1"/>
        <v>12.600000000000001</v>
      </c>
      <c r="K42" s="50">
        <f t="shared" si="1"/>
        <v>8</v>
      </c>
    </row>
    <row r="43" spans="2:11" x14ac:dyDescent="0.15">
      <c r="B43" s="112"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12" t="s">
        <v>43</v>
      </c>
      <c r="C44" s="89">
        <v>0.8</v>
      </c>
      <c r="D44" s="90">
        <v>6</v>
      </c>
      <c r="E44" s="91">
        <v>6</v>
      </c>
      <c r="F44" s="89">
        <v>0.5</v>
      </c>
      <c r="G44" s="90">
        <v>11</v>
      </c>
      <c r="H44" s="91">
        <v>11</v>
      </c>
      <c r="I44" s="50">
        <f t="shared" si="1"/>
        <v>-0.30000000000000004</v>
      </c>
      <c r="J44" s="50">
        <f t="shared" si="1"/>
        <v>5</v>
      </c>
      <c r="K44" s="50">
        <f t="shared" si="1"/>
        <v>5</v>
      </c>
    </row>
    <row r="45" spans="2:11" x14ac:dyDescent="0.15">
      <c r="B45" s="112" t="s">
        <v>44</v>
      </c>
      <c r="C45" s="89">
        <v>1</v>
      </c>
      <c r="D45" s="90">
        <v>10</v>
      </c>
      <c r="E45" s="91">
        <v>8</v>
      </c>
      <c r="F45" s="89">
        <v>1</v>
      </c>
      <c r="G45" s="90">
        <v>10</v>
      </c>
      <c r="H45" s="91">
        <v>8</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9">
        <v>3.5</v>
      </c>
      <c r="D47" s="90">
        <v>20.399999999999999</v>
      </c>
      <c r="E47" s="91">
        <v>18</v>
      </c>
      <c r="F47" s="89">
        <v>5</v>
      </c>
      <c r="G47" s="90">
        <v>28</v>
      </c>
      <c r="H47" s="91">
        <v>21</v>
      </c>
      <c r="I47" s="50">
        <f t="shared" si="1"/>
        <v>1.5</v>
      </c>
      <c r="J47" s="50">
        <f t="shared" si="1"/>
        <v>7.6000000000000014</v>
      </c>
      <c r="K47" s="50">
        <f t="shared" si="1"/>
        <v>3</v>
      </c>
    </row>
    <row r="48" spans="2:11" x14ac:dyDescent="0.15">
      <c r="B48" s="113" t="s">
        <v>15</v>
      </c>
      <c r="C48" s="213">
        <f t="shared" ref="C48:H48" si="8">SUM(C49,C50)</f>
        <v>0</v>
      </c>
      <c r="D48" s="208">
        <f t="shared" si="8"/>
        <v>3</v>
      </c>
      <c r="E48" s="209">
        <f t="shared" si="8"/>
        <v>2</v>
      </c>
      <c r="F48" s="213">
        <f t="shared" si="8"/>
        <v>0</v>
      </c>
      <c r="G48" s="208">
        <f t="shared" si="8"/>
        <v>3</v>
      </c>
      <c r="H48" s="209">
        <f t="shared" si="8"/>
        <v>2</v>
      </c>
      <c r="I48" s="50">
        <f t="shared" si="1"/>
        <v>0</v>
      </c>
      <c r="J48" s="50">
        <f t="shared" si="1"/>
        <v>0</v>
      </c>
      <c r="K48" s="50">
        <f t="shared" si="1"/>
        <v>0</v>
      </c>
    </row>
    <row r="49" spans="2:11" x14ac:dyDescent="0.15">
      <c r="B49" s="112" t="s">
        <v>47</v>
      </c>
      <c r="C49" s="87">
        <v>0</v>
      </c>
      <c r="D49" s="52">
        <v>3</v>
      </c>
      <c r="E49" s="88">
        <v>2</v>
      </c>
      <c r="F49" s="87">
        <v>0</v>
      </c>
      <c r="G49" s="52">
        <v>3</v>
      </c>
      <c r="H49" s="88">
        <v>2</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214" t="s">
        <v>6</v>
      </c>
      <c r="D51" s="210" t="s">
        <v>6</v>
      </c>
      <c r="E51" s="211" t="s">
        <v>6</v>
      </c>
      <c r="F51" s="214" t="s">
        <v>6</v>
      </c>
      <c r="G51" s="210" t="s">
        <v>6</v>
      </c>
      <c r="H51" s="211" t="s">
        <v>6</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213">
        <f t="shared" ref="C55:H55" si="9">SUM(C56,C57,C58,C59,C60,C61,C62,C63,C64,C65)</f>
        <v>5.59</v>
      </c>
      <c r="D55" s="208">
        <f t="shared" si="9"/>
        <v>26.96</v>
      </c>
      <c r="E55" s="209">
        <f t="shared" si="9"/>
        <v>25.86</v>
      </c>
      <c r="F55" s="213">
        <f t="shared" si="9"/>
        <v>5.5469999999999997</v>
      </c>
      <c r="G55" s="208">
        <f t="shared" si="9"/>
        <v>21.470999999999997</v>
      </c>
      <c r="H55" s="209">
        <f t="shared" si="9"/>
        <v>21.470999999999997</v>
      </c>
      <c r="I55" s="50">
        <f t="shared" si="1"/>
        <v>-4.3000000000000149E-2</v>
      </c>
      <c r="J55" s="50">
        <f t="shared" si="1"/>
        <v>-5.4890000000000043</v>
      </c>
      <c r="K55" s="50">
        <f t="shared" si="1"/>
        <v>-4.3890000000000029</v>
      </c>
    </row>
    <row r="56" spans="2:11" x14ac:dyDescent="0.15">
      <c r="B56" s="112" t="s">
        <v>52</v>
      </c>
      <c r="C56" s="89">
        <v>0.5</v>
      </c>
      <c r="D56" s="90">
        <v>2</v>
      </c>
      <c r="E56" s="91">
        <v>2</v>
      </c>
      <c r="F56" s="89">
        <v>0.4</v>
      </c>
      <c r="G56" s="90">
        <v>2</v>
      </c>
      <c r="H56" s="91">
        <v>2</v>
      </c>
      <c r="I56" s="50">
        <f t="shared" si="1"/>
        <v>-9.9999999999999978E-2</v>
      </c>
      <c r="J56" s="50">
        <f t="shared" si="1"/>
        <v>0</v>
      </c>
      <c r="K56" s="50">
        <f t="shared" si="1"/>
        <v>0</v>
      </c>
    </row>
    <row r="57" spans="2:11" x14ac:dyDescent="0.15">
      <c r="B57" s="112" t="s">
        <v>53</v>
      </c>
      <c r="C57" s="89">
        <v>0</v>
      </c>
      <c r="D57" s="90">
        <v>0</v>
      </c>
      <c r="E57" s="91">
        <v>0</v>
      </c>
      <c r="F57" s="89">
        <v>7.0000000000000001E-3</v>
      </c>
      <c r="G57" s="90">
        <v>1E-3</v>
      </c>
      <c r="H57" s="91">
        <v>1E-3</v>
      </c>
      <c r="I57" s="50">
        <f t="shared" si="1"/>
        <v>7.0000000000000001E-3</v>
      </c>
      <c r="J57" s="50">
        <f t="shared" si="1"/>
        <v>1E-3</v>
      </c>
      <c r="K57" s="50">
        <f t="shared" si="1"/>
        <v>1E-3</v>
      </c>
    </row>
    <row r="58" spans="2:11" x14ac:dyDescent="0.15">
      <c r="B58" s="112" t="s">
        <v>54</v>
      </c>
      <c r="C58" s="89">
        <v>3</v>
      </c>
      <c r="D58" s="90">
        <v>13</v>
      </c>
      <c r="E58" s="91">
        <v>12</v>
      </c>
      <c r="F58" s="89">
        <v>3</v>
      </c>
      <c r="G58" s="90">
        <v>10</v>
      </c>
      <c r="H58" s="91">
        <v>10</v>
      </c>
      <c r="I58" s="50">
        <f t="shared" si="1"/>
        <v>0</v>
      </c>
      <c r="J58" s="50">
        <f t="shared" si="1"/>
        <v>-3</v>
      </c>
      <c r="K58" s="50">
        <f t="shared" si="1"/>
        <v>-2</v>
      </c>
    </row>
    <row r="59" spans="2:11" x14ac:dyDescent="0.15">
      <c r="B59" s="112" t="s">
        <v>55</v>
      </c>
      <c r="C59" s="89">
        <v>0.04</v>
      </c>
      <c r="D59" s="90">
        <v>0.2</v>
      </c>
      <c r="E59" s="91">
        <v>0.1</v>
      </c>
      <c r="F59" s="89">
        <v>0</v>
      </c>
      <c r="G59" s="90">
        <v>0</v>
      </c>
      <c r="H59" s="91">
        <v>0</v>
      </c>
      <c r="I59" s="50">
        <f t="shared" si="1"/>
        <v>-0.04</v>
      </c>
      <c r="J59" s="50">
        <f t="shared" si="1"/>
        <v>-0.2</v>
      </c>
      <c r="K59" s="50">
        <f t="shared" si="1"/>
        <v>-0.1</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v>0.05</v>
      </c>
      <c r="D61" s="90">
        <v>0.27</v>
      </c>
      <c r="E61" s="91">
        <v>0.27</v>
      </c>
      <c r="F61" s="89">
        <v>0.05</v>
      </c>
      <c r="G61" s="90">
        <v>0.27</v>
      </c>
      <c r="H61" s="91">
        <v>0.27</v>
      </c>
      <c r="I61" s="50">
        <f t="shared" si="1"/>
        <v>0</v>
      </c>
      <c r="J61" s="50">
        <f t="shared" si="1"/>
        <v>0</v>
      </c>
      <c r="K61" s="50">
        <f t="shared" si="1"/>
        <v>0</v>
      </c>
    </row>
    <row r="62" spans="2:11" x14ac:dyDescent="0.15">
      <c r="B62" s="112"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12" t="s">
        <v>59</v>
      </c>
      <c r="C63" s="148" t="s">
        <v>5</v>
      </c>
      <c r="D63" s="90" t="s">
        <v>5</v>
      </c>
      <c r="E63" s="91" t="s">
        <v>5</v>
      </c>
      <c r="F63" s="148"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v>0.09</v>
      </c>
      <c r="G64" s="90">
        <v>0.2</v>
      </c>
      <c r="H64" s="91">
        <v>0.2</v>
      </c>
      <c r="I64" s="50" t="e">
        <f t="shared" si="1"/>
        <v>#VALUE!</v>
      </c>
      <c r="J64" s="50" t="e">
        <f t="shared" si="1"/>
        <v>#VALUE!</v>
      </c>
      <c r="K64" s="50" t="e">
        <f t="shared" si="1"/>
        <v>#VALUE!</v>
      </c>
    </row>
    <row r="65" spans="2:11" x14ac:dyDescent="0.15">
      <c r="B65" s="112" t="s">
        <v>61</v>
      </c>
      <c r="C65" s="89">
        <v>2</v>
      </c>
      <c r="D65" s="90">
        <v>11.49</v>
      </c>
      <c r="E65" s="91">
        <v>11.49</v>
      </c>
      <c r="F65" s="89">
        <v>2</v>
      </c>
      <c r="G65" s="90">
        <v>9</v>
      </c>
      <c r="H65" s="91">
        <v>9</v>
      </c>
      <c r="I65" s="50">
        <f t="shared" si="1"/>
        <v>0</v>
      </c>
      <c r="J65" s="50">
        <f t="shared" si="1"/>
        <v>-2.4900000000000002</v>
      </c>
      <c r="K65" s="50">
        <f t="shared" si="1"/>
        <v>-2.4900000000000002</v>
      </c>
    </row>
    <row r="66" spans="2:11" x14ac:dyDescent="0.15">
      <c r="B66" s="113" t="s">
        <v>18</v>
      </c>
      <c r="C66" s="213">
        <f t="shared" ref="C66:H66" si="10">SUM(C67,C68,C69)</f>
        <v>3.3499999999999996</v>
      </c>
      <c r="D66" s="208">
        <f t="shared" si="10"/>
        <v>70.5</v>
      </c>
      <c r="E66" s="209">
        <f t="shared" si="10"/>
        <v>66.3</v>
      </c>
      <c r="F66" s="213">
        <f t="shared" si="10"/>
        <v>3.05</v>
      </c>
      <c r="G66" s="208">
        <f t="shared" si="10"/>
        <v>35.5</v>
      </c>
      <c r="H66" s="209">
        <f t="shared" si="10"/>
        <v>29.3</v>
      </c>
      <c r="I66" s="50">
        <f t="shared" si="1"/>
        <v>-0.29999999999999982</v>
      </c>
      <c r="J66" s="50">
        <f t="shared" si="1"/>
        <v>-35</v>
      </c>
      <c r="K66" s="50">
        <f t="shared" si="1"/>
        <v>-37</v>
      </c>
    </row>
    <row r="67" spans="2:11" x14ac:dyDescent="0.15">
      <c r="B67" s="112" t="s">
        <v>62</v>
      </c>
      <c r="C67" s="89">
        <v>0.3</v>
      </c>
      <c r="D67" s="90">
        <v>6</v>
      </c>
      <c r="E67" s="91">
        <v>5</v>
      </c>
      <c r="F67" s="89" t="s">
        <v>5</v>
      </c>
      <c r="G67" s="90">
        <v>5</v>
      </c>
      <c r="H67" s="91">
        <v>4</v>
      </c>
      <c r="I67" s="50" t="e">
        <f t="shared" si="1"/>
        <v>#VALUE!</v>
      </c>
      <c r="J67" s="50">
        <f t="shared" si="1"/>
        <v>-1</v>
      </c>
      <c r="K67" s="50">
        <f t="shared" si="1"/>
        <v>-1</v>
      </c>
    </row>
    <row r="68" spans="2:11" ht="13.5" customHeight="1" x14ac:dyDescent="0.15">
      <c r="B68" s="112" t="s">
        <v>63</v>
      </c>
      <c r="C68" s="89">
        <v>3.05</v>
      </c>
      <c r="D68" s="90">
        <v>61.5</v>
      </c>
      <c r="E68" s="91">
        <v>59.3</v>
      </c>
      <c r="F68" s="89">
        <v>3.05</v>
      </c>
      <c r="G68" s="90">
        <v>27.5</v>
      </c>
      <c r="H68" s="91">
        <v>23.3</v>
      </c>
      <c r="I68" s="50">
        <f t="shared" si="1"/>
        <v>0</v>
      </c>
      <c r="J68" s="50">
        <f t="shared" si="1"/>
        <v>-34</v>
      </c>
      <c r="K68" s="50">
        <f t="shared" si="1"/>
        <v>-36</v>
      </c>
    </row>
    <row r="69" spans="2:11" ht="14.25" thickBot="1" x14ac:dyDescent="0.2">
      <c r="B69" s="115" t="s">
        <v>64</v>
      </c>
      <c r="C69" s="98">
        <v>0</v>
      </c>
      <c r="D69" s="99">
        <v>3</v>
      </c>
      <c r="E69" s="100">
        <v>2</v>
      </c>
      <c r="F69" s="98">
        <v>0</v>
      </c>
      <c r="G69" s="99">
        <v>3</v>
      </c>
      <c r="H69" s="100">
        <v>2</v>
      </c>
      <c r="I69" s="50">
        <f t="shared" si="1"/>
        <v>0</v>
      </c>
      <c r="J69" s="50">
        <f t="shared" si="1"/>
        <v>0</v>
      </c>
      <c r="K69" s="50">
        <f t="shared" si="1"/>
        <v>0</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&amp;C49</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25"/>
    <col min="2" max="2" width="16.625" style="25" customWidth="1"/>
    <col min="3" max="8" width="14.625" style="25" customWidth="1"/>
    <col min="9" max="11" width="9" style="19"/>
    <col min="12" max="16384" width="9" style="25"/>
  </cols>
  <sheetData>
    <row r="1" spans="2:11" x14ac:dyDescent="0.15">
      <c r="B1" s="23"/>
      <c r="C1" s="24"/>
      <c r="D1" s="24"/>
      <c r="E1" s="24"/>
      <c r="F1" s="24"/>
      <c r="G1" s="24"/>
      <c r="H1" s="24"/>
      <c r="I1" s="3"/>
      <c r="J1" s="3"/>
      <c r="K1" s="3"/>
    </row>
    <row r="2" spans="2:11" x14ac:dyDescent="0.15">
      <c r="B2" s="23"/>
      <c r="C2" s="24"/>
      <c r="D2" s="24"/>
      <c r="E2" s="24"/>
      <c r="F2" s="24"/>
      <c r="G2" s="24"/>
      <c r="H2" s="24"/>
      <c r="I2" s="3"/>
      <c r="J2" s="3"/>
      <c r="K2" s="3"/>
    </row>
    <row r="3" spans="2:11" x14ac:dyDescent="0.15">
      <c r="B3" s="23" t="s">
        <v>166</v>
      </c>
      <c r="C3" s="24"/>
      <c r="D3" s="24"/>
      <c r="E3" s="24"/>
      <c r="F3" s="24"/>
      <c r="G3" s="24"/>
      <c r="H3" s="24"/>
      <c r="I3" s="3"/>
      <c r="J3" s="3"/>
      <c r="K3" s="3"/>
    </row>
    <row r="4" spans="2:11" ht="14.25" thickBot="1" x14ac:dyDescent="0.2">
      <c r="B4" s="23"/>
      <c r="C4" s="24"/>
      <c r="D4" s="24"/>
      <c r="E4" s="24"/>
      <c r="F4" s="24"/>
      <c r="G4" s="24"/>
      <c r="H4" s="24"/>
      <c r="I4" s="3"/>
      <c r="J4" s="3"/>
      <c r="K4" s="3"/>
    </row>
    <row r="5" spans="2:11" x14ac:dyDescent="0.15">
      <c r="B5" s="190"/>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91"/>
      <c r="C9" s="198" t="s">
        <v>3</v>
      </c>
      <c r="D9" s="197" t="s">
        <v>4</v>
      </c>
      <c r="E9" s="200" t="s">
        <v>4</v>
      </c>
      <c r="F9" s="198" t="s">
        <v>3</v>
      </c>
      <c r="G9" s="197" t="s">
        <v>4</v>
      </c>
      <c r="H9" s="199" t="s">
        <v>4</v>
      </c>
      <c r="I9" s="50"/>
      <c r="J9" s="50"/>
      <c r="K9" s="50"/>
    </row>
    <row r="10" spans="2:11" ht="27" customHeight="1" x14ac:dyDescent="0.15">
      <c r="B10" s="192" t="s">
        <v>145</v>
      </c>
      <c r="C10" s="58" t="s">
        <v>5</v>
      </c>
      <c r="D10" s="59" t="s">
        <v>5</v>
      </c>
      <c r="E10" s="60" t="s">
        <v>5</v>
      </c>
      <c r="F10" s="58">
        <v>48</v>
      </c>
      <c r="G10" s="59">
        <v>845</v>
      </c>
      <c r="H10" s="60">
        <v>773</v>
      </c>
      <c r="I10" s="50" t="e">
        <f>F10-C10</f>
        <v>#VALUE!</v>
      </c>
      <c r="J10" s="50" t="e">
        <f t="shared" ref="J10:K25" si="0">G10-D10</f>
        <v>#VALUE!</v>
      </c>
      <c r="K10" s="50" t="e">
        <f t="shared" si="0"/>
        <v>#VALUE!</v>
      </c>
    </row>
    <row r="11" spans="2:11" x14ac:dyDescent="0.15">
      <c r="B11" s="193"/>
      <c r="C11" s="118"/>
      <c r="D11" s="116"/>
      <c r="E11" s="119"/>
      <c r="F11" s="118"/>
      <c r="G11" s="116"/>
      <c r="H11" s="119"/>
      <c r="I11" s="50">
        <f t="shared" ref="I11:K69" si="1">F11-C11</f>
        <v>0</v>
      </c>
      <c r="J11" s="50">
        <f t="shared" si="0"/>
        <v>0</v>
      </c>
      <c r="K11" s="50">
        <f t="shared" si="0"/>
        <v>0</v>
      </c>
    </row>
    <row r="12" spans="2:11" x14ac:dyDescent="0.15">
      <c r="B12" s="194" t="s">
        <v>146</v>
      </c>
      <c r="C12" s="125">
        <f t="shared" ref="C12:H12" si="2">SUM(C14,C16,C20,C27,C29,C34,C42,C48,C51,C55,C66)</f>
        <v>26</v>
      </c>
      <c r="D12" s="107">
        <f t="shared" si="2"/>
        <v>599.00580000000002</v>
      </c>
      <c r="E12" s="108">
        <f t="shared" si="2"/>
        <v>557.50580000000002</v>
      </c>
      <c r="F12" s="125">
        <f t="shared" si="2"/>
        <v>31.959999999999997</v>
      </c>
      <c r="G12" s="107">
        <f t="shared" si="2"/>
        <v>765.2639999999999</v>
      </c>
      <c r="H12" s="108">
        <f t="shared" si="2"/>
        <v>706.90599999999995</v>
      </c>
      <c r="I12" s="50">
        <f t="shared" si="1"/>
        <v>5.9599999999999973</v>
      </c>
      <c r="J12" s="50">
        <f t="shared" si="0"/>
        <v>166.25819999999987</v>
      </c>
      <c r="K12" s="50">
        <f t="shared" si="0"/>
        <v>149.40019999999993</v>
      </c>
    </row>
    <row r="13" spans="2:11" x14ac:dyDescent="0.15">
      <c r="B13" s="192"/>
      <c r="C13" s="118"/>
      <c r="D13" s="116"/>
      <c r="E13" s="119"/>
      <c r="F13" s="118"/>
      <c r="G13" s="116"/>
      <c r="H13" s="119"/>
      <c r="I13" s="50">
        <f t="shared" si="1"/>
        <v>0</v>
      </c>
      <c r="J13" s="50">
        <f t="shared" si="0"/>
        <v>0</v>
      </c>
      <c r="K13" s="50">
        <f t="shared" si="0"/>
        <v>0</v>
      </c>
    </row>
    <row r="14" spans="2:11" x14ac:dyDescent="0.15">
      <c r="B14" s="194" t="s">
        <v>147</v>
      </c>
      <c r="C14" s="70" t="s">
        <v>5</v>
      </c>
      <c r="D14" s="71" t="s">
        <v>5</v>
      </c>
      <c r="E14" s="72" t="s">
        <v>5</v>
      </c>
      <c r="F14" s="70" t="s">
        <v>5</v>
      </c>
      <c r="G14" s="71" t="s">
        <v>5</v>
      </c>
      <c r="H14" s="72" t="s">
        <v>5</v>
      </c>
      <c r="I14" s="50" t="e">
        <f t="shared" si="1"/>
        <v>#VALUE!</v>
      </c>
      <c r="J14" s="50" t="e">
        <f t="shared" si="0"/>
        <v>#VALUE!</v>
      </c>
      <c r="K14" s="50" t="e">
        <f t="shared" si="0"/>
        <v>#VALUE!</v>
      </c>
    </row>
    <row r="15" spans="2:11" x14ac:dyDescent="0.15">
      <c r="B15" s="193"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94" t="s">
        <v>9</v>
      </c>
      <c r="C16" s="212">
        <f t="shared" ref="C16:H16" si="3">SUM(C17,C18,C19)</f>
        <v>1.5</v>
      </c>
      <c r="D16" s="65">
        <f t="shared" si="3"/>
        <v>14</v>
      </c>
      <c r="E16" s="130">
        <f t="shared" si="3"/>
        <v>13</v>
      </c>
      <c r="F16" s="212">
        <f t="shared" si="3"/>
        <v>2</v>
      </c>
      <c r="G16" s="65">
        <f t="shared" si="3"/>
        <v>13</v>
      </c>
      <c r="H16" s="130">
        <f t="shared" si="3"/>
        <v>12</v>
      </c>
      <c r="I16" s="50">
        <f t="shared" si="1"/>
        <v>0.5</v>
      </c>
      <c r="J16" s="50">
        <f t="shared" si="0"/>
        <v>-1</v>
      </c>
      <c r="K16" s="50">
        <f t="shared" si="0"/>
        <v>-1</v>
      </c>
    </row>
    <row r="17" spans="2:11" ht="13.5" customHeight="1" x14ac:dyDescent="0.15">
      <c r="B17" s="193" t="s">
        <v>21</v>
      </c>
      <c r="C17" s="78">
        <v>0.5</v>
      </c>
      <c r="D17" s="79">
        <v>11</v>
      </c>
      <c r="E17" s="80">
        <v>10</v>
      </c>
      <c r="F17" s="78">
        <v>1</v>
      </c>
      <c r="G17" s="79">
        <v>10</v>
      </c>
      <c r="H17" s="80">
        <v>9</v>
      </c>
      <c r="I17" s="50">
        <f t="shared" si="1"/>
        <v>0.5</v>
      </c>
      <c r="J17" s="50">
        <f t="shared" si="0"/>
        <v>-1</v>
      </c>
      <c r="K17" s="50">
        <f t="shared" si="0"/>
        <v>-1</v>
      </c>
    </row>
    <row r="18" spans="2:11" ht="13.5" customHeight="1" x14ac:dyDescent="0.15">
      <c r="B18" s="193" t="s">
        <v>22</v>
      </c>
      <c r="C18" s="215" t="s">
        <v>5</v>
      </c>
      <c r="D18" s="216" t="s">
        <v>5</v>
      </c>
      <c r="E18" s="217" t="s">
        <v>5</v>
      </c>
      <c r="F18" s="215" t="s">
        <v>5</v>
      </c>
      <c r="G18" s="216" t="s">
        <v>5</v>
      </c>
      <c r="H18" s="217" t="s">
        <v>5</v>
      </c>
      <c r="I18" s="50" t="e">
        <f t="shared" si="1"/>
        <v>#VALUE!</v>
      </c>
      <c r="J18" s="50" t="e">
        <f t="shared" si="0"/>
        <v>#VALUE!</v>
      </c>
      <c r="K18" s="50" t="e">
        <f t="shared" si="0"/>
        <v>#VALUE!</v>
      </c>
    </row>
    <row r="19" spans="2:11" ht="13.5" customHeight="1" x14ac:dyDescent="0.15">
      <c r="B19" s="193" t="s">
        <v>23</v>
      </c>
      <c r="C19" s="89">
        <v>1</v>
      </c>
      <c r="D19" s="90">
        <v>3</v>
      </c>
      <c r="E19" s="91">
        <v>3</v>
      </c>
      <c r="F19" s="89">
        <v>1</v>
      </c>
      <c r="G19" s="90">
        <v>3</v>
      </c>
      <c r="H19" s="91">
        <v>3</v>
      </c>
      <c r="I19" s="50">
        <f t="shared" si="1"/>
        <v>0</v>
      </c>
      <c r="J19" s="50">
        <f t="shared" si="0"/>
        <v>0</v>
      </c>
      <c r="K19" s="50">
        <f t="shared" si="0"/>
        <v>0</v>
      </c>
    </row>
    <row r="20" spans="2:11" x14ac:dyDescent="0.15">
      <c r="B20" s="194" t="s">
        <v>10</v>
      </c>
      <c r="C20" s="213">
        <f t="shared" ref="C20:H20" si="4">SUM(C21,C22,C23,C24,C25,C26)</f>
        <v>3.1</v>
      </c>
      <c r="D20" s="208">
        <f t="shared" si="4"/>
        <v>115</v>
      </c>
      <c r="E20" s="209">
        <f t="shared" si="4"/>
        <v>114.8</v>
      </c>
      <c r="F20" s="213">
        <f t="shared" si="4"/>
        <v>3.1</v>
      </c>
      <c r="G20" s="208">
        <f t="shared" si="4"/>
        <v>116.8</v>
      </c>
      <c r="H20" s="209">
        <f t="shared" si="4"/>
        <v>116.5</v>
      </c>
      <c r="I20" s="50">
        <f t="shared" si="1"/>
        <v>0</v>
      </c>
      <c r="J20" s="50">
        <f t="shared" si="0"/>
        <v>1.7999999999999972</v>
      </c>
      <c r="K20" s="50">
        <f t="shared" si="0"/>
        <v>1.7000000000000028</v>
      </c>
    </row>
    <row r="21" spans="2:11" x14ac:dyDescent="0.15">
      <c r="B21" s="193" t="s">
        <v>24</v>
      </c>
      <c r="C21" s="89">
        <v>2</v>
      </c>
      <c r="D21" s="90">
        <v>72</v>
      </c>
      <c r="E21" s="91">
        <v>72</v>
      </c>
      <c r="F21" s="89">
        <v>2</v>
      </c>
      <c r="G21" s="90">
        <v>76</v>
      </c>
      <c r="H21" s="91">
        <v>76</v>
      </c>
      <c r="I21" s="50">
        <f t="shared" si="1"/>
        <v>0</v>
      </c>
      <c r="J21" s="50">
        <f t="shared" si="0"/>
        <v>4</v>
      </c>
      <c r="K21" s="50">
        <f t="shared" si="0"/>
        <v>4</v>
      </c>
    </row>
    <row r="22" spans="2:11" x14ac:dyDescent="0.15">
      <c r="B22" s="193" t="s">
        <v>25</v>
      </c>
      <c r="C22" s="89">
        <v>1</v>
      </c>
      <c r="D22" s="90">
        <v>36</v>
      </c>
      <c r="E22" s="91">
        <v>36</v>
      </c>
      <c r="F22" s="89">
        <v>1</v>
      </c>
      <c r="G22" s="90">
        <v>34</v>
      </c>
      <c r="H22" s="91">
        <v>34</v>
      </c>
      <c r="I22" s="50">
        <f t="shared" si="1"/>
        <v>0</v>
      </c>
      <c r="J22" s="50">
        <f t="shared" si="0"/>
        <v>-2</v>
      </c>
      <c r="K22" s="50">
        <f t="shared" si="0"/>
        <v>-2</v>
      </c>
    </row>
    <row r="23" spans="2:11" x14ac:dyDescent="0.15">
      <c r="B23" s="193" t="s">
        <v>26</v>
      </c>
      <c r="C23" s="89">
        <v>0.1</v>
      </c>
      <c r="D23" s="90">
        <v>7</v>
      </c>
      <c r="E23" s="91">
        <v>6.8</v>
      </c>
      <c r="F23" s="89">
        <v>0.1</v>
      </c>
      <c r="G23" s="90">
        <v>6.8</v>
      </c>
      <c r="H23" s="91">
        <v>6.5</v>
      </c>
      <c r="I23" s="50">
        <f t="shared" si="1"/>
        <v>0</v>
      </c>
      <c r="J23" s="50">
        <f t="shared" si="0"/>
        <v>-0.20000000000000018</v>
      </c>
      <c r="K23" s="50">
        <f t="shared" si="0"/>
        <v>-0.29999999999999982</v>
      </c>
    </row>
    <row r="24" spans="2:11" x14ac:dyDescent="0.15">
      <c r="B24" s="193"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93"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93"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94" t="s">
        <v>11</v>
      </c>
      <c r="C27" s="213">
        <f t="shared" ref="C27:H27" si="5">C28</f>
        <v>0.8</v>
      </c>
      <c r="D27" s="208">
        <f t="shared" si="5"/>
        <v>3</v>
      </c>
      <c r="E27" s="209">
        <f t="shared" si="5"/>
        <v>2.7</v>
      </c>
      <c r="F27" s="213">
        <f t="shared" si="5"/>
        <v>0.8</v>
      </c>
      <c r="G27" s="208">
        <f t="shared" si="5"/>
        <v>3</v>
      </c>
      <c r="H27" s="209">
        <f t="shared" si="5"/>
        <v>3</v>
      </c>
      <c r="I27" s="50">
        <f t="shared" si="1"/>
        <v>0</v>
      </c>
      <c r="J27" s="50">
        <f t="shared" si="1"/>
        <v>0</v>
      </c>
      <c r="K27" s="50">
        <f t="shared" si="1"/>
        <v>0.29999999999999982</v>
      </c>
    </row>
    <row r="28" spans="2:11" x14ac:dyDescent="0.15">
      <c r="B28" s="193" t="s">
        <v>30</v>
      </c>
      <c r="C28" s="89">
        <v>0.8</v>
      </c>
      <c r="D28" s="90">
        <v>3</v>
      </c>
      <c r="E28" s="91">
        <v>2.7</v>
      </c>
      <c r="F28" s="89">
        <v>0.8</v>
      </c>
      <c r="G28" s="90">
        <v>3</v>
      </c>
      <c r="H28" s="91">
        <v>3</v>
      </c>
      <c r="I28" s="50">
        <f t="shared" si="1"/>
        <v>0</v>
      </c>
      <c r="J28" s="50">
        <f t="shared" si="1"/>
        <v>0</v>
      </c>
      <c r="K28" s="50">
        <f t="shared" si="1"/>
        <v>0.29999999999999982</v>
      </c>
    </row>
    <row r="29" spans="2:11" x14ac:dyDescent="0.15">
      <c r="B29" s="194" t="s">
        <v>12</v>
      </c>
      <c r="C29" s="213">
        <f t="shared" ref="C29:H29" si="6">SUM(C30,C31,C32,C33)</f>
        <v>1</v>
      </c>
      <c r="D29" s="208">
        <f t="shared" si="6"/>
        <v>25</v>
      </c>
      <c r="E29" s="209">
        <f t="shared" si="6"/>
        <v>24</v>
      </c>
      <c r="F29" s="213">
        <f t="shared" si="6"/>
        <v>1</v>
      </c>
      <c r="G29" s="208">
        <f t="shared" si="6"/>
        <v>28</v>
      </c>
      <c r="H29" s="209">
        <f t="shared" si="6"/>
        <v>26</v>
      </c>
      <c r="I29" s="50">
        <f t="shared" si="1"/>
        <v>0</v>
      </c>
      <c r="J29" s="50">
        <f t="shared" si="1"/>
        <v>3</v>
      </c>
      <c r="K29" s="50">
        <f t="shared" si="1"/>
        <v>2</v>
      </c>
    </row>
    <row r="30" spans="2:11" x14ac:dyDescent="0.15">
      <c r="B30" s="193" t="s">
        <v>31</v>
      </c>
      <c r="C30" s="89">
        <v>1</v>
      </c>
      <c r="D30" s="90">
        <v>25</v>
      </c>
      <c r="E30" s="91">
        <v>24</v>
      </c>
      <c r="F30" s="89">
        <v>1</v>
      </c>
      <c r="G30" s="90">
        <v>28</v>
      </c>
      <c r="H30" s="91">
        <v>26</v>
      </c>
      <c r="I30" s="50">
        <f t="shared" si="1"/>
        <v>0</v>
      </c>
      <c r="J30" s="50">
        <f t="shared" si="1"/>
        <v>3</v>
      </c>
      <c r="K30" s="50">
        <f t="shared" si="1"/>
        <v>2</v>
      </c>
    </row>
    <row r="31" spans="2:11" x14ac:dyDescent="0.15">
      <c r="B31" s="193"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93"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93"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94"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93"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93"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93"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93"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93"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93"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93"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94" t="s">
        <v>14</v>
      </c>
      <c r="C42" s="213">
        <f t="shared" ref="C42:H42" si="7">SUM(C43,C44,C45,C46,C47)</f>
        <v>3</v>
      </c>
      <c r="D42" s="208">
        <f t="shared" si="7"/>
        <v>26</v>
      </c>
      <c r="E42" s="209">
        <f t="shared" si="7"/>
        <v>23</v>
      </c>
      <c r="F42" s="213">
        <f t="shared" si="7"/>
        <v>3</v>
      </c>
      <c r="G42" s="208">
        <f t="shared" si="7"/>
        <v>28</v>
      </c>
      <c r="H42" s="209">
        <f t="shared" si="7"/>
        <v>24</v>
      </c>
      <c r="I42" s="50">
        <f t="shared" si="1"/>
        <v>0</v>
      </c>
      <c r="J42" s="50">
        <f t="shared" si="1"/>
        <v>2</v>
      </c>
      <c r="K42" s="50">
        <f t="shared" si="1"/>
        <v>1</v>
      </c>
    </row>
    <row r="43" spans="2:11" x14ac:dyDescent="0.15">
      <c r="B43" s="193"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93"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93" t="s">
        <v>44</v>
      </c>
      <c r="C45" s="89">
        <v>1</v>
      </c>
      <c r="D45" s="90">
        <v>10</v>
      </c>
      <c r="E45" s="91">
        <v>8</v>
      </c>
      <c r="F45" s="89">
        <v>1</v>
      </c>
      <c r="G45" s="90">
        <v>10</v>
      </c>
      <c r="H45" s="91">
        <v>8</v>
      </c>
      <c r="I45" s="50">
        <f t="shared" si="1"/>
        <v>0</v>
      </c>
      <c r="J45" s="50">
        <f t="shared" si="1"/>
        <v>0</v>
      </c>
      <c r="K45" s="50">
        <f t="shared" si="1"/>
        <v>0</v>
      </c>
    </row>
    <row r="46" spans="2:11" x14ac:dyDescent="0.15">
      <c r="B46" s="193"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93" t="s">
        <v>46</v>
      </c>
      <c r="C47" s="89">
        <v>2</v>
      </c>
      <c r="D47" s="90">
        <v>16</v>
      </c>
      <c r="E47" s="91">
        <v>15</v>
      </c>
      <c r="F47" s="89">
        <v>2</v>
      </c>
      <c r="G47" s="90">
        <v>18</v>
      </c>
      <c r="H47" s="91">
        <v>16</v>
      </c>
      <c r="I47" s="50">
        <f t="shared" si="1"/>
        <v>0</v>
      </c>
      <c r="J47" s="50">
        <f t="shared" si="1"/>
        <v>2</v>
      </c>
      <c r="K47" s="50">
        <f t="shared" si="1"/>
        <v>1</v>
      </c>
    </row>
    <row r="48" spans="2:11" x14ac:dyDescent="0.15">
      <c r="B48" s="194" t="s">
        <v>15</v>
      </c>
      <c r="C48" s="213">
        <f t="shared" ref="C48:H48" si="8">SUM(C49,C50)</f>
        <v>13</v>
      </c>
      <c r="D48" s="208">
        <f t="shared" si="8"/>
        <v>341</v>
      </c>
      <c r="E48" s="209">
        <f t="shared" si="8"/>
        <v>310</v>
      </c>
      <c r="F48" s="213">
        <f t="shared" si="8"/>
        <v>18</v>
      </c>
      <c r="G48" s="208">
        <f t="shared" si="8"/>
        <v>508</v>
      </c>
      <c r="H48" s="209">
        <f t="shared" si="8"/>
        <v>462</v>
      </c>
      <c r="I48" s="50">
        <f t="shared" si="1"/>
        <v>5</v>
      </c>
      <c r="J48" s="50">
        <f t="shared" si="1"/>
        <v>167</v>
      </c>
      <c r="K48" s="50">
        <f t="shared" si="1"/>
        <v>152</v>
      </c>
    </row>
    <row r="49" spans="2:11" x14ac:dyDescent="0.15">
      <c r="B49" s="193" t="s">
        <v>47</v>
      </c>
      <c r="C49" s="87">
        <v>13</v>
      </c>
      <c r="D49" s="52">
        <v>341</v>
      </c>
      <c r="E49" s="88">
        <v>310</v>
      </c>
      <c r="F49" s="87">
        <v>18</v>
      </c>
      <c r="G49" s="52">
        <v>508</v>
      </c>
      <c r="H49" s="88">
        <v>462</v>
      </c>
      <c r="I49" s="50">
        <f t="shared" si="1"/>
        <v>5</v>
      </c>
      <c r="J49" s="50">
        <f t="shared" si="1"/>
        <v>167</v>
      </c>
      <c r="K49" s="50">
        <f t="shared" si="1"/>
        <v>152</v>
      </c>
    </row>
    <row r="50" spans="2:11" x14ac:dyDescent="0.15">
      <c r="B50" s="193" t="s">
        <v>48</v>
      </c>
      <c r="C50" s="168" t="s">
        <v>5</v>
      </c>
      <c r="D50" s="165" t="s">
        <v>5</v>
      </c>
      <c r="E50" s="174" t="s">
        <v>5</v>
      </c>
      <c r="F50" s="168" t="s">
        <v>5</v>
      </c>
      <c r="G50" s="165" t="s">
        <v>5</v>
      </c>
      <c r="H50" s="174" t="s">
        <v>5</v>
      </c>
      <c r="I50" s="50" t="e">
        <f t="shared" si="1"/>
        <v>#VALUE!</v>
      </c>
      <c r="J50" s="50" t="e">
        <f t="shared" si="1"/>
        <v>#VALUE!</v>
      </c>
      <c r="K50" s="50" t="e">
        <f t="shared" si="1"/>
        <v>#VALUE!</v>
      </c>
    </row>
    <row r="51" spans="2:11" x14ac:dyDescent="0.15">
      <c r="B51" s="194" t="s">
        <v>16</v>
      </c>
      <c r="C51" s="214" t="s">
        <v>6</v>
      </c>
      <c r="D51" s="210" t="s">
        <v>6</v>
      </c>
      <c r="E51" s="211" t="s">
        <v>6</v>
      </c>
      <c r="F51" s="214" t="s">
        <v>6</v>
      </c>
      <c r="G51" s="210" t="s">
        <v>6</v>
      </c>
      <c r="H51" s="211" t="s">
        <v>6</v>
      </c>
      <c r="I51" s="50" t="e">
        <f t="shared" si="1"/>
        <v>#VALUE!</v>
      </c>
      <c r="J51" s="50" t="e">
        <f t="shared" si="1"/>
        <v>#VALUE!</v>
      </c>
      <c r="K51" s="50" t="e">
        <f t="shared" si="1"/>
        <v>#VALUE!</v>
      </c>
    </row>
    <row r="52" spans="2:11" x14ac:dyDescent="0.15">
      <c r="B52" s="193"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93"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93"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94" t="s">
        <v>17</v>
      </c>
      <c r="C55" s="213">
        <f t="shared" ref="C55:H55" si="9">SUM(C56,C57,C58,C59,C60,C61,C62,C63,C64,C65)</f>
        <v>2.6</v>
      </c>
      <c r="D55" s="208">
        <f t="shared" si="9"/>
        <v>42.7</v>
      </c>
      <c r="E55" s="209">
        <f t="shared" si="9"/>
        <v>41.7</v>
      </c>
      <c r="F55" s="213">
        <f t="shared" si="9"/>
        <v>3.06</v>
      </c>
      <c r="G55" s="208">
        <f t="shared" si="9"/>
        <v>35.463999999999999</v>
      </c>
      <c r="H55" s="209">
        <f t="shared" si="9"/>
        <v>35.405999999999999</v>
      </c>
      <c r="I55" s="50">
        <f t="shared" si="1"/>
        <v>0.45999999999999996</v>
      </c>
      <c r="J55" s="50">
        <f t="shared" si="1"/>
        <v>-7.2360000000000042</v>
      </c>
      <c r="K55" s="50">
        <f t="shared" si="1"/>
        <v>-6.294000000000004</v>
      </c>
    </row>
    <row r="56" spans="2:11" x14ac:dyDescent="0.15">
      <c r="B56" s="193"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93" t="s">
        <v>53</v>
      </c>
      <c r="C57" s="89">
        <v>0</v>
      </c>
      <c r="D57" s="90">
        <v>1</v>
      </c>
      <c r="E57" s="91">
        <v>1</v>
      </c>
      <c r="F57" s="89" t="s">
        <v>6</v>
      </c>
      <c r="G57" s="90" t="s">
        <v>6</v>
      </c>
      <c r="H57" s="91" t="s">
        <v>6</v>
      </c>
      <c r="I57" s="50" t="e">
        <f t="shared" si="1"/>
        <v>#VALUE!</v>
      </c>
      <c r="J57" s="50" t="e">
        <f t="shared" si="1"/>
        <v>#VALUE!</v>
      </c>
      <c r="K57" s="50" t="e">
        <f t="shared" si="1"/>
        <v>#VALUE!</v>
      </c>
    </row>
    <row r="58" spans="2:11" x14ac:dyDescent="0.15">
      <c r="B58" s="193" t="s">
        <v>54</v>
      </c>
      <c r="C58" s="89">
        <v>1</v>
      </c>
      <c r="D58" s="90">
        <v>8</v>
      </c>
      <c r="E58" s="91">
        <v>7</v>
      </c>
      <c r="F58" s="89">
        <v>1</v>
      </c>
      <c r="G58" s="90">
        <v>11</v>
      </c>
      <c r="H58" s="91">
        <v>11</v>
      </c>
      <c r="I58" s="50">
        <f t="shared" si="1"/>
        <v>0</v>
      </c>
      <c r="J58" s="50">
        <f t="shared" si="1"/>
        <v>3</v>
      </c>
      <c r="K58" s="50">
        <f t="shared" si="1"/>
        <v>4</v>
      </c>
    </row>
    <row r="59" spans="2:11" x14ac:dyDescent="0.15">
      <c r="B59" s="193" t="s">
        <v>55</v>
      </c>
      <c r="C59" s="89" t="s">
        <v>5</v>
      </c>
      <c r="D59" s="90" t="s">
        <v>5</v>
      </c>
      <c r="E59" s="91" t="s">
        <v>5</v>
      </c>
      <c r="F59" s="89">
        <v>0</v>
      </c>
      <c r="G59" s="90">
        <v>0</v>
      </c>
      <c r="H59" s="91">
        <v>0</v>
      </c>
      <c r="I59" s="50" t="e">
        <f t="shared" si="1"/>
        <v>#VALUE!</v>
      </c>
      <c r="J59" s="50" t="e">
        <f t="shared" si="1"/>
        <v>#VALUE!</v>
      </c>
      <c r="K59" s="50" t="e">
        <f t="shared" si="1"/>
        <v>#VALUE!</v>
      </c>
    </row>
    <row r="60" spans="2:11" x14ac:dyDescent="0.15">
      <c r="B60" s="193" t="s">
        <v>56</v>
      </c>
      <c r="C60" s="89">
        <v>0.1</v>
      </c>
      <c r="D60" s="90">
        <v>0</v>
      </c>
      <c r="E60" s="91">
        <v>0</v>
      </c>
      <c r="F60" s="89">
        <v>0.06</v>
      </c>
      <c r="G60" s="90">
        <v>0.46400000000000002</v>
      </c>
      <c r="H60" s="91">
        <v>0.40600000000000003</v>
      </c>
      <c r="I60" s="50">
        <f t="shared" si="1"/>
        <v>-4.0000000000000008E-2</v>
      </c>
      <c r="J60" s="50">
        <f t="shared" si="1"/>
        <v>0.46400000000000002</v>
      </c>
      <c r="K60" s="50">
        <f t="shared" si="1"/>
        <v>0.40600000000000003</v>
      </c>
    </row>
    <row r="61" spans="2:11" x14ac:dyDescent="0.15">
      <c r="B61" s="193"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93"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93"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93"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93" t="s">
        <v>61</v>
      </c>
      <c r="C65" s="89">
        <v>1.5</v>
      </c>
      <c r="D65" s="90">
        <v>33.700000000000003</v>
      </c>
      <c r="E65" s="91">
        <v>33.700000000000003</v>
      </c>
      <c r="F65" s="89">
        <v>2</v>
      </c>
      <c r="G65" s="90">
        <v>24</v>
      </c>
      <c r="H65" s="91">
        <v>24</v>
      </c>
      <c r="I65" s="50">
        <f t="shared" si="1"/>
        <v>0.5</v>
      </c>
      <c r="J65" s="50">
        <f t="shared" si="1"/>
        <v>-9.7000000000000028</v>
      </c>
      <c r="K65" s="50">
        <f t="shared" si="1"/>
        <v>-9.7000000000000028</v>
      </c>
    </row>
    <row r="66" spans="2:11" x14ac:dyDescent="0.15">
      <c r="B66" s="194" t="s">
        <v>18</v>
      </c>
      <c r="C66" s="213">
        <f t="shared" ref="C66:H66" si="10">SUM(C67,C68,C69)</f>
        <v>1</v>
      </c>
      <c r="D66" s="208">
        <f t="shared" si="10"/>
        <v>32.305800000000005</v>
      </c>
      <c r="E66" s="209">
        <f t="shared" si="10"/>
        <v>28.305800000000001</v>
      </c>
      <c r="F66" s="213">
        <f t="shared" si="10"/>
        <v>1</v>
      </c>
      <c r="G66" s="208">
        <f t="shared" si="10"/>
        <v>33</v>
      </c>
      <c r="H66" s="209">
        <f t="shared" si="10"/>
        <v>28</v>
      </c>
      <c r="I66" s="50">
        <f t="shared" si="1"/>
        <v>0</v>
      </c>
      <c r="J66" s="50">
        <f t="shared" si="1"/>
        <v>0.69419999999999504</v>
      </c>
      <c r="K66" s="50">
        <f t="shared" si="1"/>
        <v>-0.3058000000000014</v>
      </c>
    </row>
    <row r="67" spans="2:11" x14ac:dyDescent="0.15">
      <c r="B67" s="193" t="s">
        <v>62</v>
      </c>
      <c r="C67" s="89" t="s">
        <v>5</v>
      </c>
      <c r="D67" s="90">
        <v>1.3058000000000001</v>
      </c>
      <c r="E67" s="91">
        <v>1.3058000000000001</v>
      </c>
      <c r="F67" s="89" t="s">
        <v>5</v>
      </c>
      <c r="G67" s="90">
        <v>1</v>
      </c>
      <c r="H67" s="91">
        <v>1</v>
      </c>
      <c r="I67" s="50" t="e">
        <f t="shared" si="1"/>
        <v>#VALUE!</v>
      </c>
      <c r="J67" s="50">
        <f t="shared" si="1"/>
        <v>-0.30580000000000007</v>
      </c>
      <c r="K67" s="50">
        <f t="shared" si="1"/>
        <v>-0.30580000000000007</v>
      </c>
    </row>
    <row r="68" spans="2:11" ht="13.5" customHeight="1" x14ac:dyDescent="0.15">
      <c r="B68" s="193" t="s">
        <v>63</v>
      </c>
      <c r="C68" s="89">
        <v>1</v>
      </c>
      <c r="D68" s="90">
        <v>30</v>
      </c>
      <c r="E68" s="91">
        <v>26</v>
      </c>
      <c r="F68" s="89">
        <v>1</v>
      </c>
      <c r="G68" s="90">
        <v>32</v>
      </c>
      <c r="H68" s="91">
        <v>27</v>
      </c>
      <c r="I68" s="50">
        <f t="shared" si="1"/>
        <v>0</v>
      </c>
      <c r="J68" s="50">
        <f t="shared" si="1"/>
        <v>2</v>
      </c>
      <c r="K68" s="50">
        <f t="shared" si="1"/>
        <v>1</v>
      </c>
    </row>
    <row r="69" spans="2:11" ht="14.25" thickBot="1" x14ac:dyDescent="0.2">
      <c r="B69" s="196" t="s">
        <v>64</v>
      </c>
      <c r="C69" s="98">
        <v>0</v>
      </c>
      <c r="D69" s="99">
        <v>1</v>
      </c>
      <c r="E69" s="100">
        <v>1</v>
      </c>
      <c r="F69" s="98" t="s">
        <v>5</v>
      </c>
      <c r="G69" s="99" t="s">
        <v>5</v>
      </c>
      <c r="H69" s="100" t="s">
        <v>5</v>
      </c>
      <c r="I69" s="50" t="e">
        <f t="shared" si="1"/>
        <v>#VALUE!</v>
      </c>
      <c r="J69" s="50" t="e">
        <f t="shared" si="1"/>
        <v>#VALUE!</v>
      </c>
      <c r="K69" s="50" t="e">
        <f t="shared" si="1"/>
        <v>#VALUE!</v>
      </c>
    </row>
    <row r="70" spans="2:11" ht="15" x14ac:dyDescent="0.15">
      <c r="B70" s="31"/>
      <c r="C70" s="16"/>
      <c r="D70" s="16"/>
      <c r="E70" s="16"/>
      <c r="F70" s="16"/>
      <c r="G70" s="16"/>
      <c r="H70" s="16"/>
    </row>
    <row r="71" spans="2:11" x14ac:dyDescent="0.15">
      <c r="B71" s="32" t="s">
        <v>114</v>
      </c>
      <c r="C71" s="24"/>
      <c r="D71" s="24"/>
      <c r="E71" s="24"/>
      <c r="F71" s="24"/>
      <c r="G71" s="24"/>
      <c r="H71" s="24"/>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&amp;C50</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25"/>
    <col min="2" max="2" width="16.625" style="25" customWidth="1"/>
    <col min="3" max="8" width="14.625" style="25" customWidth="1"/>
    <col min="9" max="11" width="9" style="19"/>
    <col min="12" max="16384" width="9" style="25"/>
  </cols>
  <sheetData>
    <row r="1" spans="2:11" x14ac:dyDescent="0.15">
      <c r="B1" s="23"/>
      <c r="C1" s="24"/>
      <c r="D1" s="24"/>
      <c r="E1" s="24"/>
      <c r="F1" s="24"/>
      <c r="G1" s="24"/>
      <c r="H1" s="24"/>
      <c r="I1" s="3"/>
      <c r="J1" s="3"/>
      <c r="K1" s="3"/>
    </row>
    <row r="2" spans="2:11" x14ac:dyDescent="0.15">
      <c r="B2" s="23"/>
      <c r="C2" s="24"/>
      <c r="D2" s="24"/>
      <c r="E2" s="24"/>
      <c r="F2" s="24"/>
      <c r="G2" s="24"/>
      <c r="H2" s="24"/>
      <c r="I2" s="3"/>
      <c r="J2" s="3"/>
      <c r="K2" s="3"/>
    </row>
    <row r="3" spans="2:11" x14ac:dyDescent="0.15">
      <c r="B3" s="23" t="s">
        <v>184</v>
      </c>
      <c r="C3" s="24"/>
      <c r="D3" s="24"/>
      <c r="E3" s="24"/>
      <c r="F3" s="24"/>
      <c r="G3" s="24"/>
      <c r="H3" s="24"/>
      <c r="I3" s="3"/>
      <c r="J3" s="3"/>
      <c r="K3" s="3"/>
    </row>
    <row r="4" spans="2:11" ht="14.25" thickBot="1" x14ac:dyDescent="0.2">
      <c r="B4" s="23"/>
      <c r="C4" s="24"/>
      <c r="D4" s="24"/>
      <c r="E4" s="24"/>
      <c r="F4" s="24"/>
      <c r="G4" s="24"/>
      <c r="H4" s="24"/>
      <c r="I4" s="3"/>
      <c r="J4" s="3"/>
      <c r="K4" s="3"/>
    </row>
    <row r="5" spans="2:11" x14ac:dyDescent="0.15">
      <c r="B5" s="190"/>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91"/>
      <c r="C9" s="198" t="s">
        <v>3</v>
      </c>
      <c r="D9" s="197" t="s">
        <v>4</v>
      </c>
      <c r="E9" s="200" t="s">
        <v>4</v>
      </c>
      <c r="F9" s="198" t="s">
        <v>3</v>
      </c>
      <c r="G9" s="197" t="s">
        <v>4</v>
      </c>
      <c r="H9" s="199" t="s">
        <v>4</v>
      </c>
      <c r="I9" s="50"/>
      <c r="J9" s="50"/>
      <c r="K9" s="50"/>
    </row>
    <row r="10" spans="2:11" ht="27" customHeight="1" x14ac:dyDescent="0.15">
      <c r="B10" s="192" t="s">
        <v>145</v>
      </c>
      <c r="C10" s="58">
        <v>31</v>
      </c>
      <c r="D10" s="59">
        <v>397</v>
      </c>
      <c r="E10" s="60">
        <v>318</v>
      </c>
      <c r="F10" s="235">
        <v>31</v>
      </c>
      <c r="G10" s="235">
        <v>375</v>
      </c>
      <c r="H10" s="298">
        <v>301</v>
      </c>
      <c r="I10" s="50">
        <f>F10-C10</f>
        <v>0</v>
      </c>
      <c r="J10" s="50">
        <f t="shared" ref="J10:K25" si="0">G10-D10</f>
        <v>-22</v>
      </c>
      <c r="K10" s="50">
        <f t="shared" si="0"/>
        <v>-17</v>
      </c>
    </row>
    <row r="11" spans="2:11" x14ac:dyDescent="0.15">
      <c r="B11" s="193"/>
      <c r="C11" s="118"/>
      <c r="D11" s="116"/>
      <c r="E11" s="119"/>
      <c r="F11" s="118"/>
      <c r="G11" s="116"/>
      <c r="H11" s="119"/>
      <c r="I11" s="50">
        <f t="shared" ref="I11:K69" si="1">F11-C11</f>
        <v>0</v>
      </c>
      <c r="J11" s="50">
        <f t="shared" si="0"/>
        <v>0</v>
      </c>
      <c r="K11" s="50">
        <f t="shared" si="0"/>
        <v>0</v>
      </c>
    </row>
    <row r="12" spans="2:11" x14ac:dyDescent="0.15">
      <c r="B12" s="194" t="s">
        <v>146</v>
      </c>
      <c r="C12" s="125">
        <f t="shared" ref="C12:H12" si="2">SUM(C14,C16,C20,C27,C29,C34,C42,C48,C51,C55,C66)</f>
        <v>7</v>
      </c>
      <c r="D12" s="107">
        <f t="shared" si="2"/>
        <v>96.2667</v>
      </c>
      <c r="E12" s="108">
        <f t="shared" si="2"/>
        <v>86.2667</v>
      </c>
      <c r="F12" s="125">
        <f t="shared" si="2"/>
        <v>6.0061999999999998</v>
      </c>
      <c r="G12" s="107">
        <f t="shared" si="2"/>
        <v>70.001000000000005</v>
      </c>
      <c r="H12" s="108">
        <f t="shared" si="2"/>
        <v>63.000999999999998</v>
      </c>
      <c r="I12" s="50">
        <f t="shared" si="1"/>
        <v>-0.99380000000000024</v>
      </c>
      <c r="J12" s="50">
        <f t="shared" si="0"/>
        <v>-26.265699999999995</v>
      </c>
      <c r="K12" s="50">
        <f t="shared" si="0"/>
        <v>-23.265700000000002</v>
      </c>
    </row>
    <row r="13" spans="2:11" x14ac:dyDescent="0.15">
      <c r="B13" s="192"/>
      <c r="C13" s="118"/>
      <c r="D13" s="116"/>
      <c r="E13" s="119"/>
      <c r="F13" s="118"/>
      <c r="G13" s="116"/>
      <c r="H13" s="119"/>
      <c r="I13" s="50">
        <f t="shared" si="1"/>
        <v>0</v>
      </c>
      <c r="J13" s="50">
        <f t="shared" si="0"/>
        <v>0</v>
      </c>
      <c r="K13" s="50">
        <f t="shared" si="0"/>
        <v>0</v>
      </c>
    </row>
    <row r="14" spans="2:11" x14ac:dyDescent="0.15">
      <c r="B14" s="194" t="s">
        <v>147</v>
      </c>
      <c r="C14" s="70" t="s">
        <v>5</v>
      </c>
      <c r="D14" s="71" t="s">
        <v>5</v>
      </c>
      <c r="E14" s="72" t="s">
        <v>5</v>
      </c>
      <c r="F14" s="70" t="s">
        <v>5</v>
      </c>
      <c r="G14" s="71" t="s">
        <v>5</v>
      </c>
      <c r="H14" s="72" t="s">
        <v>5</v>
      </c>
      <c r="I14" s="50" t="e">
        <f t="shared" si="1"/>
        <v>#VALUE!</v>
      </c>
      <c r="J14" s="50" t="e">
        <f t="shared" si="0"/>
        <v>#VALUE!</v>
      </c>
      <c r="K14" s="50" t="e">
        <f t="shared" si="0"/>
        <v>#VALUE!</v>
      </c>
    </row>
    <row r="15" spans="2:11" x14ac:dyDescent="0.15">
      <c r="B15" s="193"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94" t="s">
        <v>9</v>
      </c>
      <c r="C16" s="212" t="s">
        <v>5</v>
      </c>
      <c r="D16" s="65" t="s">
        <v>5</v>
      </c>
      <c r="E16" s="130" t="s">
        <v>5</v>
      </c>
      <c r="F16" s="212" t="s">
        <v>5</v>
      </c>
      <c r="G16" s="65" t="s">
        <v>5</v>
      </c>
      <c r="H16" s="130" t="s">
        <v>5</v>
      </c>
      <c r="I16" s="50" t="e">
        <f t="shared" si="1"/>
        <v>#VALUE!</v>
      </c>
      <c r="J16" s="50" t="e">
        <f t="shared" si="0"/>
        <v>#VALUE!</v>
      </c>
      <c r="K16" s="50" t="e">
        <f t="shared" si="0"/>
        <v>#VALUE!</v>
      </c>
    </row>
    <row r="17" spans="2:11" ht="13.5" customHeight="1" x14ac:dyDescent="0.15">
      <c r="B17" s="193" t="s">
        <v>21</v>
      </c>
      <c r="C17" s="78" t="s">
        <v>5</v>
      </c>
      <c r="D17" s="79" t="s">
        <v>5</v>
      </c>
      <c r="E17" s="80" t="s">
        <v>5</v>
      </c>
      <c r="F17" s="78" t="s">
        <v>5</v>
      </c>
      <c r="G17" s="79" t="s">
        <v>5</v>
      </c>
      <c r="H17" s="80" t="s">
        <v>5</v>
      </c>
      <c r="I17" s="50" t="e">
        <f t="shared" si="1"/>
        <v>#VALUE!</v>
      </c>
      <c r="J17" s="50" t="e">
        <f t="shared" si="0"/>
        <v>#VALUE!</v>
      </c>
      <c r="K17" s="50" t="e">
        <f t="shared" si="0"/>
        <v>#VALUE!</v>
      </c>
    </row>
    <row r="18" spans="2:11" ht="13.5" customHeight="1" x14ac:dyDescent="0.15">
      <c r="B18" s="193" t="s">
        <v>22</v>
      </c>
      <c r="C18" s="215" t="s">
        <v>5</v>
      </c>
      <c r="D18" s="216" t="s">
        <v>5</v>
      </c>
      <c r="E18" s="217" t="s">
        <v>5</v>
      </c>
      <c r="F18" s="215" t="s">
        <v>5</v>
      </c>
      <c r="G18" s="216" t="s">
        <v>5</v>
      </c>
      <c r="H18" s="217" t="s">
        <v>5</v>
      </c>
      <c r="I18" s="50" t="e">
        <f t="shared" si="1"/>
        <v>#VALUE!</v>
      </c>
      <c r="J18" s="50" t="e">
        <f t="shared" si="0"/>
        <v>#VALUE!</v>
      </c>
      <c r="K18" s="50" t="e">
        <f t="shared" si="0"/>
        <v>#VALUE!</v>
      </c>
    </row>
    <row r="19" spans="2:11" ht="13.5" customHeight="1" x14ac:dyDescent="0.15">
      <c r="B19" s="193" t="s">
        <v>23</v>
      </c>
      <c r="C19" s="89" t="s">
        <v>6</v>
      </c>
      <c r="D19" s="90" t="s">
        <v>6</v>
      </c>
      <c r="E19" s="91" t="s">
        <v>6</v>
      </c>
      <c r="F19" s="89" t="s">
        <v>6</v>
      </c>
      <c r="G19" s="90" t="s">
        <v>6</v>
      </c>
      <c r="H19" s="91" t="s">
        <v>6</v>
      </c>
      <c r="I19" s="50" t="e">
        <f t="shared" si="1"/>
        <v>#VALUE!</v>
      </c>
      <c r="J19" s="50" t="e">
        <f t="shared" si="0"/>
        <v>#VALUE!</v>
      </c>
      <c r="K19" s="50" t="e">
        <f t="shared" si="0"/>
        <v>#VALUE!</v>
      </c>
    </row>
    <row r="20" spans="2:11" x14ac:dyDescent="0.15">
      <c r="B20" s="194" t="s">
        <v>10</v>
      </c>
      <c r="C20" s="213">
        <f t="shared" ref="C20:H20" si="3">SUM(C21,C22,C23,C24,C25,C26)</f>
        <v>2</v>
      </c>
      <c r="D20" s="208">
        <f t="shared" si="3"/>
        <v>26</v>
      </c>
      <c r="E20" s="209">
        <f t="shared" si="3"/>
        <v>25</v>
      </c>
      <c r="F20" s="213">
        <f t="shared" si="3"/>
        <v>2</v>
      </c>
      <c r="G20" s="208">
        <f t="shared" si="3"/>
        <v>25</v>
      </c>
      <c r="H20" s="209">
        <f t="shared" si="3"/>
        <v>24</v>
      </c>
      <c r="I20" s="50">
        <f t="shared" si="1"/>
        <v>0</v>
      </c>
      <c r="J20" s="50">
        <f t="shared" si="0"/>
        <v>-1</v>
      </c>
      <c r="K20" s="50">
        <f t="shared" si="0"/>
        <v>-1</v>
      </c>
    </row>
    <row r="21" spans="2:11" x14ac:dyDescent="0.15">
      <c r="B21" s="193" t="s">
        <v>24</v>
      </c>
      <c r="C21" s="78" t="s">
        <v>6</v>
      </c>
      <c r="D21" s="79" t="s">
        <v>6</v>
      </c>
      <c r="E21" s="80" t="s">
        <v>6</v>
      </c>
      <c r="F21" s="78" t="s">
        <v>6</v>
      </c>
      <c r="G21" s="79" t="s">
        <v>6</v>
      </c>
      <c r="H21" s="80" t="s">
        <v>6</v>
      </c>
      <c r="I21" s="50" t="e">
        <f t="shared" si="1"/>
        <v>#VALUE!</v>
      </c>
      <c r="J21" s="50" t="e">
        <f t="shared" si="0"/>
        <v>#VALUE!</v>
      </c>
      <c r="K21" s="50" t="e">
        <f t="shared" si="0"/>
        <v>#VALUE!</v>
      </c>
    </row>
    <row r="22" spans="2:11" x14ac:dyDescent="0.15">
      <c r="B22" s="193" t="s">
        <v>25</v>
      </c>
      <c r="C22" s="89">
        <v>2</v>
      </c>
      <c r="D22" s="90">
        <v>17</v>
      </c>
      <c r="E22" s="91">
        <v>16</v>
      </c>
      <c r="F22" s="89">
        <v>2</v>
      </c>
      <c r="G22" s="90">
        <v>15</v>
      </c>
      <c r="H22" s="91">
        <v>14</v>
      </c>
      <c r="I22" s="50">
        <f t="shared" si="1"/>
        <v>0</v>
      </c>
      <c r="J22" s="50">
        <f t="shared" si="0"/>
        <v>-2</v>
      </c>
      <c r="K22" s="50">
        <f t="shared" si="0"/>
        <v>-2</v>
      </c>
    </row>
    <row r="23" spans="2:11" x14ac:dyDescent="0.15">
      <c r="B23" s="193" t="s">
        <v>26</v>
      </c>
      <c r="C23" s="89" t="s">
        <v>5</v>
      </c>
      <c r="D23" s="90" t="s">
        <v>5</v>
      </c>
      <c r="E23" s="91" t="s">
        <v>5</v>
      </c>
      <c r="F23" s="89" t="s">
        <v>6</v>
      </c>
      <c r="G23" s="90" t="s">
        <v>6</v>
      </c>
      <c r="H23" s="91" t="s">
        <v>6</v>
      </c>
      <c r="I23" s="50" t="e">
        <f t="shared" si="1"/>
        <v>#VALUE!</v>
      </c>
      <c r="J23" s="50" t="e">
        <f t="shared" si="0"/>
        <v>#VALUE!</v>
      </c>
      <c r="K23" s="50" t="e">
        <f t="shared" si="0"/>
        <v>#VALUE!</v>
      </c>
    </row>
    <row r="24" spans="2:11" x14ac:dyDescent="0.15">
      <c r="B24" s="193" t="s">
        <v>27</v>
      </c>
      <c r="C24" s="89" t="s">
        <v>5</v>
      </c>
      <c r="D24" s="90" t="s">
        <v>5</v>
      </c>
      <c r="E24" s="91" t="s">
        <v>5</v>
      </c>
      <c r="F24" s="89" t="s">
        <v>5</v>
      </c>
      <c r="G24" s="90" t="s">
        <v>5</v>
      </c>
      <c r="H24" s="91" t="s">
        <v>5</v>
      </c>
      <c r="I24" s="50" t="e">
        <f t="shared" si="1"/>
        <v>#VALUE!</v>
      </c>
      <c r="J24" s="50" t="e">
        <f t="shared" si="0"/>
        <v>#VALUE!</v>
      </c>
      <c r="K24" s="50" t="e">
        <f t="shared" si="0"/>
        <v>#VALUE!</v>
      </c>
    </row>
    <row r="25" spans="2:11" x14ac:dyDescent="0.15">
      <c r="B25" s="193" t="s">
        <v>28</v>
      </c>
      <c r="C25" s="89">
        <v>0</v>
      </c>
      <c r="D25" s="90">
        <v>9</v>
      </c>
      <c r="E25" s="91">
        <v>9</v>
      </c>
      <c r="F25" s="89">
        <v>0</v>
      </c>
      <c r="G25" s="90">
        <v>10</v>
      </c>
      <c r="H25" s="91">
        <v>10</v>
      </c>
      <c r="I25" s="50">
        <f t="shared" si="1"/>
        <v>0</v>
      </c>
      <c r="J25" s="50">
        <f t="shared" si="0"/>
        <v>1</v>
      </c>
      <c r="K25" s="50">
        <f t="shared" si="0"/>
        <v>1</v>
      </c>
    </row>
    <row r="26" spans="2:11" x14ac:dyDescent="0.15">
      <c r="B26" s="193" t="s">
        <v>29</v>
      </c>
      <c r="C26" s="89" t="s">
        <v>6</v>
      </c>
      <c r="D26" s="90" t="s">
        <v>6</v>
      </c>
      <c r="E26" s="91" t="s">
        <v>6</v>
      </c>
      <c r="F26" s="89" t="s">
        <v>6</v>
      </c>
      <c r="G26" s="90" t="s">
        <v>6</v>
      </c>
      <c r="H26" s="91" t="s">
        <v>6</v>
      </c>
      <c r="I26" s="50" t="e">
        <f t="shared" si="1"/>
        <v>#VALUE!</v>
      </c>
      <c r="J26" s="50" t="e">
        <f t="shared" si="1"/>
        <v>#VALUE!</v>
      </c>
      <c r="K26" s="50" t="e">
        <f t="shared" si="1"/>
        <v>#VALUE!</v>
      </c>
    </row>
    <row r="27" spans="2:11" x14ac:dyDescent="0.15">
      <c r="B27" s="194" t="s">
        <v>11</v>
      </c>
      <c r="C27" s="213">
        <f t="shared" ref="C27:H27" si="4">C28</f>
        <v>0</v>
      </c>
      <c r="D27" s="208">
        <f t="shared" si="4"/>
        <v>0</v>
      </c>
      <c r="E27" s="209">
        <f t="shared" si="4"/>
        <v>0</v>
      </c>
      <c r="F27" s="213">
        <f t="shared" si="4"/>
        <v>0</v>
      </c>
      <c r="G27" s="208">
        <f t="shared" si="4"/>
        <v>0</v>
      </c>
      <c r="H27" s="209">
        <f t="shared" si="4"/>
        <v>0</v>
      </c>
      <c r="I27" s="50">
        <f t="shared" si="1"/>
        <v>0</v>
      </c>
      <c r="J27" s="50">
        <f t="shared" si="1"/>
        <v>0</v>
      </c>
      <c r="K27" s="50">
        <f t="shared" si="1"/>
        <v>0</v>
      </c>
    </row>
    <row r="28" spans="2:11" x14ac:dyDescent="0.15">
      <c r="B28" s="193" t="s">
        <v>30</v>
      </c>
      <c r="C28" s="89">
        <v>0</v>
      </c>
      <c r="D28" s="90">
        <v>0</v>
      </c>
      <c r="E28" s="91">
        <v>0</v>
      </c>
      <c r="F28" s="89">
        <v>0</v>
      </c>
      <c r="G28" s="90">
        <v>0</v>
      </c>
      <c r="H28" s="91">
        <v>0</v>
      </c>
      <c r="I28" s="50">
        <f t="shared" si="1"/>
        <v>0</v>
      </c>
      <c r="J28" s="50">
        <f t="shared" si="1"/>
        <v>0</v>
      </c>
      <c r="K28" s="50">
        <f t="shared" si="1"/>
        <v>0</v>
      </c>
    </row>
    <row r="29" spans="2:11" x14ac:dyDescent="0.15">
      <c r="B29" s="194" t="s">
        <v>12</v>
      </c>
      <c r="C29" s="213" t="s">
        <v>5</v>
      </c>
      <c r="D29" s="208" t="s">
        <v>5</v>
      </c>
      <c r="E29" s="209" t="s">
        <v>5</v>
      </c>
      <c r="F29" s="213" t="s">
        <v>5</v>
      </c>
      <c r="G29" s="208" t="s">
        <v>5</v>
      </c>
      <c r="H29" s="209" t="s">
        <v>5</v>
      </c>
      <c r="I29" s="50" t="e">
        <f t="shared" si="1"/>
        <v>#VALUE!</v>
      </c>
      <c r="J29" s="50" t="e">
        <f t="shared" si="1"/>
        <v>#VALUE!</v>
      </c>
      <c r="K29" s="50" t="e">
        <f t="shared" si="1"/>
        <v>#VALUE!</v>
      </c>
    </row>
    <row r="30" spans="2:11" x14ac:dyDescent="0.15">
      <c r="B30" s="193"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93"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93"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93"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94" t="s">
        <v>13</v>
      </c>
      <c r="C34" s="213" t="s">
        <v>6</v>
      </c>
      <c r="D34" s="208" t="s">
        <v>6</v>
      </c>
      <c r="E34" s="209" t="s">
        <v>6</v>
      </c>
      <c r="F34" s="213" t="s">
        <v>6</v>
      </c>
      <c r="G34" s="208" t="s">
        <v>6</v>
      </c>
      <c r="H34" s="209" t="s">
        <v>6</v>
      </c>
      <c r="I34" s="50" t="e">
        <f t="shared" si="1"/>
        <v>#VALUE!</v>
      </c>
      <c r="J34" s="50" t="e">
        <f t="shared" si="1"/>
        <v>#VALUE!</v>
      </c>
      <c r="K34" s="50" t="e">
        <f t="shared" si="1"/>
        <v>#VALUE!</v>
      </c>
    </row>
    <row r="35" spans="2:11" x14ac:dyDescent="0.15">
      <c r="B35" s="193"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93"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93"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93"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93"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93"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93" t="s">
        <v>41</v>
      </c>
      <c r="C41" s="218" t="s">
        <v>6</v>
      </c>
      <c r="D41" s="141" t="s">
        <v>6</v>
      </c>
      <c r="E41" s="149" t="s">
        <v>6</v>
      </c>
      <c r="F41" s="218" t="s">
        <v>6</v>
      </c>
      <c r="G41" s="141" t="s">
        <v>6</v>
      </c>
      <c r="H41" s="149" t="s">
        <v>6</v>
      </c>
      <c r="I41" s="50" t="e">
        <f t="shared" si="1"/>
        <v>#VALUE!</v>
      </c>
      <c r="J41" s="50" t="e">
        <f t="shared" si="1"/>
        <v>#VALUE!</v>
      </c>
      <c r="K41" s="50" t="e">
        <f t="shared" si="1"/>
        <v>#VALUE!</v>
      </c>
    </row>
    <row r="42" spans="2:11" x14ac:dyDescent="0.15">
      <c r="B42" s="194" t="s">
        <v>14</v>
      </c>
      <c r="C42" s="213" t="s">
        <v>6</v>
      </c>
      <c r="D42" s="208" t="s">
        <v>6</v>
      </c>
      <c r="E42" s="209" t="s">
        <v>6</v>
      </c>
      <c r="F42" s="213" t="s">
        <v>6</v>
      </c>
      <c r="G42" s="208" t="s">
        <v>6</v>
      </c>
      <c r="H42" s="209" t="s">
        <v>6</v>
      </c>
      <c r="I42" s="50" t="e">
        <f t="shared" si="1"/>
        <v>#VALUE!</v>
      </c>
      <c r="J42" s="50" t="e">
        <f t="shared" si="1"/>
        <v>#VALUE!</v>
      </c>
      <c r="K42" s="50" t="e">
        <f t="shared" si="1"/>
        <v>#VALUE!</v>
      </c>
    </row>
    <row r="43" spans="2:11" x14ac:dyDescent="0.15">
      <c r="B43" s="193" t="s">
        <v>42</v>
      </c>
      <c r="C43" s="161" t="s">
        <v>5</v>
      </c>
      <c r="D43" s="153" t="s">
        <v>5</v>
      </c>
      <c r="E43" s="154" t="s">
        <v>5</v>
      </c>
      <c r="F43" s="161" t="s">
        <v>5</v>
      </c>
      <c r="G43" s="153" t="s">
        <v>5</v>
      </c>
      <c r="H43" s="154" t="s">
        <v>5</v>
      </c>
      <c r="I43" s="50" t="e">
        <f t="shared" si="1"/>
        <v>#VALUE!</v>
      </c>
      <c r="J43" s="50" t="e">
        <f t="shared" si="1"/>
        <v>#VALUE!</v>
      </c>
      <c r="K43" s="50" t="e">
        <f t="shared" si="1"/>
        <v>#VALUE!</v>
      </c>
    </row>
    <row r="44" spans="2:11" x14ac:dyDescent="0.15">
      <c r="B44" s="193"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93" t="s">
        <v>44</v>
      </c>
      <c r="C45" s="89" t="s">
        <v>6</v>
      </c>
      <c r="D45" s="90" t="s">
        <v>6</v>
      </c>
      <c r="E45" s="91" t="s">
        <v>6</v>
      </c>
      <c r="F45" s="89" t="s">
        <v>6</v>
      </c>
      <c r="G45" s="90" t="s">
        <v>6</v>
      </c>
      <c r="H45" s="91" t="s">
        <v>6</v>
      </c>
      <c r="I45" s="50" t="e">
        <f t="shared" si="1"/>
        <v>#VALUE!</v>
      </c>
      <c r="J45" s="50" t="e">
        <f t="shared" si="1"/>
        <v>#VALUE!</v>
      </c>
      <c r="K45" s="50" t="e">
        <f t="shared" si="1"/>
        <v>#VALUE!</v>
      </c>
    </row>
    <row r="46" spans="2:11" x14ac:dyDescent="0.15">
      <c r="B46" s="193"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93" t="s">
        <v>46</v>
      </c>
      <c r="C47" s="89" t="s">
        <v>6</v>
      </c>
      <c r="D47" s="90" t="s">
        <v>6</v>
      </c>
      <c r="E47" s="91" t="s">
        <v>6</v>
      </c>
      <c r="F47" s="89" t="s">
        <v>6</v>
      </c>
      <c r="G47" s="90" t="s">
        <v>6</v>
      </c>
      <c r="H47" s="91" t="s">
        <v>6</v>
      </c>
      <c r="I47" s="50" t="e">
        <f t="shared" si="1"/>
        <v>#VALUE!</v>
      </c>
      <c r="J47" s="50" t="e">
        <f t="shared" si="1"/>
        <v>#VALUE!</v>
      </c>
      <c r="K47" s="50" t="e">
        <f t="shared" si="1"/>
        <v>#VALUE!</v>
      </c>
    </row>
    <row r="48" spans="2:11" x14ac:dyDescent="0.15">
      <c r="B48" s="194" t="s">
        <v>15</v>
      </c>
      <c r="C48" s="213">
        <f t="shared" ref="C48:H48" si="5">SUM(C49,C50)</f>
        <v>3</v>
      </c>
      <c r="D48" s="208">
        <f t="shared" si="5"/>
        <v>50</v>
      </c>
      <c r="E48" s="209">
        <f t="shared" si="5"/>
        <v>45</v>
      </c>
      <c r="F48" s="213">
        <f t="shared" si="5"/>
        <v>2</v>
      </c>
      <c r="G48" s="208">
        <f t="shared" si="5"/>
        <v>28</v>
      </c>
      <c r="H48" s="209">
        <f t="shared" si="5"/>
        <v>25</v>
      </c>
      <c r="I48" s="50">
        <f t="shared" si="1"/>
        <v>-1</v>
      </c>
      <c r="J48" s="50">
        <f t="shared" si="1"/>
        <v>-22</v>
      </c>
      <c r="K48" s="50">
        <f t="shared" si="1"/>
        <v>-20</v>
      </c>
    </row>
    <row r="49" spans="2:11" x14ac:dyDescent="0.15">
      <c r="B49" s="193" t="s">
        <v>47</v>
      </c>
      <c r="C49" s="87">
        <v>3</v>
      </c>
      <c r="D49" s="52">
        <v>50</v>
      </c>
      <c r="E49" s="88">
        <v>45</v>
      </c>
      <c r="F49" s="87">
        <v>2</v>
      </c>
      <c r="G49" s="52">
        <v>28</v>
      </c>
      <c r="H49" s="88">
        <v>25</v>
      </c>
      <c r="I49" s="50">
        <f t="shared" si="1"/>
        <v>-1</v>
      </c>
      <c r="J49" s="50">
        <f t="shared" si="1"/>
        <v>-22</v>
      </c>
      <c r="K49" s="50">
        <f t="shared" si="1"/>
        <v>-20</v>
      </c>
    </row>
    <row r="50" spans="2:11" x14ac:dyDescent="0.15">
      <c r="B50" s="193"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94" t="s">
        <v>16</v>
      </c>
      <c r="C51" s="214">
        <f t="shared" ref="C51:H51" si="6">SUM(C52,C53,C54)</f>
        <v>2</v>
      </c>
      <c r="D51" s="210">
        <f t="shared" si="6"/>
        <v>19</v>
      </c>
      <c r="E51" s="211">
        <f t="shared" si="6"/>
        <v>15</v>
      </c>
      <c r="F51" s="214">
        <f t="shared" si="6"/>
        <v>2</v>
      </c>
      <c r="G51" s="210">
        <f t="shared" si="6"/>
        <v>17</v>
      </c>
      <c r="H51" s="211">
        <f t="shared" si="6"/>
        <v>14</v>
      </c>
      <c r="I51" s="50">
        <f t="shared" si="1"/>
        <v>0</v>
      </c>
      <c r="J51" s="50">
        <f t="shared" si="1"/>
        <v>-2</v>
      </c>
      <c r="K51" s="50">
        <f t="shared" si="1"/>
        <v>-1</v>
      </c>
    </row>
    <row r="52" spans="2:11" x14ac:dyDescent="0.15">
      <c r="B52" s="193" t="s">
        <v>49</v>
      </c>
      <c r="C52" s="89">
        <v>1</v>
      </c>
      <c r="D52" s="90">
        <v>12</v>
      </c>
      <c r="E52" s="91">
        <v>10</v>
      </c>
      <c r="F52" s="89">
        <v>1</v>
      </c>
      <c r="G52" s="90">
        <v>10</v>
      </c>
      <c r="H52" s="91">
        <v>8</v>
      </c>
      <c r="I52" s="50">
        <f t="shared" si="1"/>
        <v>0</v>
      </c>
      <c r="J52" s="50">
        <f t="shared" si="1"/>
        <v>-2</v>
      </c>
      <c r="K52" s="50">
        <f t="shared" si="1"/>
        <v>-2</v>
      </c>
    </row>
    <row r="53" spans="2:11" x14ac:dyDescent="0.15">
      <c r="B53" s="193" t="s">
        <v>50</v>
      </c>
      <c r="C53" s="89">
        <v>1</v>
      </c>
      <c r="D53" s="90">
        <v>7</v>
      </c>
      <c r="E53" s="91">
        <v>5</v>
      </c>
      <c r="F53" s="89">
        <v>1</v>
      </c>
      <c r="G53" s="90">
        <v>7</v>
      </c>
      <c r="H53" s="91">
        <v>6</v>
      </c>
      <c r="I53" s="50">
        <f t="shared" si="1"/>
        <v>0</v>
      </c>
      <c r="J53" s="50">
        <f t="shared" si="1"/>
        <v>0</v>
      </c>
      <c r="K53" s="50">
        <f t="shared" si="1"/>
        <v>1</v>
      </c>
    </row>
    <row r="54" spans="2:11" x14ac:dyDescent="0.15">
      <c r="B54" s="193" t="s">
        <v>51</v>
      </c>
      <c r="C54" s="89">
        <v>0</v>
      </c>
      <c r="D54" s="90">
        <v>0</v>
      </c>
      <c r="E54" s="91">
        <v>0</v>
      </c>
      <c r="F54" s="89">
        <v>0</v>
      </c>
      <c r="G54" s="90">
        <v>0</v>
      </c>
      <c r="H54" s="91">
        <v>0</v>
      </c>
      <c r="I54" s="50">
        <f t="shared" si="1"/>
        <v>0</v>
      </c>
      <c r="J54" s="50">
        <f t="shared" si="1"/>
        <v>0</v>
      </c>
      <c r="K54" s="50">
        <f t="shared" si="1"/>
        <v>0</v>
      </c>
    </row>
    <row r="55" spans="2:11" x14ac:dyDescent="0.15">
      <c r="B55" s="194" t="s">
        <v>17</v>
      </c>
      <c r="C55" s="213">
        <f t="shared" ref="C55:H55" si="7">SUM(C56,C57,C58,C59,C60,C61,C62,C63,C64,C65)</f>
        <v>0</v>
      </c>
      <c r="D55" s="208">
        <f t="shared" si="7"/>
        <v>0</v>
      </c>
      <c r="E55" s="209">
        <f t="shared" si="7"/>
        <v>0</v>
      </c>
      <c r="F55" s="213">
        <f t="shared" si="7"/>
        <v>6.1999999999999998E-3</v>
      </c>
      <c r="G55" s="208">
        <f t="shared" si="7"/>
        <v>1E-3</v>
      </c>
      <c r="H55" s="209">
        <f t="shared" si="7"/>
        <v>1E-3</v>
      </c>
      <c r="I55" s="50">
        <f t="shared" si="1"/>
        <v>6.1999999999999998E-3</v>
      </c>
      <c r="J55" s="50">
        <f t="shared" si="1"/>
        <v>1E-3</v>
      </c>
      <c r="K55" s="50">
        <f t="shared" si="1"/>
        <v>1E-3</v>
      </c>
    </row>
    <row r="56" spans="2:11" x14ac:dyDescent="0.15">
      <c r="B56" s="193"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93" t="s">
        <v>53</v>
      </c>
      <c r="C57" s="89" t="s">
        <v>6</v>
      </c>
      <c r="D57" s="90" t="s">
        <v>6</v>
      </c>
      <c r="E57" s="91" t="s">
        <v>6</v>
      </c>
      <c r="F57" s="89">
        <v>6.1999999999999998E-3</v>
      </c>
      <c r="G57" s="90">
        <v>1E-3</v>
      </c>
      <c r="H57" s="91">
        <v>1E-3</v>
      </c>
      <c r="I57" s="50" t="e">
        <f t="shared" si="1"/>
        <v>#VALUE!</v>
      </c>
      <c r="J57" s="50" t="e">
        <f t="shared" si="1"/>
        <v>#VALUE!</v>
      </c>
      <c r="K57" s="50" t="e">
        <f t="shared" si="1"/>
        <v>#VALUE!</v>
      </c>
    </row>
    <row r="58" spans="2:11" x14ac:dyDescent="0.15">
      <c r="B58" s="193" t="s">
        <v>54</v>
      </c>
      <c r="C58" s="89" t="s">
        <v>5</v>
      </c>
      <c r="D58" s="90" t="s">
        <v>5</v>
      </c>
      <c r="E58" s="91" t="s">
        <v>5</v>
      </c>
      <c r="F58" s="89">
        <v>0</v>
      </c>
      <c r="G58" s="90">
        <v>0</v>
      </c>
      <c r="H58" s="91">
        <v>0</v>
      </c>
      <c r="I58" s="50" t="e">
        <f t="shared" si="1"/>
        <v>#VALUE!</v>
      </c>
      <c r="J58" s="50" t="e">
        <f t="shared" si="1"/>
        <v>#VALUE!</v>
      </c>
      <c r="K58" s="50" t="e">
        <f t="shared" si="1"/>
        <v>#VALUE!</v>
      </c>
    </row>
    <row r="59" spans="2:11" x14ac:dyDescent="0.15">
      <c r="B59" s="193" t="s">
        <v>55</v>
      </c>
      <c r="C59" s="89" t="s">
        <v>5</v>
      </c>
      <c r="D59" s="90" t="s">
        <v>5</v>
      </c>
      <c r="E59" s="91" t="s">
        <v>5</v>
      </c>
      <c r="F59" s="89">
        <v>0</v>
      </c>
      <c r="G59" s="90">
        <v>0</v>
      </c>
      <c r="H59" s="91">
        <v>0</v>
      </c>
      <c r="I59" s="50" t="e">
        <f t="shared" si="1"/>
        <v>#VALUE!</v>
      </c>
      <c r="J59" s="50" t="e">
        <f t="shared" si="1"/>
        <v>#VALUE!</v>
      </c>
      <c r="K59" s="50" t="e">
        <f t="shared" si="1"/>
        <v>#VALUE!</v>
      </c>
    </row>
    <row r="60" spans="2:11" x14ac:dyDescent="0.15">
      <c r="B60" s="193" t="s">
        <v>56</v>
      </c>
      <c r="C60" s="89">
        <v>0</v>
      </c>
      <c r="D60" s="90">
        <v>0</v>
      </c>
      <c r="E60" s="91">
        <v>0</v>
      </c>
      <c r="F60" s="89">
        <v>0</v>
      </c>
      <c r="G60" s="90">
        <v>0</v>
      </c>
      <c r="H60" s="91">
        <v>0</v>
      </c>
      <c r="I60" s="50">
        <f t="shared" si="1"/>
        <v>0</v>
      </c>
      <c r="J60" s="50">
        <f t="shared" si="1"/>
        <v>0</v>
      </c>
      <c r="K60" s="50">
        <f t="shared" si="1"/>
        <v>0</v>
      </c>
    </row>
    <row r="61" spans="2:11" x14ac:dyDescent="0.15">
      <c r="B61" s="193"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93" t="s">
        <v>58</v>
      </c>
      <c r="C62" s="89" t="s">
        <v>5</v>
      </c>
      <c r="D62" s="90" t="s">
        <v>5</v>
      </c>
      <c r="E62" s="91" t="s">
        <v>5</v>
      </c>
      <c r="F62" s="89" t="s">
        <v>6</v>
      </c>
      <c r="G62" s="90" t="s">
        <v>6</v>
      </c>
      <c r="H62" s="91" t="s">
        <v>6</v>
      </c>
      <c r="I62" s="50" t="e">
        <f t="shared" si="1"/>
        <v>#VALUE!</v>
      </c>
      <c r="J62" s="50" t="e">
        <f t="shared" si="1"/>
        <v>#VALUE!</v>
      </c>
      <c r="K62" s="50" t="e">
        <f t="shared" si="1"/>
        <v>#VALUE!</v>
      </c>
    </row>
    <row r="63" spans="2:11" x14ac:dyDescent="0.15">
      <c r="B63" s="193"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93"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93"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94" t="s">
        <v>18</v>
      </c>
      <c r="C66" s="213">
        <f t="shared" ref="C66:E66" si="8">SUM(C67,C68,C69)</f>
        <v>0</v>
      </c>
      <c r="D66" s="208">
        <f t="shared" si="8"/>
        <v>1.2666999999999999</v>
      </c>
      <c r="E66" s="209">
        <f t="shared" si="8"/>
        <v>1.2666999999999999</v>
      </c>
      <c r="F66" s="213" t="s">
        <v>5</v>
      </c>
      <c r="G66" s="208" t="s">
        <v>5</v>
      </c>
      <c r="H66" s="209" t="s">
        <v>5</v>
      </c>
      <c r="I66" s="50" t="e">
        <f t="shared" si="1"/>
        <v>#VALUE!</v>
      </c>
      <c r="J66" s="50" t="e">
        <f t="shared" si="1"/>
        <v>#VALUE!</v>
      </c>
      <c r="K66" s="50" t="e">
        <f t="shared" si="1"/>
        <v>#VALUE!</v>
      </c>
    </row>
    <row r="67" spans="2:11" x14ac:dyDescent="0.15">
      <c r="B67" s="193" t="s">
        <v>62</v>
      </c>
      <c r="C67" s="89" t="s">
        <v>5</v>
      </c>
      <c r="D67" s="90">
        <v>0.26669999999999999</v>
      </c>
      <c r="E67" s="91">
        <v>0.26669999999999999</v>
      </c>
      <c r="F67" s="89" t="s">
        <v>5</v>
      </c>
      <c r="G67" s="90" t="s">
        <v>5</v>
      </c>
      <c r="H67" s="91" t="s">
        <v>5</v>
      </c>
      <c r="I67" s="50" t="e">
        <f t="shared" si="1"/>
        <v>#VALUE!</v>
      </c>
      <c r="J67" s="50" t="e">
        <f t="shared" si="1"/>
        <v>#VALUE!</v>
      </c>
      <c r="K67" s="50" t="e">
        <f t="shared" si="1"/>
        <v>#VALUE!</v>
      </c>
    </row>
    <row r="68" spans="2:11" ht="13.5" customHeight="1" x14ac:dyDescent="0.15">
      <c r="B68" s="193" t="s">
        <v>63</v>
      </c>
      <c r="C68" s="89">
        <v>0</v>
      </c>
      <c r="D68" s="90">
        <v>1</v>
      </c>
      <c r="E68" s="91">
        <v>1</v>
      </c>
      <c r="F68" s="89" t="s">
        <v>5</v>
      </c>
      <c r="G68" s="90" t="s">
        <v>5</v>
      </c>
      <c r="H68" s="91" t="s">
        <v>5</v>
      </c>
      <c r="I68" s="50" t="e">
        <f t="shared" si="1"/>
        <v>#VALUE!</v>
      </c>
      <c r="J68" s="50" t="e">
        <f t="shared" si="1"/>
        <v>#VALUE!</v>
      </c>
      <c r="K68" s="50" t="e">
        <f t="shared" si="1"/>
        <v>#VALUE!</v>
      </c>
    </row>
    <row r="69" spans="2:11" ht="14.25" thickBot="1" x14ac:dyDescent="0.2">
      <c r="B69" s="196"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31"/>
      <c r="C70" s="16"/>
      <c r="D70" s="16"/>
      <c r="E70" s="16"/>
      <c r="F70" s="16"/>
      <c r="G70" s="16"/>
      <c r="H70" s="16"/>
    </row>
    <row r="71" spans="2:11" x14ac:dyDescent="0.15">
      <c r="B71" s="32" t="s">
        <v>114</v>
      </c>
      <c r="C71" s="24"/>
      <c r="D71" s="24"/>
      <c r="E71" s="24"/>
      <c r="F71" s="24"/>
      <c r="G71" s="24"/>
      <c r="H71" s="24"/>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&amp;C51</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t="s">
        <v>113</v>
      </c>
      <c r="C1" s="12"/>
      <c r="D1" s="12"/>
      <c r="E1" s="12"/>
      <c r="F1" s="12"/>
      <c r="G1" s="12"/>
      <c r="H1" s="12"/>
      <c r="I1" s="3"/>
      <c r="J1" s="3"/>
      <c r="K1" s="3"/>
    </row>
    <row r="2" spans="2:11" x14ac:dyDescent="0.15">
      <c r="B2" s="10"/>
      <c r="C2" s="12"/>
      <c r="D2" s="12"/>
      <c r="E2" s="12"/>
      <c r="F2" s="12"/>
      <c r="G2" s="12"/>
      <c r="H2" s="12"/>
      <c r="I2" s="3"/>
      <c r="J2" s="3"/>
      <c r="K2" s="3"/>
    </row>
    <row r="3" spans="2:11" x14ac:dyDescent="0.15">
      <c r="B3" s="10" t="s">
        <v>185</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305</v>
      </c>
      <c r="D10" s="59">
        <v>12200</v>
      </c>
      <c r="E10" s="60">
        <v>11500</v>
      </c>
      <c r="F10" s="235">
        <v>298</v>
      </c>
      <c r="G10" s="235">
        <v>12100</v>
      </c>
      <c r="H10" s="298">
        <v>11500</v>
      </c>
      <c r="I10" s="50">
        <f>F10-C10</f>
        <v>-7</v>
      </c>
      <c r="J10" s="50">
        <f t="shared" ref="J10:K25" si="0">G10-D10</f>
        <v>-100</v>
      </c>
      <c r="K10" s="50">
        <f t="shared" si="0"/>
        <v>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223.92999999999998</v>
      </c>
      <c r="D12" s="107">
        <f t="shared" si="2"/>
        <v>9442.9</v>
      </c>
      <c r="E12" s="108">
        <f t="shared" si="2"/>
        <v>8741.3836065573778</v>
      </c>
      <c r="F12" s="125">
        <f t="shared" si="2"/>
        <v>218.43399999999997</v>
      </c>
      <c r="G12" s="107">
        <f t="shared" si="2"/>
        <v>9317.7189999999991</v>
      </c>
      <c r="H12" s="108">
        <f t="shared" si="2"/>
        <v>8601.3750309090901</v>
      </c>
      <c r="I12" s="50">
        <f t="shared" si="1"/>
        <v>-5.4960000000000093</v>
      </c>
      <c r="J12" s="50">
        <f t="shared" si="0"/>
        <v>-125.18100000000049</v>
      </c>
      <c r="K12" s="50">
        <f t="shared" si="0"/>
        <v>-140.00857564828766</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17</v>
      </c>
      <c r="D14" s="71">
        <f t="shared" si="3"/>
        <v>680</v>
      </c>
      <c r="E14" s="72">
        <f t="shared" si="3"/>
        <v>640.98360655737702</v>
      </c>
      <c r="F14" s="70">
        <f t="shared" si="3"/>
        <v>16.66</v>
      </c>
      <c r="G14" s="71">
        <f t="shared" si="3"/>
        <v>678.06200000000001</v>
      </c>
      <c r="H14" s="72">
        <f t="shared" si="3"/>
        <v>644.43909090909096</v>
      </c>
      <c r="I14" s="50">
        <f t="shared" si="1"/>
        <v>-0.33999999999999986</v>
      </c>
      <c r="J14" s="50">
        <f t="shared" si="0"/>
        <v>-1.9379999999999882</v>
      </c>
      <c r="K14" s="50">
        <f t="shared" si="0"/>
        <v>3.4554843517139489</v>
      </c>
    </row>
    <row r="15" spans="2:11" x14ac:dyDescent="0.15">
      <c r="B15" s="112" t="s">
        <v>20</v>
      </c>
      <c r="C15" s="73">
        <v>17</v>
      </c>
      <c r="D15" s="68">
        <v>680</v>
      </c>
      <c r="E15" s="74">
        <v>640.98360655737702</v>
      </c>
      <c r="F15" s="73">
        <v>16.66</v>
      </c>
      <c r="G15" s="68">
        <v>678.06200000000001</v>
      </c>
      <c r="H15" s="74">
        <v>644.43909090909096</v>
      </c>
      <c r="I15" s="50">
        <f t="shared" si="1"/>
        <v>-0.33999999999999986</v>
      </c>
      <c r="J15" s="50">
        <f t="shared" si="0"/>
        <v>-1.9379999999999882</v>
      </c>
      <c r="K15" s="50">
        <f t="shared" si="0"/>
        <v>3.4554843517139489</v>
      </c>
    </row>
    <row r="16" spans="2:11" ht="13.5" customHeight="1" x14ac:dyDescent="0.15">
      <c r="B16" s="113" t="s">
        <v>9</v>
      </c>
      <c r="C16" s="75">
        <f t="shared" ref="C16:H16" si="4">SUM(C17,C18,C19)</f>
        <v>11.8</v>
      </c>
      <c r="D16" s="76">
        <f t="shared" si="4"/>
        <v>526</v>
      </c>
      <c r="E16" s="77">
        <f t="shared" si="4"/>
        <v>491</v>
      </c>
      <c r="F16" s="75">
        <f t="shared" si="4"/>
        <v>11</v>
      </c>
      <c r="G16" s="76">
        <f t="shared" si="4"/>
        <v>499</v>
      </c>
      <c r="H16" s="77">
        <f t="shared" si="4"/>
        <v>467</v>
      </c>
      <c r="I16" s="50">
        <f t="shared" si="1"/>
        <v>-0.80000000000000071</v>
      </c>
      <c r="J16" s="50">
        <f t="shared" si="0"/>
        <v>-27</v>
      </c>
      <c r="K16" s="50">
        <f t="shared" si="0"/>
        <v>-24</v>
      </c>
    </row>
    <row r="17" spans="2:11" ht="13.5" customHeight="1" x14ac:dyDescent="0.15">
      <c r="B17" s="112" t="s">
        <v>21</v>
      </c>
      <c r="C17" s="73">
        <v>4</v>
      </c>
      <c r="D17" s="68">
        <v>165</v>
      </c>
      <c r="E17" s="74">
        <v>160</v>
      </c>
      <c r="F17" s="73">
        <v>4</v>
      </c>
      <c r="G17" s="68">
        <v>167</v>
      </c>
      <c r="H17" s="74">
        <v>162</v>
      </c>
      <c r="I17" s="50">
        <f t="shared" si="1"/>
        <v>0</v>
      </c>
      <c r="J17" s="50">
        <f t="shared" si="0"/>
        <v>2</v>
      </c>
      <c r="K17" s="50">
        <f t="shared" si="0"/>
        <v>2</v>
      </c>
    </row>
    <row r="18" spans="2:11" ht="13.5" customHeight="1" x14ac:dyDescent="0.15">
      <c r="B18" s="112" t="s">
        <v>22</v>
      </c>
      <c r="C18" s="73">
        <v>7.8</v>
      </c>
      <c r="D18" s="68">
        <v>350</v>
      </c>
      <c r="E18" s="74">
        <v>321</v>
      </c>
      <c r="F18" s="73">
        <v>7</v>
      </c>
      <c r="G18" s="68">
        <v>321</v>
      </c>
      <c r="H18" s="74">
        <v>295</v>
      </c>
      <c r="I18" s="50">
        <f t="shared" si="1"/>
        <v>-0.79999999999999982</v>
      </c>
      <c r="J18" s="50">
        <f t="shared" si="0"/>
        <v>-29</v>
      </c>
      <c r="K18" s="50">
        <f t="shared" si="0"/>
        <v>-26</v>
      </c>
    </row>
    <row r="19" spans="2:11" ht="13.5" customHeight="1" x14ac:dyDescent="0.15">
      <c r="B19" s="112" t="s">
        <v>23</v>
      </c>
      <c r="C19" s="89">
        <v>0</v>
      </c>
      <c r="D19" s="90">
        <v>11</v>
      </c>
      <c r="E19" s="91">
        <v>10</v>
      </c>
      <c r="F19" s="89">
        <v>0</v>
      </c>
      <c r="G19" s="90">
        <v>11</v>
      </c>
      <c r="H19" s="91">
        <v>10</v>
      </c>
      <c r="I19" s="50">
        <f t="shared" si="1"/>
        <v>0</v>
      </c>
      <c r="J19" s="50">
        <f t="shared" si="0"/>
        <v>0</v>
      </c>
      <c r="K19" s="50">
        <f t="shared" si="0"/>
        <v>0</v>
      </c>
    </row>
    <row r="20" spans="2:11" x14ac:dyDescent="0.15">
      <c r="B20" s="113" t="s">
        <v>10</v>
      </c>
      <c r="C20" s="81">
        <f t="shared" ref="C20:H20" si="5">SUM(C21,C22,C23,C24,C25,C26)</f>
        <v>51.5</v>
      </c>
      <c r="D20" s="82">
        <f t="shared" si="5"/>
        <v>2574</v>
      </c>
      <c r="E20" s="83">
        <f t="shared" si="5"/>
        <v>2355.3000000000002</v>
      </c>
      <c r="F20" s="81">
        <f t="shared" si="5"/>
        <v>49</v>
      </c>
      <c r="G20" s="82">
        <f t="shared" si="5"/>
        <v>2574</v>
      </c>
      <c r="H20" s="83">
        <f t="shared" si="5"/>
        <v>2328</v>
      </c>
      <c r="I20" s="50">
        <f t="shared" si="1"/>
        <v>-2.5</v>
      </c>
      <c r="J20" s="50">
        <f t="shared" si="0"/>
        <v>0</v>
      </c>
      <c r="K20" s="50">
        <f t="shared" si="0"/>
        <v>-27.300000000000182</v>
      </c>
    </row>
    <row r="21" spans="2:11" x14ac:dyDescent="0.15">
      <c r="B21" s="112" t="s">
        <v>24</v>
      </c>
      <c r="C21" s="87">
        <v>0.3</v>
      </c>
      <c r="D21" s="52">
        <v>15</v>
      </c>
      <c r="E21" s="88">
        <v>15</v>
      </c>
      <c r="F21" s="87">
        <v>0.3</v>
      </c>
      <c r="G21" s="52">
        <v>12</v>
      </c>
      <c r="H21" s="88">
        <v>10</v>
      </c>
      <c r="I21" s="50">
        <f t="shared" si="1"/>
        <v>0</v>
      </c>
      <c r="J21" s="50">
        <f t="shared" si="0"/>
        <v>-3</v>
      </c>
      <c r="K21" s="50">
        <f t="shared" si="0"/>
        <v>-5</v>
      </c>
    </row>
    <row r="22" spans="2:11" x14ac:dyDescent="0.15">
      <c r="B22" s="112" t="s">
        <v>25</v>
      </c>
      <c r="C22" s="87">
        <v>46</v>
      </c>
      <c r="D22" s="52">
        <v>2296</v>
      </c>
      <c r="E22" s="88">
        <v>2091</v>
      </c>
      <c r="F22" s="87">
        <v>44</v>
      </c>
      <c r="G22" s="52">
        <v>2305</v>
      </c>
      <c r="H22" s="88">
        <v>2075</v>
      </c>
      <c r="I22" s="50">
        <f t="shared" si="1"/>
        <v>-2</v>
      </c>
      <c r="J22" s="50">
        <f t="shared" si="0"/>
        <v>9</v>
      </c>
      <c r="K22" s="50">
        <f t="shared" si="0"/>
        <v>-16</v>
      </c>
    </row>
    <row r="23" spans="2:11" x14ac:dyDescent="0.15">
      <c r="B23" s="112" t="s">
        <v>26</v>
      </c>
      <c r="C23" s="87">
        <v>1.7</v>
      </c>
      <c r="D23" s="52">
        <v>86</v>
      </c>
      <c r="E23" s="88">
        <v>84.3</v>
      </c>
      <c r="F23" s="87">
        <v>1.7</v>
      </c>
      <c r="G23" s="52">
        <v>80</v>
      </c>
      <c r="H23" s="88">
        <v>78</v>
      </c>
      <c r="I23" s="50">
        <f t="shared" si="1"/>
        <v>0</v>
      </c>
      <c r="J23" s="50">
        <f t="shared" si="0"/>
        <v>-6</v>
      </c>
      <c r="K23" s="50">
        <f t="shared" si="0"/>
        <v>-6.2999999999999972</v>
      </c>
    </row>
    <row r="24" spans="2:11" x14ac:dyDescent="0.15">
      <c r="B24" s="112" t="s">
        <v>27</v>
      </c>
      <c r="C24" s="87">
        <v>0.3</v>
      </c>
      <c r="D24" s="52">
        <v>12</v>
      </c>
      <c r="E24" s="88">
        <v>11</v>
      </c>
      <c r="F24" s="87">
        <v>0</v>
      </c>
      <c r="G24" s="52">
        <v>12</v>
      </c>
      <c r="H24" s="88">
        <v>11</v>
      </c>
      <c r="I24" s="50">
        <f t="shared" si="1"/>
        <v>-0.3</v>
      </c>
      <c r="J24" s="50">
        <f t="shared" si="0"/>
        <v>0</v>
      </c>
      <c r="K24" s="50">
        <f t="shared" si="0"/>
        <v>0</v>
      </c>
    </row>
    <row r="25" spans="2:11" x14ac:dyDescent="0.15">
      <c r="B25" s="112" t="s">
        <v>28</v>
      </c>
      <c r="C25" s="87">
        <v>0</v>
      </c>
      <c r="D25" s="52">
        <v>0</v>
      </c>
      <c r="E25" s="88">
        <v>0</v>
      </c>
      <c r="F25" s="87" t="s">
        <v>6</v>
      </c>
      <c r="G25" s="52" t="s">
        <v>6</v>
      </c>
      <c r="H25" s="88" t="s">
        <v>6</v>
      </c>
      <c r="I25" s="50" t="e">
        <f t="shared" si="1"/>
        <v>#VALUE!</v>
      </c>
      <c r="J25" s="50" t="e">
        <f t="shared" si="0"/>
        <v>#VALUE!</v>
      </c>
      <c r="K25" s="50" t="e">
        <f t="shared" si="0"/>
        <v>#VALUE!</v>
      </c>
    </row>
    <row r="26" spans="2:11" x14ac:dyDescent="0.15">
      <c r="B26" s="112" t="s">
        <v>29</v>
      </c>
      <c r="C26" s="87">
        <v>3.2</v>
      </c>
      <c r="D26" s="52">
        <v>165</v>
      </c>
      <c r="E26" s="88">
        <v>154</v>
      </c>
      <c r="F26" s="87">
        <v>3</v>
      </c>
      <c r="G26" s="52">
        <v>165</v>
      </c>
      <c r="H26" s="88">
        <v>154</v>
      </c>
      <c r="I26" s="50">
        <f t="shared" si="1"/>
        <v>-0.20000000000000018</v>
      </c>
      <c r="J26" s="50">
        <f t="shared" si="1"/>
        <v>0</v>
      </c>
      <c r="K26" s="50">
        <f t="shared" si="1"/>
        <v>0</v>
      </c>
    </row>
    <row r="27" spans="2:11" x14ac:dyDescent="0.15">
      <c r="B27" s="113" t="s">
        <v>11</v>
      </c>
      <c r="C27" s="81">
        <f t="shared" ref="C27:H27" si="6">C28</f>
        <v>22</v>
      </c>
      <c r="D27" s="82">
        <f t="shared" si="6"/>
        <v>780</v>
      </c>
      <c r="E27" s="83">
        <f t="shared" si="6"/>
        <v>653</v>
      </c>
      <c r="F27" s="81">
        <f t="shared" si="6"/>
        <v>22</v>
      </c>
      <c r="G27" s="82">
        <f t="shared" si="6"/>
        <v>762</v>
      </c>
      <c r="H27" s="83">
        <f t="shared" si="6"/>
        <v>635</v>
      </c>
      <c r="I27" s="50">
        <f t="shared" si="1"/>
        <v>0</v>
      </c>
      <c r="J27" s="50">
        <f t="shared" si="1"/>
        <v>-18</v>
      </c>
      <c r="K27" s="50">
        <f t="shared" si="1"/>
        <v>-18</v>
      </c>
    </row>
    <row r="28" spans="2:11" x14ac:dyDescent="0.15">
      <c r="B28" s="112" t="s">
        <v>30</v>
      </c>
      <c r="C28" s="89">
        <v>22</v>
      </c>
      <c r="D28" s="90">
        <v>780</v>
      </c>
      <c r="E28" s="91">
        <v>653</v>
      </c>
      <c r="F28" s="89">
        <v>22</v>
      </c>
      <c r="G28" s="90">
        <v>762</v>
      </c>
      <c r="H28" s="91">
        <v>635</v>
      </c>
      <c r="I28" s="50">
        <f t="shared" si="1"/>
        <v>0</v>
      </c>
      <c r="J28" s="50">
        <f t="shared" si="1"/>
        <v>-18</v>
      </c>
      <c r="K28" s="50">
        <f t="shared" si="1"/>
        <v>-18</v>
      </c>
    </row>
    <row r="29" spans="2:11" x14ac:dyDescent="0.15">
      <c r="B29" s="113" t="s">
        <v>12</v>
      </c>
      <c r="C29" s="81">
        <f t="shared" ref="C29:H29" si="7">SUM(C30,C31,C32,C33)</f>
        <v>7</v>
      </c>
      <c r="D29" s="82">
        <f t="shared" si="7"/>
        <v>292</v>
      </c>
      <c r="E29" s="83">
        <f t="shared" si="7"/>
        <v>269</v>
      </c>
      <c r="F29" s="81">
        <f t="shared" si="7"/>
        <v>8.61</v>
      </c>
      <c r="G29" s="82">
        <f t="shared" si="7"/>
        <v>263.96000000000004</v>
      </c>
      <c r="H29" s="83">
        <f t="shared" si="7"/>
        <v>250.86199999999999</v>
      </c>
      <c r="I29" s="50">
        <f t="shared" si="1"/>
        <v>1.6099999999999994</v>
      </c>
      <c r="J29" s="50">
        <f t="shared" si="1"/>
        <v>-28.039999999999964</v>
      </c>
      <c r="K29" s="50">
        <f t="shared" si="1"/>
        <v>-18.138000000000005</v>
      </c>
    </row>
    <row r="30" spans="2:11" x14ac:dyDescent="0.15">
      <c r="B30" s="112" t="s">
        <v>31</v>
      </c>
      <c r="C30" s="89">
        <v>5</v>
      </c>
      <c r="D30" s="90">
        <v>230</v>
      </c>
      <c r="E30" s="91">
        <v>217</v>
      </c>
      <c r="F30" s="89">
        <v>5.61</v>
      </c>
      <c r="G30" s="90">
        <v>201.96</v>
      </c>
      <c r="H30" s="91">
        <v>191.86199999999999</v>
      </c>
      <c r="I30" s="50">
        <f t="shared" si="1"/>
        <v>0.61000000000000032</v>
      </c>
      <c r="J30" s="50">
        <f t="shared" si="1"/>
        <v>-28.039999999999992</v>
      </c>
      <c r="K30" s="50">
        <f t="shared" si="1"/>
        <v>-25.138000000000005</v>
      </c>
    </row>
    <row r="31" spans="2:11" x14ac:dyDescent="0.15">
      <c r="B31" s="112" t="s">
        <v>32</v>
      </c>
      <c r="C31" s="89">
        <v>1</v>
      </c>
      <c r="D31" s="90">
        <v>30</v>
      </c>
      <c r="E31" s="91">
        <v>23</v>
      </c>
      <c r="F31" s="89">
        <v>1</v>
      </c>
      <c r="G31" s="90">
        <v>27</v>
      </c>
      <c r="H31" s="91">
        <v>28</v>
      </c>
      <c r="I31" s="50">
        <f t="shared" si="1"/>
        <v>0</v>
      </c>
      <c r="J31" s="50">
        <f t="shared" si="1"/>
        <v>-3</v>
      </c>
      <c r="K31" s="50">
        <f t="shared" si="1"/>
        <v>5</v>
      </c>
    </row>
    <row r="32" spans="2:11" x14ac:dyDescent="0.15">
      <c r="B32" s="112" t="s">
        <v>33</v>
      </c>
      <c r="C32" s="89">
        <v>0</v>
      </c>
      <c r="D32" s="90">
        <v>8</v>
      </c>
      <c r="E32" s="91">
        <v>8</v>
      </c>
      <c r="F32" s="89">
        <v>1</v>
      </c>
      <c r="G32" s="90">
        <v>9</v>
      </c>
      <c r="H32" s="91">
        <v>8</v>
      </c>
      <c r="I32" s="50">
        <f t="shared" si="1"/>
        <v>1</v>
      </c>
      <c r="J32" s="50">
        <f t="shared" si="1"/>
        <v>1</v>
      </c>
      <c r="K32" s="50">
        <f t="shared" si="1"/>
        <v>0</v>
      </c>
    </row>
    <row r="33" spans="2:11" x14ac:dyDescent="0.15">
      <c r="B33" s="112" t="s">
        <v>34</v>
      </c>
      <c r="C33" s="89">
        <v>1</v>
      </c>
      <c r="D33" s="90">
        <v>24</v>
      </c>
      <c r="E33" s="91">
        <v>21</v>
      </c>
      <c r="F33" s="89">
        <v>1</v>
      </c>
      <c r="G33" s="90">
        <v>26</v>
      </c>
      <c r="H33" s="91">
        <v>23</v>
      </c>
      <c r="I33" s="50">
        <f t="shared" si="1"/>
        <v>0</v>
      </c>
      <c r="J33" s="50">
        <f t="shared" si="1"/>
        <v>2</v>
      </c>
      <c r="K33" s="50">
        <f t="shared" si="1"/>
        <v>2</v>
      </c>
    </row>
    <row r="34" spans="2:11" x14ac:dyDescent="0.15">
      <c r="B34" s="113" t="s">
        <v>13</v>
      </c>
      <c r="C34" s="81">
        <f t="shared" ref="C34:H34" si="8">SUM(C35,C36,C37,C38,C39,C40,C41)</f>
        <v>13</v>
      </c>
      <c r="D34" s="82">
        <f t="shared" si="8"/>
        <v>592</v>
      </c>
      <c r="E34" s="83">
        <f t="shared" si="8"/>
        <v>582</v>
      </c>
      <c r="F34" s="81">
        <f t="shared" si="8"/>
        <v>9.8000000000000007</v>
      </c>
      <c r="G34" s="82">
        <f t="shared" si="8"/>
        <v>466</v>
      </c>
      <c r="H34" s="83">
        <f t="shared" si="8"/>
        <v>451</v>
      </c>
      <c r="I34" s="50">
        <f t="shared" si="1"/>
        <v>-3.1999999999999993</v>
      </c>
      <c r="J34" s="50">
        <f t="shared" si="1"/>
        <v>-126</v>
      </c>
      <c r="K34" s="50">
        <f t="shared" si="1"/>
        <v>-131</v>
      </c>
    </row>
    <row r="35" spans="2:11" x14ac:dyDescent="0.15">
      <c r="B35" s="112" t="s">
        <v>35</v>
      </c>
      <c r="C35" s="89">
        <v>11</v>
      </c>
      <c r="D35" s="90">
        <v>490</v>
      </c>
      <c r="E35" s="91">
        <v>488</v>
      </c>
      <c r="F35" s="89">
        <v>7.8</v>
      </c>
      <c r="G35" s="90">
        <v>365</v>
      </c>
      <c r="H35" s="91">
        <v>359</v>
      </c>
      <c r="I35" s="50">
        <f t="shared" si="1"/>
        <v>-3.2</v>
      </c>
      <c r="J35" s="50">
        <f t="shared" si="1"/>
        <v>-125</v>
      </c>
      <c r="K35" s="50">
        <f t="shared" si="1"/>
        <v>-129</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89">
        <v>0</v>
      </c>
      <c r="D38" s="90">
        <v>2</v>
      </c>
      <c r="E38" s="91">
        <v>2</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v>1</v>
      </c>
      <c r="D40" s="90">
        <v>45</v>
      </c>
      <c r="E40" s="91">
        <v>40</v>
      </c>
      <c r="F40" s="89">
        <v>1</v>
      </c>
      <c r="G40" s="90">
        <v>46</v>
      </c>
      <c r="H40" s="91">
        <v>40</v>
      </c>
      <c r="I40" s="50">
        <f t="shared" si="1"/>
        <v>0</v>
      </c>
      <c r="J40" s="50">
        <f t="shared" si="1"/>
        <v>1</v>
      </c>
      <c r="K40" s="50">
        <f t="shared" si="1"/>
        <v>0</v>
      </c>
    </row>
    <row r="41" spans="2:11" x14ac:dyDescent="0.15">
      <c r="B41" s="112" t="s">
        <v>41</v>
      </c>
      <c r="C41" s="89">
        <v>1</v>
      </c>
      <c r="D41" s="90">
        <v>55</v>
      </c>
      <c r="E41" s="91">
        <v>52</v>
      </c>
      <c r="F41" s="89">
        <v>1</v>
      </c>
      <c r="G41" s="90">
        <v>55</v>
      </c>
      <c r="H41" s="91">
        <v>52</v>
      </c>
      <c r="I41" s="50">
        <f t="shared" si="1"/>
        <v>0</v>
      </c>
      <c r="J41" s="50">
        <f t="shared" si="1"/>
        <v>0</v>
      </c>
      <c r="K41" s="50">
        <f t="shared" si="1"/>
        <v>0</v>
      </c>
    </row>
    <row r="42" spans="2:11" x14ac:dyDescent="0.15">
      <c r="B42" s="113" t="s">
        <v>14</v>
      </c>
      <c r="C42" s="81">
        <f t="shared" ref="C42:H42" si="9">SUM(C43,C44,C45,C46,C47)</f>
        <v>9.15</v>
      </c>
      <c r="D42" s="82">
        <f t="shared" si="9"/>
        <v>336.3</v>
      </c>
      <c r="E42" s="83">
        <f t="shared" si="9"/>
        <v>322.10000000000002</v>
      </c>
      <c r="F42" s="81">
        <f t="shared" si="9"/>
        <v>9.1</v>
      </c>
      <c r="G42" s="82">
        <f t="shared" si="9"/>
        <v>388.4</v>
      </c>
      <c r="H42" s="83">
        <f t="shared" si="9"/>
        <v>377</v>
      </c>
      <c r="I42" s="50">
        <f t="shared" si="1"/>
        <v>-5.0000000000000711E-2</v>
      </c>
      <c r="J42" s="50">
        <f t="shared" si="1"/>
        <v>52.099999999999966</v>
      </c>
      <c r="K42" s="50">
        <f t="shared" si="1"/>
        <v>54.899999999999977</v>
      </c>
    </row>
    <row r="43" spans="2:11" x14ac:dyDescent="0.15">
      <c r="B43" s="112" t="s">
        <v>42</v>
      </c>
      <c r="C43" s="89" t="s">
        <v>5</v>
      </c>
      <c r="D43" s="90" t="s">
        <v>5</v>
      </c>
      <c r="E43" s="91" t="s">
        <v>5</v>
      </c>
      <c r="F43" s="89">
        <v>0</v>
      </c>
      <c r="G43" s="90">
        <v>2.4</v>
      </c>
      <c r="H43" s="91">
        <v>2</v>
      </c>
      <c r="I43" s="50" t="e">
        <f t="shared" si="1"/>
        <v>#VALUE!</v>
      </c>
      <c r="J43" s="50" t="e">
        <f t="shared" si="1"/>
        <v>#VALUE!</v>
      </c>
      <c r="K43" s="50" t="e">
        <f t="shared" si="1"/>
        <v>#VALUE!</v>
      </c>
    </row>
    <row r="44" spans="2:11" x14ac:dyDescent="0.15">
      <c r="B44" s="112" t="s">
        <v>43</v>
      </c>
      <c r="C44" s="89">
        <v>3</v>
      </c>
      <c r="D44" s="90">
        <v>90</v>
      </c>
      <c r="E44" s="91">
        <v>90</v>
      </c>
      <c r="F44" s="89">
        <v>3</v>
      </c>
      <c r="G44" s="90">
        <v>102</v>
      </c>
      <c r="H44" s="91">
        <v>102</v>
      </c>
      <c r="I44" s="50">
        <f t="shared" si="1"/>
        <v>0</v>
      </c>
      <c r="J44" s="50">
        <f t="shared" si="1"/>
        <v>12</v>
      </c>
      <c r="K44" s="50">
        <f t="shared" si="1"/>
        <v>12</v>
      </c>
    </row>
    <row r="45" spans="2:11" x14ac:dyDescent="0.15">
      <c r="B45" s="112" t="s">
        <v>44</v>
      </c>
      <c r="C45" s="89">
        <v>0.45</v>
      </c>
      <c r="D45" s="90">
        <v>1.3</v>
      </c>
      <c r="E45" s="91">
        <v>1.1000000000000001</v>
      </c>
      <c r="F45" s="89">
        <v>0</v>
      </c>
      <c r="G45" s="90">
        <v>1</v>
      </c>
      <c r="H45" s="91">
        <v>1</v>
      </c>
      <c r="I45" s="50">
        <f t="shared" si="1"/>
        <v>-0.45</v>
      </c>
      <c r="J45" s="50">
        <f t="shared" si="1"/>
        <v>-0.30000000000000004</v>
      </c>
      <c r="K45" s="50">
        <f t="shared" si="1"/>
        <v>-0.10000000000000009</v>
      </c>
    </row>
    <row r="46" spans="2:11" x14ac:dyDescent="0.15">
      <c r="B46" s="112" t="s">
        <v>45</v>
      </c>
      <c r="C46" s="89">
        <v>1.1000000000000001</v>
      </c>
      <c r="D46" s="90">
        <v>21</v>
      </c>
      <c r="E46" s="91">
        <v>21</v>
      </c>
      <c r="F46" s="89">
        <v>1.1000000000000001</v>
      </c>
      <c r="G46" s="90">
        <v>23</v>
      </c>
      <c r="H46" s="91">
        <v>23</v>
      </c>
      <c r="I46" s="50">
        <f t="shared" si="1"/>
        <v>0</v>
      </c>
      <c r="J46" s="50">
        <f t="shared" si="1"/>
        <v>2</v>
      </c>
      <c r="K46" s="50">
        <f t="shared" si="1"/>
        <v>2</v>
      </c>
    </row>
    <row r="47" spans="2:11" x14ac:dyDescent="0.15">
      <c r="B47" s="112" t="s">
        <v>46</v>
      </c>
      <c r="C47" s="89">
        <v>4.5999999999999996</v>
      </c>
      <c r="D47" s="153">
        <v>224</v>
      </c>
      <c r="E47" s="91">
        <v>210</v>
      </c>
      <c r="F47" s="89">
        <v>5</v>
      </c>
      <c r="G47" s="153">
        <v>260</v>
      </c>
      <c r="H47" s="91">
        <v>249</v>
      </c>
      <c r="I47" s="50">
        <f t="shared" si="1"/>
        <v>0.40000000000000036</v>
      </c>
      <c r="J47" s="50">
        <f t="shared" si="1"/>
        <v>36</v>
      </c>
      <c r="K47" s="50">
        <f t="shared" si="1"/>
        <v>39</v>
      </c>
    </row>
    <row r="48" spans="2:11" x14ac:dyDescent="0.15">
      <c r="B48" s="113" t="s">
        <v>15</v>
      </c>
      <c r="C48" s="81">
        <f t="shared" ref="C48:H48" si="10">SUM(C49,C50)</f>
        <v>73</v>
      </c>
      <c r="D48" s="82">
        <f t="shared" si="10"/>
        <v>3080</v>
      </c>
      <c r="E48" s="83">
        <f t="shared" si="10"/>
        <v>2877</v>
      </c>
      <c r="F48" s="81">
        <f t="shared" si="10"/>
        <v>74</v>
      </c>
      <c r="G48" s="82">
        <f t="shared" si="10"/>
        <v>3139</v>
      </c>
      <c r="H48" s="83">
        <f t="shared" si="10"/>
        <v>2937</v>
      </c>
      <c r="I48" s="50">
        <f t="shared" si="1"/>
        <v>1</v>
      </c>
      <c r="J48" s="50">
        <f t="shared" si="1"/>
        <v>59</v>
      </c>
      <c r="K48" s="50">
        <f t="shared" si="1"/>
        <v>60</v>
      </c>
    </row>
    <row r="49" spans="2:11" x14ac:dyDescent="0.15">
      <c r="B49" s="112" t="s">
        <v>47</v>
      </c>
      <c r="C49" s="89">
        <v>26</v>
      </c>
      <c r="D49" s="90">
        <v>1200</v>
      </c>
      <c r="E49" s="91">
        <v>1091</v>
      </c>
      <c r="F49" s="89">
        <v>28</v>
      </c>
      <c r="G49" s="90">
        <v>1207</v>
      </c>
      <c r="H49" s="91">
        <v>1097</v>
      </c>
      <c r="I49" s="50">
        <f t="shared" si="1"/>
        <v>2</v>
      </c>
      <c r="J49" s="50">
        <f t="shared" si="1"/>
        <v>7</v>
      </c>
      <c r="K49" s="50">
        <f t="shared" si="1"/>
        <v>6</v>
      </c>
    </row>
    <row r="50" spans="2:11" x14ac:dyDescent="0.15">
      <c r="B50" s="112" t="s">
        <v>48</v>
      </c>
      <c r="C50" s="89">
        <v>47</v>
      </c>
      <c r="D50" s="90">
        <v>1880</v>
      </c>
      <c r="E50" s="91">
        <v>1786</v>
      </c>
      <c r="F50" s="89">
        <v>46</v>
      </c>
      <c r="G50" s="90">
        <v>1932</v>
      </c>
      <c r="H50" s="91">
        <v>1840</v>
      </c>
      <c r="I50" s="50">
        <f t="shared" si="1"/>
        <v>-1</v>
      </c>
      <c r="J50" s="50">
        <f t="shared" si="1"/>
        <v>52</v>
      </c>
      <c r="K50" s="50">
        <f t="shared" si="1"/>
        <v>54</v>
      </c>
    </row>
    <row r="51" spans="2:11" x14ac:dyDescent="0.15">
      <c r="B51" s="113" t="s">
        <v>16</v>
      </c>
      <c r="C51" s="81">
        <f t="shared" ref="C51:H51" si="11">SUM(C52,C53:C54)</f>
        <v>0</v>
      </c>
      <c r="D51" s="82">
        <f t="shared" si="11"/>
        <v>14</v>
      </c>
      <c r="E51" s="83">
        <f t="shared" si="11"/>
        <v>10</v>
      </c>
      <c r="F51" s="81">
        <f t="shared" si="11"/>
        <v>0</v>
      </c>
      <c r="G51" s="82">
        <f t="shared" si="11"/>
        <v>14</v>
      </c>
      <c r="H51" s="83">
        <f t="shared" si="11"/>
        <v>12</v>
      </c>
      <c r="I51" s="50">
        <f t="shared" si="1"/>
        <v>0</v>
      </c>
      <c r="J51" s="50">
        <f t="shared" si="1"/>
        <v>0</v>
      </c>
      <c r="K51" s="50">
        <f t="shared" si="1"/>
        <v>2</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v>0</v>
      </c>
      <c r="D53" s="90">
        <v>14</v>
      </c>
      <c r="E53" s="91">
        <v>10</v>
      </c>
      <c r="F53" s="89">
        <v>0</v>
      </c>
      <c r="G53" s="90">
        <v>14</v>
      </c>
      <c r="H53" s="91">
        <v>12</v>
      </c>
      <c r="I53" s="50">
        <f t="shared" si="1"/>
        <v>0</v>
      </c>
      <c r="J53" s="50">
        <f t="shared" si="1"/>
        <v>0</v>
      </c>
      <c r="K53" s="50">
        <f t="shared" si="1"/>
        <v>2</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81">
        <f t="shared" ref="C55:H55" si="12">SUM(C56,C57,C58,C59,C60,C61,C62,C63,C64,C65)</f>
        <v>16.850000000000001</v>
      </c>
      <c r="D55" s="82">
        <f t="shared" si="12"/>
        <v>488.6</v>
      </c>
      <c r="E55" s="83">
        <f t="shared" si="12"/>
        <v>480.4</v>
      </c>
      <c r="F55" s="81">
        <f t="shared" si="12"/>
        <v>14.634</v>
      </c>
      <c r="G55" s="82">
        <f t="shared" si="12"/>
        <v>463.29700000000003</v>
      </c>
      <c r="H55" s="83">
        <f t="shared" si="12"/>
        <v>443.07393999999999</v>
      </c>
      <c r="I55" s="50">
        <f t="shared" si="1"/>
        <v>-2.2160000000000011</v>
      </c>
      <c r="J55" s="50">
        <f t="shared" si="1"/>
        <v>-25.302999999999997</v>
      </c>
      <c r="K55" s="50">
        <f t="shared" si="1"/>
        <v>-37.326059999999984</v>
      </c>
    </row>
    <row r="56" spans="2:11" x14ac:dyDescent="0.15">
      <c r="B56" s="112" t="s">
        <v>52</v>
      </c>
      <c r="C56" s="89">
        <v>1.3</v>
      </c>
      <c r="D56" s="90">
        <v>49</v>
      </c>
      <c r="E56" s="91">
        <v>49</v>
      </c>
      <c r="F56" s="89">
        <v>1.3</v>
      </c>
      <c r="G56" s="90">
        <v>45.8</v>
      </c>
      <c r="H56" s="91">
        <v>45</v>
      </c>
      <c r="I56" s="50">
        <f t="shared" si="1"/>
        <v>0</v>
      </c>
      <c r="J56" s="50">
        <f t="shared" si="1"/>
        <v>-3.2000000000000028</v>
      </c>
      <c r="K56" s="50">
        <f t="shared" si="1"/>
        <v>-4</v>
      </c>
    </row>
    <row r="57" spans="2:11" x14ac:dyDescent="0.15">
      <c r="B57" s="112" t="s">
        <v>53</v>
      </c>
      <c r="C57" s="89">
        <v>1</v>
      </c>
      <c r="D57" s="90">
        <v>20</v>
      </c>
      <c r="E57" s="91">
        <v>18</v>
      </c>
      <c r="F57" s="89">
        <v>0.88400000000000001</v>
      </c>
      <c r="G57" s="90">
        <v>15.680999999999999</v>
      </c>
      <c r="H57" s="91">
        <v>15.481</v>
      </c>
      <c r="I57" s="50">
        <f t="shared" si="1"/>
        <v>-0.11599999999999999</v>
      </c>
      <c r="J57" s="50">
        <f t="shared" si="1"/>
        <v>-4.3190000000000008</v>
      </c>
      <c r="K57" s="50">
        <f t="shared" si="1"/>
        <v>-2.5190000000000001</v>
      </c>
    </row>
    <row r="58" spans="2:11" x14ac:dyDescent="0.15">
      <c r="B58" s="112" t="s">
        <v>54</v>
      </c>
      <c r="C58" s="89">
        <v>5</v>
      </c>
      <c r="D58" s="90">
        <v>73</v>
      </c>
      <c r="E58" s="91">
        <v>72</v>
      </c>
      <c r="F58" s="89">
        <v>5</v>
      </c>
      <c r="G58" s="90">
        <v>72</v>
      </c>
      <c r="H58" s="91">
        <v>68</v>
      </c>
      <c r="I58" s="50">
        <f t="shared" si="1"/>
        <v>0</v>
      </c>
      <c r="J58" s="50">
        <f t="shared" si="1"/>
        <v>-1</v>
      </c>
      <c r="K58" s="50">
        <f t="shared" si="1"/>
        <v>-4</v>
      </c>
    </row>
    <row r="59" spans="2:11" x14ac:dyDescent="0.15">
      <c r="B59" s="112" t="s">
        <v>55</v>
      </c>
      <c r="C59" s="89">
        <v>2</v>
      </c>
      <c r="D59" s="90">
        <v>50</v>
      </c>
      <c r="E59" s="91">
        <v>48</v>
      </c>
      <c r="F59" s="89">
        <v>1.2</v>
      </c>
      <c r="G59" s="90">
        <v>55.448</v>
      </c>
      <c r="H59" s="91">
        <v>53.645940000000003</v>
      </c>
      <c r="I59" s="50">
        <f t="shared" si="1"/>
        <v>-0.8</v>
      </c>
      <c r="J59" s="50">
        <f t="shared" si="1"/>
        <v>5.4480000000000004</v>
      </c>
      <c r="K59" s="50">
        <f t="shared" si="1"/>
        <v>5.6459400000000031</v>
      </c>
    </row>
    <row r="60" spans="2:11" x14ac:dyDescent="0.15">
      <c r="B60" s="112" t="s">
        <v>56</v>
      </c>
      <c r="C60" s="89">
        <v>2.6</v>
      </c>
      <c r="D60" s="90">
        <v>83</v>
      </c>
      <c r="E60" s="91">
        <v>81.8</v>
      </c>
      <c r="F60" s="89">
        <v>2.2000000000000002</v>
      </c>
      <c r="G60" s="90">
        <v>91.367999999999995</v>
      </c>
      <c r="H60" s="91">
        <v>79.947000000000003</v>
      </c>
      <c r="I60" s="50">
        <f t="shared" si="1"/>
        <v>-0.39999999999999991</v>
      </c>
      <c r="J60" s="50">
        <f t="shared" si="1"/>
        <v>8.367999999999995</v>
      </c>
      <c r="K60" s="50">
        <f t="shared" si="1"/>
        <v>-1.8529999999999944</v>
      </c>
    </row>
    <row r="61" spans="2:11" x14ac:dyDescent="0.15">
      <c r="B61" s="112" t="s">
        <v>57</v>
      </c>
      <c r="C61" s="89">
        <v>1.3</v>
      </c>
      <c r="D61" s="90">
        <v>66</v>
      </c>
      <c r="E61" s="91">
        <v>64</v>
      </c>
      <c r="F61" s="89">
        <v>1.4</v>
      </c>
      <c r="G61" s="90">
        <v>54</v>
      </c>
      <c r="H61" s="91">
        <v>52</v>
      </c>
      <c r="I61" s="50">
        <f t="shared" si="1"/>
        <v>9.9999999999999867E-2</v>
      </c>
      <c r="J61" s="50">
        <f t="shared" si="1"/>
        <v>-12</v>
      </c>
      <c r="K61" s="50">
        <f t="shared" si="1"/>
        <v>-12</v>
      </c>
    </row>
    <row r="62" spans="2:11" x14ac:dyDescent="0.15">
      <c r="B62" s="112" t="s">
        <v>58</v>
      </c>
      <c r="C62" s="89" t="s">
        <v>5</v>
      </c>
      <c r="D62" s="90" t="s">
        <v>5</v>
      </c>
      <c r="E62" s="91" t="s">
        <v>5</v>
      </c>
      <c r="F62" s="89" t="s">
        <v>5</v>
      </c>
      <c r="G62" s="90" t="s">
        <v>5</v>
      </c>
      <c r="H62" s="91" t="s">
        <v>5</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v>0.65</v>
      </c>
      <c r="D64" s="90">
        <v>25</v>
      </c>
      <c r="E64" s="91">
        <v>25</v>
      </c>
      <c r="F64" s="89">
        <v>0.65</v>
      </c>
      <c r="G64" s="90">
        <v>22</v>
      </c>
      <c r="H64" s="91">
        <v>22</v>
      </c>
      <c r="I64" s="50">
        <f t="shared" si="1"/>
        <v>0</v>
      </c>
      <c r="J64" s="50">
        <f t="shared" si="1"/>
        <v>-3</v>
      </c>
      <c r="K64" s="50">
        <f t="shared" si="1"/>
        <v>-3</v>
      </c>
    </row>
    <row r="65" spans="2:11" x14ac:dyDescent="0.15">
      <c r="B65" s="112" t="s">
        <v>61</v>
      </c>
      <c r="C65" s="89">
        <v>3</v>
      </c>
      <c r="D65" s="90">
        <v>122.6</v>
      </c>
      <c r="E65" s="91">
        <v>122.6</v>
      </c>
      <c r="F65" s="89">
        <v>2</v>
      </c>
      <c r="G65" s="90">
        <v>107</v>
      </c>
      <c r="H65" s="91">
        <v>107</v>
      </c>
      <c r="I65" s="50">
        <f t="shared" si="1"/>
        <v>-1</v>
      </c>
      <c r="J65" s="50">
        <f t="shared" si="1"/>
        <v>-15.599999999999994</v>
      </c>
      <c r="K65" s="50">
        <f t="shared" si="1"/>
        <v>-15.599999999999994</v>
      </c>
    </row>
    <row r="66" spans="2:11" x14ac:dyDescent="0.15">
      <c r="B66" s="113" t="s">
        <v>18</v>
      </c>
      <c r="C66" s="81">
        <f t="shared" ref="C66:H66" si="13">SUM(C67,C68,C69)</f>
        <v>2.63</v>
      </c>
      <c r="D66" s="82">
        <f t="shared" si="13"/>
        <v>80</v>
      </c>
      <c r="E66" s="83">
        <f t="shared" si="13"/>
        <v>60.6</v>
      </c>
      <c r="F66" s="81">
        <f t="shared" si="13"/>
        <v>3.63</v>
      </c>
      <c r="G66" s="82">
        <f t="shared" si="13"/>
        <v>70</v>
      </c>
      <c r="H66" s="83">
        <f t="shared" si="13"/>
        <v>56</v>
      </c>
      <c r="I66" s="50">
        <f t="shared" si="1"/>
        <v>1</v>
      </c>
      <c r="J66" s="50">
        <f t="shared" si="1"/>
        <v>-10</v>
      </c>
      <c r="K66" s="50">
        <f t="shared" si="1"/>
        <v>-4.6000000000000014</v>
      </c>
    </row>
    <row r="67" spans="2:11" x14ac:dyDescent="0.15">
      <c r="B67" s="112" t="s">
        <v>62</v>
      </c>
      <c r="C67" s="89" t="s">
        <v>6</v>
      </c>
      <c r="D67" s="90" t="s">
        <v>6</v>
      </c>
      <c r="E67" s="91" t="s">
        <v>6</v>
      </c>
      <c r="F67" s="89" t="s">
        <v>5</v>
      </c>
      <c r="G67" s="90" t="s">
        <v>5</v>
      </c>
      <c r="H67" s="91" t="s">
        <v>5</v>
      </c>
      <c r="I67" s="50" t="e">
        <f t="shared" si="1"/>
        <v>#VALUE!</v>
      </c>
      <c r="J67" s="50" t="e">
        <f t="shared" si="1"/>
        <v>#VALUE!</v>
      </c>
      <c r="K67" s="50" t="e">
        <f t="shared" si="1"/>
        <v>#VALUE!</v>
      </c>
    </row>
    <row r="68" spans="2:11" ht="13.5" customHeight="1" x14ac:dyDescent="0.15">
      <c r="B68" s="112" t="s">
        <v>63</v>
      </c>
      <c r="C68" s="89">
        <v>2.63</v>
      </c>
      <c r="D68" s="90">
        <v>80</v>
      </c>
      <c r="E68" s="91">
        <v>60.6</v>
      </c>
      <c r="F68" s="89">
        <v>3.63</v>
      </c>
      <c r="G68" s="90">
        <v>70</v>
      </c>
      <c r="H68" s="91">
        <v>56</v>
      </c>
      <c r="I68" s="50">
        <f t="shared" si="1"/>
        <v>1</v>
      </c>
      <c r="J68" s="50">
        <f t="shared" si="1"/>
        <v>-10</v>
      </c>
      <c r="K68" s="50">
        <f t="shared" si="1"/>
        <v>-4.6000000000000014</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&amp;C52</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FFFF00"/>
  </sheetPr>
  <dimension ref="B1:K71"/>
  <sheetViews>
    <sheetView tabSelected="1" view="pageBreakPreview" zoomScale="90" zoomScaleNormal="9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186</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862</v>
      </c>
      <c r="D10" s="59">
        <v>24400</v>
      </c>
      <c r="E10" s="60">
        <v>23100</v>
      </c>
      <c r="F10" s="235">
        <v>849</v>
      </c>
      <c r="G10" s="235">
        <v>25400</v>
      </c>
      <c r="H10" s="298">
        <v>24000</v>
      </c>
      <c r="I10" s="50">
        <f>F10-C10</f>
        <v>-13</v>
      </c>
      <c r="J10" s="50">
        <f t="shared" ref="J10:K25" si="0">G10-D10</f>
        <v>1000</v>
      </c>
      <c r="K10" s="50">
        <f t="shared" si="0"/>
        <v>900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370.49999999999994</v>
      </c>
      <c r="D12" s="107">
        <f t="shared" si="2"/>
        <v>10546.983999999999</v>
      </c>
      <c r="E12" s="108">
        <f t="shared" si="2"/>
        <v>9936.2016229508208</v>
      </c>
      <c r="F12" s="125">
        <f t="shared" si="2"/>
        <v>373.22299999999996</v>
      </c>
      <c r="G12" s="107">
        <f t="shared" si="2"/>
        <v>10886.189</v>
      </c>
      <c r="H12" s="108">
        <f t="shared" si="2"/>
        <v>10254.879284606299</v>
      </c>
      <c r="I12" s="50">
        <f t="shared" si="1"/>
        <v>2.7230000000000132</v>
      </c>
      <c r="J12" s="50">
        <f t="shared" si="0"/>
        <v>339.20500000000175</v>
      </c>
      <c r="K12" s="50">
        <f t="shared" si="0"/>
        <v>318.677661655478</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139</v>
      </c>
      <c r="D14" s="71">
        <f t="shared" si="3"/>
        <v>3933.7</v>
      </c>
      <c r="E14" s="72">
        <f t="shared" si="3"/>
        <v>3724.1176229508196</v>
      </c>
      <c r="F14" s="70">
        <f t="shared" si="3"/>
        <v>136.22</v>
      </c>
      <c r="G14" s="71">
        <f t="shared" si="3"/>
        <v>4072.9780000000005</v>
      </c>
      <c r="H14" s="72">
        <f t="shared" si="3"/>
        <v>3848.4831496062998</v>
      </c>
      <c r="I14" s="50">
        <f t="shared" si="1"/>
        <v>-2.7800000000000011</v>
      </c>
      <c r="J14" s="50">
        <f t="shared" si="0"/>
        <v>139.2780000000007</v>
      </c>
      <c r="K14" s="50">
        <f t="shared" si="0"/>
        <v>124.36552665548015</v>
      </c>
    </row>
    <row r="15" spans="2:11" x14ac:dyDescent="0.15">
      <c r="B15" s="112" t="s">
        <v>20</v>
      </c>
      <c r="C15" s="73">
        <v>139</v>
      </c>
      <c r="D15" s="68">
        <v>3933.7</v>
      </c>
      <c r="E15" s="74">
        <v>3724.1176229508196</v>
      </c>
      <c r="F15" s="73">
        <v>136.22</v>
      </c>
      <c r="G15" s="68">
        <v>4072.9780000000005</v>
      </c>
      <c r="H15" s="74">
        <v>3848.4831496062998</v>
      </c>
      <c r="I15" s="50">
        <f t="shared" si="1"/>
        <v>-2.7800000000000011</v>
      </c>
      <c r="J15" s="50">
        <f t="shared" si="0"/>
        <v>139.2780000000007</v>
      </c>
      <c r="K15" s="50">
        <f t="shared" si="0"/>
        <v>124.36552665548015</v>
      </c>
    </row>
    <row r="16" spans="2:11" ht="13.5" customHeight="1" x14ac:dyDescent="0.15">
      <c r="B16" s="113" t="s">
        <v>9</v>
      </c>
      <c r="C16" s="75">
        <f t="shared" ref="C16:H16" si="4">SUM(C17,C18,C19)</f>
        <v>70.7</v>
      </c>
      <c r="D16" s="76">
        <f t="shared" si="4"/>
        <v>1835</v>
      </c>
      <c r="E16" s="77">
        <f t="shared" si="4"/>
        <v>1755</v>
      </c>
      <c r="F16" s="75">
        <f t="shared" si="4"/>
        <v>70</v>
      </c>
      <c r="G16" s="76">
        <f t="shared" si="4"/>
        <v>1725</v>
      </c>
      <c r="H16" s="77">
        <f t="shared" si="4"/>
        <v>1651</v>
      </c>
      <c r="I16" s="50">
        <f t="shared" si="1"/>
        <v>-0.70000000000000284</v>
      </c>
      <c r="J16" s="50">
        <f t="shared" si="0"/>
        <v>-110</v>
      </c>
      <c r="K16" s="50">
        <f t="shared" si="0"/>
        <v>-104</v>
      </c>
    </row>
    <row r="17" spans="2:11" ht="13.5" customHeight="1" x14ac:dyDescent="0.15">
      <c r="B17" s="112" t="s">
        <v>21</v>
      </c>
      <c r="C17" s="73">
        <v>11</v>
      </c>
      <c r="D17" s="68">
        <v>310</v>
      </c>
      <c r="E17" s="74">
        <v>305</v>
      </c>
      <c r="F17" s="73">
        <v>11</v>
      </c>
      <c r="G17" s="68">
        <v>312</v>
      </c>
      <c r="H17" s="74">
        <v>308</v>
      </c>
      <c r="I17" s="50">
        <f t="shared" si="1"/>
        <v>0</v>
      </c>
      <c r="J17" s="50">
        <f t="shared" si="0"/>
        <v>2</v>
      </c>
      <c r="K17" s="50">
        <f t="shared" si="0"/>
        <v>3</v>
      </c>
    </row>
    <row r="18" spans="2:11" ht="13.5" customHeight="1" x14ac:dyDescent="0.15">
      <c r="B18" s="112" t="s">
        <v>22</v>
      </c>
      <c r="C18" s="73">
        <v>53.7</v>
      </c>
      <c r="D18" s="68">
        <v>1424</v>
      </c>
      <c r="E18" s="74">
        <v>1357</v>
      </c>
      <c r="F18" s="73">
        <v>53</v>
      </c>
      <c r="G18" s="68">
        <v>1310</v>
      </c>
      <c r="H18" s="74">
        <v>1248</v>
      </c>
      <c r="I18" s="50">
        <f t="shared" si="1"/>
        <v>-0.70000000000000284</v>
      </c>
      <c r="J18" s="50">
        <f t="shared" si="0"/>
        <v>-114</v>
      </c>
      <c r="K18" s="50">
        <f t="shared" si="0"/>
        <v>-109</v>
      </c>
    </row>
    <row r="19" spans="2:11" ht="13.5" customHeight="1" x14ac:dyDescent="0.15">
      <c r="B19" s="112" t="s">
        <v>23</v>
      </c>
      <c r="C19" s="89">
        <v>6</v>
      </c>
      <c r="D19" s="90">
        <v>101</v>
      </c>
      <c r="E19" s="91">
        <v>93</v>
      </c>
      <c r="F19" s="89">
        <v>6</v>
      </c>
      <c r="G19" s="90">
        <v>103</v>
      </c>
      <c r="H19" s="91">
        <v>95</v>
      </c>
      <c r="I19" s="50">
        <f t="shared" si="1"/>
        <v>0</v>
      </c>
      <c r="J19" s="50">
        <f t="shared" si="0"/>
        <v>2</v>
      </c>
      <c r="K19" s="50">
        <f t="shared" si="0"/>
        <v>2</v>
      </c>
    </row>
    <row r="20" spans="2:11" x14ac:dyDescent="0.15">
      <c r="B20" s="113" t="s">
        <v>10</v>
      </c>
      <c r="C20" s="81">
        <f t="shared" ref="C20:H20" si="5">SUM(C21,C22,C23,C24,C25,C26)</f>
        <v>2.2000000000000002</v>
      </c>
      <c r="D20" s="82">
        <f t="shared" si="5"/>
        <v>70.400000000000006</v>
      </c>
      <c r="E20" s="83">
        <f t="shared" si="5"/>
        <v>60.2</v>
      </c>
      <c r="F20" s="81">
        <f t="shared" si="5"/>
        <v>2.2000000000000002</v>
      </c>
      <c r="G20" s="82">
        <f t="shared" si="5"/>
        <v>58.9</v>
      </c>
      <c r="H20" s="83">
        <f t="shared" si="5"/>
        <v>48.9</v>
      </c>
      <c r="I20" s="50">
        <f t="shared" si="1"/>
        <v>0</v>
      </c>
      <c r="J20" s="50">
        <f t="shared" si="0"/>
        <v>-11.500000000000007</v>
      </c>
      <c r="K20" s="50">
        <f t="shared" si="0"/>
        <v>-11.300000000000004</v>
      </c>
    </row>
    <row r="21" spans="2:11" x14ac:dyDescent="0.15">
      <c r="B21" s="112" t="s">
        <v>24</v>
      </c>
      <c r="C21" s="87" t="s">
        <v>6</v>
      </c>
      <c r="D21" s="52" t="s">
        <v>6</v>
      </c>
      <c r="E21" s="88" t="s">
        <v>6</v>
      </c>
      <c r="F21" s="87" t="s">
        <v>6</v>
      </c>
      <c r="G21" s="52" t="s">
        <v>6</v>
      </c>
      <c r="H21" s="88" t="s">
        <v>6</v>
      </c>
      <c r="I21" s="50" t="e">
        <f t="shared" si="1"/>
        <v>#VALUE!</v>
      </c>
      <c r="J21" s="50" t="e">
        <f t="shared" si="0"/>
        <v>#VALUE!</v>
      </c>
      <c r="K21" s="50" t="e">
        <f t="shared" si="0"/>
        <v>#VALUE!</v>
      </c>
    </row>
    <row r="22" spans="2:11" x14ac:dyDescent="0.15">
      <c r="B22" s="112" t="s">
        <v>25</v>
      </c>
      <c r="C22" s="87">
        <v>0</v>
      </c>
      <c r="D22" s="52">
        <v>17</v>
      </c>
      <c r="E22" s="88">
        <v>17</v>
      </c>
      <c r="F22" s="87">
        <v>0.2</v>
      </c>
      <c r="G22" s="52">
        <v>5.9</v>
      </c>
      <c r="H22" s="88">
        <v>5.9</v>
      </c>
      <c r="I22" s="50">
        <f t="shared" si="1"/>
        <v>0.2</v>
      </c>
      <c r="J22" s="50">
        <f t="shared" si="0"/>
        <v>-11.1</v>
      </c>
      <c r="K22" s="50">
        <f t="shared" si="0"/>
        <v>-11.1</v>
      </c>
    </row>
    <row r="23" spans="2:11" x14ac:dyDescent="0.15">
      <c r="B23" s="112" t="s">
        <v>26</v>
      </c>
      <c r="C23" s="87">
        <v>0</v>
      </c>
      <c r="D23" s="52">
        <v>0</v>
      </c>
      <c r="E23" s="88">
        <v>0</v>
      </c>
      <c r="F23" s="87">
        <v>0</v>
      </c>
      <c r="G23" s="52">
        <v>0</v>
      </c>
      <c r="H23" s="88">
        <v>0</v>
      </c>
      <c r="I23" s="50">
        <f t="shared" si="1"/>
        <v>0</v>
      </c>
      <c r="J23" s="50">
        <f t="shared" si="0"/>
        <v>0</v>
      </c>
      <c r="K23" s="50">
        <f t="shared" si="0"/>
        <v>0</v>
      </c>
    </row>
    <row r="24" spans="2:11" x14ac:dyDescent="0.15">
      <c r="B24" s="112" t="s">
        <v>27</v>
      </c>
      <c r="C24" s="87">
        <v>2</v>
      </c>
      <c r="D24" s="52">
        <v>50</v>
      </c>
      <c r="E24" s="88">
        <v>40</v>
      </c>
      <c r="F24" s="87">
        <v>2</v>
      </c>
      <c r="G24" s="52">
        <v>50</v>
      </c>
      <c r="H24" s="88">
        <v>40</v>
      </c>
      <c r="I24" s="50">
        <f t="shared" si="1"/>
        <v>0</v>
      </c>
      <c r="J24" s="50">
        <f t="shared" si="0"/>
        <v>0</v>
      </c>
      <c r="K24" s="50">
        <f t="shared" si="0"/>
        <v>0</v>
      </c>
    </row>
    <row r="25" spans="2:11" x14ac:dyDescent="0.15">
      <c r="B25" s="112" t="s">
        <v>28</v>
      </c>
      <c r="C25" s="87" t="s">
        <v>6</v>
      </c>
      <c r="D25" s="52" t="s">
        <v>6</v>
      </c>
      <c r="E25" s="88" t="s">
        <v>6</v>
      </c>
      <c r="F25" s="87" t="s">
        <v>6</v>
      </c>
      <c r="G25" s="52" t="s">
        <v>6</v>
      </c>
      <c r="H25" s="88" t="s">
        <v>6</v>
      </c>
      <c r="I25" s="50" t="e">
        <f t="shared" si="1"/>
        <v>#VALUE!</v>
      </c>
      <c r="J25" s="50" t="e">
        <f t="shared" si="0"/>
        <v>#VALUE!</v>
      </c>
      <c r="K25" s="50" t="e">
        <f t="shared" si="0"/>
        <v>#VALUE!</v>
      </c>
    </row>
    <row r="26" spans="2:11" x14ac:dyDescent="0.15">
      <c r="B26" s="112" t="s">
        <v>29</v>
      </c>
      <c r="C26" s="87">
        <v>0.2</v>
      </c>
      <c r="D26" s="52">
        <v>3.4</v>
      </c>
      <c r="E26" s="88">
        <v>3.2</v>
      </c>
      <c r="F26" s="87">
        <v>0</v>
      </c>
      <c r="G26" s="52">
        <v>3</v>
      </c>
      <c r="H26" s="88">
        <v>3</v>
      </c>
      <c r="I26" s="50">
        <f t="shared" si="1"/>
        <v>-0.2</v>
      </c>
      <c r="J26" s="50">
        <f t="shared" si="1"/>
        <v>-0.39999999999999991</v>
      </c>
      <c r="K26" s="50">
        <f t="shared" si="1"/>
        <v>-0.20000000000000018</v>
      </c>
    </row>
    <row r="27" spans="2:11" x14ac:dyDescent="0.15">
      <c r="B27" s="113" t="s">
        <v>11</v>
      </c>
      <c r="C27" s="81">
        <f t="shared" ref="C27:H27" si="6">C28</f>
        <v>30.7</v>
      </c>
      <c r="D27" s="82">
        <f t="shared" si="6"/>
        <v>711</v>
      </c>
      <c r="E27" s="83">
        <f t="shared" si="6"/>
        <v>652</v>
      </c>
      <c r="F27" s="81">
        <f t="shared" si="6"/>
        <v>30.7</v>
      </c>
      <c r="G27" s="82">
        <f t="shared" si="6"/>
        <v>713</v>
      </c>
      <c r="H27" s="83">
        <f t="shared" si="6"/>
        <v>675</v>
      </c>
      <c r="I27" s="50">
        <f t="shared" si="1"/>
        <v>0</v>
      </c>
      <c r="J27" s="50">
        <f t="shared" si="1"/>
        <v>2</v>
      </c>
      <c r="K27" s="50">
        <f t="shared" si="1"/>
        <v>23</v>
      </c>
    </row>
    <row r="28" spans="2:11" x14ac:dyDescent="0.15">
      <c r="B28" s="112" t="s">
        <v>30</v>
      </c>
      <c r="C28" s="89">
        <v>30.7</v>
      </c>
      <c r="D28" s="90">
        <v>711</v>
      </c>
      <c r="E28" s="91">
        <v>652</v>
      </c>
      <c r="F28" s="89">
        <v>30.7</v>
      </c>
      <c r="G28" s="90">
        <v>713</v>
      </c>
      <c r="H28" s="91">
        <v>675</v>
      </c>
      <c r="I28" s="50">
        <f t="shared" si="1"/>
        <v>0</v>
      </c>
      <c r="J28" s="50">
        <f t="shared" si="1"/>
        <v>2</v>
      </c>
      <c r="K28" s="50">
        <f t="shared" si="1"/>
        <v>23</v>
      </c>
    </row>
    <row r="29" spans="2:11" x14ac:dyDescent="0.15">
      <c r="B29" s="113" t="s">
        <v>12</v>
      </c>
      <c r="C29" s="81">
        <f t="shared" ref="C29:H29" si="7">SUM(C30,C31,C32,C33)</f>
        <v>27</v>
      </c>
      <c r="D29" s="82">
        <f t="shared" si="7"/>
        <v>743</v>
      </c>
      <c r="E29" s="83">
        <f t="shared" si="7"/>
        <v>701</v>
      </c>
      <c r="F29" s="81">
        <f t="shared" si="7"/>
        <v>27.06</v>
      </c>
      <c r="G29" s="82">
        <f t="shared" si="7"/>
        <v>607.45000000000005</v>
      </c>
      <c r="H29" s="83">
        <f t="shared" si="7"/>
        <v>595</v>
      </c>
      <c r="I29" s="50">
        <f t="shared" si="1"/>
        <v>5.9999999999998721E-2</v>
      </c>
      <c r="J29" s="50">
        <f t="shared" si="1"/>
        <v>-135.54999999999995</v>
      </c>
      <c r="K29" s="50">
        <f t="shared" si="1"/>
        <v>-106</v>
      </c>
    </row>
    <row r="30" spans="2:11" x14ac:dyDescent="0.15">
      <c r="B30" s="112" t="s">
        <v>31</v>
      </c>
      <c r="C30" s="89">
        <v>23</v>
      </c>
      <c r="D30" s="90">
        <v>590</v>
      </c>
      <c r="E30" s="91">
        <v>562</v>
      </c>
      <c r="F30" s="89">
        <v>24.06</v>
      </c>
      <c r="G30" s="90">
        <v>506.45000000000005</v>
      </c>
      <c r="H30" s="91">
        <v>497</v>
      </c>
      <c r="I30" s="50">
        <f t="shared" si="1"/>
        <v>1.0599999999999987</v>
      </c>
      <c r="J30" s="50">
        <f t="shared" si="1"/>
        <v>-83.549999999999955</v>
      </c>
      <c r="K30" s="50">
        <f t="shared" si="1"/>
        <v>-65</v>
      </c>
    </row>
    <row r="31" spans="2:11" x14ac:dyDescent="0.15">
      <c r="B31" s="112" t="s">
        <v>32</v>
      </c>
      <c r="C31" s="89">
        <v>0</v>
      </c>
      <c r="D31" s="90">
        <v>0</v>
      </c>
      <c r="E31" s="91">
        <v>0</v>
      </c>
      <c r="F31" s="89" t="s">
        <v>5</v>
      </c>
      <c r="G31" s="90" t="s">
        <v>5</v>
      </c>
      <c r="H31" s="91" t="s">
        <v>5</v>
      </c>
      <c r="I31" s="50" t="e">
        <f t="shared" si="1"/>
        <v>#VALUE!</v>
      </c>
      <c r="J31" s="50" t="e">
        <f t="shared" si="1"/>
        <v>#VALUE!</v>
      </c>
      <c r="K31" s="50" t="e">
        <f t="shared" si="1"/>
        <v>#VALUE!</v>
      </c>
    </row>
    <row r="32" spans="2:11" x14ac:dyDescent="0.15">
      <c r="B32" s="112" t="s">
        <v>33</v>
      </c>
      <c r="C32" s="89">
        <v>1</v>
      </c>
      <c r="D32" s="90">
        <v>48</v>
      </c>
      <c r="E32" s="91">
        <v>44</v>
      </c>
      <c r="F32" s="89">
        <v>2</v>
      </c>
      <c r="G32" s="90">
        <v>62</v>
      </c>
      <c r="H32" s="91">
        <v>59</v>
      </c>
      <c r="I32" s="50">
        <f t="shared" si="1"/>
        <v>1</v>
      </c>
      <c r="J32" s="50">
        <f t="shared" si="1"/>
        <v>14</v>
      </c>
      <c r="K32" s="50">
        <f t="shared" si="1"/>
        <v>15</v>
      </c>
    </row>
    <row r="33" spans="2:11" x14ac:dyDescent="0.15">
      <c r="B33" s="112" t="s">
        <v>34</v>
      </c>
      <c r="C33" s="89">
        <v>3</v>
      </c>
      <c r="D33" s="90">
        <v>105</v>
      </c>
      <c r="E33" s="91">
        <v>95</v>
      </c>
      <c r="F33" s="89">
        <v>1</v>
      </c>
      <c r="G33" s="90">
        <v>39</v>
      </c>
      <c r="H33" s="91">
        <v>39</v>
      </c>
      <c r="I33" s="50">
        <f t="shared" si="1"/>
        <v>-2</v>
      </c>
      <c r="J33" s="50">
        <f t="shared" si="1"/>
        <v>-66</v>
      </c>
      <c r="K33" s="50">
        <f t="shared" si="1"/>
        <v>-56</v>
      </c>
    </row>
    <row r="34" spans="2:11" x14ac:dyDescent="0.15">
      <c r="B34" s="113" t="s">
        <v>13</v>
      </c>
      <c r="C34" s="81">
        <f t="shared" ref="C34:H34" si="8">SUM(C35,C36,C37,C38,C39,C40,C41)</f>
        <v>5</v>
      </c>
      <c r="D34" s="82">
        <f t="shared" si="8"/>
        <v>52</v>
      </c>
      <c r="E34" s="83">
        <f t="shared" si="8"/>
        <v>48</v>
      </c>
      <c r="F34" s="81">
        <f t="shared" si="8"/>
        <v>4.5</v>
      </c>
      <c r="G34" s="82">
        <f t="shared" si="8"/>
        <v>52.3</v>
      </c>
      <c r="H34" s="83">
        <f t="shared" si="8"/>
        <v>48.3</v>
      </c>
      <c r="I34" s="50">
        <f t="shared" si="1"/>
        <v>-0.5</v>
      </c>
      <c r="J34" s="50">
        <f t="shared" si="1"/>
        <v>0.29999999999999716</v>
      </c>
      <c r="K34" s="50">
        <f t="shared" si="1"/>
        <v>0.29999999999999716</v>
      </c>
    </row>
    <row r="35" spans="2:11" x14ac:dyDescent="0.15">
      <c r="B35" s="112" t="s">
        <v>35</v>
      </c>
      <c r="C35" s="89">
        <v>1</v>
      </c>
      <c r="D35" s="90">
        <v>7</v>
      </c>
      <c r="E35" s="91">
        <v>7</v>
      </c>
      <c r="F35" s="89">
        <v>0.5</v>
      </c>
      <c r="G35" s="90">
        <v>4.3</v>
      </c>
      <c r="H35" s="91">
        <v>4.3</v>
      </c>
      <c r="I35" s="50">
        <f t="shared" si="1"/>
        <v>-0.5</v>
      </c>
      <c r="J35" s="50">
        <f t="shared" si="1"/>
        <v>-2.7</v>
      </c>
      <c r="K35" s="50">
        <f t="shared" si="1"/>
        <v>-2.7</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v>2</v>
      </c>
      <c r="D39" s="90">
        <v>25</v>
      </c>
      <c r="E39" s="91">
        <v>23</v>
      </c>
      <c r="F39" s="89">
        <v>2</v>
      </c>
      <c r="G39" s="90">
        <v>27</v>
      </c>
      <c r="H39" s="91">
        <v>25</v>
      </c>
      <c r="I39" s="50">
        <f t="shared" si="1"/>
        <v>0</v>
      </c>
      <c r="J39" s="50">
        <f t="shared" si="1"/>
        <v>2</v>
      </c>
      <c r="K39" s="50">
        <f t="shared" si="1"/>
        <v>2</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v>2</v>
      </c>
      <c r="D41" s="90">
        <v>20</v>
      </c>
      <c r="E41" s="91">
        <v>18</v>
      </c>
      <c r="F41" s="89">
        <v>2</v>
      </c>
      <c r="G41" s="90">
        <v>21</v>
      </c>
      <c r="H41" s="91">
        <v>19</v>
      </c>
      <c r="I41" s="50">
        <f t="shared" si="1"/>
        <v>0</v>
      </c>
      <c r="J41" s="50">
        <f t="shared" si="1"/>
        <v>1</v>
      </c>
      <c r="K41" s="50">
        <f t="shared" si="1"/>
        <v>1</v>
      </c>
    </row>
    <row r="42" spans="2:11" x14ac:dyDescent="0.15">
      <c r="B42" s="113" t="s">
        <v>14</v>
      </c>
      <c r="C42" s="81">
        <f t="shared" ref="C42:H42" si="9">SUM(C43,C44,C45,C46,C47)</f>
        <v>2.5</v>
      </c>
      <c r="D42" s="82">
        <f t="shared" si="9"/>
        <v>50</v>
      </c>
      <c r="E42" s="83">
        <f t="shared" si="9"/>
        <v>43</v>
      </c>
      <c r="F42" s="81">
        <f t="shared" si="9"/>
        <v>3</v>
      </c>
      <c r="G42" s="82">
        <f t="shared" si="9"/>
        <v>50</v>
      </c>
      <c r="H42" s="83">
        <f t="shared" si="9"/>
        <v>43</v>
      </c>
      <c r="I42" s="50">
        <f t="shared" si="1"/>
        <v>0.5</v>
      </c>
      <c r="J42" s="50">
        <f t="shared" si="1"/>
        <v>0</v>
      </c>
      <c r="K42" s="50">
        <f t="shared" si="1"/>
        <v>0</v>
      </c>
    </row>
    <row r="43" spans="2:11" x14ac:dyDescent="0.15">
      <c r="B43" s="112" t="s">
        <v>42</v>
      </c>
      <c r="C43" s="89" t="s">
        <v>6</v>
      </c>
      <c r="D43" s="90" t="s">
        <v>6</v>
      </c>
      <c r="E43" s="91" t="s">
        <v>6</v>
      </c>
      <c r="F43" s="89">
        <v>0</v>
      </c>
      <c r="G43" s="90">
        <v>0</v>
      </c>
      <c r="H43" s="91">
        <v>0</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2.5</v>
      </c>
      <c r="D45" s="90">
        <v>50</v>
      </c>
      <c r="E45" s="91">
        <v>43</v>
      </c>
      <c r="F45" s="89">
        <v>3</v>
      </c>
      <c r="G45" s="90">
        <v>50</v>
      </c>
      <c r="H45" s="91">
        <v>43</v>
      </c>
      <c r="I45" s="50">
        <f t="shared" si="1"/>
        <v>0.5</v>
      </c>
      <c r="J45" s="50">
        <f t="shared" si="1"/>
        <v>0</v>
      </c>
      <c r="K45" s="50">
        <f t="shared" si="1"/>
        <v>0</v>
      </c>
    </row>
    <row r="46" spans="2:11" x14ac:dyDescent="0.15">
      <c r="B46" s="112" t="s">
        <v>45</v>
      </c>
      <c r="C46" s="89">
        <v>0</v>
      </c>
      <c r="D46" s="90">
        <v>0</v>
      </c>
      <c r="E46" s="91">
        <v>0</v>
      </c>
      <c r="F46" s="89">
        <v>0</v>
      </c>
      <c r="G46" s="90">
        <v>0</v>
      </c>
      <c r="H46" s="91">
        <v>0</v>
      </c>
      <c r="I46" s="50">
        <f t="shared" si="1"/>
        <v>0</v>
      </c>
      <c r="J46" s="50">
        <f t="shared" si="1"/>
        <v>0</v>
      </c>
      <c r="K46" s="50">
        <f t="shared" si="1"/>
        <v>0</v>
      </c>
    </row>
    <row r="47" spans="2:11" x14ac:dyDescent="0.15">
      <c r="B47" s="112" t="s">
        <v>46</v>
      </c>
      <c r="C47" s="89" t="s">
        <v>5</v>
      </c>
      <c r="D47" s="90" t="s">
        <v>5</v>
      </c>
      <c r="E47" s="91" t="s">
        <v>5</v>
      </c>
      <c r="F47" s="89" t="s">
        <v>5</v>
      </c>
      <c r="G47" s="90" t="s">
        <v>5</v>
      </c>
      <c r="H47" s="91" t="s">
        <v>5</v>
      </c>
      <c r="I47" s="50" t="e">
        <f t="shared" si="1"/>
        <v>#VALUE!</v>
      </c>
      <c r="J47" s="50" t="e">
        <f t="shared" si="1"/>
        <v>#VALUE!</v>
      </c>
      <c r="K47" s="50" t="e">
        <f t="shared" si="1"/>
        <v>#VALUE!</v>
      </c>
    </row>
    <row r="48" spans="2:11" x14ac:dyDescent="0.15">
      <c r="B48" s="113" t="s">
        <v>15</v>
      </c>
      <c r="C48" s="81">
        <f t="shared" ref="C48:H48" si="10">SUM(C49,C50)</f>
        <v>54</v>
      </c>
      <c r="D48" s="82">
        <f t="shared" si="10"/>
        <v>2176</v>
      </c>
      <c r="E48" s="83">
        <f t="shared" si="10"/>
        <v>1981</v>
      </c>
      <c r="F48" s="81">
        <f t="shared" si="10"/>
        <v>66.69</v>
      </c>
      <c r="G48" s="82">
        <f t="shared" si="10"/>
        <v>2653</v>
      </c>
      <c r="H48" s="83">
        <f t="shared" si="10"/>
        <v>2419</v>
      </c>
      <c r="I48" s="50">
        <f t="shared" si="1"/>
        <v>12.689999999999998</v>
      </c>
      <c r="J48" s="50">
        <f t="shared" si="1"/>
        <v>477</v>
      </c>
      <c r="K48" s="50">
        <f t="shared" si="1"/>
        <v>438</v>
      </c>
    </row>
    <row r="49" spans="2:11" x14ac:dyDescent="0.15">
      <c r="B49" s="112" t="s">
        <v>47</v>
      </c>
      <c r="C49" s="89">
        <v>52</v>
      </c>
      <c r="D49" s="90">
        <v>2112</v>
      </c>
      <c r="E49" s="91">
        <v>1920</v>
      </c>
      <c r="F49" s="89">
        <v>65</v>
      </c>
      <c r="G49" s="90">
        <v>2585</v>
      </c>
      <c r="H49" s="91">
        <v>2354</v>
      </c>
      <c r="I49" s="50">
        <f t="shared" si="1"/>
        <v>13</v>
      </c>
      <c r="J49" s="50">
        <f t="shared" si="1"/>
        <v>473</v>
      </c>
      <c r="K49" s="50">
        <f t="shared" si="1"/>
        <v>434</v>
      </c>
    </row>
    <row r="50" spans="2:11" x14ac:dyDescent="0.15">
      <c r="B50" s="112" t="s">
        <v>48</v>
      </c>
      <c r="C50" s="89">
        <v>2</v>
      </c>
      <c r="D50" s="90">
        <v>64</v>
      </c>
      <c r="E50" s="91">
        <v>61</v>
      </c>
      <c r="F50" s="89">
        <v>1.69</v>
      </c>
      <c r="G50" s="90">
        <v>68</v>
      </c>
      <c r="H50" s="91">
        <v>65</v>
      </c>
      <c r="I50" s="50">
        <f t="shared" si="1"/>
        <v>-0.31000000000000005</v>
      </c>
      <c r="J50" s="50">
        <f t="shared" si="1"/>
        <v>4</v>
      </c>
      <c r="K50" s="50">
        <f t="shared" si="1"/>
        <v>4</v>
      </c>
    </row>
    <row r="51" spans="2:11" x14ac:dyDescent="0.15">
      <c r="B51" s="113" t="s">
        <v>16</v>
      </c>
      <c r="C51" s="81" t="s">
        <v>6</v>
      </c>
      <c r="D51" s="82" t="s">
        <v>6</v>
      </c>
      <c r="E51" s="83" t="s">
        <v>6</v>
      </c>
      <c r="F51" s="81" t="s">
        <v>6</v>
      </c>
      <c r="G51" s="82" t="s">
        <v>6</v>
      </c>
      <c r="H51" s="83" t="s">
        <v>6</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81">
        <f t="shared" ref="C55:H55" si="11">SUM(C56,C57,C58,C59,C60,C61,C62,C63,C64,C65)</f>
        <v>39.4</v>
      </c>
      <c r="D55" s="82">
        <f t="shared" si="11"/>
        <v>974</v>
      </c>
      <c r="E55" s="83">
        <f t="shared" si="11"/>
        <v>970</v>
      </c>
      <c r="F55" s="81">
        <f t="shared" si="11"/>
        <v>32.852999999999994</v>
      </c>
      <c r="G55" s="82">
        <f t="shared" si="11"/>
        <v>951.56099999999992</v>
      </c>
      <c r="H55" s="83">
        <f t="shared" si="11"/>
        <v>924.19613500000003</v>
      </c>
      <c r="I55" s="50">
        <f t="shared" si="1"/>
        <v>-6.5470000000000041</v>
      </c>
      <c r="J55" s="50">
        <f t="shared" si="1"/>
        <v>-22.439000000000078</v>
      </c>
      <c r="K55" s="50">
        <f t="shared" si="1"/>
        <v>-45.803864999999973</v>
      </c>
    </row>
    <row r="56" spans="2:11" x14ac:dyDescent="0.15">
      <c r="B56" s="112" t="s">
        <v>52</v>
      </c>
      <c r="C56" s="89">
        <v>0.4</v>
      </c>
      <c r="D56" s="90">
        <v>15</v>
      </c>
      <c r="E56" s="91">
        <v>15</v>
      </c>
      <c r="F56" s="89">
        <v>0.4</v>
      </c>
      <c r="G56" s="90">
        <v>6</v>
      </c>
      <c r="H56" s="91">
        <v>5.9</v>
      </c>
      <c r="I56" s="50">
        <f t="shared" si="1"/>
        <v>0</v>
      </c>
      <c r="J56" s="50">
        <f t="shared" si="1"/>
        <v>-9</v>
      </c>
      <c r="K56" s="50">
        <f t="shared" si="1"/>
        <v>-9.1</v>
      </c>
    </row>
    <row r="57" spans="2:11" x14ac:dyDescent="0.15">
      <c r="B57" s="112" t="s">
        <v>53</v>
      </c>
      <c r="C57" s="89">
        <v>5</v>
      </c>
      <c r="D57" s="90">
        <v>120</v>
      </c>
      <c r="E57" s="91">
        <v>120</v>
      </c>
      <c r="F57" s="89">
        <v>3.89</v>
      </c>
      <c r="G57" s="90">
        <v>132.86799999999999</v>
      </c>
      <c r="H57" s="91">
        <v>132.71799999999999</v>
      </c>
      <c r="I57" s="50">
        <f t="shared" si="1"/>
        <v>-1.1099999999999999</v>
      </c>
      <c r="J57" s="50">
        <f t="shared" si="1"/>
        <v>12.867999999999995</v>
      </c>
      <c r="K57" s="50">
        <f t="shared" si="1"/>
        <v>12.717999999999989</v>
      </c>
    </row>
    <row r="58" spans="2:11" x14ac:dyDescent="0.15">
      <c r="B58" s="112" t="s">
        <v>54</v>
      </c>
      <c r="C58" s="89">
        <v>19</v>
      </c>
      <c r="D58" s="90">
        <v>393</v>
      </c>
      <c r="E58" s="91">
        <v>391</v>
      </c>
      <c r="F58" s="89">
        <v>16</v>
      </c>
      <c r="G58" s="90">
        <v>383</v>
      </c>
      <c r="H58" s="91">
        <v>360</v>
      </c>
      <c r="I58" s="50">
        <f t="shared" si="1"/>
        <v>-3</v>
      </c>
      <c r="J58" s="50">
        <f t="shared" si="1"/>
        <v>-10</v>
      </c>
      <c r="K58" s="50">
        <f t="shared" si="1"/>
        <v>-31</v>
      </c>
    </row>
    <row r="59" spans="2:11" x14ac:dyDescent="0.15">
      <c r="B59" s="112" t="s">
        <v>55</v>
      </c>
      <c r="C59" s="89">
        <v>2</v>
      </c>
      <c r="D59" s="90">
        <v>56</v>
      </c>
      <c r="E59" s="91">
        <v>54</v>
      </c>
      <c r="F59" s="89">
        <v>1.97</v>
      </c>
      <c r="G59" s="90">
        <v>46.991999999999997</v>
      </c>
      <c r="H59" s="91">
        <v>45.464759999999998</v>
      </c>
      <c r="I59" s="50">
        <f t="shared" si="1"/>
        <v>-3.0000000000000027E-2</v>
      </c>
      <c r="J59" s="50">
        <f t="shared" si="1"/>
        <v>-9.0080000000000027</v>
      </c>
      <c r="K59" s="50">
        <f t="shared" si="1"/>
        <v>-8.5352400000000017</v>
      </c>
    </row>
    <row r="60" spans="2:11" x14ac:dyDescent="0.15">
      <c r="B60" s="112" t="s">
        <v>56</v>
      </c>
      <c r="C60" s="89">
        <v>1</v>
      </c>
      <c r="D60" s="90">
        <v>26</v>
      </c>
      <c r="E60" s="91">
        <v>26</v>
      </c>
      <c r="F60" s="89">
        <v>0.69299999999999995</v>
      </c>
      <c r="G60" s="90">
        <v>20.701000000000001</v>
      </c>
      <c r="H60" s="91">
        <v>18.113375000000001</v>
      </c>
      <c r="I60" s="50">
        <f t="shared" si="1"/>
        <v>-0.30700000000000005</v>
      </c>
      <c r="J60" s="50">
        <f t="shared" si="1"/>
        <v>-5.2989999999999995</v>
      </c>
      <c r="K60" s="50">
        <f t="shared" si="1"/>
        <v>-7.8866249999999987</v>
      </c>
    </row>
    <row r="61" spans="2:11" x14ac:dyDescent="0.15">
      <c r="B61" s="112" t="s">
        <v>57</v>
      </c>
      <c r="C61" s="89">
        <v>3</v>
      </c>
      <c r="D61" s="90">
        <v>53</v>
      </c>
      <c r="E61" s="91">
        <v>53</v>
      </c>
      <c r="F61" s="89">
        <v>1.9</v>
      </c>
      <c r="G61" s="90">
        <v>56</v>
      </c>
      <c r="H61" s="91">
        <v>56</v>
      </c>
      <c r="I61" s="50">
        <f t="shared" si="1"/>
        <v>-1.1000000000000001</v>
      </c>
      <c r="J61" s="50">
        <f t="shared" si="1"/>
        <v>3</v>
      </c>
      <c r="K61" s="50">
        <f t="shared" si="1"/>
        <v>3</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v>0</v>
      </c>
      <c r="D63" s="90">
        <v>4</v>
      </c>
      <c r="E63" s="91">
        <v>4</v>
      </c>
      <c r="F63" s="89">
        <v>0</v>
      </c>
      <c r="G63" s="90">
        <v>4</v>
      </c>
      <c r="H63" s="91">
        <v>4</v>
      </c>
      <c r="I63" s="50">
        <f t="shared" si="1"/>
        <v>0</v>
      </c>
      <c r="J63" s="50">
        <f t="shared" si="1"/>
        <v>0</v>
      </c>
      <c r="K63" s="50">
        <f t="shared" si="1"/>
        <v>0</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v>9</v>
      </c>
      <c r="D65" s="90">
        <v>307</v>
      </c>
      <c r="E65" s="91">
        <v>307</v>
      </c>
      <c r="F65" s="89">
        <v>8</v>
      </c>
      <c r="G65" s="90">
        <v>302</v>
      </c>
      <c r="H65" s="91">
        <v>302</v>
      </c>
      <c r="I65" s="50">
        <f t="shared" si="1"/>
        <v>-1</v>
      </c>
      <c r="J65" s="50">
        <f t="shared" si="1"/>
        <v>-5</v>
      </c>
      <c r="K65" s="50">
        <f t="shared" si="1"/>
        <v>-5</v>
      </c>
    </row>
    <row r="66" spans="2:11" x14ac:dyDescent="0.15">
      <c r="B66" s="113" t="s">
        <v>18</v>
      </c>
      <c r="C66" s="81" t="s">
        <v>5</v>
      </c>
      <c r="D66" s="82">
        <f>SUM(D67,D68,D69)</f>
        <v>1.8839999999999999</v>
      </c>
      <c r="E66" s="83">
        <f>SUM(E67,E68,E69)</f>
        <v>1.8839999999999999</v>
      </c>
      <c r="F66" s="81" t="s">
        <v>5</v>
      </c>
      <c r="G66" s="82">
        <f>SUM(G67,G68,G69)</f>
        <v>2</v>
      </c>
      <c r="H66" s="83">
        <f>SUM(H67,H68,H69)</f>
        <v>2</v>
      </c>
      <c r="I66" s="50" t="e">
        <f t="shared" si="1"/>
        <v>#VALUE!</v>
      </c>
      <c r="J66" s="50">
        <f t="shared" si="1"/>
        <v>0.1160000000000001</v>
      </c>
      <c r="K66" s="50">
        <f t="shared" si="1"/>
        <v>0.1160000000000001</v>
      </c>
    </row>
    <row r="67" spans="2:11" x14ac:dyDescent="0.15">
      <c r="B67" s="112" t="s">
        <v>62</v>
      </c>
      <c r="C67" s="89" t="s">
        <v>5</v>
      </c>
      <c r="D67" s="90">
        <v>1.8839999999999999</v>
      </c>
      <c r="E67" s="91">
        <v>1.8839999999999999</v>
      </c>
      <c r="F67" s="89" t="s">
        <v>5</v>
      </c>
      <c r="G67" s="90">
        <v>2</v>
      </c>
      <c r="H67" s="91">
        <v>2</v>
      </c>
      <c r="I67" s="50" t="e">
        <f t="shared" si="1"/>
        <v>#VALUE!</v>
      </c>
      <c r="J67" s="50">
        <f t="shared" si="1"/>
        <v>0.1160000000000001</v>
      </c>
      <c r="K67" s="50">
        <f t="shared" si="1"/>
        <v>0.1160000000000001</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150" t="s">
        <v>5</v>
      </c>
      <c r="D69" s="99" t="s">
        <v>5</v>
      </c>
      <c r="E69" s="100" t="s">
        <v>5</v>
      </c>
      <c r="F69" s="150"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 xml:space="preserve">&amp;C53
</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187</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1290</v>
      </c>
      <c r="D10" s="59">
        <v>49900</v>
      </c>
      <c r="E10" s="60">
        <v>47000</v>
      </c>
      <c r="F10" s="58">
        <v>1280</v>
      </c>
      <c r="G10" s="59">
        <v>49300</v>
      </c>
      <c r="H10" s="60">
        <v>46400</v>
      </c>
      <c r="I10" s="50">
        <f>F10-C10</f>
        <v>-10</v>
      </c>
      <c r="J10" s="50">
        <f t="shared" ref="J10:K25" si="0">G10-D10</f>
        <v>-600</v>
      </c>
      <c r="K10" s="50">
        <f t="shared" si="0"/>
        <v>-600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696.2</v>
      </c>
      <c r="D12" s="107">
        <f t="shared" si="2"/>
        <v>25386.484</v>
      </c>
      <c r="E12" s="108">
        <f t="shared" si="2"/>
        <v>23827.781595190383</v>
      </c>
      <c r="F12" s="125">
        <f t="shared" si="2"/>
        <v>686.76</v>
      </c>
      <c r="G12" s="107">
        <f t="shared" si="2"/>
        <v>25000.050000000003</v>
      </c>
      <c r="H12" s="108">
        <f t="shared" si="2"/>
        <v>23211.170588235291</v>
      </c>
      <c r="I12" s="50">
        <f t="shared" si="1"/>
        <v>-9.4400000000000546</v>
      </c>
      <c r="J12" s="50">
        <f t="shared" si="0"/>
        <v>-386.43399999999747</v>
      </c>
      <c r="K12" s="50">
        <f t="shared" si="0"/>
        <v>-616.61100695509231</v>
      </c>
    </row>
    <row r="13" spans="2:11" x14ac:dyDescent="0.15">
      <c r="B13" s="114"/>
      <c r="C13" s="118"/>
      <c r="D13" s="116"/>
      <c r="E13" s="119"/>
      <c r="F13" s="118"/>
      <c r="G13" s="116"/>
      <c r="H13" s="119"/>
      <c r="I13" s="50">
        <f t="shared" si="1"/>
        <v>0</v>
      </c>
      <c r="J13" s="50">
        <f t="shared" si="0"/>
        <v>0</v>
      </c>
      <c r="K13" s="50">
        <f t="shared" si="0"/>
        <v>0</v>
      </c>
    </row>
    <row r="14" spans="2:11" x14ac:dyDescent="0.15">
      <c r="B14" s="113" t="s">
        <v>147</v>
      </c>
      <c r="C14" s="70">
        <f t="shared" ref="C14:H14" si="3">C15</f>
        <v>330</v>
      </c>
      <c r="D14" s="71">
        <f t="shared" si="3"/>
        <v>12771.000000000002</v>
      </c>
      <c r="E14" s="72">
        <f t="shared" si="3"/>
        <v>12028.797595190383</v>
      </c>
      <c r="F14" s="70">
        <f t="shared" si="3"/>
        <v>326.7</v>
      </c>
      <c r="G14" s="71">
        <f t="shared" si="3"/>
        <v>12577.95</v>
      </c>
      <c r="H14" s="72">
        <f t="shared" si="3"/>
        <v>11838.070588235294</v>
      </c>
      <c r="I14" s="50">
        <f t="shared" si="1"/>
        <v>-3.3000000000000114</v>
      </c>
      <c r="J14" s="50">
        <f t="shared" si="0"/>
        <v>-193.05000000000109</v>
      </c>
      <c r="K14" s="50">
        <f t="shared" si="0"/>
        <v>-190.72700695508865</v>
      </c>
    </row>
    <row r="15" spans="2:11" x14ac:dyDescent="0.15">
      <c r="B15" s="112" t="s">
        <v>20</v>
      </c>
      <c r="C15" s="73">
        <v>330</v>
      </c>
      <c r="D15" s="68">
        <v>12771.000000000002</v>
      </c>
      <c r="E15" s="74">
        <v>12028.797595190383</v>
      </c>
      <c r="F15" s="73">
        <v>326.7</v>
      </c>
      <c r="G15" s="68">
        <v>12577.95</v>
      </c>
      <c r="H15" s="74">
        <v>11838.070588235294</v>
      </c>
      <c r="I15" s="50">
        <f t="shared" si="1"/>
        <v>-3.3000000000000114</v>
      </c>
      <c r="J15" s="50">
        <f t="shared" si="0"/>
        <v>-193.05000000000109</v>
      </c>
      <c r="K15" s="50">
        <f t="shared" si="0"/>
        <v>-190.72700695508865</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3" t="s">
        <v>6</v>
      </c>
      <c r="D17" s="68" t="s">
        <v>6</v>
      </c>
      <c r="E17" s="74" t="s">
        <v>6</v>
      </c>
      <c r="F17" s="73" t="s">
        <v>6</v>
      </c>
      <c r="G17" s="68" t="s">
        <v>6</v>
      </c>
      <c r="H17" s="74" t="s">
        <v>6</v>
      </c>
      <c r="I17" s="50" t="e">
        <f t="shared" si="1"/>
        <v>#VALUE!</v>
      </c>
      <c r="J17" s="50" t="e">
        <f t="shared" si="0"/>
        <v>#VALUE!</v>
      </c>
      <c r="K17" s="50" t="e">
        <f t="shared" si="0"/>
        <v>#VALUE!</v>
      </c>
    </row>
    <row r="18" spans="2:11" ht="13.5" customHeight="1" x14ac:dyDescent="0.15">
      <c r="B18" s="112" t="s">
        <v>22</v>
      </c>
      <c r="C18" s="73" t="s">
        <v>5</v>
      </c>
      <c r="D18" s="68" t="s">
        <v>5</v>
      </c>
      <c r="E18" s="74" t="s">
        <v>5</v>
      </c>
      <c r="F18" s="73" t="s">
        <v>5</v>
      </c>
      <c r="G18" s="68" t="s">
        <v>5</v>
      </c>
      <c r="H18" s="74" t="s">
        <v>5</v>
      </c>
      <c r="I18" s="50" t="e">
        <f t="shared" si="1"/>
        <v>#VALUE!</v>
      </c>
      <c r="J18" s="50" t="e">
        <f t="shared" si="0"/>
        <v>#VALUE!</v>
      </c>
      <c r="K18" s="50" t="e">
        <f t="shared" si="0"/>
        <v>#VALUE!</v>
      </c>
    </row>
    <row r="19" spans="2:11" ht="13.5" customHeight="1" x14ac:dyDescent="0.15">
      <c r="B19" s="112" t="s">
        <v>23</v>
      </c>
      <c r="C19" s="89" t="s">
        <v>6</v>
      </c>
      <c r="D19" s="90" t="s">
        <v>6</v>
      </c>
      <c r="E19" s="91" t="s">
        <v>6</v>
      </c>
      <c r="F19" s="89" t="s">
        <v>6</v>
      </c>
      <c r="G19" s="90" t="s">
        <v>6</v>
      </c>
      <c r="H19" s="91" t="s">
        <v>6</v>
      </c>
      <c r="I19" s="50" t="e">
        <f t="shared" si="1"/>
        <v>#VALUE!</v>
      </c>
      <c r="J19" s="50" t="e">
        <f t="shared" si="0"/>
        <v>#VALUE!</v>
      </c>
      <c r="K19" s="50" t="e">
        <f t="shared" si="0"/>
        <v>#VALUE!</v>
      </c>
    </row>
    <row r="20" spans="2:11" x14ac:dyDescent="0.15">
      <c r="B20" s="113" t="s">
        <v>10</v>
      </c>
      <c r="C20" s="81">
        <f t="shared" ref="C20:H20" si="4">SUM(C21,C22,C23,C24,C25,C26)</f>
        <v>26.200000000000003</v>
      </c>
      <c r="D20" s="82">
        <f t="shared" si="4"/>
        <v>746</v>
      </c>
      <c r="E20" s="83">
        <f t="shared" si="4"/>
        <v>692.5</v>
      </c>
      <c r="F20" s="81">
        <f t="shared" si="4"/>
        <v>26.8</v>
      </c>
      <c r="G20" s="82">
        <f t="shared" si="4"/>
        <v>733</v>
      </c>
      <c r="H20" s="83">
        <f t="shared" si="4"/>
        <v>679</v>
      </c>
      <c r="I20" s="50">
        <f t="shared" si="1"/>
        <v>0.59999999999999787</v>
      </c>
      <c r="J20" s="50">
        <f t="shared" si="0"/>
        <v>-13</v>
      </c>
      <c r="K20" s="50">
        <f t="shared" si="0"/>
        <v>-13.5</v>
      </c>
    </row>
    <row r="21" spans="2:11" x14ac:dyDescent="0.15">
      <c r="B21" s="112" t="s">
        <v>24</v>
      </c>
      <c r="C21" s="87">
        <v>0.6</v>
      </c>
      <c r="D21" s="52">
        <v>15</v>
      </c>
      <c r="E21" s="88">
        <v>15</v>
      </c>
      <c r="F21" s="87">
        <v>0.5</v>
      </c>
      <c r="G21" s="52">
        <v>12</v>
      </c>
      <c r="H21" s="88">
        <v>11</v>
      </c>
      <c r="I21" s="50">
        <f t="shared" si="1"/>
        <v>-9.9999999999999978E-2</v>
      </c>
      <c r="J21" s="50">
        <f t="shared" si="0"/>
        <v>-3</v>
      </c>
      <c r="K21" s="50">
        <f t="shared" si="0"/>
        <v>-4</v>
      </c>
    </row>
    <row r="22" spans="2:11" x14ac:dyDescent="0.15">
      <c r="B22" s="112" t="s">
        <v>25</v>
      </c>
      <c r="C22" s="87">
        <v>0</v>
      </c>
      <c r="D22" s="52">
        <v>6</v>
      </c>
      <c r="E22" s="88">
        <v>6</v>
      </c>
      <c r="F22" s="87">
        <v>0.3</v>
      </c>
      <c r="G22" s="52">
        <v>0</v>
      </c>
      <c r="H22" s="88">
        <v>0</v>
      </c>
      <c r="I22" s="50">
        <f t="shared" si="1"/>
        <v>0.3</v>
      </c>
      <c r="J22" s="50">
        <f t="shared" si="0"/>
        <v>-6</v>
      </c>
      <c r="K22" s="50">
        <f t="shared" si="0"/>
        <v>-6</v>
      </c>
    </row>
    <row r="23" spans="2:11" x14ac:dyDescent="0.15">
      <c r="B23" s="112" t="s">
        <v>26</v>
      </c>
      <c r="C23" s="87">
        <v>16</v>
      </c>
      <c r="D23" s="52">
        <v>352</v>
      </c>
      <c r="E23" s="88">
        <v>336</v>
      </c>
      <c r="F23" s="87">
        <v>16</v>
      </c>
      <c r="G23" s="52">
        <v>348</v>
      </c>
      <c r="H23" s="88">
        <v>332</v>
      </c>
      <c r="I23" s="50">
        <f t="shared" si="1"/>
        <v>0</v>
      </c>
      <c r="J23" s="50">
        <f t="shared" si="0"/>
        <v>-4</v>
      </c>
      <c r="K23" s="50">
        <f t="shared" si="0"/>
        <v>-4</v>
      </c>
    </row>
    <row r="24" spans="2:11" x14ac:dyDescent="0.15">
      <c r="B24" s="112" t="s">
        <v>27</v>
      </c>
      <c r="C24" s="87">
        <v>0.1</v>
      </c>
      <c r="D24" s="52">
        <v>3</v>
      </c>
      <c r="E24" s="88">
        <v>2.5</v>
      </c>
      <c r="F24" s="87">
        <v>0</v>
      </c>
      <c r="G24" s="52">
        <v>3</v>
      </c>
      <c r="H24" s="88">
        <v>3</v>
      </c>
      <c r="I24" s="50">
        <f t="shared" si="1"/>
        <v>-0.1</v>
      </c>
      <c r="J24" s="50">
        <f t="shared" si="0"/>
        <v>0</v>
      </c>
      <c r="K24" s="50">
        <f t="shared" si="0"/>
        <v>0.5</v>
      </c>
    </row>
    <row r="25" spans="2:11" x14ac:dyDescent="0.15">
      <c r="B25" s="112" t="s">
        <v>28</v>
      </c>
      <c r="C25" s="87" t="s">
        <v>6</v>
      </c>
      <c r="D25" s="52" t="s">
        <v>6</v>
      </c>
      <c r="E25" s="88" t="s">
        <v>6</v>
      </c>
      <c r="F25" s="87" t="s">
        <v>6</v>
      </c>
      <c r="G25" s="52" t="s">
        <v>6</v>
      </c>
      <c r="H25" s="88" t="s">
        <v>6</v>
      </c>
      <c r="I25" s="50" t="e">
        <f t="shared" si="1"/>
        <v>#VALUE!</v>
      </c>
      <c r="J25" s="50" t="e">
        <f t="shared" si="0"/>
        <v>#VALUE!</v>
      </c>
      <c r="K25" s="50" t="e">
        <f t="shared" si="0"/>
        <v>#VALUE!</v>
      </c>
    </row>
    <row r="26" spans="2:11" x14ac:dyDescent="0.15">
      <c r="B26" s="112" t="s">
        <v>29</v>
      </c>
      <c r="C26" s="87">
        <v>9.5</v>
      </c>
      <c r="D26" s="52">
        <v>370</v>
      </c>
      <c r="E26" s="88">
        <v>333</v>
      </c>
      <c r="F26" s="87">
        <v>10</v>
      </c>
      <c r="G26" s="52">
        <v>370</v>
      </c>
      <c r="H26" s="88">
        <v>333</v>
      </c>
      <c r="I26" s="50">
        <f t="shared" si="1"/>
        <v>0.5</v>
      </c>
      <c r="J26" s="50">
        <f t="shared" si="1"/>
        <v>0</v>
      </c>
      <c r="K26" s="50">
        <f t="shared" si="1"/>
        <v>0</v>
      </c>
    </row>
    <row r="27" spans="2:11" x14ac:dyDescent="0.15">
      <c r="B27" s="113" t="s">
        <v>11</v>
      </c>
      <c r="C27" s="81">
        <f t="shared" ref="C27:H27" si="5">C28</f>
        <v>180</v>
      </c>
      <c r="D27" s="82">
        <f t="shared" si="5"/>
        <v>7030</v>
      </c>
      <c r="E27" s="83">
        <f t="shared" si="5"/>
        <v>6570</v>
      </c>
      <c r="F27" s="81">
        <f t="shared" si="5"/>
        <v>182</v>
      </c>
      <c r="G27" s="82">
        <f t="shared" si="5"/>
        <v>7200</v>
      </c>
      <c r="H27" s="83">
        <f t="shared" si="5"/>
        <v>6550</v>
      </c>
      <c r="I27" s="50">
        <f t="shared" si="1"/>
        <v>2</v>
      </c>
      <c r="J27" s="50">
        <f t="shared" si="1"/>
        <v>170</v>
      </c>
      <c r="K27" s="50">
        <f t="shared" si="1"/>
        <v>-20</v>
      </c>
    </row>
    <row r="28" spans="2:11" x14ac:dyDescent="0.15">
      <c r="B28" s="112" t="s">
        <v>30</v>
      </c>
      <c r="C28" s="89">
        <v>180</v>
      </c>
      <c r="D28" s="90">
        <v>7030</v>
      </c>
      <c r="E28" s="91">
        <v>6570</v>
      </c>
      <c r="F28" s="89">
        <v>182</v>
      </c>
      <c r="G28" s="90">
        <v>7200</v>
      </c>
      <c r="H28" s="91">
        <v>6550</v>
      </c>
      <c r="I28" s="50">
        <f t="shared" si="1"/>
        <v>2</v>
      </c>
      <c r="J28" s="50">
        <f t="shared" si="1"/>
        <v>170</v>
      </c>
      <c r="K28" s="50">
        <f t="shared" si="1"/>
        <v>-20</v>
      </c>
    </row>
    <row r="29" spans="2:11" x14ac:dyDescent="0.15">
      <c r="B29" s="113" t="s">
        <v>12</v>
      </c>
      <c r="C29" s="81">
        <f t="shared" ref="C29:H29" si="6">SUM(C30,C31,C32,C33)</f>
        <v>92</v>
      </c>
      <c r="D29" s="82">
        <f t="shared" si="6"/>
        <v>2987</v>
      </c>
      <c r="E29" s="83">
        <f t="shared" si="6"/>
        <v>2780</v>
      </c>
      <c r="F29" s="81">
        <f t="shared" si="6"/>
        <v>89</v>
      </c>
      <c r="G29" s="82">
        <f t="shared" si="6"/>
        <v>2775.7</v>
      </c>
      <c r="H29" s="83">
        <f t="shared" si="6"/>
        <v>2520</v>
      </c>
      <c r="I29" s="50">
        <f t="shared" si="1"/>
        <v>-3</v>
      </c>
      <c r="J29" s="50">
        <f t="shared" si="1"/>
        <v>-211.30000000000018</v>
      </c>
      <c r="K29" s="50">
        <f t="shared" si="1"/>
        <v>-260</v>
      </c>
    </row>
    <row r="30" spans="2:11" x14ac:dyDescent="0.15">
      <c r="B30" s="112" t="s">
        <v>31</v>
      </c>
      <c r="C30" s="89">
        <v>5</v>
      </c>
      <c r="D30" s="90">
        <v>145</v>
      </c>
      <c r="E30" s="91">
        <v>131</v>
      </c>
      <c r="F30" s="89">
        <v>5</v>
      </c>
      <c r="G30" s="90">
        <v>139.70000000000002</v>
      </c>
      <c r="H30" s="91">
        <v>127</v>
      </c>
      <c r="I30" s="50">
        <f t="shared" si="1"/>
        <v>0</v>
      </c>
      <c r="J30" s="50">
        <f t="shared" si="1"/>
        <v>-5.2999999999999829</v>
      </c>
      <c r="K30" s="50">
        <f t="shared" si="1"/>
        <v>-4</v>
      </c>
    </row>
    <row r="31" spans="2:11" x14ac:dyDescent="0.15">
      <c r="B31" s="112" t="s">
        <v>32</v>
      </c>
      <c r="C31" s="89">
        <v>85</v>
      </c>
      <c r="D31" s="90">
        <v>2800</v>
      </c>
      <c r="E31" s="91">
        <v>2614</v>
      </c>
      <c r="F31" s="89">
        <v>82</v>
      </c>
      <c r="G31" s="90">
        <v>2591</v>
      </c>
      <c r="H31" s="91">
        <v>2355</v>
      </c>
      <c r="I31" s="50">
        <f t="shared" si="1"/>
        <v>-3</v>
      </c>
      <c r="J31" s="50">
        <f t="shared" si="1"/>
        <v>-209</v>
      </c>
      <c r="K31" s="50">
        <f t="shared" si="1"/>
        <v>-259</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v>2</v>
      </c>
      <c r="D33" s="90">
        <v>42</v>
      </c>
      <c r="E33" s="91">
        <v>35</v>
      </c>
      <c r="F33" s="89">
        <v>2</v>
      </c>
      <c r="G33" s="90">
        <v>45</v>
      </c>
      <c r="H33" s="91">
        <v>38</v>
      </c>
      <c r="I33" s="50">
        <f t="shared" si="1"/>
        <v>0</v>
      </c>
      <c r="J33" s="50">
        <f t="shared" si="1"/>
        <v>3</v>
      </c>
      <c r="K33" s="50">
        <f t="shared" si="1"/>
        <v>3</v>
      </c>
    </row>
    <row r="34" spans="2:11" x14ac:dyDescent="0.15">
      <c r="B34" s="113" t="s">
        <v>13</v>
      </c>
      <c r="C34" s="81">
        <f t="shared" ref="C34:H34" si="7">SUM(C35,C36,C37,C38,C39,C40,C41)</f>
        <v>0</v>
      </c>
      <c r="D34" s="82">
        <f t="shared" si="7"/>
        <v>0</v>
      </c>
      <c r="E34" s="83">
        <f t="shared" si="7"/>
        <v>0</v>
      </c>
      <c r="F34" s="81">
        <f t="shared" si="7"/>
        <v>0</v>
      </c>
      <c r="G34" s="82">
        <f t="shared" si="7"/>
        <v>0</v>
      </c>
      <c r="H34" s="83">
        <f t="shared" si="7"/>
        <v>0</v>
      </c>
      <c r="I34" s="50">
        <f t="shared" si="1"/>
        <v>0</v>
      </c>
      <c r="J34" s="50">
        <f t="shared" si="1"/>
        <v>0</v>
      </c>
      <c r="K34" s="50">
        <f t="shared" si="1"/>
        <v>0</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152" t="s">
        <v>6</v>
      </c>
      <c r="D37" s="141" t="s">
        <v>6</v>
      </c>
      <c r="E37" s="149" t="s">
        <v>6</v>
      </c>
      <c r="F37" s="152" t="s">
        <v>6</v>
      </c>
      <c r="G37" s="141" t="s">
        <v>6</v>
      </c>
      <c r="H37" s="149" t="s">
        <v>6</v>
      </c>
      <c r="I37" s="50" t="e">
        <f t="shared" si="1"/>
        <v>#VALUE!</v>
      </c>
      <c r="J37" s="50" t="e">
        <f t="shared" si="1"/>
        <v>#VALUE!</v>
      </c>
      <c r="K37" s="50" t="e">
        <f t="shared" si="1"/>
        <v>#VALUE!</v>
      </c>
    </row>
    <row r="38" spans="2:11" x14ac:dyDescent="0.15">
      <c r="B38" s="112" t="s">
        <v>38</v>
      </c>
      <c r="C38" s="152" t="s">
        <v>6</v>
      </c>
      <c r="D38" s="141" t="s">
        <v>6</v>
      </c>
      <c r="E38" s="149" t="s">
        <v>6</v>
      </c>
      <c r="F38" s="152" t="s">
        <v>6</v>
      </c>
      <c r="G38" s="141" t="s">
        <v>6</v>
      </c>
      <c r="H38" s="149" t="s">
        <v>6</v>
      </c>
      <c r="I38" s="50" t="e">
        <f t="shared" si="1"/>
        <v>#VALUE!</v>
      </c>
      <c r="J38" s="50" t="e">
        <f t="shared" si="1"/>
        <v>#VALUE!</v>
      </c>
      <c r="K38" s="50" t="e">
        <f t="shared" si="1"/>
        <v>#VALUE!</v>
      </c>
    </row>
    <row r="39" spans="2:11" x14ac:dyDescent="0.15">
      <c r="B39" s="112" t="s">
        <v>39</v>
      </c>
      <c r="C39" s="89">
        <v>0</v>
      </c>
      <c r="D39" s="90">
        <v>0</v>
      </c>
      <c r="E39" s="91">
        <v>0</v>
      </c>
      <c r="F39" s="89">
        <v>0</v>
      </c>
      <c r="G39" s="90">
        <v>0</v>
      </c>
      <c r="H39" s="91">
        <v>0</v>
      </c>
      <c r="I39" s="50">
        <f t="shared" si="1"/>
        <v>0</v>
      </c>
      <c r="J39" s="50">
        <f t="shared" si="1"/>
        <v>0</v>
      </c>
      <c r="K39" s="50">
        <f t="shared" si="1"/>
        <v>0</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152" t="s">
        <v>6</v>
      </c>
      <c r="D41" s="141" t="s">
        <v>6</v>
      </c>
      <c r="E41" s="149" t="s">
        <v>6</v>
      </c>
      <c r="F41" s="152" t="s">
        <v>6</v>
      </c>
      <c r="G41" s="141" t="s">
        <v>6</v>
      </c>
      <c r="H41" s="149" t="s">
        <v>6</v>
      </c>
      <c r="I41" s="50" t="e">
        <f t="shared" si="1"/>
        <v>#VALUE!</v>
      </c>
      <c r="J41" s="50" t="e">
        <f t="shared" si="1"/>
        <v>#VALUE!</v>
      </c>
      <c r="K41" s="50" t="e">
        <f t="shared" si="1"/>
        <v>#VALUE!</v>
      </c>
    </row>
    <row r="42" spans="2:11" x14ac:dyDescent="0.15">
      <c r="B42" s="113" t="s">
        <v>14</v>
      </c>
      <c r="C42" s="81">
        <f t="shared" ref="C42:H42" si="8">SUM(C43,C44,C45,C46,C47)</f>
        <v>65</v>
      </c>
      <c r="D42" s="82">
        <f t="shared" si="8"/>
        <v>1824</v>
      </c>
      <c r="E42" s="83">
        <f t="shared" si="8"/>
        <v>1733</v>
      </c>
      <c r="F42" s="81">
        <f t="shared" si="8"/>
        <v>60</v>
      </c>
      <c r="G42" s="82">
        <f t="shared" si="8"/>
        <v>1684</v>
      </c>
      <c r="H42" s="83">
        <f t="shared" si="8"/>
        <v>1600</v>
      </c>
      <c r="I42" s="50">
        <f t="shared" si="1"/>
        <v>-5</v>
      </c>
      <c r="J42" s="50">
        <f t="shared" si="1"/>
        <v>-140</v>
      </c>
      <c r="K42" s="50">
        <f t="shared" si="1"/>
        <v>-133</v>
      </c>
    </row>
    <row r="43" spans="2:11" x14ac:dyDescent="0.15">
      <c r="B43" s="112" t="s">
        <v>42</v>
      </c>
      <c r="C43" s="89" t="s">
        <v>6</v>
      </c>
      <c r="D43" s="90" t="s">
        <v>6</v>
      </c>
      <c r="E43" s="91" t="s">
        <v>6</v>
      </c>
      <c r="F43" s="89">
        <v>0</v>
      </c>
      <c r="G43" s="90">
        <v>0</v>
      </c>
      <c r="H43" s="91">
        <v>0</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65</v>
      </c>
      <c r="D45" s="90">
        <v>1824</v>
      </c>
      <c r="E45" s="91">
        <v>1733</v>
      </c>
      <c r="F45" s="89">
        <v>60</v>
      </c>
      <c r="G45" s="90">
        <v>1684</v>
      </c>
      <c r="H45" s="91">
        <v>1600</v>
      </c>
      <c r="I45" s="50">
        <f t="shared" si="1"/>
        <v>-5</v>
      </c>
      <c r="J45" s="50">
        <f t="shared" si="1"/>
        <v>-140</v>
      </c>
      <c r="K45" s="50">
        <f t="shared" si="1"/>
        <v>-133</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9" t="s">
        <v>5</v>
      </c>
      <c r="D47" s="90" t="s">
        <v>5</v>
      </c>
      <c r="E47" s="91" t="s">
        <v>5</v>
      </c>
      <c r="F47" s="89" t="s">
        <v>5</v>
      </c>
      <c r="G47" s="90" t="s">
        <v>5</v>
      </c>
      <c r="H47" s="91" t="s">
        <v>5</v>
      </c>
      <c r="I47" s="50" t="e">
        <f t="shared" si="1"/>
        <v>#VALUE!</v>
      </c>
      <c r="J47" s="50" t="e">
        <f t="shared" si="1"/>
        <v>#VALUE!</v>
      </c>
      <c r="K47" s="50" t="e">
        <f t="shared" si="1"/>
        <v>#VALUE!</v>
      </c>
    </row>
    <row r="48" spans="2:11" x14ac:dyDescent="0.15">
      <c r="B48" s="113" t="s">
        <v>15</v>
      </c>
      <c r="C48" s="81">
        <f t="shared" ref="C48:H48" si="9">SUM(C49,C50)</f>
        <v>0</v>
      </c>
      <c r="D48" s="82">
        <f t="shared" si="9"/>
        <v>3</v>
      </c>
      <c r="E48" s="83">
        <f t="shared" si="9"/>
        <v>2</v>
      </c>
      <c r="F48" s="81">
        <f t="shared" si="9"/>
        <v>0</v>
      </c>
      <c r="G48" s="82">
        <f t="shared" si="9"/>
        <v>3</v>
      </c>
      <c r="H48" s="83">
        <f t="shared" si="9"/>
        <v>2</v>
      </c>
      <c r="I48" s="50">
        <f t="shared" si="1"/>
        <v>0</v>
      </c>
      <c r="J48" s="50">
        <f t="shared" si="1"/>
        <v>0</v>
      </c>
      <c r="K48" s="50">
        <f t="shared" si="1"/>
        <v>0</v>
      </c>
    </row>
    <row r="49" spans="2:11" x14ac:dyDescent="0.15">
      <c r="B49" s="112" t="s">
        <v>47</v>
      </c>
      <c r="C49" s="89">
        <v>0</v>
      </c>
      <c r="D49" s="90">
        <v>3</v>
      </c>
      <c r="E49" s="91">
        <v>2</v>
      </c>
      <c r="F49" s="89">
        <v>0</v>
      </c>
      <c r="G49" s="90">
        <v>3</v>
      </c>
      <c r="H49" s="91">
        <v>2</v>
      </c>
      <c r="I49" s="50">
        <f t="shared" si="1"/>
        <v>0</v>
      </c>
      <c r="J49" s="50">
        <f t="shared" si="1"/>
        <v>0</v>
      </c>
      <c r="K49" s="50">
        <f t="shared" si="1"/>
        <v>0</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t="s">
        <v>6</v>
      </c>
      <c r="D51" s="82" t="s">
        <v>6</v>
      </c>
      <c r="E51" s="83" t="s">
        <v>6</v>
      </c>
      <c r="F51" s="81" t="s">
        <v>6</v>
      </c>
      <c r="G51" s="82" t="s">
        <v>6</v>
      </c>
      <c r="H51" s="83" t="s">
        <v>6</v>
      </c>
      <c r="I51" s="50" t="e">
        <f t="shared" si="1"/>
        <v>#VALUE!</v>
      </c>
      <c r="J51" s="50" t="e">
        <f t="shared" si="1"/>
        <v>#VALUE!</v>
      </c>
      <c r="K51" s="50" t="e">
        <f t="shared" si="1"/>
        <v>#VALUE!</v>
      </c>
    </row>
    <row r="52" spans="2:11" x14ac:dyDescent="0.15">
      <c r="B52" s="112" t="s">
        <v>49</v>
      </c>
      <c r="C52" s="89" t="s">
        <v>6</v>
      </c>
      <c r="D52" s="90" t="s">
        <v>6</v>
      </c>
      <c r="E52" s="91" t="s">
        <v>6</v>
      </c>
      <c r="F52" s="89" t="s">
        <v>6</v>
      </c>
      <c r="G52" s="90" t="s">
        <v>6</v>
      </c>
      <c r="H52" s="91" t="s">
        <v>6</v>
      </c>
      <c r="I52" s="50" t="e">
        <f t="shared" si="1"/>
        <v>#VALUE!</v>
      </c>
      <c r="J52" s="50" t="e">
        <f t="shared" si="1"/>
        <v>#VALUE!</v>
      </c>
      <c r="K52" s="50" t="e">
        <f t="shared" si="1"/>
        <v>#VALUE!</v>
      </c>
    </row>
    <row r="53" spans="2:11" x14ac:dyDescent="0.15">
      <c r="B53" s="112" t="s">
        <v>50</v>
      </c>
      <c r="C53" s="89" t="s">
        <v>6</v>
      </c>
      <c r="D53" s="90" t="s">
        <v>6</v>
      </c>
      <c r="E53" s="91" t="s">
        <v>6</v>
      </c>
      <c r="F53" s="89" t="s">
        <v>6</v>
      </c>
      <c r="G53" s="90" t="s">
        <v>6</v>
      </c>
      <c r="H53" s="91" t="s">
        <v>6</v>
      </c>
      <c r="I53" s="50" t="e">
        <f t="shared" si="1"/>
        <v>#VALUE!</v>
      </c>
      <c r="J53" s="50" t="e">
        <f t="shared" si="1"/>
        <v>#VALUE!</v>
      </c>
      <c r="K53" s="50" t="e">
        <f t="shared" si="1"/>
        <v>#VALUE!</v>
      </c>
    </row>
    <row r="54" spans="2:11" x14ac:dyDescent="0.15">
      <c r="B54" s="112" t="s">
        <v>51</v>
      </c>
      <c r="C54" s="89" t="s">
        <v>6</v>
      </c>
      <c r="D54" s="90" t="s">
        <v>6</v>
      </c>
      <c r="E54" s="91" t="s">
        <v>6</v>
      </c>
      <c r="F54" s="89" t="s">
        <v>6</v>
      </c>
      <c r="G54" s="90" t="s">
        <v>6</v>
      </c>
      <c r="H54" s="91" t="s">
        <v>6</v>
      </c>
      <c r="I54" s="50" t="e">
        <f t="shared" si="1"/>
        <v>#VALUE!</v>
      </c>
      <c r="J54" s="50" t="e">
        <f t="shared" si="1"/>
        <v>#VALUE!</v>
      </c>
      <c r="K54" s="50" t="e">
        <f t="shared" si="1"/>
        <v>#VALUE!</v>
      </c>
    </row>
    <row r="55" spans="2:11" x14ac:dyDescent="0.15">
      <c r="B55" s="113" t="s">
        <v>17</v>
      </c>
      <c r="C55" s="81">
        <f t="shared" ref="C55:H55" si="10">SUM(C56,C57,C58,C59,C60,C61,C62,C63,C64,C65)</f>
        <v>1</v>
      </c>
      <c r="D55" s="82">
        <f t="shared" si="10"/>
        <v>5</v>
      </c>
      <c r="E55" s="83">
        <f t="shared" si="10"/>
        <v>3</v>
      </c>
      <c r="F55" s="81">
        <f t="shared" si="10"/>
        <v>0.26</v>
      </c>
      <c r="G55" s="82">
        <f t="shared" si="10"/>
        <v>4.4000000000000004</v>
      </c>
      <c r="H55" s="83">
        <f t="shared" si="10"/>
        <v>3.1</v>
      </c>
      <c r="I55" s="50">
        <f t="shared" si="1"/>
        <v>-0.74</v>
      </c>
      <c r="J55" s="50">
        <f t="shared" si="1"/>
        <v>-0.59999999999999964</v>
      </c>
      <c r="K55" s="50">
        <f t="shared" si="1"/>
        <v>0.10000000000000009</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0</v>
      </c>
      <c r="D57" s="90">
        <v>0</v>
      </c>
      <c r="E57" s="91">
        <v>0</v>
      </c>
      <c r="F57" s="89">
        <v>0.26</v>
      </c>
      <c r="G57" s="90">
        <v>2.4</v>
      </c>
      <c r="H57" s="91">
        <v>2.1</v>
      </c>
      <c r="I57" s="50">
        <f t="shared" si="1"/>
        <v>0.26</v>
      </c>
      <c r="J57" s="50">
        <f t="shared" si="1"/>
        <v>2.4</v>
      </c>
      <c r="K57" s="50">
        <f t="shared" si="1"/>
        <v>2.1</v>
      </c>
    </row>
    <row r="58" spans="2:11" x14ac:dyDescent="0.15">
      <c r="B58" s="112" t="s">
        <v>54</v>
      </c>
      <c r="C58" s="89">
        <v>1</v>
      </c>
      <c r="D58" s="90">
        <v>5</v>
      </c>
      <c r="E58" s="91">
        <v>3</v>
      </c>
      <c r="F58" s="89">
        <v>0</v>
      </c>
      <c r="G58" s="90">
        <v>2</v>
      </c>
      <c r="H58" s="91">
        <v>1</v>
      </c>
      <c r="I58" s="50">
        <f t="shared" si="1"/>
        <v>-1</v>
      </c>
      <c r="J58" s="50">
        <f t="shared" si="1"/>
        <v>-3</v>
      </c>
      <c r="K58" s="50">
        <f t="shared" si="1"/>
        <v>-2</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6</v>
      </c>
      <c r="G63" s="90" t="s">
        <v>6</v>
      </c>
      <c r="H63" s="91" t="s">
        <v>6</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f t="shared" ref="C66:H66" si="11">SUM(C67,C68,C69)</f>
        <v>2</v>
      </c>
      <c r="D66" s="82">
        <f t="shared" si="11"/>
        <v>20.484000000000002</v>
      </c>
      <c r="E66" s="83">
        <f t="shared" si="11"/>
        <v>18.484000000000002</v>
      </c>
      <c r="F66" s="81">
        <f t="shared" si="11"/>
        <v>2</v>
      </c>
      <c r="G66" s="82">
        <f t="shared" si="11"/>
        <v>22</v>
      </c>
      <c r="H66" s="83">
        <f t="shared" si="11"/>
        <v>19</v>
      </c>
      <c r="I66" s="50">
        <f t="shared" si="1"/>
        <v>0</v>
      </c>
      <c r="J66" s="50">
        <f t="shared" si="1"/>
        <v>1.5159999999999982</v>
      </c>
      <c r="K66" s="50">
        <f t="shared" si="1"/>
        <v>0.51599999999999824</v>
      </c>
    </row>
    <row r="67" spans="2:11" x14ac:dyDescent="0.15">
      <c r="B67" s="112" t="s">
        <v>62</v>
      </c>
      <c r="C67" s="89" t="s">
        <v>5</v>
      </c>
      <c r="D67" s="90">
        <v>2.484</v>
      </c>
      <c r="E67" s="91">
        <v>2.484</v>
      </c>
      <c r="F67" s="89" t="s">
        <v>5</v>
      </c>
      <c r="G67" s="90">
        <v>4</v>
      </c>
      <c r="H67" s="91">
        <v>4</v>
      </c>
      <c r="I67" s="50" t="e">
        <f t="shared" si="1"/>
        <v>#VALUE!</v>
      </c>
      <c r="J67" s="50">
        <f t="shared" si="1"/>
        <v>1.516</v>
      </c>
      <c r="K67" s="50">
        <f t="shared" si="1"/>
        <v>1.516</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v>2</v>
      </c>
      <c r="D69" s="99">
        <v>18</v>
      </c>
      <c r="E69" s="100">
        <v>16</v>
      </c>
      <c r="F69" s="98">
        <v>2</v>
      </c>
      <c r="G69" s="99">
        <v>18</v>
      </c>
      <c r="H69" s="100">
        <v>15</v>
      </c>
      <c r="I69" s="50">
        <f t="shared" si="1"/>
        <v>0</v>
      </c>
      <c r="J69" s="50">
        <f t="shared" si="1"/>
        <v>0</v>
      </c>
      <c r="K69" s="50">
        <f t="shared" si="1"/>
        <v>-1</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&amp;C54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8"/>
    <col min="2" max="2" width="16.625" style="10" customWidth="1"/>
    <col min="3" max="8" width="14.625" style="12" customWidth="1"/>
    <col min="9" max="16384" width="9" style="8"/>
  </cols>
  <sheetData>
    <row r="1" spans="2:11" x14ac:dyDescent="0.15">
      <c r="B1" s="10" t="s">
        <v>65</v>
      </c>
    </row>
    <row r="3" spans="2:11" s="7" customFormat="1" x14ac:dyDescent="0.15">
      <c r="B3" s="9" t="s">
        <v>115</v>
      </c>
      <c r="C3" s="11"/>
      <c r="D3" s="11"/>
      <c r="E3" s="11"/>
      <c r="F3" s="11"/>
      <c r="G3" s="11"/>
      <c r="H3" s="11"/>
    </row>
    <row r="4" spans="2:11" s="7" customFormat="1" ht="14.25" thickBot="1" x14ac:dyDescent="0.2">
      <c r="B4" s="9"/>
      <c r="C4" s="11"/>
      <c r="D4" s="11"/>
      <c r="E4" s="11"/>
      <c r="F4" s="11"/>
      <c r="G4" s="11"/>
      <c r="H4" s="11"/>
    </row>
    <row r="5" spans="2:11" s="7" customFormat="1" x14ac:dyDescent="0.15">
      <c r="B5" s="13"/>
      <c r="C5" s="271" t="s">
        <v>346</v>
      </c>
      <c r="D5" s="272"/>
      <c r="E5" s="273"/>
      <c r="F5" s="271" t="s">
        <v>347</v>
      </c>
      <c r="G5" s="272"/>
      <c r="H5" s="273"/>
    </row>
    <row r="6" spans="2:11" s="7" customFormat="1" ht="13.5" customHeight="1" x14ac:dyDescent="0.15">
      <c r="B6" s="276" t="s">
        <v>19</v>
      </c>
      <c r="C6" s="279" t="s">
        <v>0</v>
      </c>
      <c r="D6" s="282" t="s">
        <v>1</v>
      </c>
      <c r="E6" s="285" t="s">
        <v>2</v>
      </c>
      <c r="F6" s="279" t="s">
        <v>0</v>
      </c>
      <c r="G6" s="282" t="s">
        <v>1</v>
      </c>
      <c r="H6" s="285" t="s">
        <v>2</v>
      </c>
    </row>
    <row r="7" spans="2:11" s="7" customFormat="1" x14ac:dyDescent="0.15">
      <c r="B7" s="277"/>
      <c r="C7" s="280"/>
      <c r="D7" s="283"/>
      <c r="E7" s="286"/>
      <c r="F7" s="280"/>
      <c r="G7" s="283"/>
      <c r="H7" s="286"/>
      <c r="I7" s="274" t="s">
        <v>343</v>
      </c>
      <c r="J7" s="275"/>
      <c r="K7" s="275"/>
    </row>
    <row r="8" spans="2:11" s="7" customFormat="1" x14ac:dyDescent="0.15">
      <c r="B8" s="278"/>
      <c r="C8" s="281"/>
      <c r="D8" s="284"/>
      <c r="E8" s="287"/>
      <c r="F8" s="281"/>
      <c r="G8" s="284"/>
      <c r="H8" s="287"/>
      <c r="I8" s="50" t="s">
        <v>325</v>
      </c>
      <c r="J8" s="50" t="s">
        <v>326</v>
      </c>
      <c r="K8" s="50" t="s">
        <v>327</v>
      </c>
    </row>
    <row r="9" spans="2:11" s="7" customFormat="1" x14ac:dyDescent="0.15">
      <c r="B9" s="55"/>
      <c r="C9" s="54" t="s">
        <v>3</v>
      </c>
      <c r="D9" s="27" t="s">
        <v>4</v>
      </c>
      <c r="E9" s="28" t="s">
        <v>4</v>
      </c>
      <c r="F9" s="26" t="s">
        <v>3</v>
      </c>
      <c r="G9" s="27" t="s">
        <v>4</v>
      </c>
      <c r="H9" s="28" t="s">
        <v>4</v>
      </c>
      <c r="I9" s="50"/>
      <c r="J9" s="50"/>
      <c r="K9" s="50"/>
    </row>
    <row r="10" spans="2:11" ht="27" customHeight="1" x14ac:dyDescent="0.15">
      <c r="B10" s="29" t="s">
        <v>145</v>
      </c>
      <c r="C10" s="228">
        <v>156</v>
      </c>
      <c r="D10" s="228">
        <v>4880</v>
      </c>
      <c r="E10" s="244">
        <v>4310</v>
      </c>
      <c r="F10" s="245">
        <v>152</v>
      </c>
      <c r="G10" s="235">
        <v>5030</v>
      </c>
      <c r="H10" s="298">
        <v>4450</v>
      </c>
      <c r="I10" s="50">
        <f>F10-C10</f>
        <v>-4</v>
      </c>
      <c r="J10" s="50">
        <f>G10-D10</f>
        <v>150</v>
      </c>
      <c r="K10" s="50">
        <f>H10-E10</f>
        <v>140</v>
      </c>
    </row>
    <row r="11" spans="2:11" x14ac:dyDescent="0.15">
      <c r="B11" s="56"/>
      <c r="C11" s="61"/>
      <c r="D11" s="62"/>
      <c r="E11" s="63"/>
      <c r="F11" s="61"/>
      <c r="G11" s="62"/>
      <c r="H11" s="63"/>
      <c r="I11" s="50">
        <f t="shared" ref="I11:I69" si="0">F11-C11</f>
        <v>0</v>
      </c>
      <c r="J11" s="50">
        <f t="shared" ref="J11:J69" si="1">G11-D11</f>
        <v>0</v>
      </c>
      <c r="K11" s="50">
        <f t="shared" ref="K11:K69" si="2">H11-E11</f>
        <v>0</v>
      </c>
    </row>
    <row r="12" spans="2:11" x14ac:dyDescent="0.15">
      <c r="B12" s="30" t="s">
        <v>146</v>
      </c>
      <c r="C12" s="64">
        <f>SUM(C14,C16,C20,C27,C29,C34,C42,C48,C51,C55,C66)</f>
        <v>78.599999999999994</v>
      </c>
      <c r="D12" s="65">
        <f t="shared" ref="C12:H12" si="3">SUM(D14,D16,D20,D27,D29,D34,D42,D48,D51,D55,D66)</f>
        <v>2254.3695000000002</v>
      </c>
      <c r="E12" s="66">
        <f t="shared" si="3"/>
        <v>1995.9694999999999</v>
      </c>
      <c r="F12" s="64">
        <f t="shared" si="3"/>
        <v>74.784999999999997</v>
      </c>
      <c r="G12" s="65">
        <f t="shared" si="3"/>
        <v>2207.1</v>
      </c>
      <c r="H12" s="66">
        <f t="shared" si="3"/>
        <v>1943.75</v>
      </c>
      <c r="I12" s="50">
        <f t="shared" si="0"/>
        <v>-3.8149999999999977</v>
      </c>
      <c r="J12" s="50">
        <f t="shared" si="1"/>
        <v>-47.269500000000335</v>
      </c>
      <c r="K12" s="50">
        <f t="shared" si="2"/>
        <v>-52.219499999999925</v>
      </c>
    </row>
    <row r="13" spans="2:11" x14ac:dyDescent="0.15">
      <c r="B13" s="29"/>
      <c r="C13" s="67"/>
      <c r="D13" s="68"/>
      <c r="E13" s="69"/>
      <c r="F13" s="67"/>
      <c r="G13" s="68"/>
      <c r="H13" s="69"/>
      <c r="I13" s="50">
        <f t="shared" si="0"/>
        <v>0</v>
      </c>
      <c r="J13" s="50">
        <f t="shared" si="1"/>
        <v>0</v>
      </c>
      <c r="K13" s="50">
        <f t="shared" si="2"/>
        <v>0</v>
      </c>
    </row>
    <row r="14" spans="2:11" x14ac:dyDescent="0.15">
      <c r="B14" s="30" t="s">
        <v>147</v>
      </c>
      <c r="C14" s="146" t="s">
        <v>5</v>
      </c>
      <c r="D14" s="138" t="s">
        <v>5</v>
      </c>
      <c r="E14" s="224" t="s">
        <v>5</v>
      </c>
      <c r="F14" s="146" t="s">
        <v>5</v>
      </c>
      <c r="G14" s="138" t="s">
        <v>5</v>
      </c>
      <c r="H14" s="224" t="s">
        <v>5</v>
      </c>
      <c r="I14" s="50" t="e">
        <f t="shared" si="0"/>
        <v>#VALUE!</v>
      </c>
      <c r="J14" s="50" t="e">
        <f t="shared" si="1"/>
        <v>#VALUE!</v>
      </c>
      <c r="K14" s="50" t="e">
        <f t="shared" si="2"/>
        <v>#VALUE!</v>
      </c>
    </row>
    <row r="15" spans="2:11" x14ac:dyDescent="0.15">
      <c r="B15" s="56" t="s">
        <v>20</v>
      </c>
      <c r="C15" s="73" t="s">
        <v>5</v>
      </c>
      <c r="D15" s="68" t="s">
        <v>5</v>
      </c>
      <c r="E15" s="74" t="s">
        <v>5</v>
      </c>
      <c r="F15" s="73" t="s">
        <v>5</v>
      </c>
      <c r="G15" s="68" t="s">
        <v>5</v>
      </c>
      <c r="H15" s="74" t="s">
        <v>5</v>
      </c>
      <c r="I15" s="50" t="e">
        <f t="shared" si="0"/>
        <v>#VALUE!</v>
      </c>
      <c r="J15" s="50" t="e">
        <f t="shared" si="1"/>
        <v>#VALUE!</v>
      </c>
      <c r="K15" s="50" t="e">
        <f t="shared" si="2"/>
        <v>#VALUE!</v>
      </c>
    </row>
    <row r="16" spans="2:11" x14ac:dyDescent="0.15">
      <c r="B16" s="30" t="s">
        <v>9</v>
      </c>
      <c r="C16" s="147" t="s">
        <v>5</v>
      </c>
      <c r="D16" s="139" t="s">
        <v>5</v>
      </c>
      <c r="E16" s="223" t="s">
        <v>5</v>
      </c>
      <c r="F16" s="147" t="s">
        <v>5</v>
      </c>
      <c r="G16" s="139" t="s">
        <v>5</v>
      </c>
      <c r="H16" s="223" t="s">
        <v>5</v>
      </c>
      <c r="I16" s="50" t="e">
        <f t="shared" si="0"/>
        <v>#VALUE!</v>
      </c>
      <c r="J16" s="50" t="e">
        <f t="shared" si="1"/>
        <v>#VALUE!</v>
      </c>
      <c r="K16" s="50" t="e">
        <f t="shared" si="2"/>
        <v>#VALUE!</v>
      </c>
    </row>
    <row r="17" spans="2:11" x14ac:dyDescent="0.15">
      <c r="B17" s="56" t="s">
        <v>21</v>
      </c>
      <c r="C17" s="78" t="s">
        <v>6</v>
      </c>
      <c r="D17" s="79" t="s">
        <v>6</v>
      </c>
      <c r="E17" s="80" t="s">
        <v>6</v>
      </c>
      <c r="F17" s="78" t="s">
        <v>6</v>
      </c>
      <c r="G17" s="79" t="s">
        <v>6</v>
      </c>
      <c r="H17" s="80" t="s">
        <v>6</v>
      </c>
      <c r="I17" s="50" t="e">
        <f t="shared" si="0"/>
        <v>#VALUE!</v>
      </c>
      <c r="J17" s="50" t="e">
        <f t="shared" si="1"/>
        <v>#VALUE!</v>
      </c>
      <c r="K17" s="50" t="e">
        <f t="shared" si="2"/>
        <v>#VALUE!</v>
      </c>
    </row>
    <row r="18" spans="2:11" x14ac:dyDescent="0.15">
      <c r="B18" s="56" t="s">
        <v>22</v>
      </c>
      <c r="C18" s="78" t="s">
        <v>5</v>
      </c>
      <c r="D18" s="79" t="s">
        <v>5</v>
      </c>
      <c r="E18" s="80" t="s">
        <v>5</v>
      </c>
      <c r="F18" s="78" t="s">
        <v>5</v>
      </c>
      <c r="G18" s="79" t="s">
        <v>5</v>
      </c>
      <c r="H18" s="80" t="s">
        <v>5</v>
      </c>
      <c r="I18" s="50" t="e">
        <f t="shared" si="0"/>
        <v>#VALUE!</v>
      </c>
      <c r="J18" s="50" t="e">
        <f t="shared" si="1"/>
        <v>#VALUE!</v>
      </c>
      <c r="K18" s="50" t="e">
        <f t="shared" si="2"/>
        <v>#VALUE!</v>
      </c>
    </row>
    <row r="19" spans="2:11" x14ac:dyDescent="0.15">
      <c r="B19" s="56" t="s">
        <v>23</v>
      </c>
      <c r="C19" s="78" t="s">
        <v>6</v>
      </c>
      <c r="D19" s="79" t="s">
        <v>6</v>
      </c>
      <c r="E19" s="80" t="s">
        <v>6</v>
      </c>
      <c r="F19" s="78" t="s">
        <v>6</v>
      </c>
      <c r="G19" s="79" t="s">
        <v>6</v>
      </c>
      <c r="H19" s="80" t="s">
        <v>6</v>
      </c>
      <c r="I19" s="50" t="e">
        <f t="shared" si="0"/>
        <v>#VALUE!</v>
      </c>
      <c r="J19" s="50" t="e">
        <f t="shared" si="1"/>
        <v>#VALUE!</v>
      </c>
      <c r="K19" s="50" t="e">
        <f t="shared" si="2"/>
        <v>#VALUE!</v>
      </c>
    </row>
    <row r="20" spans="2:11" x14ac:dyDescent="0.15">
      <c r="B20" s="30" t="s">
        <v>10</v>
      </c>
      <c r="C20" s="81">
        <f t="shared" ref="C20:H20" si="4">SUM(C21,C22,C23,C24,C25,C26)</f>
        <v>1</v>
      </c>
      <c r="D20" s="82">
        <f t="shared" si="4"/>
        <v>5</v>
      </c>
      <c r="E20" s="83">
        <f t="shared" si="4"/>
        <v>5</v>
      </c>
      <c r="F20" s="81">
        <f t="shared" si="4"/>
        <v>1</v>
      </c>
      <c r="G20" s="82">
        <f t="shared" si="4"/>
        <v>5</v>
      </c>
      <c r="H20" s="83">
        <f t="shared" si="4"/>
        <v>5</v>
      </c>
      <c r="I20" s="50">
        <f t="shared" si="0"/>
        <v>0</v>
      </c>
      <c r="J20" s="50">
        <f t="shared" si="1"/>
        <v>0</v>
      </c>
      <c r="K20" s="50">
        <f t="shared" si="2"/>
        <v>0</v>
      </c>
    </row>
    <row r="21" spans="2:11" x14ac:dyDescent="0.15">
      <c r="B21" s="56" t="s">
        <v>24</v>
      </c>
      <c r="C21" s="84" t="s">
        <v>6</v>
      </c>
      <c r="D21" s="85" t="s">
        <v>6</v>
      </c>
      <c r="E21" s="86" t="s">
        <v>6</v>
      </c>
      <c r="F21" s="84" t="s">
        <v>6</v>
      </c>
      <c r="G21" s="85" t="s">
        <v>6</v>
      </c>
      <c r="H21" s="86" t="s">
        <v>6</v>
      </c>
      <c r="I21" s="50" t="e">
        <f t="shared" si="0"/>
        <v>#VALUE!</v>
      </c>
      <c r="J21" s="50" t="e">
        <f t="shared" si="1"/>
        <v>#VALUE!</v>
      </c>
      <c r="K21" s="50" t="e">
        <f t="shared" si="2"/>
        <v>#VALUE!</v>
      </c>
    </row>
    <row r="22" spans="2:11" x14ac:dyDescent="0.15">
      <c r="B22" s="56" t="s">
        <v>25</v>
      </c>
      <c r="C22" s="78" t="s">
        <v>6</v>
      </c>
      <c r="D22" s="79" t="s">
        <v>6</v>
      </c>
      <c r="E22" s="80" t="s">
        <v>6</v>
      </c>
      <c r="F22" s="78" t="s">
        <v>6</v>
      </c>
      <c r="G22" s="79" t="s">
        <v>6</v>
      </c>
      <c r="H22" s="80" t="s">
        <v>6</v>
      </c>
      <c r="I22" s="50" t="e">
        <f t="shared" si="0"/>
        <v>#VALUE!</v>
      </c>
      <c r="J22" s="50" t="e">
        <f t="shared" si="1"/>
        <v>#VALUE!</v>
      </c>
      <c r="K22" s="50" t="e">
        <f t="shared" si="2"/>
        <v>#VALUE!</v>
      </c>
    </row>
    <row r="23" spans="2:11" x14ac:dyDescent="0.15">
      <c r="B23" s="56" t="s">
        <v>26</v>
      </c>
      <c r="C23" s="78" t="s">
        <v>5</v>
      </c>
      <c r="D23" s="79" t="s">
        <v>5</v>
      </c>
      <c r="E23" s="80" t="s">
        <v>5</v>
      </c>
      <c r="F23" s="78" t="s">
        <v>5</v>
      </c>
      <c r="G23" s="79" t="s">
        <v>5</v>
      </c>
      <c r="H23" s="80" t="s">
        <v>5</v>
      </c>
      <c r="I23" s="50" t="e">
        <f t="shared" si="0"/>
        <v>#VALUE!</v>
      </c>
      <c r="J23" s="50" t="e">
        <f t="shared" si="1"/>
        <v>#VALUE!</v>
      </c>
      <c r="K23" s="50" t="e">
        <f t="shared" si="2"/>
        <v>#VALUE!</v>
      </c>
    </row>
    <row r="24" spans="2:11" x14ac:dyDescent="0.15">
      <c r="B24" s="56" t="s">
        <v>27</v>
      </c>
      <c r="C24" s="87">
        <v>1</v>
      </c>
      <c r="D24" s="52">
        <v>5</v>
      </c>
      <c r="E24" s="88">
        <v>5</v>
      </c>
      <c r="F24" s="87">
        <v>1</v>
      </c>
      <c r="G24" s="52">
        <v>5</v>
      </c>
      <c r="H24" s="88">
        <v>5</v>
      </c>
      <c r="I24" s="50">
        <f t="shared" si="0"/>
        <v>0</v>
      </c>
      <c r="J24" s="50">
        <f t="shared" si="1"/>
        <v>0</v>
      </c>
      <c r="K24" s="50">
        <f t="shared" si="2"/>
        <v>0</v>
      </c>
    </row>
    <row r="25" spans="2:11" x14ac:dyDescent="0.15">
      <c r="B25" s="56" t="s">
        <v>28</v>
      </c>
      <c r="C25" s="78" t="s">
        <v>6</v>
      </c>
      <c r="D25" s="79" t="s">
        <v>6</v>
      </c>
      <c r="E25" s="80" t="s">
        <v>6</v>
      </c>
      <c r="F25" s="78" t="s">
        <v>6</v>
      </c>
      <c r="G25" s="79" t="s">
        <v>6</v>
      </c>
      <c r="H25" s="80" t="s">
        <v>6</v>
      </c>
      <c r="I25" s="50" t="e">
        <f t="shared" si="0"/>
        <v>#VALUE!</v>
      </c>
      <c r="J25" s="50" t="e">
        <f t="shared" si="1"/>
        <v>#VALUE!</v>
      </c>
      <c r="K25" s="50" t="e">
        <f t="shared" si="2"/>
        <v>#VALUE!</v>
      </c>
    </row>
    <row r="26" spans="2:11" x14ac:dyDescent="0.15">
      <c r="B26" s="56" t="s">
        <v>29</v>
      </c>
      <c r="C26" s="78" t="s">
        <v>6</v>
      </c>
      <c r="D26" s="79" t="s">
        <v>6</v>
      </c>
      <c r="E26" s="80" t="s">
        <v>6</v>
      </c>
      <c r="F26" s="78" t="s">
        <v>6</v>
      </c>
      <c r="G26" s="79" t="s">
        <v>6</v>
      </c>
      <c r="H26" s="80" t="s">
        <v>6</v>
      </c>
      <c r="I26" s="50" t="e">
        <f t="shared" si="0"/>
        <v>#VALUE!</v>
      </c>
      <c r="J26" s="50" t="e">
        <f t="shared" si="1"/>
        <v>#VALUE!</v>
      </c>
      <c r="K26" s="50" t="e">
        <f t="shared" si="2"/>
        <v>#VALUE!</v>
      </c>
    </row>
    <row r="27" spans="2:11" x14ac:dyDescent="0.15">
      <c r="B27" s="30" t="s">
        <v>11</v>
      </c>
      <c r="C27" s="81">
        <f t="shared" ref="C27:H27" si="5">SUM(C28)</f>
        <v>1.6</v>
      </c>
      <c r="D27" s="82">
        <f t="shared" si="5"/>
        <v>50.4</v>
      </c>
      <c r="E27" s="83">
        <f t="shared" si="5"/>
        <v>40</v>
      </c>
      <c r="F27" s="81">
        <f t="shared" si="5"/>
        <v>1.7</v>
      </c>
      <c r="G27" s="82">
        <f t="shared" si="5"/>
        <v>56</v>
      </c>
      <c r="H27" s="83">
        <f t="shared" si="5"/>
        <v>45</v>
      </c>
      <c r="I27" s="50">
        <f t="shared" si="0"/>
        <v>9.9999999999999867E-2</v>
      </c>
      <c r="J27" s="50">
        <f t="shared" si="1"/>
        <v>5.6000000000000014</v>
      </c>
      <c r="K27" s="50">
        <f t="shared" si="2"/>
        <v>5</v>
      </c>
    </row>
    <row r="28" spans="2:11" x14ac:dyDescent="0.15">
      <c r="B28" s="56" t="s">
        <v>30</v>
      </c>
      <c r="C28" s="89">
        <v>1.6</v>
      </c>
      <c r="D28" s="90">
        <v>50.4</v>
      </c>
      <c r="E28" s="91">
        <v>40</v>
      </c>
      <c r="F28" s="89">
        <v>1.7</v>
      </c>
      <c r="G28" s="90">
        <v>56</v>
      </c>
      <c r="H28" s="91">
        <v>45</v>
      </c>
      <c r="I28" s="50">
        <f t="shared" si="0"/>
        <v>9.9999999999999867E-2</v>
      </c>
      <c r="J28" s="50">
        <f t="shared" si="1"/>
        <v>5.6000000000000014</v>
      </c>
      <c r="K28" s="50">
        <f t="shared" si="2"/>
        <v>5</v>
      </c>
    </row>
    <row r="29" spans="2:11" x14ac:dyDescent="0.15">
      <c r="B29" s="30" t="s">
        <v>12</v>
      </c>
      <c r="C29" s="81">
        <f t="shared" ref="C29:H29" si="6">SUM(C30,C31,C32,C33)</f>
        <v>15</v>
      </c>
      <c r="D29" s="82">
        <f t="shared" si="6"/>
        <v>338</v>
      </c>
      <c r="E29" s="83">
        <f t="shared" si="6"/>
        <v>273</v>
      </c>
      <c r="F29" s="81">
        <f t="shared" si="6"/>
        <v>14</v>
      </c>
      <c r="G29" s="82">
        <f t="shared" si="6"/>
        <v>333</v>
      </c>
      <c r="H29" s="83">
        <f t="shared" si="6"/>
        <v>268</v>
      </c>
      <c r="I29" s="50">
        <f t="shared" si="0"/>
        <v>-1</v>
      </c>
      <c r="J29" s="50">
        <f t="shared" si="1"/>
        <v>-5</v>
      </c>
      <c r="K29" s="50">
        <f t="shared" si="2"/>
        <v>-5</v>
      </c>
    </row>
    <row r="30" spans="2:11" x14ac:dyDescent="0.15">
      <c r="B30" s="56" t="s">
        <v>31</v>
      </c>
      <c r="C30" s="89" t="s">
        <v>5</v>
      </c>
      <c r="D30" s="90" t="s">
        <v>5</v>
      </c>
      <c r="E30" s="91" t="s">
        <v>5</v>
      </c>
      <c r="F30" s="89" t="s">
        <v>5</v>
      </c>
      <c r="G30" s="90" t="s">
        <v>5</v>
      </c>
      <c r="H30" s="91" t="s">
        <v>5</v>
      </c>
      <c r="I30" s="50" t="e">
        <f t="shared" si="0"/>
        <v>#VALUE!</v>
      </c>
      <c r="J30" s="50" t="e">
        <f t="shared" si="1"/>
        <v>#VALUE!</v>
      </c>
      <c r="K30" s="50" t="e">
        <f t="shared" si="2"/>
        <v>#VALUE!</v>
      </c>
    </row>
    <row r="31" spans="2:11" x14ac:dyDescent="0.15">
      <c r="B31" s="56" t="s">
        <v>32</v>
      </c>
      <c r="C31" s="89" t="s">
        <v>5</v>
      </c>
      <c r="D31" s="90" t="s">
        <v>5</v>
      </c>
      <c r="E31" s="91" t="s">
        <v>5</v>
      </c>
      <c r="F31" s="89" t="s">
        <v>5</v>
      </c>
      <c r="G31" s="90" t="s">
        <v>5</v>
      </c>
      <c r="H31" s="91" t="s">
        <v>5</v>
      </c>
      <c r="I31" s="50" t="e">
        <f t="shared" si="0"/>
        <v>#VALUE!</v>
      </c>
      <c r="J31" s="50" t="e">
        <f t="shared" si="1"/>
        <v>#VALUE!</v>
      </c>
      <c r="K31" s="50" t="e">
        <f t="shared" si="2"/>
        <v>#VALUE!</v>
      </c>
    </row>
    <row r="32" spans="2:11" x14ac:dyDescent="0.15">
      <c r="B32" s="56" t="s">
        <v>33</v>
      </c>
      <c r="C32" s="92">
        <v>15</v>
      </c>
      <c r="D32" s="93">
        <v>325</v>
      </c>
      <c r="E32" s="94">
        <v>260</v>
      </c>
      <c r="F32" s="92">
        <v>14</v>
      </c>
      <c r="G32" s="93">
        <v>322</v>
      </c>
      <c r="H32" s="94">
        <v>258</v>
      </c>
      <c r="I32" s="50">
        <f t="shared" si="0"/>
        <v>-1</v>
      </c>
      <c r="J32" s="50">
        <f t="shared" si="1"/>
        <v>-3</v>
      </c>
      <c r="K32" s="50">
        <f t="shared" si="2"/>
        <v>-2</v>
      </c>
    </row>
    <row r="33" spans="2:11" x14ac:dyDescent="0.15">
      <c r="B33" s="56" t="s">
        <v>34</v>
      </c>
      <c r="C33" s="89">
        <v>0</v>
      </c>
      <c r="D33" s="90">
        <v>13</v>
      </c>
      <c r="E33" s="91">
        <v>13</v>
      </c>
      <c r="F33" s="89">
        <v>0</v>
      </c>
      <c r="G33" s="90">
        <v>11</v>
      </c>
      <c r="H33" s="91">
        <v>10</v>
      </c>
      <c r="I33" s="50">
        <f t="shared" si="0"/>
        <v>0</v>
      </c>
      <c r="J33" s="50">
        <f t="shared" si="1"/>
        <v>-2</v>
      </c>
      <c r="K33" s="50">
        <f t="shared" si="2"/>
        <v>-3</v>
      </c>
    </row>
    <row r="34" spans="2:11" x14ac:dyDescent="0.15">
      <c r="B34" s="30" t="s">
        <v>13</v>
      </c>
      <c r="C34" s="81">
        <f t="shared" ref="C34:H34" si="7">SUM(C35,C36,C37,C38,C39,C40,C41)</f>
        <v>44</v>
      </c>
      <c r="D34" s="82">
        <f t="shared" si="7"/>
        <v>1267</v>
      </c>
      <c r="E34" s="83">
        <f t="shared" si="7"/>
        <v>1159</v>
      </c>
      <c r="F34" s="81">
        <f t="shared" si="7"/>
        <v>43</v>
      </c>
      <c r="G34" s="82">
        <f t="shared" si="7"/>
        <v>1243</v>
      </c>
      <c r="H34" s="83">
        <f t="shared" si="7"/>
        <v>1124</v>
      </c>
      <c r="I34" s="50">
        <f t="shared" si="0"/>
        <v>-1</v>
      </c>
      <c r="J34" s="50">
        <f t="shared" si="1"/>
        <v>-24</v>
      </c>
      <c r="K34" s="50">
        <f t="shared" si="2"/>
        <v>-35</v>
      </c>
    </row>
    <row r="35" spans="2:11" x14ac:dyDescent="0.15">
      <c r="B35" s="56" t="s">
        <v>35</v>
      </c>
      <c r="C35" s="89" t="s">
        <v>6</v>
      </c>
      <c r="D35" s="90" t="s">
        <v>6</v>
      </c>
      <c r="E35" s="91" t="s">
        <v>6</v>
      </c>
      <c r="F35" s="89" t="s">
        <v>6</v>
      </c>
      <c r="G35" s="90" t="s">
        <v>6</v>
      </c>
      <c r="H35" s="91" t="s">
        <v>6</v>
      </c>
      <c r="I35" s="50" t="e">
        <f t="shared" si="0"/>
        <v>#VALUE!</v>
      </c>
      <c r="J35" s="50" t="e">
        <f t="shared" si="1"/>
        <v>#VALUE!</v>
      </c>
      <c r="K35" s="50" t="e">
        <f t="shared" si="2"/>
        <v>#VALUE!</v>
      </c>
    </row>
    <row r="36" spans="2:11" x14ac:dyDescent="0.15">
      <c r="B36" s="56" t="s">
        <v>36</v>
      </c>
      <c r="C36" s="92">
        <v>5</v>
      </c>
      <c r="D36" s="93">
        <v>157</v>
      </c>
      <c r="E36" s="94">
        <v>139</v>
      </c>
      <c r="F36" s="92">
        <v>5</v>
      </c>
      <c r="G36" s="93">
        <v>153</v>
      </c>
      <c r="H36" s="94">
        <v>135</v>
      </c>
      <c r="I36" s="50">
        <f t="shared" si="0"/>
        <v>0</v>
      </c>
      <c r="J36" s="50">
        <f t="shared" si="1"/>
        <v>-4</v>
      </c>
      <c r="K36" s="50">
        <f t="shared" si="2"/>
        <v>-4</v>
      </c>
    </row>
    <row r="37" spans="2:11" x14ac:dyDescent="0.15">
      <c r="B37" s="56" t="s">
        <v>37</v>
      </c>
      <c r="C37" s="92">
        <v>39</v>
      </c>
      <c r="D37" s="93">
        <v>1110</v>
      </c>
      <c r="E37" s="94">
        <v>1020</v>
      </c>
      <c r="F37" s="92">
        <v>38</v>
      </c>
      <c r="G37" s="93">
        <v>1090</v>
      </c>
      <c r="H37" s="94">
        <v>989</v>
      </c>
      <c r="I37" s="50">
        <f t="shared" si="0"/>
        <v>-1</v>
      </c>
      <c r="J37" s="50">
        <f t="shared" si="1"/>
        <v>-20</v>
      </c>
      <c r="K37" s="50">
        <f t="shared" si="2"/>
        <v>-31</v>
      </c>
    </row>
    <row r="38" spans="2:11" x14ac:dyDescent="0.15">
      <c r="B38" s="56" t="s">
        <v>38</v>
      </c>
      <c r="C38" s="89" t="s">
        <v>6</v>
      </c>
      <c r="D38" s="90" t="s">
        <v>6</v>
      </c>
      <c r="E38" s="91" t="s">
        <v>6</v>
      </c>
      <c r="F38" s="89" t="s">
        <v>6</v>
      </c>
      <c r="G38" s="90" t="s">
        <v>6</v>
      </c>
      <c r="H38" s="91" t="s">
        <v>6</v>
      </c>
      <c r="I38" s="50" t="e">
        <f t="shared" si="0"/>
        <v>#VALUE!</v>
      </c>
      <c r="J38" s="50" t="e">
        <f t="shared" si="1"/>
        <v>#VALUE!</v>
      </c>
      <c r="K38" s="50" t="e">
        <f t="shared" si="2"/>
        <v>#VALUE!</v>
      </c>
    </row>
    <row r="39" spans="2:11" x14ac:dyDescent="0.15">
      <c r="B39" s="56" t="s">
        <v>39</v>
      </c>
      <c r="C39" s="89" t="s">
        <v>6</v>
      </c>
      <c r="D39" s="90" t="s">
        <v>6</v>
      </c>
      <c r="E39" s="91" t="s">
        <v>6</v>
      </c>
      <c r="F39" s="89" t="s">
        <v>6</v>
      </c>
      <c r="G39" s="90" t="s">
        <v>6</v>
      </c>
      <c r="H39" s="91" t="s">
        <v>6</v>
      </c>
      <c r="I39" s="50" t="e">
        <f t="shared" si="0"/>
        <v>#VALUE!</v>
      </c>
      <c r="J39" s="50" t="e">
        <f t="shared" si="1"/>
        <v>#VALUE!</v>
      </c>
      <c r="K39" s="50" t="e">
        <f t="shared" si="2"/>
        <v>#VALUE!</v>
      </c>
    </row>
    <row r="40" spans="2:11" x14ac:dyDescent="0.15">
      <c r="B40" s="56" t="s">
        <v>40</v>
      </c>
      <c r="C40" s="89" t="s">
        <v>6</v>
      </c>
      <c r="D40" s="90" t="s">
        <v>6</v>
      </c>
      <c r="E40" s="91" t="s">
        <v>6</v>
      </c>
      <c r="F40" s="89" t="s">
        <v>6</v>
      </c>
      <c r="G40" s="90" t="s">
        <v>6</v>
      </c>
      <c r="H40" s="91" t="s">
        <v>6</v>
      </c>
      <c r="I40" s="50" t="e">
        <f t="shared" si="0"/>
        <v>#VALUE!</v>
      </c>
      <c r="J40" s="50" t="e">
        <f t="shared" si="1"/>
        <v>#VALUE!</v>
      </c>
      <c r="K40" s="50" t="e">
        <f t="shared" si="2"/>
        <v>#VALUE!</v>
      </c>
    </row>
    <row r="41" spans="2:11" x14ac:dyDescent="0.15">
      <c r="B41" s="56" t="s">
        <v>41</v>
      </c>
      <c r="C41" s="89" t="s">
        <v>6</v>
      </c>
      <c r="D41" s="90" t="s">
        <v>6</v>
      </c>
      <c r="E41" s="91" t="s">
        <v>6</v>
      </c>
      <c r="F41" s="89" t="s">
        <v>6</v>
      </c>
      <c r="G41" s="90" t="s">
        <v>6</v>
      </c>
      <c r="H41" s="91" t="s">
        <v>6</v>
      </c>
      <c r="I41" s="50" t="e">
        <f t="shared" si="0"/>
        <v>#VALUE!</v>
      </c>
      <c r="J41" s="50" t="e">
        <f t="shared" si="1"/>
        <v>#VALUE!</v>
      </c>
      <c r="K41" s="50" t="e">
        <f t="shared" si="2"/>
        <v>#VALUE!</v>
      </c>
    </row>
    <row r="42" spans="2:11" x14ac:dyDescent="0.15">
      <c r="B42" s="30" t="s">
        <v>14</v>
      </c>
      <c r="C42" s="81">
        <f t="shared" ref="C42:H42" si="8">SUM(C43,C44,C45,C46,C47)</f>
        <v>15</v>
      </c>
      <c r="D42" s="82">
        <f t="shared" si="8"/>
        <v>563</v>
      </c>
      <c r="E42" s="83">
        <f t="shared" si="8"/>
        <v>494</v>
      </c>
      <c r="F42" s="81">
        <f t="shared" si="8"/>
        <v>15</v>
      </c>
      <c r="G42" s="82">
        <f t="shared" si="8"/>
        <v>562</v>
      </c>
      <c r="H42" s="83">
        <f t="shared" si="8"/>
        <v>496</v>
      </c>
      <c r="I42" s="50">
        <f t="shared" si="0"/>
        <v>0</v>
      </c>
      <c r="J42" s="50">
        <f t="shared" si="1"/>
        <v>-1</v>
      </c>
      <c r="K42" s="50">
        <f t="shared" si="2"/>
        <v>2</v>
      </c>
    </row>
    <row r="43" spans="2:11" x14ac:dyDescent="0.15">
      <c r="B43" s="56" t="s">
        <v>42</v>
      </c>
      <c r="C43" s="87" t="s">
        <v>5</v>
      </c>
      <c r="D43" s="52" t="s">
        <v>5</v>
      </c>
      <c r="E43" s="88" t="s">
        <v>5</v>
      </c>
      <c r="F43" s="87" t="s">
        <v>5</v>
      </c>
      <c r="G43" s="52" t="s">
        <v>5</v>
      </c>
      <c r="H43" s="88" t="s">
        <v>5</v>
      </c>
      <c r="I43" s="50" t="e">
        <f t="shared" si="0"/>
        <v>#VALUE!</v>
      </c>
      <c r="J43" s="50" t="e">
        <f t="shared" si="1"/>
        <v>#VALUE!</v>
      </c>
      <c r="K43" s="50" t="e">
        <f t="shared" si="2"/>
        <v>#VALUE!</v>
      </c>
    </row>
    <row r="44" spans="2:11" x14ac:dyDescent="0.15">
      <c r="B44" s="56" t="s">
        <v>43</v>
      </c>
      <c r="C44" s="89" t="s">
        <v>6</v>
      </c>
      <c r="D44" s="90" t="s">
        <v>6</v>
      </c>
      <c r="E44" s="91" t="s">
        <v>6</v>
      </c>
      <c r="F44" s="89" t="s">
        <v>6</v>
      </c>
      <c r="G44" s="90" t="s">
        <v>6</v>
      </c>
      <c r="H44" s="91" t="s">
        <v>6</v>
      </c>
      <c r="I44" s="50" t="e">
        <f t="shared" si="0"/>
        <v>#VALUE!</v>
      </c>
      <c r="J44" s="50" t="e">
        <f t="shared" si="1"/>
        <v>#VALUE!</v>
      </c>
      <c r="K44" s="50" t="e">
        <f t="shared" si="2"/>
        <v>#VALUE!</v>
      </c>
    </row>
    <row r="45" spans="2:11" x14ac:dyDescent="0.15">
      <c r="B45" s="56" t="s">
        <v>44</v>
      </c>
      <c r="C45" s="89">
        <v>13</v>
      </c>
      <c r="D45" s="90">
        <v>552</v>
      </c>
      <c r="E45" s="91">
        <v>484</v>
      </c>
      <c r="F45" s="89">
        <v>13</v>
      </c>
      <c r="G45" s="90">
        <v>552</v>
      </c>
      <c r="H45" s="91">
        <v>484</v>
      </c>
      <c r="I45" s="50">
        <f t="shared" si="0"/>
        <v>0</v>
      </c>
      <c r="J45" s="50">
        <f t="shared" si="1"/>
        <v>0</v>
      </c>
      <c r="K45" s="50">
        <f t="shared" si="2"/>
        <v>0</v>
      </c>
    </row>
    <row r="46" spans="2:11" x14ac:dyDescent="0.15">
      <c r="B46" s="56" t="s">
        <v>45</v>
      </c>
      <c r="C46" s="89" t="s">
        <v>6</v>
      </c>
      <c r="D46" s="90" t="s">
        <v>6</v>
      </c>
      <c r="E46" s="91" t="s">
        <v>6</v>
      </c>
      <c r="F46" s="89" t="s">
        <v>6</v>
      </c>
      <c r="G46" s="90" t="s">
        <v>6</v>
      </c>
      <c r="H46" s="91" t="s">
        <v>6</v>
      </c>
      <c r="I46" s="50" t="e">
        <f t="shared" si="0"/>
        <v>#VALUE!</v>
      </c>
      <c r="J46" s="50" t="e">
        <f t="shared" si="1"/>
        <v>#VALUE!</v>
      </c>
      <c r="K46" s="50" t="e">
        <f t="shared" si="2"/>
        <v>#VALUE!</v>
      </c>
    </row>
    <row r="47" spans="2:11" x14ac:dyDescent="0.15">
      <c r="B47" s="56" t="s">
        <v>46</v>
      </c>
      <c r="C47" s="89">
        <v>2</v>
      </c>
      <c r="D47" s="90">
        <v>11</v>
      </c>
      <c r="E47" s="91">
        <v>10</v>
      </c>
      <c r="F47" s="89">
        <v>2</v>
      </c>
      <c r="G47" s="90">
        <v>10</v>
      </c>
      <c r="H47" s="91">
        <v>12</v>
      </c>
      <c r="I47" s="50">
        <f t="shared" si="0"/>
        <v>0</v>
      </c>
      <c r="J47" s="50">
        <f t="shared" si="1"/>
        <v>-1</v>
      </c>
      <c r="K47" s="50">
        <f t="shared" si="2"/>
        <v>2</v>
      </c>
    </row>
    <row r="48" spans="2:11" x14ac:dyDescent="0.15">
      <c r="B48" s="30" t="s">
        <v>15</v>
      </c>
      <c r="C48" s="225" t="s">
        <v>5</v>
      </c>
      <c r="D48" s="226" t="s">
        <v>5</v>
      </c>
      <c r="E48" s="227" t="s">
        <v>5</v>
      </c>
      <c r="F48" s="225" t="s">
        <v>5</v>
      </c>
      <c r="G48" s="226" t="s">
        <v>5</v>
      </c>
      <c r="H48" s="227" t="s">
        <v>5</v>
      </c>
      <c r="I48" s="50" t="e">
        <f t="shared" si="0"/>
        <v>#VALUE!</v>
      </c>
      <c r="J48" s="50" t="e">
        <f t="shared" si="1"/>
        <v>#VALUE!</v>
      </c>
      <c r="K48" s="50" t="e">
        <f t="shared" si="2"/>
        <v>#VALUE!</v>
      </c>
    </row>
    <row r="49" spans="2:11" x14ac:dyDescent="0.15">
      <c r="B49" s="56" t="s">
        <v>47</v>
      </c>
      <c r="C49" s="78" t="s">
        <v>5</v>
      </c>
      <c r="D49" s="79" t="s">
        <v>353</v>
      </c>
      <c r="E49" s="88" t="s">
        <v>5</v>
      </c>
      <c r="F49" s="78" t="s">
        <v>5</v>
      </c>
      <c r="G49" s="79" t="s">
        <v>5</v>
      </c>
      <c r="H49" s="88" t="s">
        <v>5</v>
      </c>
      <c r="I49" s="50" t="e">
        <f t="shared" si="0"/>
        <v>#VALUE!</v>
      </c>
      <c r="J49" s="50" t="e">
        <f t="shared" si="1"/>
        <v>#VALUE!</v>
      </c>
      <c r="K49" s="50" t="e">
        <f t="shared" si="2"/>
        <v>#VALUE!</v>
      </c>
    </row>
    <row r="50" spans="2:11" x14ac:dyDescent="0.15">
      <c r="B50" s="56" t="s">
        <v>48</v>
      </c>
      <c r="C50" s="87" t="s">
        <v>5</v>
      </c>
      <c r="D50" s="52" t="s">
        <v>5</v>
      </c>
      <c r="E50" s="88" t="s">
        <v>5</v>
      </c>
      <c r="F50" s="87" t="s">
        <v>5</v>
      </c>
      <c r="G50" s="52" t="s">
        <v>5</v>
      </c>
      <c r="H50" s="88" t="s">
        <v>5</v>
      </c>
      <c r="I50" s="50" t="e">
        <f t="shared" si="0"/>
        <v>#VALUE!</v>
      </c>
      <c r="J50" s="50" t="e">
        <f t="shared" si="1"/>
        <v>#VALUE!</v>
      </c>
      <c r="K50" s="50" t="e">
        <f t="shared" si="2"/>
        <v>#VALUE!</v>
      </c>
    </row>
    <row r="51" spans="2:11" x14ac:dyDescent="0.15">
      <c r="B51" s="30" t="s">
        <v>16</v>
      </c>
      <c r="C51" s="81">
        <f t="shared" ref="C51:H51" si="9">SUM(C52,C53,C54)</f>
        <v>0</v>
      </c>
      <c r="D51" s="82">
        <f t="shared" si="9"/>
        <v>0</v>
      </c>
      <c r="E51" s="83">
        <f t="shared" si="9"/>
        <v>0</v>
      </c>
      <c r="F51" s="81" t="s">
        <v>5</v>
      </c>
      <c r="G51" s="82" t="s">
        <v>5</v>
      </c>
      <c r="H51" s="83" t="s">
        <v>5</v>
      </c>
      <c r="I51" s="50" t="e">
        <f t="shared" si="0"/>
        <v>#VALUE!</v>
      </c>
      <c r="J51" s="50" t="e">
        <f t="shared" si="1"/>
        <v>#VALUE!</v>
      </c>
      <c r="K51" s="50" t="e">
        <f t="shared" si="2"/>
        <v>#VALUE!</v>
      </c>
    </row>
    <row r="52" spans="2:11" x14ac:dyDescent="0.15">
      <c r="B52" s="56" t="s">
        <v>49</v>
      </c>
      <c r="C52" s="89">
        <v>0</v>
      </c>
      <c r="D52" s="90">
        <v>0</v>
      </c>
      <c r="E52" s="91">
        <v>0</v>
      </c>
      <c r="F52" s="89" t="s">
        <v>5</v>
      </c>
      <c r="G52" s="90" t="s">
        <v>5</v>
      </c>
      <c r="H52" s="91" t="s">
        <v>5</v>
      </c>
      <c r="I52" s="50" t="e">
        <f t="shared" si="0"/>
        <v>#VALUE!</v>
      </c>
      <c r="J52" s="50" t="e">
        <f t="shared" si="1"/>
        <v>#VALUE!</v>
      </c>
      <c r="K52" s="50" t="e">
        <f t="shared" si="2"/>
        <v>#VALUE!</v>
      </c>
    </row>
    <row r="53" spans="2:11" x14ac:dyDescent="0.15">
      <c r="B53" s="56" t="s">
        <v>50</v>
      </c>
      <c r="C53" s="89">
        <v>0</v>
      </c>
      <c r="D53" s="90">
        <v>0</v>
      </c>
      <c r="E53" s="91">
        <v>0</v>
      </c>
      <c r="F53" s="89" t="s">
        <v>5</v>
      </c>
      <c r="G53" s="90" t="s">
        <v>5</v>
      </c>
      <c r="H53" s="91" t="s">
        <v>5</v>
      </c>
      <c r="I53" s="50" t="e">
        <f t="shared" si="0"/>
        <v>#VALUE!</v>
      </c>
      <c r="J53" s="50" t="e">
        <f t="shared" si="1"/>
        <v>#VALUE!</v>
      </c>
      <c r="K53" s="50" t="e">
        <f t="shared" si="2"/>
        <v>#VALUE!</v>
      </c>
    </row>
    <row r="54" spans="2:11" x14ac:dyDescent="0.15">
      <c r="B54" s="56" t="s">
        <v>51</v>
      </c>
      <c r="C54" s="78">
        <v>0</v>
      </c>
      <c r="D54" s="79">
        <v>0</v>
      </c>
      <c r="E54" s="80">
        <v>0</v>
      </c>
      <c r="F54" s="78" t="s">
        <v>5</v>
      </c>
      <c r="G54" s="79" t="s">
        <v>5</v>
      </c>
      <c r="H54" s="80" t="s">
        <v>5</v>
      </c>
      <c r="I54" s="50" t="e">
        <f t="shared" si="0"/>
        <v>#VALUE!</v>
      </c>
      <c r="J54" s="50" t="e">
        <f t="shared" si="1"/>
        <v>#VALUE!</v>
      </c>
      <c r="K54" s="50" t="e">
        <f t="shared" si="2"/>
        <v>#VALUE!</v>
      </c>
    </row>
    <row r="55" spans="2:11" x14ac:dyDescent="0.15">
      <c r="B55" s="30" t="s">
        <v>17</v>
      </c>
      <c r="C55" s="81">
        <f t="shared" ref="C55:H55" si="10">SUM(C56,C57,C58,C59,C60,C61,C62,C63,C64,C65)</f>
        <v>2</v>
      </c>
      <c r="D55" s="82">
        <f t="shared" si="10"/>
        <v>29</v>
      </c>
      <c r="E55" s="83">
        <f t="shared" si="10"/>
        <v>23</v>
      </c>
      <c r="F55" s="81">
        <f t="shared" si="10"/>
        <v>8.5000000000000006E-2</v>
      </c>
      <c r="G55" s="82">
        <f t="shared" si="10"/>
        <v>6.1</v>
      </c>
      <c r="H55" s="83">
        <f t="shared" si="10"/>
        <v>3.75</v>
      </c>
      <c r="I55" s="50">
        <f t="shared" si="0"/>
        <v>-1.915</v>
      </c>
      <c r="J55" s="50">
        <f t="shared" si="1"/>
        <v>-22.9</v>
      </c>
      <c r="K55" s="50">
        <f t="shared" si="2"/>
        <v>-19.25</v>
      </c>
    </row>
    <row r="56" spans="2:11" x14ac:dyDescent="0.15">
      <c r="B56" s="56" t="s">
        <v>52</v>
      </c>
      <c r="C56" s="89" t="s">
        <v>5</v>
      </c>
      <c r="D56" s="90" t="s">
        <v>5</v>
      </c>
      <c r="E56" s="91" t="s">
        <v>5</v>
      </c>
      <c r="F56" s="89" t="s">
        <v>5</v>
      </c>
      <c r="G56" s="90" t="s">
        <v>5</v>
      </c>
      <c r="H56" s="91" t="s">
        <v>5</v>
      </c>
      <c r="I56" s="50" t="e">
        <f t="shared" si="0"/>
        <v>#VALUE!</v>
      </c>
      <c r="J56" s="50" t="e">
        <f t="shared" si="1"/>
        <v>#VALUE!</v>
      </c>
      <c r="K56" s="50" t="e">
        <f t="shared" si="2"/>
        <v>#VALUE!</v>
      </c>
    </row>
    <row r="57" spans="2:11" x14ac:dyDescent="0.15">
      <c r="B57" s="56" t="s">
        <v>53</v>
      </c>
      <c r="C57" s="89">
        <v>1</v>
      </c>
      <c r="D57" s="90">
        <v>15</v>
      </c>
      <c r="E57" s="91">
        <v>12</v>
      </c>
      <c r="F57" s="89">
        <v>8.5000000000000006E-2</v>
      </c>
      <c r="G57" s="90">
        <v>3.1</v>
      </c>
      <c r="H57" s="91">
        <v>2.75</v>
      </c>
      <c r="I57" s="50">
        <f t="shared" si="0"/>
        <v>-0.91500000000000004</v>
      </c>
      <c r="J57" s="50">
        <f t="shared" si="1"/>
        <v>-11.9</v>
      </c>
      <c r="K57" s="50">
        <f t="shared" si="2"/>
        <v>-9.25</v>
      </c>
    </row>
    <row r="58" spans="2:11" x14ac:dyDescent="0.15">
      <c r="B58" s="56" t="s">
        <v>54</v>
      </c>
      <c r="C58" s="89">
        <v>1</v>
      </c>
      <c r="D58" s="90">
        <v>14</v>
      </c>
      <c r="E58" s="91">
        <v>11</v>
      </c>
      <c r="F58" s="89">
        <v>0</v>
      </c>
      <c r="G58" s="90">
        <v>3</v>
      </c>
      <c r="H58" s="91">
        <v>1</v>
      </c>
      <c r="I58" s="50">
        <f t="shared" si="0"/>
        <v>-1</v>
      </c>
      <c r="J58" s="50">
        <f t="shared" si="1"/>
        <v>-11</v>
      </c>
      <c r="K58" s="50">
        <f t="shared" si="2"/>
        <v>-10</v>
      </c>
    </row>
    <row r="59" spans="2:11" x14ac:dyDescent="0.15">
      <c r="B59" s="56" t="s">
        <v>55</v>
      </c>
      <c r="C59" s="89" t="s">
        <v>5</v>
      </c>
      <c r="D59" s="90" t="s">
        <v>5</v>
      </c>
      <c r="E59" s="91" t="s">
        <v>5</v>
      </c>
      <c r="F59" s="89" t="s">
        <v>5</v>
      </c>
      <c r="G59" s="90" t="s">
        <v>5</v>
      </c>
      <c r="H59" s="91" t="s">
        <v>5</v>
      </c>
      <c r="I59" s="50" t="e">
        <f t="shared" si="0"/>
        <v>#VALUE!</v>
      </c>
      <c r="J59" s="50" t="e">
        <f t="shared" si="1"/>
        <v>#VALUE!</v>
      </c>
      <c r="K59" s="50" t="e">
        <f t="shared" si="2"/>
        <v>#VALUE!</v>
      </c>
    </row>
    <row r="60" spans="2:11" x14ac:dyDescent="0.15">
      <c r="B60" s="56" t="s">
        <v>56</v>
      </c>
      <c r="C60" s="89">
        <v>0</v>
      </c>
      <c r="D60" s="90">
        <v>0</v>
      </c>
      <c r="E60" s="91">
        <v>0</v>
      </c>
      <c r="F60" s="89">
        <v>0</v>
      </c>
      <c r="G60" s="90">
        <v>0</v>
      </c>
      <c r="H60" s="91">
        <v>0</v>
      </c>
      <c r="I60" s="50">
        <f>F60-C60</f>
        <v>0</v>
      </c>
      <c r="J60" s="50">
        <f t="shared" si="1"/>
        <v>0</v>
      </c>
      <c r="K60" s="50">
        <f t="shared" si="2"/>
        <v>0</v>
      </c>
    </row>
    <row r="61" spans="2:11" x14ac:dyDescent="0.15">
      <c r="B61" s="56" t="s">
        <v>57</v>
      </c>
      <c r="C61" s="89" t="s">
        <v>6</v>
      </c>
      <c r="D61" s="90" t="s">
        <v>6</v>
      </c>
      <c r="E61" s="91" t="s">
        <v>6</v>
      </c>
      <c r="F61" s="89" t="s">
        <v>6</v>
      </c>
      <c r="G61" s="90" t="s">
        <v>6</v>
      </c>
      <c r="H61" s="91" t="s">
        <v>6</v>
      </c>
      <c r="I61" s="50" t="e">
        <f t="shared" si="0"/>
        <v>#VALUE!</v>
      </c>
      <c r="J61" s="50" t="e">
        <f t="shared" si="1"/>
        <v>#VALUE!</v>
      </c>
      <c r="K61" s="50" t="e">
        <f t="shared" si="2"/>
        <v>#VALUE!</v>
      </c>
    </row>
    <row r="62" spans="2:11" x14ac:dyDescent="0.15">
      <c r="B62" s="56" t="s">
        <v>58</v>
      </c>
      <c r="C62" s="89" t="s">
        <v>6</v>
      </c>
      <c r="D62" s="90" t="s">
        <v>6</v>
      </c>
      <c r="E62" s="91" t="s">
        <v>6</v>
      </c>
      <c r="F62" s="89" t="s">
        <v>6</v>
      </c>
      <c r="G62" s="90" t="s">
        <v>6</v>
      </c>
      <c r="H62" s="91" t="s">
        <v>6</v>
      </c>
      <c r="I62" s="50" t="e">
        <f t="shared" si="0"/>
        <v>#VALUE!</v>
      </c>
      <c r="J62" s="50" t="e">
        <f t="shared" si="1"/>
        <v>#VALUE!</v>
      </c>
      <c r="K62" s="50" t="e">
        <f t="shared" si="2"/>
        <v>#VALUE!</v>
      </c>
    </row>
    <row r="63" spans="2:11" x14ac:dyDescent="0.15">
      <c r="B63" s="56" t="s">
        <v>59</v>
      </c>
      <c r="C63" s="95" t="s">
        <v>5</v>
      </c>
      <c r="D63" s="96" t="s">
        <v>5</v>
      </c>
      <c r="E63" s="97" t="s">
        <v>5</v>
      </c>
      <c r="F63" s="95">
        <v>0</v>
      </c>
      <c r="G63" s="96">
        <v>0</v>
      </c>
      <c r="H63" s="97">
        <v>0</v>
      </c>
      <c r="I63" s="50" t="e">
        <f t="shared" si="0"/>
        <v>#VALUE!</v>
      </c>
      <c r="J63" s="50" t="e">
        <f t="shared" si="1"/>
        <v>#VALUE!</v>
      </c>
      <c r="K63" s="50" t="e">
        <f t="shared" si="2"/>
        <v>#VALUE!</v>
      </c>
    </row>
    <row r="64" spans="2:11" x14ac:dyDescent="0.15">
      <c r="B64" s="56" t="s">
        <v>60</v>
      </c>
      <c r="C64" s="89" t="s">
        <v>6</v>
      </c>
      <c r="D64" s="90" t="s">
        <v>6</v>
      </c>
      <c r="E64" s="91" t="s">
        <v>6</v>
      </c>
      <c r="F64" s="89" t="s">
        <v>6</v>
      </c>
      <c r="G64" s="90" t="s">
        <v>6</v>
      </c>
      <c r="H64" s="91" t="s">
        <v>6</v>
      </c>
      <c r="I64" s="50" t="e">
        <f t="shared" si="0"/>
        <v>#VALUE!</v>
      </c>
      <c r="J64" s="50" t="e">
        <f t="shared" si="1"/>
        <v>#VALUE!</v>
      </c>
      <c r="K64" s="50" t="e">
        <f t="shared" si="2"/>
        <v>#VALUE!</v>
      </c>
    </row>
    <row r="65" spans="2:11" x14ac:dyDescent="0.15">
      <c r="B65" s="56" t="s">
        <v>61</v>
      </c>
      <c r="C65" s="89" t="s">
        <v>6</v>
      </c>
      <c r="D65" s="90" t="s">
        <v>6</v>
      </c>
      <c r="E65" s="91" t="s">
        <v>6</v>
      </c>
      <c r="F65" s="89" t="s">
        <v>6</v>
      </c>
      <c r="G65" s="90" t="s">
        <v>6</v>
      </c>
      <c r="H65" s="91" t="s">
        <v>6</v>
      </c>
      <c r="I65" s="50" t="e">
        <f t="shared" si="0"/>
        <v>#VALUE!</v>
      </c>
      <c r="J65" s="50" t="e">
        <f t="shared" si="1"/>
        <v>#VALUE!</v>
      </c>
      <c r="K65" s="50" t="e">
        <f t="shared" si="2"/>
        <v>#VALUE!</v>
      </c>
    </row>
    <row r="66" spans="2:11" x14ac:dyDescent="0.15">
      <c r="B66" s="30" t="s">
        <v>18</v>
      </c>
      <c r="C66" s="81" t="s">
        <v>5</v>
      </c>
      <c r="D66" s="82">
        <f t="shared" ref="C66:H66" si="11">SUM(D67,D68,D69)</f>
        <v>1.9695</v>
      </c>
      <c r="E66" s="83">
        <f t="shared" si="11"/>
        <v>1.9695</v>
      </c>
      <c r="F66" s="81" t="s">
        <v>5</v>
      </c>
      <c r="G66" s="82">
        <f t="shared" si="11"/>
        <v>2</v>
      </c>
      <c r="H66" s="83">
        <f t="shared" si="11"/>
        <v>2</v>
      </c>
      <c r="I66" s="50" t="e">
        <f t="shared" si="0"/>
        <v>#VALUE!</v>
      </c>
      <c r="J66" s="50">
        <f t="shared" si="1"/>
        <v>3.0499999999999972E-2</v>
      </c>
      <c r="K66" s="50">
        <f t="shared" si="2"/>
        <v>3.0499999999999972E-2</v>
      </c>
    </row>
    <row r="67" spans="2:11" x14ac:dyDescent="0.15">
      <c r="B67" s="56" t="s">
        <v>62</v>
      </c>
      <c r="C67" s="89" t="s">
        <v>5</v>
      </c>
      <c r="D67" s="90">
        <v>1.9695</v>
      </c>
      <c r="E67" s="91">
        <v>1.9695</v>
      </c>
      <c r="F67" s="89" t="s">
        <v>5</v>
      </c>
      <c r="G67" s="90">
        <v>2</v>
      </c>
      <c r="H67" s="91">
        <v>2</v>
      </c>
      <c r="I67" s="50" t="e">
        <f t="shared" si="0"/>
        <v>#VALUE!</v>
      </c>
      <c r="J67" s="50">
        <f t="shared" si="1"/>
        <v>3.0499999999999972E-2</v>
      </c>
      <c r="K67" s="50">
        <f t="shared" si="2"/>
        <v>3.0499999999999972E-2</v>
      </c>
    </row>
    <row r="68" spans="2:11" ht="14.25" customHeight="1" x14ac:dyDescent="0.15">
      <c r="B68" s="56" t="s">
        <v>63</v>
      </c>
      <c r="C68" s="89" t="s">
        <v>5</v>
      </c>
      <c r="D68" s="90" t="s">
        <v>5</v>
      </c>
      <c r="E68" s="91" t="s">
        <v>5</v>
      </c>
      <c r="F68" s="89" t="s">
        <v>5</v>
      </c>
      <c r="G68" s="90" t="s">
        <v>5</v>
      </c>
      <c r="H68" s="91" t="s">
        <v>5</v>
      </c>
      <c r="I68" s="50" t="e">
        <f t="shared" si="0"/>
        <v>#VALUE!</v>
      </c>
      <c r="J68" s="50" t="e">
        <f t="shared" si="1"/>
        <v>#VALUE!</v>
      </c>
      <c r="K68" s="50" t="e">
        <f t="shared" si="2"/>
        <v>#VALUE!</v>
      </c>
    </row>
    <row r="69" spans="2:11" ht="14.25" customHeight="1" thickBot="1" x14ac:dyDescent="0.2">
      <c r="B69" s="57" t="s">
        <v>64</v>
      </c>
      <c r="C69" s="98" t="s">
        <v>5</v>
      </c>
      <c r="D69" s="99" t="s">
        <v>5</v>
      </c>
      <c r="E69" s="100" t="s">
        <v>5</v>
      </c>
      <c r="F69" s="98" t="s">
        <v>5</v>
      </c>
      <c r="G69" s="99" t="s">
        <v>5</v>
      </c>
      <c r="H69" s="100" t="s">
        <v>5</v>
      </c>
      <c r="I69" s="50" t="e">
        <f t="shared" si="0"/>
        <v>#VALUE!</v>
      </c>
      <c r="J69" s="50" t="e">
        <f t="shared" si="1"/>
        <v>#VALUE!</v>
      </c>
      <c r="K69" s="50" t="e">
        <f t="shared" si="2"/>
        <v>#VALUE!</v>
      </c>
    </row>
    <row r="70" spans="2:11" ht="15" x14ac:dyDescent="0.15">
      <c r="B70" s="18"/>
      <c r="C70" s="16"/>
      <c r="D70" s="16"/>
      <c r="E70" s="16"/>
      <c r="F70" s="16"/>
      <c r="G70" s="16"/>
      <c r="H70" s="16"/>
    </row>
    <row r="71" spans="2:11" x14ac:dyDescent="0.15">
      <c r="B71" s="17" t="s">
        <v>114</v>
      </c>
    </row>
  </sheetData>
  <mergeCells count="10">
    <mergeCell ref="F5:H5"/>
    <mergeCell ref="C5:E5"/>
    <mergeCell ref="I7:K7"/>
    <mergeCell ref="B6:B8"/>
    <mergeCell ref="C6:C8"/>
    <mergeCell ref="D6:D8"/>
    <mergeCell ref="E6:E8"/>
    <mergeCell ref="F6:F8"/>
    <mergeCell ref="G6:G8"/>
    <mergeCell ref="H6:H8"/>
  </mergeCells>
  <phoneticPr fontId="5"/>
  <printOptions horizontalCentered="1" verticalCentered="1"/>
  <pageMargins left="0.98425196850393704" right="0.98425196850393704" top="0.78740157480314965" bottom="0.78740157480314965" header="0.51181102362204722" footer="0.51181102362204722"/>
  <pageSetup paperSize="9" scale="77"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s="3" customFormat="1" x14ac:dyDescent="0.15">
      <c r="B1" s="9"/>
      <c r="C1" s="11"/>
      <c r="D1" s="11"/>
      <c r="E1" s="11"/>
      <c r="F1" s="11"/>
      <c r="G1" s="11"/>
      <c r="H1" s="11"/>
    </row>
    <row r="2" spans="2:11" s="3" customFormat="1" x14ac:dyDescent="0.15">
      <c r="B2" s="9"/>
      <c r="C2" s="11"/>
      <c r="D2" s="11"/>
      <c r="E2" s="11"/>
      <c r="F2" s="11"/>
      <c r="G2" s="11"/>
      <c r="H2" s="11"/>
    </row>
    <row r="3" spans="2:11" s="3" customFormat="1" x14ac:dyDescent="0.15">
      <c r="B3" s="9" t="s">
        <v>117</v>
      </c>
      <c r="C3" s="11"/>
      <c r="D3" s="11"/>
      <c r="E3" s="11"/>
      <c r="F3" s="11"/>
      <c r="G3" s="11"/>
      <c r="H3" s="11"/>
    </row>
    <row r="4" spans="2:11" s="3" customFormat="1" ht="14.25" thickBot="1" x14ac:dyDescent="0.2">
      <c r="B4" s="9"/>
      <c r="C4" s="11"/>
      <c r="D4" s="11"/>
      <c r="E4" s="11"/>
      <c r="F4" s="11"/>
      <c r="G4" s="11"/>
      <c r="H4" s="11"/>
    </row>
    <row r="5" spans="2:11" s="3" customFormat="1" x14ac:dyDescent="0.15">
      <c r="B5" s="53"/>
      <c r="C5" s="271" t="str">
        <f>'(1)-1春だいこん'!C5:E5</f>
        <v>令和２年産（2020年産）</v>
      </c>
      <c r="D5" s="272"/>
      <c r="E5" s="288"/>
      <c r="F5" s="271" t="str">
        <f>'(1)-1春だいこん'!F5:H5</f>
        <v>令和３年産（2021年産）</v>
      </c>
      <c r="G5" s="272"/>
      <c r="H5" s="273"/>
    </row>
    <row r="6" spans="2:11" s="3" customFormat="1" x14ac:dyDescent="0.15">
      <c r="B6" s="289" t="s">
        <v>19</v>
      </c>
      <c r="C6" s="290" t="s">
        <v>0</v>
      </c>
      <c r="D6" s="291" t="s">
        <v>1</v>
      </c>
      <c r="E6" s="292" t="s">
        <v>2</v>
      </c>
      <c r="F6" s="290" t="s">
        <v>0</v>
      </c>
      <c r="G6" s="291" t="s">
        <v>1</v>
      </c>
      <c r="H6" s="293" t="s">
        <v>2</v>
      </c>
    </row>
    <row r="7" spans="2:11" s="3" customFormat="1" x14ac:dyDescent="0.15">
      <c r="B7" s="289"/>
      <c r="C7" s="290"/>
      <c r="D7" s="291"/>
      <c r="E7" s="292"/>
      <c r="F7" s="290"/>
      <c r="G7" s="291"/>
      <c r="H7" s="293"/>
      <c r="I7" s="274" t="s">
        <v>337</v>
      </c>
      <c r="J7" s="275"/>
      <c r="K7" s="275"/>
    </row>
    <row r="8" spans="2:11" s="3" customFormat="1" x14ac:dyDescent="0.15">
      <c r="B8" s="289"/>
      <c r="C8" s="290"/>
      <c r="D8" s="291"/>
      <c r="E8" s="292"/>
      <c r="F8" s="290"/>
      <c r="G8" s="291"/>
      <c r="H8" s="293"/>
      <c r="I8" s="50" t="s">
        <v>325</v>
      </c>
      <c r="J8" s="50" t="s">
        <v>326</v>
      </c>
      <c r="K8" s="50" t="s">
        <v>327</v>
      </c>
    </row>
    <row r="9" spans="2:11" s="3" customFormat="1" x14ac:dyDescent="0.15">
      <c r="B9" s="110"/>
      <c r="C9" s="118" t="s">
        <v>3</v>
      </c>
      <c r="D9" s="116" t="s">
        <v>4</v>
      </c>
      <c r="E9" s="128" t="s">
        <v>4</v>
      </c>
      <c r="F9" s="118" t="s">
        <v>3</v>
      </c>
      <c r="G9" s="116" t="s">
        <v>4</v>
      </c>
      <c r="H9" s="119" t="s">
        <v>4</v>
      </c>
      <c r="I9" s="50"/>
      <c r="J9" s="50"/>
      <c r="K9" s="50"/>
    </row>
    <row r="10" spans="2:11" ht="27" customHeight="1" x14ac:dyDescent="0.15">
      <c r="B10" s="111" t="s">
        <v>145</v>
      </c>
      <c r="C10" s="58">
        <v>196</v>
      </c>
      <c r="D10" s="59">
        <v>2780</v>
      </c>
      <c r="E10" s="60">
        <v>2390</v>
      </c>
      <c r="F10" s="58">
        <v>192</v>
      </c>
      <c r="G10" s="59">
        <v>2960</v>
      </c>
      <c r="H10" s="60">
        <v>2540</v>
      </c>
      <c r="I10" s="50">
        <f>F10-C10</f>
        <v>-4</v>
      </c>
      <c r="J10" s="50">
        <f t="shared" ref="J10:K25" si="0">G10-D10</f>
        <v>180</v>
      </c>
      <c r="K10" s="50">
        <f t="shared" si="0"/>
        <v>150</v>
      </c>
    </row>
    <row r="11" spans="2:11" x14ac:dyDescent="0.15">
      <c r="B11" s="112"/>
      <c r="C11" s="120"/>
      <c r="D11" s="117"/>
      <c r="E11" s="121"/>
      <c r="F11" s="120"/>
      <c r="G11" s="117"/>
      <c r="H11" s="121"/>
      <c r="I11" s="50">
        <f t="shared" ref="I11:K69" si="1">F11-C11</f>
        <v>0</v>
      </c>
      <c r="J11" s="50">
        <f t="shared" si="0"/>
        <v>0</v>
      </c>
      <c r="K11" s="50">
        <f t="shared" si="0"/>
        <v>0</v>
      </c>
    </row>
    <row r="12" spans="2:11" x14ac:dyDescent="0.15">
      <c r="B12" s="113" t="s">
        <v>146</v>
      </c>
      <c r="C12" s="122">
        <f t="shared" ref="C12:H12" si="2">SUM(C14,C16,C20,C27,C29,C34,C42,C48,C51,C55,C66)</f>
        <v>49.8</v>
      </c>
      <c r="D12" s="104">
        <f t="shared" si="2"/>
        <v>960</v>
      </c>
      <c r="E12" s="123">
        <f t="shared" si="2"/>
        <v>828</v>
      </c>
      <c r="F12" s="122">
        <f t="shared" si="2"/>
        <v>49.8</v>
      </c>
      <c r="G12" s="104">
        <f t="shared" si="2"/>
        <v>987</v>
      </c>
      <c r="H12" s="123">
        <f t="shared" si="2"/>
        <v>852</v>
      </c>
      <c r="I12" s="50">
        <f t="shared" si="1"/>
        <v>0</v>
      </c>
      <c r="J12" s="50">
        <f t="shared" si="0"/>
        <v>27</v>
      </c>
      <c r="K12" s="50">
        <f t="shared" si="0"/>
        <v>24</v>
      </c>
    </row>
    <row r="13" spans="2:11" x14ac:dyDescent="0.15">
      <c r="B13" s="114"/>
      <c r="C13" s="124"/>
      <c r="D13" s="105"/>
      <c r="E13" s="106"/>
      <c r="F13" s="124"/>
      <c r="G13" s="105"/>
      <c r="H13" s="106"/>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6</v>
      </c>
      <c r="D15" s="68" t="s">
        <v>6</v>
      </c>
      <c r="E15" s="74" t="s">
        <v>6</v>
      </c>
      <c r="F15" s="73" t="s">
        <v>6</v>
      </c>
      <c r="G15" s="68" t="s">
        <v>6</v>
      </c>
      <c r="H15" s="74" t="s">
        <v>6</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84" t="s">
        <v>6</v>
      </c>
      <c r="D21" s="85" t="s">
        <v>6</v>
      </c>
      <c r="E21" s="86" t="s">
        <v>6</v>
      </c>
      <c r="F21" s="229" t="s">
        <v>6</v>
      </c>
      <c r="G21" s="229" t="s">
        <v>6</v>
      </c>
      <c r="H21" s="237" t="s">
        <v>6</v>
      </c>
      <c r="I21" s="50" t="e">
        <f t="shared" si="1"/>
        <v>#VALUE!</v>
      </c>
      <c r="J21" s="50" t="e">
        <f t="shared" si="0"/>
        <v>#VALUE!</v>
      </c>
      <c r="K21" s="50" t="e">
        <f t="shared" si="0"/>
        <v>#VALUE!</v>
      </c>
    </row>
    <row r="22" spans="2:11" x14ac:dyDescent="0.15">
      <c r="B22" s="112" t="s">
        <v>25</v>
      </c>
      <c r="C22" s="78" t="s">
        <v>6</v>
      </c>
      <c r="D22" s="79" t="s">
        <v>6</v>
      </c>
      <c r="E22" s="80" t="s">
        <v>6</v>
      </c>
      <c r="F22" s="232" t="s">
        <v>6</v>
      </c>
      <c r="G22" s="232" t="s">
        <v>6</v>
      </c>
      <c r="H22" s="238" t="s">
        <v>6</v>
      </c>
      <c r="I22" s="50" t="e">
        <f t="shared" si="1"/>
        <v>#VALUE!</v>
      </c>
      <c r="J22" s="50" t="e">
        <f t="shared" si="0"/>
        <v>#VALUE!</v>
      </c>
      <c r="K22" s="50" t="e">
        <f t="shared" si="0"/>
        <v>#VALUE!</v>
      </c>
    </row>
    <row r="23" spans="2:11" x14ac:dyDescent="0.15">
      <c r="B23" s="112" t="s">
        <v>26</v>
      </c>
      <c r="C23" s="87" t="s">
        <v>6</v>
      </c>
      <c r="D23" s="52" t="s">
        <v>6</v>
      </c>
      <c r="E23" s="88" t="s">
        <v>6</v>
      </c>
      <c r="F23" s="236" t="s">
        <v>5</v>
      </c>
      <c r="G23" s="109" t="s">
        <v>5</v>
      </c>
      <c r="H23" s="127" t="s">
        <v>5</v>
      </c>
      <c r="I23" s="50" t="e">
        <f t="shared" si="1"/>
        <v>#VALUE!</v>
      </c>
      <c r="J23" s="50" t="e">
        <f t="shared" si="0"/>
        <v>#VALUE!</v>
      </c>
      <c r="K23" s="50" t="e">
        <f t="shared" si="0"/>
        <v>#VALUE!</v>
      </c>
    </row>
    <row r="24" spans="2:11" x14ac:dyDescent="0.15">
      <c r="B24" s="112" t="s">
        <v>27</v>
      </c>
      <c r="C24" s="126" t="s">
        <v>5</v>
      </c>
      <c r="D24" s="109" t="s">
        <v>5</v>
      </c>
      <c r="E24" s="127" t="s">
        <v>5</v>
      </c>
      <c r="F24" s="230" t="s">
        <v>5</v>
      </c>
      <c r="G24" s="230" t="s">
        <v>5</v>
      </c>
      <c r="H24" s="239" t="s">
        <v>5</v>
      </c>
      <c r="I24" s="50" t="e">
        <f t="shared" si="1"/>
        <v>#VALUE!</v>
      </c>
      <c r="J24" s="50" t="e">
        <f t="shared" si="0"/>
        <v>#VALUE!</v>
      </c>
      <c r="K24" s="50" t="e">
        <f t="shared" si="0"/>
        <v>#VALUE!</v>
      </c>
    </row>
    <row r="25" spans="2:11" x14ac:dyDescent="0.15">
      <c r="B25" s="112" t="s">
        <v>28</v>
      </c>
      <c r="C25" s="84" t="s">
        <v>6</v>
      </c>
      <c r="D25" s="85" t="s">
        <v>6</v>
      </c>
      <c r="E25" s="86" t="s">
        <v>6</v>
      </c>
      <c r="F25" s="234" t="s">
        <v>6</v>
      </c>
      <c r="G25" s="234" t="s">
        <v>6</v>
      </c>
      <c r="H25" s="240" t="s">
        <v>6</v>
      </c>
      <c r="I25" s="50" t="e">
        <f t="shared" si="1"/>
        <v>#VALUE!</v>
      </c>
      <c r="J25" s="50" t="e">
        <f t="shared" si="0"/>
        <v>#VALUE!</v>
      </c>
      <c r="K25" s="50" t="e">
        <f t="shared" si="0"/>
        <v>#VALUE!</v>
      </c>
    </row>
    <row r="26" spans="2:11" x14ac:dyDescent="0.15">
      <c r="B26" s="112" t="s">
        <v>29</v>
      </c>
      <c r="C26" s="78" t="s">
        <v>6</v>
      </c>
      <c r="D26" s="79" t="s">
        <v>6</v>
      </c>
      <c r="E26" s="80" t="s">
        <v>6</v>
      </c>
      <c r="F26" s="231" t="s">
        <v>6</v>
      </c>
      <c r="G26" s="231" t="s">
        <v>6</v>
      </c>
      <c r="H26" s="241" t="s">
        <v>6</v>
      </c>
      <c r="I26" s="50" t="e">
        <f t="shared" si="1"/>
        <v>#VALUE!</v>
      </c>
      <c r="J26" s="50" t="e">
        <f t="shared" si="1"/>
        <v>#VALUE!</v>
      </c>
      <c r="K26" s="50" t="e">
        <f t="shared" si="1"/>
        <v>#VALUE!</v>
      </c>
    </row>
    <row r="27" spans="2:11" x14ac:dyDescent="0.15">
      <c r="B27" s="113" t="s">
        <v>11</v>
      </c>
      <c r="C27" s="81">
        <f t="shared" ref="C27:H27" si="4">SUM(C28)</f>
        <v>0.8</v>
      </c>
      <c r="D27" s="82">
        <f t="shared" si="4"/>
        <v>16</v>
      </c>
      <c r="E27" s="83">
        <f t="shared" si="4"/>
        <v>9</v>
      </c>
      <c r="F27" s="81">
        <f t="shared" si="4"/>
        <v>0.8</v>
      </c>
      <c r="G27" s="82">
        <f t="shared" si="4"/>
        <v>16</v>
      </c>
      <c r="H27" s="83">
        <f t="shared" si="4"/>
        <v>9</v>
      </c>
      <c r="I27" s="50">
        <f t="shared" si="1"/>
        <v>0</v>
      </c>
      <c r="J27" s="50">
        <f t="shared" si="1"/>
        <v>0</v>
      </c>
      <c r="K27" s="50">
        <f t="shared" si="1"/>
        <v>0</v>
      </c>
    </row>
    <row r="28" spans="2:11" x14ac:dyDescent="0.15">
      <c r="B28" s="112" t="s">
        <v>30</v>
      </c>
      <c r="C28" s="89">
        <v>0.8</v>
      </c>
      <c r="D28" s="90">
        <v>16</v>
      </c>
      <c r="E28" s="91">
        <v>9</v>
      </c>
      <c r="F28" s="89">
        <v>0.8</v>
      </c>
      <c r="G28" s="90">
        <v>16</v>
      </c>
      <c r="H28" s="91">
        <v>9</v>
      </c>
      <c r="I28" s="50">
        <f t="shared" si="1"/>
        <v>0</v>
      </c>
      <c r="J28" s="50">
        <f t="shared" si="1"/>
        <v>0</v>
      </c>
      <c r="K28" s="50">
        <f t="shared" si="1"/>
        <v>0</v>
      </c>
    </row>
    <row r="29" spans="2:11" x14ac:dyDescent="0.15">
      <c r="B29" s="113" t="s">
        <v>12</v>
      </c>
      <c r="C29" s="81" t="s">
        <v>5</v>
      </c>
      <c r="D29" s="82" t="s">
        <v>5</v>
      </c>
      <c r="E29" s="83" t="s">
        <v>5</v>
      </c>
      <c r="F29" s="81" t="s">
        <v>5</v>
      </c>
      <c r="G29" s="82" t="s">
        <v>5</v>
      </c>
      <c r="H29" s="83" t="s">
        <v>5</v>
      </c>
      <c r="I29" s="50" t="e">
        <f t="shared" si="1"/>
        <v>#VALUE!</v>
      </c>
      <c r="J29" s="50" t="e">
        <f t="shared" si="1"/>
        <v>#VALUE!</v>
      </c>
      <c r="K29" s="50" t="e">
        <f t="shared" si="1"/>
        <v>#VALUE!</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89" t="s">
        <v>5</v>
      </c>
      <c r="D32" s="90" t="s">
        <v>5</v>
      </c>
      <c r="E32" s="91" t="s">
        <v>5</v>
      </c>
      <c r="F32" s="89" t="s">
        <v>5</v>
      </c>
      <c r="G32" s="90" t="s">
        <v>5</v>
      </c>
      <c r="H32" s="91" t="s">
        <v>5</v>
      </c>
      <c r="I32" s="50" t="e">
        <f t="shared" si="1"/>
        <v>#VALUE!</v>
      </c>
      <c r="J32" s="50" t="e">
        <f t="shared" si="1"/>
        <v>#VALUE!</v>
      </c>
      <c r="K32" s="50" t="e">
        <f t="shared" si="1"/>
        <v>#VALUE!</v>
      </c>
    </row>
    <row r="33" spans="2:11" x14ac:dyDescent="0.15">
      <c r="B33" s="112" t="s">
        <v>34</v>
      </c>
      <c r="C33" s="89" t="s">
        <v>5</v>
      </c>
      <c r="D33" s="90" t="s">
        <v>5</v>
      </c>
      <c r="E33" s="91" t="s">
        <v>5</v>
      </c>
      <c r="F33" s="89" t="s">
        <v>5</v>
      </c>
      <c r="G33" s="90" t="s">
        <v>5</v>
      </c>
      <c r="H33" s="91" t="s">
        <v>5</v>
      </c>
      <c r="I33" s="50" t="e">
        <f t="shared" si="1"/>
        <v>#VALUE!</v>
      </c>
      <c r="J33" s="50" t="e">
        <f t="shared" si="1"/>
        <v>#VALUE!</v>
      </c>
      <c r="K33" s="50" t="e">
        <f t="shared" si="1"/>
        <v>#VALUE!</v>
      </c>
    </row>
    <row r="34" spans="2:11" x14ac:dyDescent="0.15">
      <c r="B34" s="113" t="s">
        <v>13</v>
      </c>
      <c r="C34" s="81">
        <f t="shared" ref="C34:H34" si="5">SUM(C35,C36,C37,C38,C39,C40,C41)</f>
        <v>46</v>
      </c>
      <c r="D34" s="82">
        <f t="shared" si="5"/>
        <v>899</v>
      </c>
      <c r="E34" s="83">
        <f t="shared" si="5"/>
        <v>778</v>
      </c>
      <c r="F34" s="81">
        <f t="shared" si="5"/>
        <v>46</v>
      </c>
      <c r="G34" s="82">
        <f t="shared" si="5"/>
        <v>930</v>
      </c>
      <c r="H34" s="83">
        <f t="shared" si="5"/>
        <v>804</v>
      </c>
      <c r="I34" s="50">
        <f t="shared" si="1"/>
        <v>0</v>
      </c>
      <c r="J34" s="50">
        <f t="shared" si="1"/>
        <v>31</v>
      </c>
      <c r="K34" s="50">
        <f t="shared" si="1"/>
        <v>26</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92">
        <v>10</v>
      </c>
      <c r="D36" s="93">
        <v>219</v>
      </c>
      <c r="E36" s="94">
        <v>204</v>
      </c>
      <c r="F36" s="92">
        <v>10</v>
      </c>
      <c r="G36" s="93">
        <v>217</v>
      </c>
      <c r="H36" s="94">
        <v>202</v>
      </c>
      <c r="I36" s="50">
        <f t="shared" si="1"/>
        <v>0</v>
      </c>
      <c r="J36" s="50">
        <f t="shared" si="1"/>
        <v>-2</v>
      </c>
      <c r="K36" s="50">
        <f t="shared" si="1"/>
        <v>-2</v>
      </c>
    </row>
    <row r="37" spans="2:11" x14ac:dyDescent="0.15">
      <c r="B37" s="112" t="s">
        <v>37</v>
      </c>
      <c r="C37" s="92">
        <v>36</v>
      </c>
      <c r="D37" s="93">
        <v>680</v>
      </c>
      <c r="E37" s="94">
        <v>574</v>
      </c>
      <c r="F37" s="92">
        <v>36</v>
      </c>
      <c r="G37" s="93">
        <v>713</v>
      </c>
      <c r="H37" s="94">
        <v>602</v>
      </c>
      <c r="I37" s="50">
        <f t="shared" si="1"/>
        <v>0</v>
      </c>
      <c r="J37" s="50">
        <f t="shared" si="1"/>
        <v>33</v>
      </c>
      <c r="K37" s="50">
        <f t="shared" si="1"/>
        <v>28</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6">SUM(C43,C44,C45,C46,C47)</f>
        <v>3</v>
      </c>
      <c r="D42" s="82">
        <f t="shared" si="6"/>
        <v>45</v>
      </c>
      <c r="E42" s="83">
        <f t="shared" si="6"/>
        <v>41</v>
      </c>
      <c r="F42" s="81">
        <f t="shared" si="6"/>
        <v>3</v>
      </c>
      <c r="G42" s="82">
        <f t="shared" si="6"/>
        <v>41</v>
      </c>
      <c r="H42" s="83">
        <f t="shared" si="6"/>
        <v>39</v>
      </c>
      <c r="I42" s="50">
        <f t="shared" si="1"/>
        <v>0</v>
      </c>
      <c r="J42" s="50">
        <f t="shared" si="1"/>
        <v>-4</v>
      </c>
      <c r="K42" s="50">
        <f t="shared" si="1"/>
        <v>-2</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1</v>
      </c>
      <c r="D45" s="90">
        <v>21</v>
      </c>
      <c r="E45" s="91">
        <v>20</v>
      </c>
      <c r="F45" s="89">
        <v>1</v>
      </c>
      <c r="G45" s="90">
        <v>21</v>
      </c>
      <c r="H45" s="91">
        <v>20</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89">
        <v>2</v>
      </c>
      <c r="D47" s="90">
        <v>24</v>
      </c>
      <c r="E47" s="91">
        <v>21</v>
      </c>
      <c r="F47" s="89">
        <v>2</v>
      </c>
      <c r="G47" s="90">
        <v>20</v>
      </c>
      <c r="H47" s="91">
        <v>19</v>
      </c>
      <c r="I47" s="50">
        <f t="shared" si="1"/>
        <v>0</v>
      </c>
      <c r="J47" s="50">
        <f t="shared" si="1"/>
        <v>-4</v>
      </c>
      <c r="K47" s="50">
        <f t="shared" si="1"/>
        <v>-2</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 t="shared" ref="C51:H51" si="7">SUM(C52,C53,C54)</f>
        <v>0</v>
      </c>
      <c r="D51" s="82">
        <f t="shared" si="7"/>
        <v>0</v>
      </c>
      <c r="E51" s="83">
        <f t="shared" si="7"/>
        <v>0</v>
      </c>
      <c r="F51" s="81" t="s">
        <v>5</v>
      </c>
      <c r="G51" s="82" t="s">
        <v>5</v>
      </c>
      <c r="H51" s="83" t="s">
        <v>5</v>
      </c>
      <c r="I51" s="50" t="e">
        <f t="shared" si="1"/>
        <v>#VALUE!</v>
      </c>
      <c r="J51" s="50" t="e">
        <f t="shared" si="1"/>
        <v>#VALUE!</v>
      </c>
      <c r="K51" s="50" t="e">
        <f t="shared" si="1"/>
        <v>#VALUE!</v>
      </c>
    </row>
    <row r="52" spans="2:11" x14ac:dyDescent="0.15">
      <c r="B52" s="11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1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12" t="s">
        <v>51</v>
      </c>
      <c r="C54" s="78">
        <v>0</v>
      </c>
      <c r="D54" s="79">
        <v>0</v>
      </c>
      <c r="E54" s="80">
        <v>0</v>
      </c>
      <c r="F54" s="78" t="s">
        <v>5</v>
      </c>
      <c r="G54" s="79" t="s">
        <v>5</v>
      </c>
      <c r="H54" s="80" t="s">
        <v>5</v>
      </c>
      <c r="I54" s="50" t="e">
        <f t="shared" si="1"/>
        <v>#VALUE!</v>
      </c>
      <c r="J54" s="50" t="e">
        <f t="shared" si="1"/>
        <v>#VALUE!</v>
      </c>
      <c r="K54" s="50" t="e">
        <f t="shared" si="1"/>
        <v>#VALUE!</v>
      </c>
    </row>
    <row r="55" spans="2:11" x14ac:dyDescent="0.15">
      <c r="B55" s="113" t="s">
        <v>17</v>
      </c>
      <c r="C55" s="81">
        <f t="shared" ref="C55:H55" si="8">SUM(C56,C57,C58,C59,C60,C61,C62,C63,C64,C65)</f>
        <v>0</v>
      </c>
      <c r="D55" s="82">
        <f t="shared" si="8"/>
        <v>0</v>
      </c>
      <c r="E55" s="83">
        <f t="shared" si="8"/>
        <v>0</v>
      </c>
      <c r="F55" s="81">
        <f t="shared" si="8"/>
        <v>0</v>
      </c>
      <c r="G55" s="82">
        <f t="shared" si="8"/>
        <v>0</v>
      </c>
      <c r="H55" s="83">
        <f t="shared" si="8"/>
        <v>0</v>
      </c>
      <c r="I55" s="50">
        <f t="shared" si="1"/>
        <v>0</v>
      </c>
      <c r="J55" s="50">
        <f t="shared" si="1"/>
        <v>0</v>
      </c>
      <c r="K55" s="50">
        <f t="shared" si="1"/>
        <v>0</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t="s">
        <v>6</v>
      </c>
      <c r="D57" s="90" t="s">
        <v>6</v>
      </c>
      <c r="E57" s="91" t="s">
        <v>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t="s">
        <v>5</v>
      </c>
      <c r="G58" s="90" t="s">
        <v>5</v>
      </c>
      <c r="H58" s="91" t="s">
        <v>5</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t="s">
        <v>5</v>
      </c>
      <c r="G63" s="90" t="s">
        <v>5</v>
      </c>
      <c r="H63" s="91" t="s">
        <v>5</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SUM(D67,D68,D69)</f>
        <v>0</v>
      </c>
      <c r="E66" s="83">
        <f>SUM(E67,E68,E69)</f>
        <v>0</v>
      </c>
      <c r="F66" s="81" t="s">
        <v>5</v>
      </c>
      <c r="G66" s="82">
        <f>SUM(G67,G68,G69)</f>
        <v>0</v>
      </c>
      <c r="H66" s="83">
        <f>SUM(H67,H68,H69)</f>
        <v>0</v>
      </c>
      <c r="I66" s="50" t="e">
        <f t="shared" si="1"/>
        <v>#VALUE!</v>
      </c>
      <c r="J66" s="50">
        <f t="shared" si="1"/>
        <v>0</v>
      </c>
      <c r="K66" s="50">
        <f t="shared" si="1"/>
        <v>0</v>
      </c>
    </row>
    <row r="67" spans="2:11" x14ac:dyDescent="0.15">
      <c r="B67" s="112" t="s">
        <v>62</v>
      </c>
      <c r="C67" s="89" t="s">
        <v>5</v>
      </c>
      <c r="D67" s="90">
        <v>0</v>
      </c>
      <c r="E67" s="91">
        <v>0</v>
      </c>
      <c r="F67" s="89" t="s">
        <v>5</v>
      </c>
      <c r="G67" s="90" t="s">
        <v>5</v>
      </c>
      <c r="H67" s="91" t="s">
        <v>5</v>
      </c>
      <c r="I67" s="50" t="e">
        <f t="shared" si="1"/>
        <v>#VALUE!</v>
      </c>
      <c r="J67" s="50" t="e">
        <f t="shared" si="1"/>
        <v>#VALUE!</v>
      </c>
      <c r="K67" s="50" t="e">
        <f t="shared" si="1"/>
        <v>#VALUE!</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150" t="s">
        <v>5</v>
      </c>
      <c r="D69" s="99" t="s">
        <v>5</v>
      </c>
      <c r="E69" s="100" t="s">
        <v>5</v>
      </c>
      <c r="F69" s="150"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118</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13"/>
      <c r="C5" s="271" t="str">
        <f>'(1)-1春だいこん'!C5:E5</f>
        <v>令和２年産（2020年産）</v>
      </c>
      <c r="D5" s="272"/>
      <c r="E5" s="288"/>
      <c r="F5" s="271" t="str">
        <f>'(1)-1春だいこん'!F5:H5</f>
        <v>令和３年産（2021年産）</v>
      </c>
      <c r="G5" s="272"/>
      <c r="H5" s="273"/>
      <c r="I5" s="3"/>
      <c r="J5" s="3"/>
      <c r="K5" s="3"/>
    </row>
    <row r="6" spans="2:11" x14ac:dyDescent="0.15">
      <c r="B6" s="294" t="s">
        <v>19</v>
      </c>
      <c r="C6" s="290" t="s">
        <v>0</v>
      </c>
      <c r="D6" s="291" t="s">
        <v>1</v>
      </c>
      <c r="E6" s="292" t="s">
        <v>2</v>
      </c>
      <c r="F6" s="290" t="s">
        <v>0</v>
      </c>
      <c r="G6" s="291" t="s">
        <v>1</v>
      </c>
      <c r="H6" s="293" t="s">
        <v>2</v>
      </c>
      <c r="I6" s="3"/>
      <c r="J6" s="3"/>
      <c r="K6" s="3"/>
    </row>
    <row r="7" spans="2:11" x14ac:dyDescent="0.15">
      <c r="B7" s="294"/>
      <c r="C7" s="290"/>
      <c r="D7" s="291"/>
      <c r="E7" s="292"/>
      <c r="F7" s="290"/>
      <c r="G7" s="291"/>
      <c r="H7" s="293"/>
      <c r="I7" s="274" t="s">
        <v>337</v>
      </c>
      <c r="J7" s="275"/>
      <c r="K7" s="275"/>
    </row>
    <row r="8" spans="2:11" x14ac:dyDescent="0.15">
      <c r="B8" s="294"/>
      <c r="C8" s="290"/>
      <c r="D8" s="291"/>
      <c r="E8" s="292"/>
      <c r="F8" s="290"/>
      <c r="G8" s="291"/>
      <c r="H8" s="293"/>
      <c r="I8" s="50" t="s">
        <v>325</v>
      </c>
      <c r="J8" s="50" t="s">
        <v>326</v>
      </c>
      <c r="K8" s="50" t="s">
        <v>327</v>
      </c>
    </row>
    <row r="9" spans="2:11" x14ac:dyDescent="0.15">
      <c r="B9" s="101"/>
      <c r="C9" s="118" t="s">
        <v>3</v>
      </c>
      <c r="D9" s="116" t="s">
        <v>4</v>
      </c>
      <c r="E9" s="128" t="s">
        <v>4</v>
      </c>
      <c r="F9" s="118" t="s">
        <v>3</v>
      </c>
      <c r="G9" s="116" t="s">
        <v>4</v>
      </c>
      <c r="H9" s="119" t="s">
        <v>4</v>
      </c>
      <c r="I9" s="50"/>
      <c r="J9" s="50"/>
      <c r="K9" s="50"/>
    </row>
    <row r="10" spans="2:11" ht="27" customHeight="1" x14ac:dyDescent="0.15">
      <c r="B10" s="14" t="s">
        <v>145</v>
      </c>
      <c r="C10" s="58">
        <v>480</v>
      </c>
      <c r="D10" s="59">
        <v>15900</v>
      </c>
      <c r="E10" s="60">
        <v>13000</v>
      </c>
      <c r="F10" s="235">
        <v>475</v>
      </c>
      <c r="G10" s="235">
        <v>15100</v>
      </c>
      <c r="H10" s="298">
        <v>12300</v>
      </c>
      <c r="I10" s="50">
        <f>F10-C10</f>
        <v>-5</v>
      </c>
      <c r="J10" s="50">
        <f t="shared" ref="J10:K25" si="0">G10-D10</f>
        <v>-800</v>
      </c>
      <c r="K10" s="50">
        <f t="shared" si="0"/>
        <v>-700</v>
      </c>
    </row>
    <row r="11" spans="2:11" x14ac:dyDescent="0.15">
      <c r="B11" s="102"/>
      <c r="C11" s="120"/>
      <c r="D11" s="117"/>
      <c r="E11" s="121"/>
      <c r="F11" s="120"/>
      <c r="G11" s="117"/>
      <c r="H11" s="121"/>
      <c r="I11" s="50">
        <f t="shared" ref="I11:K69" si="1">F11-C11</f>
        <v>0</v>
      </c>
      <c r="J11" s="50">
        <f t="shared" si="0"/>
        <v>0</v>
      </c>
      <c r="K11" s="50">
        <f t="shared" si="0"/>
        <v>0</v>
      </c>
    </row>
    <row r="12" spans="2:11" x14ac:dyDescent="0.15">
      <c r="B12" s="15" t="s">
        <v>146</v>
      </c>
      <c r="C12" s="122">
        <f t="shared" ref="C12:H12" si="2">SUM(C14,C16,C20,C27,C29,C34,C42,C48,C51,C55,C66)</f>
        <v>122.85</v>
      </c>
      <c r="D12" s="104">
        <f t="shared" si="2"/>
        <v>4341.1909999999998</v>
      </c>
      <c r="E12" s="123">
        <f t="shared" si="2"/>
        <v>3769.3073207547172</v>
      </c>
      <c r="F12" s="122">
        <f t="shared" si="2"/>
        <v>117.99650000000001</v>
      </c>
      <c r="G12" s="104">
        <f t="shared" si="2"/>
        <v>4141.8478500000001</v>
      </c>
      <c r="H12" s="123">
        <f t="shared" si="2"/>
        <v>3629.895997019868</v>
      </c>
      <c r="I12" s="50">
        <f t="shared" si="1"/>
        <v>-4.8534999999999826</v>
      </c>
      <c r="J12" s="50">
        <f t="shared" si="0"/>
        <v>-199.3431499999997</v>
      </c>
      <c r="K12" s="50">
        <f t="shared" si="0"/>
        <v>-139.41132373484925</v>
      </c>
    </row>
    <row r="13" spans="2:11" x14ac:dyDescent="0.15">
      <c r="B13" s="22"/>
      <c r="C13" s="124"/>
      <c r="D13" s="105"/>
      <c r="E13" s="106"/>
      <c r="F13" s="124"/>
      <c r="G13" s="105"/>
      <c r="H13" s="106"/>
      <c r="I13" s="50">
        <f t="shared" si="1"/>
        <v>0</v>
      </c>
      <c r="J13" s="50">
        <f t="shared" si="0"/>
        <v>0</v>
      </c>
      <c r="K13" s="50">
        <f t="shared" si="0"/>
        <v>0</v>
      </c>
    </row>
    <row r="14" spans="2:11" x14ac:dyDescent="0.15">
      <c r="B14" s="15" t="s">
        <v>147</v>
      </c>
      <c r="C14" s="70">
        <f t="shared" ref="C14:H14" si="3">C15</f>
        <v>4.95</v>
      </c>
      <c r="D14" s="71">
        <f t="shared" si="3"/>
        <v>163.845</v>
      </c>
      <c r="E14" s="72">
        <f t="shared" si="3"/>
        <v>133.96132075471698</v>
      </c>
      <c r="F14" s="70">
        <f t="shared" si="3"/>
        <v>4.9005000000000001</v>
      </c>
      <c r="G14" s="71">
        <f t="shared" si="3"/>
        <v>155.34584999999998</v>
      </c>
      <c r="H14" s="72">
        <f t="shared" si="3"/>
        <v>126.53999701986754</v>
      </c>
      <c r="I14" s="50">
        <f t="shared" si="1"/>
        <v>-4.9500000000000099E-2</v>
      </c>
      <c r="J14" s="50">
        <f t="shared" si="0"/>
        <v>-8.4991500000000144</v>
      </c>
      <c r="K14" s="50">
        <f t="shared" si="0"/>
        <v>-7.4213237348494374</v>
      </c>
    </row>
    <row r="15" spans="2:11" x14ac:dyDescent="0.15">
      <c r="B15" s="102" t="s">
        <v>20</v>
      </c>
      <c r="C15" s="73">
        <v>4.95</v>
      </c>
      <c r="D15" s="68">
        <v>163.845</v>
      </c>
      <c r="E15" s="74">
        <v>133.96132075471698</v>
      </c>
      <c r="F15" s="73">
        <v>4.9005000000000001</v>
      </c>
      <c r="G15" s="68">
        <v>155.34584999999998</v>
      </c>
      <c r="H15" s="74">
        <v>126.53999701986754</v>
      </c>
      <c r="I15" s="50">
        <f t="shared" si="1"/>
        <v>-4.9500000000000099E-2</v>
      </c>
      <c r="J15" s="50">
        <f t="shared" si="0"/>
        <v>-8.4991500000000144</v>
      </c>
      <c r="K15" s="50">
        <f t="shared" si="0"/>
        <v>-7.4213237348494374</v>
      </c>
    </row>
    <row r="16" spans="2:11" ht="13.5" customHeight="1" x14ac:dyDescent="0.15">
      <c r="B16" s="15"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0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0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0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5" t="s">
        <v>10</v>
      </c>
      <c r="C20" s="81">
        <f t="shared" ref="C20:H20" si="4">SUM(C21,C22,C23,C24,C25,C26)</f>
        <v>4.0999999999999996</v>
      </c>
      <c r="D20" s="82">
        <f t="shared" si="4"/>
        <v>120</v>
      </c>
      <c r="E20" s="83">
        <f t="shared" si="4"/>
        <v>80</v>
      </c>
      <c r="F20" s="81">
        <f t="shared" si="4"/>
        <v>4</v>
      </c>
      <c r="G20" s="82">
        <f t="shared" si="4"/>
        <v>120</v>
      </c>
      <c r="H20" s="83">
        <f t="shared" si="4"/>
        <v>80</v>
      </c>
      <c r="I20" s="50">
        <f t="shared" si="1"/>
        <v>-9.9999999999999645E-2</v>
      </c>
      <c r="J20" s="50">
        <f t="shared" si="0"/>
        <v>0</v>
      </c>
      <c r="K20" s="50">
        <f t="shared" si="0"/>
        <v>0</v>
      </c>
    </row>
    <row r="21" spans="2:11" x14ac:dyDescent="0.15">
      <c r="B21" s="10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0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02" t="s">
        <v>26</v>
      </c>
      <c r="C23" s="87" t="s">
        <v>5</v>
      </c>
      <c r="D23" s="52" t="s">
        <v>5</v>
      </c>
      <c r="E23" s="88" t="s">
        <v>5</v>
      </c>
      <c r="F23" s="87" t="s">
        <v>5</v>
      </c>
      <c r="G23" s="52" t="s">
        <v>5</v>
      </c>
      <c r="H23" s="88" t="s">
        <v>5</v>
      </c>
      <c r="I23" s="50" t="e">
        <f t="shared" si="1"/>
        <v>#VALUE!</v>
      </c>
      <c r="J23" s="50" t="e">
        <f t="shared" si="0"/>
        <v>#VALUE!</v>
      </c>
      <c r="K23" s="50" t="e">
        <f t="shared" si="0"/>
        <v>#VALUE!</v>
      </c>
    </row>
    <row r="24" spans="2:11" x14ac:dyDescent="0.15">
      <c r="B24" s="102" t="s">
        <v>27</v>
      </c>
      <c r="C24" s="87">
        <v>4</v>
      </c>
      <c r="D24" s="52">
        <v>120</v>
      </c>
      <c r="E24" s="88">
        <v>80</v>
      </c>
      <c r="F24" s="87">
        <v>4</v>
      </c>
      <c r="G24" s="52">
        <v>120</v>
      </c>
      <c r="H24" s="88">
        <v>80</v>
      </c>
      <c r="I24" s="50">
        <f t="shared" si="1"/>
        <v>0</v>
      </c>
      <c r="J24" s="50">
        <f t="shared" si="0"/>
        <v>0</v>
      </c>
      <c r="K24" s="50">
        <f t="shared" si="0"/>
        <v>0</v>
      </c>
    </row>
    <row r="25" spans="2:11" x14ac:dyDescent="0.15">
      <c r="B25" s="10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02" t="s">
        <v>29</v>
      </c>
      <c r="C26" s="87">
        <v>0.1</v>
      </c>
      <c r="D26" s="52">
        <v>0</v>
      </c>
      <c r="E26" s="88">
        <v>0</v>
      </c>
      <c r="F26" s="87">
        <v>0</v>
      </c>
      <c r="G26" s="52">
        <v>0</v>
      </c>
      <c r="H26" s="88">
        <v>0</v>
      </c>
      <c r="I26" s="50">
        <f t="shared" si="1"/>
        <v>-0.1</v>
      </c>
      <c r="J26" s="50">
        <f t="shared" si="1"/>
        <v>0</v>
      </c>
      <c r="K26" s="50">
        <f t="shared" si="1"/>
        <v>0</v>
      </c>
    </row>
    <row r="27" spans="2:11" x14ac:dyDescent="0.15">
      <c r="B27" s="15" t="s">
        <v>11</v>
      </c>
      <c r="C27" s="81">
        <f t="shared" ref="C27:H27" si="5">SUM(C28)</f>
        <v>4.8</v>
      </c>
      <c r="D27" s="82">
        <f t="shared" si="5"/>
        <v>156</v>
      </c>
      <c r="E27" s="83">
        <f t="shared" si="5"/>
        <v>122</v>
      </c>
      <c r="F27" s="81">
        <f t="shared" si="5"/>
        <v>4.8</v>
      </c>
      <c r="G27" s="82">
        <f t="shared" si="5"/>
        <v>150</v>
      </c>
      <c r="H27" s="83">
        <f t="shared" si="5"/>
        <v>120</v>
      </c>
      <c r="I27" s="50">
        <f t="shared" si="1"/>
        <v>0</v>
      </c>
      <c r="J27" s="50">
        <f t="shared" si="1"/>
        <v>-6</v>
      </c>
      <c r="K27" s="50">
        <f t="shared" si="1"/>
        <v>-2</v>
      </c>
    </row>
    <row r="28" spans="2:11" x14ac:dyDescent="0.15">
      <c r="B28" s="102" t="s">
        <v>30</v>
      </c>
      <c r="C28" s="89">
        <v>4.8</v>
      </c>
      <c r="D28" s="90">
        <v>156</v>
      </c>
      <c r="E28" s="91">
        <v>122</v>
      </c>
      <c r="F28" s="89">
        <v>4.8</v>
      </c>
      <c r="G28" s="90">
        <v>150</v>
      </c>
      <c r="H28" s="91">
        <v>120</v>
      </c>
      <c r="I28" s="50">
        <f t="shared" si="1"/>
        <v>0</v>
      </c>
      <c r="J28" s="50">
        <f t="shared" si="1"/>
        <v>-6</v>
      </c>
      <c r="K28" s="50">
        <f t="shared" si="1"/>
        <v>-2</v>
      </c>
    </row>
    <row r="29" spans="2:11" x14ac:dyDescent="0.15">
      <c r="B29" s="15" t="s">
        <v>12</v>
      </c>
      <c r="C29" s="81">
        <f t="shared" ref="C29:H29" si="6">SUM(C30,C31,C32,C33)</f>
        <v>23</v>
      </c>
      <c r="D29" s="82">
        <f t="shared" si="6"/>
        <v>797</v>
      </c>
      <c r="E29" s="83">
        <f t="shared" si="6"/>
        <v>624</v>
      </c>
      <c r="F29" s="81">
        <f t="shared" si="6"/>
        <v>20</v>
      </c>
      <c r="G29" s="82">
        <f t="shared" si="6"/>
        <v>689</v>
      </c>
      <c r="H29" s="83">
        <f t="shared" si="6"/>
        <v>562</v>
      </c>
      <c r="I29" s="50">
        <f t="shared" si="1"/>
        <v>-3</v>
      </c>
      <c r="J29" s="50">
        <f t="shared" si="1"/>
        <v>-108</v>
      </c>
      <c r="K29" s="50">
        <f t="shared" si="1"/>
        <v>-62</v>
      </c>
    </row>
    <row r="30" spans="2:11" x14ac:dyDescent="0.15">
      <c r="B30" s="10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0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02" t="s">
        <v>33</v>
      </c>
      <c r="C32" s="92">
        <v>16</v>
      </c>
      <c r="D32" s="93">
        <v>504</v>
      </c>
      <c r="E32" s="94">
        <v>367</v>
      </c>
      <c r="F32" s="92">
        <v>14</v>
      </c>
      <c r="G32" s="93">
        <v>423</v>
      </c>
      <c r="H32" s="94">
        <v>310</v>
      </c>
      <c r="I32" s="50">
        <f t="shared" si="1"/>
        <v>-2</v>
      </c>
      <c r="J32" s="50">
        <f t="shared" si="1"/>
        <v>-81</v>
      </c>
      <c r="K32" s="50">
        <f t="shared" si="1"/>
        <v>-57</v>
      </c>
    </row>
    <row r="33" spans="2:11" x14ac:dyDescent="0.15">
      <c r="B33" s="102" t="s">
        <v>34</v>
      </c>
      <c r="C33" s="89">
        <v>7</v>
      </c>
      <c r="D33" s="90">
        <v>293</v>
      </c>
      <c r="E33" s="91">
        <v>257</v>
      </c>
      <c r="F33" s="89">
        <v>6</v>
      </c>
      <c r="G33" s="90">
        <v>266</v>
      </c>
      <c r="H33" s="91">
        <v>252</v>
      </c>
      <c r="I33" s="50">
        <f t="shared" si="1"/>
        <v>-1</v>
      </c>
      <c r="J33" s="50">
        <f t="shared" si="1"/>
        <v>-27</v>
      </c>
      <c r="K33" s="50">
        <f t="shared" si="1"/>
        <v>-5</v>
      </c>
    </row>
    <row r="34" spans="2:11" x14ac:dyDescent="0.15">
      <c r="B34" s="15" t="s">
        <v>13</v>
      </c>
      <c r="C34" s="81">
        <f t="shared" ref="C34:H34" si="7">SUM(C35,C36,C37,C38,C39,C40,C41)</f>
        <v>62</v>
      </c>
      <c r="D34" s="82">
        <f t="shared" si="7"/>
        <v>2097</v>
      </c>
      <c r="E34" s="83">
        <f t="shared" si="7"/>
        <v>1904</v>
      </c>
      <c r="F34" s="81">
        <f t="shared" si="7"/>
        <v>61</v>
      </c>
      <c r="G34" s="82">
        <f t="shared" si="7"/>
        <v>2013</v>
      </c>
      <c r="H34" s="83">
        <f t="shared" si="7"/>
        <v>1829</v>
      </c>
      <c r="I34" s="50">
        <f t="shared" si="1"/>
        <v>-1</v>
      </c>
      <c r="J34" s="50">
        <f t="shared" si="1"/>
        <v>-84</v>
      </c>
      <c r="K34" s="50">
        <f t="shared" si="1"/>
        <v>-75</v>
      </c>
    </row>
    <row r="35" spans="2:11" x14ac:dyDescent="0.15">
      <c r="B35" s="10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02" t="s">
        <v>36</v>
      </c>
      <c r="C36" s="92">
        <v>7</v>
      </c>
      <c r="D36" s="93">
        <v>276</v>
      </c>
      <c r="E36" s="94">
        <v>253</v>
      </c>
      <c r="F36" s="92">
        <v>8</v>
      </c>
      <c r="G36" s="93">
        <v>305</v>
      </c>
      <c r="H36" s="94">
        <v>279</v>
      </c>
      <c r="I36" s="50">
        <f t="shared" si="1"/>
        <v>1</v>
      </c>
      <c r="J36" s="50">
        <f t="shared" si="1"/>
        <v>29</v>
      </c>
      <c r="K36" s="50">
        <f t="shared" si="1"/>
        <v>26</v>
      </c>
    </row>
    <row r="37" spans="2:11" x14ac:dyDescent="0.15">
      <c r="B37" s="102" t="s">
        <v>37</v>
      </c>
      <c r="C37" s="92">
        <v>50</v>
      </c>
      <c r="D37" s="93">
        <v>1650</v>
      </c>
      <c r="E37" s="94">
        <v>1500</v>
      </c>
      <c r="F37" s="92">
        <v>48</v>
      </c>
      <c r="G37" s="93">
        <v>1540</v>
      </c>
      <c r="H37" s="94">
        <v>1400</v>
      </c>
      <c r="I37" s="50">
        <f t="shared" si="1"/>
        <v>-2</v>
      </c>
      <c r="J37" s="50">
        <f t="shared" si="1"/>
        <v>-110</v>
      </c>
      <c r="K37" s="50">
        <f t="shared" si="1"/>
        <v>-100</v>
      </c>
    </row>
    <row r="38" spans="2:11" x14ac:dyDescent="0.15">
      <c r="B38" s="10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02" t="s">
        <v>39</v>
      </c>
      <c r="C39" s="89">
        <v>2</v>
      </c>
      <c r="D39" s="90">
        <v>80</v>
      </c>
      <c r="E39" s="91">
        <v>80</v>
      </c>
      <c r="F39" s="89">
        <v>2</v>
      </c>
      <c r="G39" s="90">
        <v>80</v>
      </c>
      <c r="H39" s="91">
        <v>80</v>
      </c>
      <c r="I39" s="50">
        <f t="shared" si="1"/>
        <v>0</v>
      </c>
      <c r="J39" s="50">
        <f t="shared" si="1"/>
        <v>0</v>
      </c>
      <c r="K39" s="50">
        <f t="shared" si="1"/>
        <v>0</v>
      </c>
    </row>
    <row r="40" spans="2:11" x14ac:dyDescent="0.15">
      <c r="B40" s="102" t="s">
        <v>40</v>
      </c>
      <c r="C40" s="89">
        <v>3</v>
      </c>
      <c r="D40" s="90">
        <v>91</v>
      </c>
      <c r="E40" s="91">
        <v>71</v>
      </c>
      <c r="F40" s="89">
        <v>3</v>
      </c>
      <c r="G40" s="90">
        <v>88</v>
      </c>
      <c r="H40" s="91">
        <v>70</v>
      </c>
      <c r="I40" s="50">
        <f t="shared" si="1"/>
        <v>0</v>
      </c>
      <c r="J40" s="50">
        <f t="shared" si="1"/>
        <v>-3</v>
      </c>
      <c r="K40" s="50">
        <f t="shared" si="1"/>
        <v>-1</v>
      </c>
    </row>
    <row r="41" spans="2:11" x14ac:dyDescent="0.15">
      <c r="B41" s="10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5" t="s">
        <v>14</v>
      </c>
      <c r="C42" s="81">
        <f t="shared" ref="C42:H42" si="8">SUM(C43,C44,C45,C46,C47)</f>
        <v>23</v>
      </c>
      <c r="D42" s="82">
        <f t="shared" si="8"/>
        <v>984</v>
      </c>
      <c r="E42" s="83">
        <f t="shared" si="8"/>
        <v>884</v>
      </c>
      <c r="F42" s="81">
        <f t="shared" si="8"/>
        <v>23</v>
      </c>
      <c r="G42" s="82">
        <f t="shared" si="8"/>
        <v>984</v>
      </c>
      <c r="H42" s="83">
        <f t="shared" si="8"/>
        <v>884</v>
      </c>
      <c r="I42" s="50">
        <f t="shared" si="1"/>
        <v>0</v>
      </c>
      <c r="J42" s="50">
        <f t="shared" si="1"/>
        <v>0</v>
      </c>
      <c r="K42" s="50">
        <f t="shared" si="1"/>
        <v>0</v>
      </c>
    </row>
    <row r="43" spans="2:11" x14ac:dyDescent="0.15">
      <c r="B43" s="10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0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02" t="s">
        <v>44</v>
      </c>
      <c r="C45" s="89">
        <v>23</v>
      </c>
      <c r="D45" s="90">
        <v>984</v>
      </c>
      <c r="E45" s="91">
        <v>884</v>
      </c>
      <c r="F45" s="89">
        <v>23</v>
      </c>
      <c r="G45" s="90">
        <v>984</v>
      </c>
      <c r="H45" s="91">
        <v>884</v>
      </c>
      <c r="I45" s="50">
        <f t="shared" si="1"/>
        <v>0</v>
      </c>
      <c r="J45" s="50">
        <f t="shared" si="1"/>
        <v>0</v>
      </c>
      <c r="K45" s="50">
        <f t="shared" si="1"/>
        <v>0</v>
      </c>
    </row>
    <row r="46" spans="2:11" x14ac:dyDescent="0.15">
      <c r="B46" s="10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02" t="s">
        <v>46</v>
      </c>
      <c r="C47" s="87" t="s">
        <v>5</v>
      </c>
      <c r="D47" s="52" t="s">
        <v>5</v>
      </c>
      <c r="E47" s="88" t="s">
        <v>5</v>
      </c>
      <c r="F47" s="87" t="s">
        <v>5</v>
      </c>
      <c r="G47" s="52" t="s">
        <v>5</v>
      </c>
      <c r="H47" s="88" t="s">
        <v>5</v>
      </c>
      <c r="I47" s="50" t="e">
        <f t="shared" si="1"/>
        <v>#VALUE!</v>
      </c>
      <c r="J47" s="50" t="e">
        <f t="shared" si="1"/>
        <v>#VALUE!</v>
      </c>
      <c r="K47" s="50" t="e">
        <f t="shared" si="1"/>
        <v>#VALUE!</v>
      </c>
    </row>
    <row r="48" spans="2:11" x14ac:dyDescent="0.15">
      <c r="B48" s="15"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0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0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5" t="s">
        <v>16</v>
      </c>
      <c r="C51" s="81">
        <f t="shared" ref="C51:H51" si="9">SUM(C52,C53,C54)</f>
        <v>0</v>
      </c>
      <c r="D51" s="82">
        <f t="shared" si="9"/>
        <v>0</v>
      </c>
      <c r="E51" s="83">
        <f t="shared" si="9"/>
        <v>0</v>
      </c>
      <c r="F51" s="81" t="s">
        <v>5</v>
      </c>
      <c r="G51" s="82" t="s">
        <v>5</v>
      </c>
      <c r="H51" s="83" t="s">
        <v>5</v>
      </c>
      <c r="I51" s="50" t="e">
        <f t="shared" si="1"/>
        <v>#VALUE!</v>
      </c>
      <c r="J51" s="50" t="e">
        <f t="shared" si="1"/>
        <v>#VALUE!</v>
      </c>
      <c r="K51" s="50" t="e">
        <f t="shared" si="1"/>
        <v>#VALUE!</v>
      </c>
    </row>
    <row r="52" spans="2:11" x14ac:dyDescent="0.15">
      <c r="B52" s="10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0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02" t="s">
        <v>51</v>
      </c>
      <c r="C54" s="89">
        <v>0</v>
      </c>
      <c r="D54" s="90">
        <v>0</v>
      </c>
      <c r="E54" s="91">
        <v>0</v>
      </c>
      <c r="F54" s="89" t="s">
        <v>5</v>
      </c>
      <c r="G54" s="90" t="s">
        <v>5</v>
      </c>
      <c r="H54" s="91" t="s">
        <v>5</v>
      </c>
      <c r="I54" s="50" t="e">
        <f t="shared" si="1"/>
        <v>#VALUE!</v>
      </c>
      <c r="J54" s="50" t="e">
        <f t="shared" si="1"/>
        <v>#VALUE!</v>
      </c>
      <c r="K54" s="50" t="e">
        <f t="shared" si="1"/>
        <v>#VALUE!</v>
      </c>
    </row>
    <row r="55" spans="2:11" x14ac:dyDescent="0.15">
      <c r="B55" s="15" t="s">
        <v>17</v>
      </c>
      <c r="C55" s="81">
        <f t="shared" ref="C55:H55" si="10">SUM(C56,C57,C58,C59,C60,C61,C62,C63,C64,C65)</f>
        <v>1</v>
      </c>
      <c r="D55" s="82">
        <f t="shared" si="10"/>
        <v>3</v>
      </c>
      <c r="E55" s="83">
        <f t="shared" si="10"/>
        <v>1</v>
      </c>
      <c r="F55" s="81">
        <f t="shared" si="10"/>
        <v>0.29599999999999999</v>
      </c>
      <c r="G55" s="82">
        <f t="shared" si="10"/>
        <v>14.502000000000001</v>
      </c>
      <c r="H55" s="83">
        <f t="shared" si="10"/>
        <v>12.356</v>
      </c>
      <c r="I55" s="50">
        <f t="shared" si="1"/>
        <v>-0.70399999999999996</v>
      </c>
      <c r="J55" s="50">
        <f t="shared" si="1"/>
        <v>11.502000000000001</v>
      </c>
      <c r="K55" s="50">
        <f t="shared" si="1"/>
        <v>11.356</v>
      </c>
    </row>
    <row r="56" spans="2:11" x14ac:dyDescent="0.15">
      <c r="B56" s="10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02" t="s">
        <v>53</v>
      </c>
      <c r="C57" s="89">
        <v>0</v>
      </c>
      <c r="D57" s="90">
        <v>2</v>
      </c>
      <c r="E57" s="91">
        <v>1</v>
      </c>
      <c r="F57" s="89">
        <v>0.29599999999999999</v>
      </c>
      <c r="G57" s="90">
        <v>14.502000000000001</v>
      </c>
      <c r="H57" s="91">
        <v>12.356</v>
      </c>
      <c r="I57" s="50">
        <f t="shared" si="1"/>
        <v>0.29599999999999999</v>
      </c>
      <c r="J57" s="50">
        <f t="shared" si="1"/>
        <v>12.502000000000001</v>
      </c>
      <c r="K57" s="50">
        <f t="shared" si="1"/>
        <v>11.356</v>
      </c>
    </row>
    <row r="58" spans="2:11" x14ac:dyDescent="0.15">
      <c r="B58" s="102" t="s">
        <v>54</v>
      </c>
      <c r="C58" s="89">
        <v>1</v>
      </c>
      <c r="D58" s="90">
        <v>1</v>
      </c>
      <c r="E58" s="91">
        <v>0</v>
      </c>
      <c r="F58" s="89">
        <v>0</v>
      </c>
      <c r="G58" s="90">
        <v>0</v>
      </c>
      <c r="H58" s="91">
        <v>0</v>
      </c>
      <c r="I58" s="50">
        <f t="shared" si="1"/>
        <v>-1</v>
      </c>
      <c r="J58" s="50">
        <f t="shared" si="1"/>
        <v>-1</v>
      </c>
      <c r="K58" s="50">
        <f t="shared" si="1"/>
        <v>0</v>
      </c>
    </row>
    <row r="59" spans="2:11" x14ac:dyDescent="0.15">
      <c r="B59" s="10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02" t="s">
        <v>56</v>
      </c>
      <c r="C60" s="89">
        <v>0</v>
      </c>
      <c r="D60" s="90">
        <v>0</v>
      </c>
      <c r="E60" s="91">
        <v>0</v>
      </c>
      <c r="F60" s="89">
        <v>0</v>
      </c>
      <c r="G60" s="90">
        <v>0</v>
      </c>
      <c r="H60" s="91">
        <v>0</v>
      </c>
      <c r="I60" s="50">
        <f t="shared" si="1"/>
        <v>0</v>
      </c>
      <c r="J60" s="50">
        <f t="shared" si="1"/>
        <v>0</v>
      </c>
      <c r="K60" s="50">
        <f t="shared" si="1"/>
        <v>0</v>
      </c>
    </row>
    <row r="61" spans="2:11" x14ac:dyDescent="0.15">
      <c r="B61" s="10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0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02" t="s">
        <v>59</v>
      </c>
      <c r="C63" s="89">
        <v>0</v>
      </c>
      <c r="D63" s="90">
        <v>0</v>
      </c>
      <c r="E63" s="91">
        <v>0</v>
      </c>
      <c r="F63" s="89">
        <v>0</v>
      </c>
      <c r="G63" s="90">
        <v>0</v>
      </c>
      <c r="H63" s="91">
        <v>0</v>
      </c>
      <c r="I63" s="50">
        <f t="shared" si="1"/>
        <v>0</v>
      </c>
      <c r="J63" s="50">
        <f t="shared" si="1"/>
        <v>0</v>
      </c>
      <c r="K63" s="50">
        <f t="shared" si="1"/>
        <v>0</v>
      </c>
    </row>
    <row r="64" spans="2:11" x14ac:dyDescent="0.15">
      <c r="B64" s="10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0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5" t="s">
        <v>18</v>
      </c>
      <c r="C66" s="81" t="s">
        <v>5</v>
      </c>
      <c r="D66" s="82">
        <f t="shared" ref="C66:H66" si="11">SUM(D67,D68,D69)</f>
        <v>20.346</v>
      </c>
      <c r="E66" s="83">
        <f t="shared" si="11"/>
        <v>20.346</v>
      </c>
      <c r="F66" s="81" t="s">
        <v>5</v>
      </c>
      <c r="G66" s="82">
        <f t="shared" si="11"/>
        <v>16</v>
      </c>
      <c r="H66" s="83">
        <f t="shared" si="11"/>
        <v>16</v>
      </c>
      <c r="I66" s="50" t="e">
        <f t="shared" si="1"/>
        <v>#VALUE!</v>
      </c>
      <c r="J66" s="50">
        <f t="shared" si="1"/>
        <v>-4.3460000000000001</v>
      </c>
      <c r="K66" s="50">
        <f t="shared" si="1"/>
        <v>-4.3460000000000001</v>
      </c>
    </row>
    <row r="67" spans="2:11" x14ac:dyDescent="0.15">
      <c r="B67" s="102" t="s">
        <v>62</v>
      </c>
      <c r="C67" s="89" t="s">
        <v>5</v>
      </c>
      <c r="D67" s="90">
        <v>20.346</v>
      </c>
      <c r="E67" s="91">
        <v>20.346</v>
      </c>
      <c r="F67" s="89" t="s">
        <v>5</v>
      </c>
      <c r="G67" s="90">
        <v>16</v>
      </c>
      <c r="H67" s="91">
        <v>16</v>
      </c>
      <c r="I67" s="50" t="e">
        <f t="shared" si="1"/>
        <v>#VALUE!</v>
      </c>
      <c r="J67" s="50">
        <f t="shared" si="1"/>
        <v>-4.3460000000000001</v>
      </c>
      <c r="K67" s="50">
        <f t="shared" si="1"/>
        <v>-4.3460000000000001</v>
      </c>
    </row>
    <row r="68" spans="2:11" ht="13.5" customHeight="1" x14ac:dyDescent="0.15">
      <c r="B68" s="10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03"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B1:K71"/>
  <sheetViews>
    <sheetView view="pageBreakPreview" zoomScale="90" zoomScaleNormal="100" zoomScaleSheetLayoutView="90" workbookViewId="0">
      <selection activeCell="B5" sqref="B5:H69"/>
    </sheetView>
  </sheetViews>
  <sheetFormatPr defaultRowHeight="13.5" x14ac:dyDescent="0.15"/>
  <cols>
    <col min="1" max="1" width="9" style="19"/>
    <col min="2" max="2" width="16.625" style="19" customWidth="1"/>
    <col min="3" max="8" width="14.625" style="19" customWidth="1"/>
    <col min="9" max="16384" width="9" style="19"/>
  </cols>
  <sheetData>
    <row r="1" spans="2:11" x14ac:dyDescent="0.15">
      <c r="B1" s="10"/>
      <c r="C1" s="12"/>
      <c r="D1" s="12"/>
      <c r="E1" s="12"/>
      <c r="F1" s="12"/>
      <c r="G1" s="12"/>
      <c r="H1" s="12"/>
      <c r="I1" s="3"/>
      <c r="J1" s="3"/>
      <c r="K1" s="3"/>
    </row>
    <row r="2" spans="2:11" x14ac:dyDescent="0.15">
      <c r="B2" s="10"/>
      <c r="C2" s="12"/>
      <c r="D2" s="12"/>
      <c r="E2" s="12"/>
      <c r="F2" s="12"/>
      <c r="G2" s="12"/>
      <c r="H2" s="12"/>
      <c r="I2" s="3"/>
      <c r="J2" s="3"/>
      <c r="K2" s="3"/>
    </row>
    <row r="3" spans="2:11" x14ac:dyDescent="0.15">
      <c r="B3" s="10" t="s">
        <v>119</v>
      </c>
      <c r="C3" s="12"/>
      <c r="D3" s="12"/>
      <c r="E3" s="12"/>
      <c r="F3" s="12"/>
      <c r="G3" s="12"/>
      <c r="H3" s="12"/>
      <c r="I3" s="3"/>
      <c r="J3" s="3"/>
      <c r="K3" s="3"/>
    </row>
    <row r="4" spans="2:11" ht="14.25" thickBot="1" x14ac:dyDescent="0.2">
      <c r="B4" s="10"/>
      <c r="C4" s="12"/>
      <c r="D4" s="12"/>
      <c r="E4" s="12"/>
      <c r="F4" s="12"/>
      <c r="G4" s="12"/>
      <c r="H4" s="12"/>
      <c r="I4" s="3"/>
      <c r="J4" s="3"/>
      <c r="K4" s="3"/>
    </row>
    <row r="5" spans="2:11" x14ac:dyDescent="0.15">
      <c r="B5" s="53"/>
      <c r="C5" s="271" t="str">
        <f>'(1)-1春だいこん'!C5:E5</f>
        <v>令和２年産（2020年産）</v>
      </c>
      <c r="D5" s="272"/>
      <c r="E5" s="288"/>
      <c r="F5" s="271" t="str">
        <f>'(1)-1春だいこん'!F5:H5</f>
        <v>令和３年産（2021年産）</v>
      </c>
      <c r="G5" s="272"/>
      <c r="H5" s="273"/>
      <c r="I5" s="3"/>
      <c r="J5" s="3"/>
      <c r="K5" s="3"/>
    </row>
    <row r="6" spans="2:11" x14ac:dyDescent="0.15">
      <c r="B6" s="289" t="s">
        <v>19</v>
      </c>
      <c r="C6" s="290" t="s">
        <v>0</v>
      </c>
      <c r="D6" s="291" t="s">
        <v>1</v>
      </c>
      <c r="E6" s="292" t="s">
        <v>2</v>
      </c>
      <c r="F6" s="290" t="s">
        <v>0</v>
      </c>
      <c r="G6" s="291" t="s">
        <v>1</v>
      </c>
      <c r="H6" s="293" t="s">
        <v>2</v>
      </c>
      <c r="I6" s="3"/>
      <c r="J6" s="3"/>
      <c r="K6" s="3"/>
    </row>
    <row r="7" spans="2:11" x14ac:dyDescent="0.15">
      <c r="B7" s="289"/>
      <c r="C7" s="290"/>
      <c r="D7" s="291"/>
      <c r="E7" s="292"/>
      <c r="F7" s="290"/>
      <c r="G7" s="291"/>
      <c r="H7" s="293"/>
      <c r="I7" s="274" t="s">
        <v>337</v>
      </c>
      <c r="J7" s="275"/>
      <c r="K7" s="275"/>
    </row>
    <row r="8" spans="2:11" x14ac:dyDescent="0.15">
      <c r="B8" s="289"/>
      <c r="C8" s="290"/>
      <c r="D8" s="291"/>
      <c r="E8" s="292"/>
      <c r="F8" s="290"/>
      <c r="G8" s="291"/>
      <c r="H8" s="293"/>
      <c r="I8" s="50" t="s">
        <v>325</v>
      </c>
      <c r="J8" s="50" t="s">
        <v>326</v>
      </c>
      <c r="K8" s="50" t="s">
        <v>327</v>
      </c>
    </row>
    <row r="9" spans="2:11" x14ac:dyDescent="0.15">
      <c r="B9" s="110"/>
      <c r="C9" s="118" t="s">
        <v>3</v>
      </c>
      <c r="D9" s="116" t="s">
        <v>4</v>
      </c>
      <c r="E9" s="128" t="s">
        <v>4</v>
      </c>
      <c r="F9" s="118" t="s">
        <v>3</v>
      </c>
      <c r="G9" s="116" t="s">
        <v>4</v>
      </c>
      <c r="H9" s="119" t="s">
        <v>4</v>
      </c>
      <c r="I9" s="50"/>
      <c r="J9" s="50"/>
      <c r="K9" s="50"/>
    </row>
    <row r="10" spans="2:11" ht="27" customHeight="1" x14ac:dyDescent="0.15">
      <c r="B10" s="111" t="s">
        <v>145</v>
      </c>
      <c r="C10" s="58">
        <v>228</v>
      </c>
      <c r="D10" s="59">
        <v>7020</v>
      </c>
      <c r="E10" s="60">
        <v>6410</v>
      </c>
      <c r="F10" s="58">
        <v>248</v>
      </c>
      <c r="G10" s="59">
        <v>8380</v>
      </c>
      <c r="H10" s="60">
        <v>7650</v>
      </c>
      <c r="I10" s="50">
        <f>F10-C10</f>
        <v>20</v>
      </c>
      <c r="J10" s="50">
        <f t="shared" ref="J10:K25" si="0">G10-D10</f>
        <v>1360</v>
      </c>
      <c r="K10" s="50">
        <f t="shared" si="0"/>
        <v>1240</v>
      </c>
    </row>
    <row r="11" spans="2:11" x14ac:dyDescent="0.15">
      <c r="B11" s="112"/>
      <c r="C11" s="118"/>
      <c r="D11" s="116"/>
      <c r="E11" s="119"/>
      <c r="F11" s="118"/>
      <c r="G11" s="116"/>
      <c r="H11" s="119"/>
      <c r="I11" s="50">
        <f t="shared" ref="I11:K69" si="1">F11-C11</f>
        <v>0</v>
      </c>
      <c r="J11" s="50">
        <f t="shared" si="0"/>
        <v>0</v>
      </c>
      <c r="K11" s="50">
        <f t="shared" si="0"/>
        <v>0</v>
      </c>
    </row>
    <row r="12" spans="2:11" x14ac:dyDescent="0.15">
      <c r="B12" s="113" t="s">
        <v>146</v>
      </c>
      <c r="C12" s="125">
        <f t="shared" ref="C12:H12" si="2">SUM(C14,C16,C20,C27,C29,C34,C42,C48,C51,C55,C66)</f>
        <v>120</v>
      </c>
      <c r="D12" s="107">
        <f t="shared" si="2"/>
        <v>3641.4085</v>
      </c>
      <c r="E12" s="108">
        <f t="shared" si="2"/>
        <v>3249.4085</v>
      </c>
      <c r="F12" s="125">
        <f t="shared" si="2"/>
        <v>130</v>
      </c>
      <c r="G12" s="107">
        <f t="shared" si="2"/>
        <v>4333</v>
      </c>
      <c r="H12" s="108">
        <f t="shared" si="2"/>
        <v>3849</v>
      </c>
      <c r="I12" s="50">
        <f t="shared" si="1"/>
        <v>10</v>
      </c>
      <c r="J12" s="50">
        <f t="shared" si="0"/>
        <v>691.5915</v>
      </c>
      <c r="K12" s="50">
        <f t="shared" si="0"/>
        <v>599.5915</v>
      </c>
    </row>
    <row r="13" spans="2:11" x14ac:dyDescent="0.15">
      <c r="B13" s="114"/>
      <c r="C13" s="135"/>
      <c r="D13" s="133"/>
      <c r="E13" s="134"/>
      <c r="F13" s="135"/>
      <c r="G13" s="133"/>
      <c r="H13" s="134"/>
      <c r="I13" s="50">
        <f t="shared" si="1"/>
        <v>0</v>
      </c>
      <c r="J13" s="50">
        <f t="shared" si="0"/>
        <v>0</v>
      </c>
      <c r="K13" s="50">
        <f t="shared" si="0"/>
        <v>0</v>
      </c>
    </row>
    <row r="14" spans="2:11" x14ac:dyDescent="0.15">
      <c r="B14" s="113" t="s">
        <v>147</v>
      </c>
      <c r="C14" s="70" t="str">
        <f t="shared" ref="C14:H14" si="3">C15</f>
        <v>...</v>
      </c>
      <c r="D14" s="71" t="str">
        <f t="shared" si="3"/>
        <v>...</v>
      </c>
      <c r="E14" s="72" t="str">
        <f t="shared" si="3"/>
        <v>...</v>
      </c>
      <c r="F14" s="70" t="str">
        <f t="shared" si="3"/>
        <v>...</v>
      </c>
      <c r="G14" s="71" t="str">
        <f t="shared" si="3"/>
        <v>...</v>
      </c>
      <c r="H14" s="72" t="str">
        <f t="shared" si="3"/>
        <v>...</v>
      </c>
      <c r="I14" s="50" t="e">
        <f t="shared" si="1"/>
        <v>#VALUE!</v>
      </c>
      <c r="J14" s="50" t="e">
        <f t="shared" si="0"/>
        <v>#VALUE!</v>
      </c>
      <c r="K14" s="50" t="e">
        <f t="shared" si="0"/>
        <v>#VALUE!</v>
      </c>
    </row>
    <row r="15" spans="2:11" x14ac:dyDescent="0.15">
      <c r="B15" s="112" t="s">
        <v>20</v>
      </c>
      <c r="C15" s="73" t="s">
        <v>5</v>
      </c>
      <c r="D15" s="68" t="s">
        <v>5</v>
      </c>
      <c r="E15" s="74" t="s">
        <v>5</v>
      </c>
      <c r="F15" s="73" t="s">
        <v>5</v>
      </c>
      <c r="G15" s="68" t="s">
        <v>5</v>
      </c>
      <c r="H15" s="74" t="s">
        <v>5</v>
      </c>
      <c r="I15" s="50" t="e">
        <f t="shared" si="1"/>
        <v>#VALUE!</v>
      </c>
      <c r="J15" s="50" t="e">
        <f t="shared" si="0"/>
        <v>#VALUE!</v>
      </c>
      <c r="K15" s="50" t="e">
        <f t="shared" si="0"/>
        <v>#VALUE!</v>
      </c>
    </row>
    <row r="16" spans="2:11" ht="13.5" customHeight="1" x14ac:dyDescent="0.15">
      <c r="B16" s="113" t="s">
        <v>9</v>
      </c>
      <c r="C16" s="75" t="s">
        <v>5</v>
      </c>
      <c r="D16" s="76" t="s">
        <v>5</v>
      </c>
      <c r="E16" s="77" t="s">
        <v>5</v>
      </c>
      <c r="F16" s="75" t="s">
        <v>5</v>
      </c>
      <c r="G16" s="76" t="s">
        <v>5</v>
      </c>
      <c r="H16" s="77" t="s">
        <v>5</v>
      </c>
      <c r="I16" s="50" t="e">
        <f t="shared" si="1"/>
        <v>#VALUE!</v>
      </c>
      <c r="J16" s="50" t="e">
        <f t="shared" si="0"/>
        <v>#VALUE!</v>
      </c>
      <c r="K16" s="50" t="e">
        <f t="shared" si="0"/>
        <v>#VALUE!</v>
      </c>
    </row>
    <row r="17" spans="2:11" ht="13.5" customHeight="1" x14ac:dyDescent="0.15">
      <c r="B17" s="112" t="s">
        <v>21</v>
      </c>
      <c r="C17" s="78" t="s">
        <v>6</v>
      </c>
      <c r="D17" s="79" t="s">
        <v>6</v>
      </c>
      <c r="E17" s="80" t="s">
        <v>6</v>
      </c>
      <c r="F17" s="78" t="s">
        <v>6</v>
      </c>
      <c r="G17" s="79" t="s">
        <v>6</v>
      </c>
      <c r="H17" s="80" t="s">
        <v>6</v>
      </c>
      <c r="I17" s="50" t="e">
        <f t="shared" si="1"/>
        <v>#VALUE!</v>
      </c>
      <c r="J17" s="50" t="e">
        <f t="shared" si="0"/>
        <v>#VALUE!</v>
      </c>
      <c r="K17" s="50" t="e">
        <f t="shared" si="0"/>
        <v>#VALUE!</v>
      </c>
    </row>
    <row r="18" spans="2:11" ht="13.5" customHeight="1" x14ac:dyDescent="0.15">
      <c r="B18" s="112" t="s">
        <v>22</v>
      </c>
      <c r="C18" s="78" t="s">
        <v>5</v>
      </c>
      <c r="D18" s="79" t="s">
        <v>5</v>
      </c>
      <c r="E18" s="80" t="s">
        <v>5</v>
      </c>
      <c r="F18" s="78" t="s">
        <v>5</v>
      </c>
      <c r="G18" s="79" t="s">
        <v>5</v>
      </c>
      <c r="H18" s="80" t="s">
        <v>5</v>
      </c>
      <c r="I18" s="50" t="e">
        <f t="shared" si="1"/>
        <v>#VALUE!</v>
      </c>
      <c r="J18" s="50" t="e">
        <f t="shared" si="0"/>
        <v>#VALUE!</v>
      </c>
      <c r="K18" s="50" t="e">
        <f t="shared" si="0"/>
        <v>#VALUE!</v>
      </c>
    </row>
    <row r="19" spans="2:11" ht="13.5" customHeight="1" x14ac:dyDescent="0.15">
      <c r="B19" s="112" t="s">
        <v>23</v>
      </c>
      <c r="C19" s="78" t="s">
        <v>6</v>
      </c>
      <c r="D19" s="79" t="s">
        <v>6</v>
      </c>
      <c r="E19" s="80" t="s">
        <v>6</v>
      </c>
      <c r="F19" s="78" t="s">
        <v>6</v>
      </c>
      <c r="G19" s="79" t="s">
        <v>6</v>
      </c>
      <c r="H19" s="80" t="s">
        <v>6</v>
      </c>
      <c r="I19" s="50" t="e">
        <f t="shared" si="1"/>
        <v>#VALUE!</v>
      </c>
      <c r="J19" s="50" t="e">
        <f t="shared" si="0"/>
        <v>#VALUE!</v>
      </c>
      <c r="K19" s="50" t="e">
        <f t="shared" si="0"/>
        <v>#VALUE!</v>
      </c>
    </row>
    <row r="20" spans="2:11" ht="13.5" customHeight="1" x14ac:dyDescent="0.15">
      <c r="B20" s="113" t="s">
        <v>10</v>
      </c>
      <c r="C20" s="81" t="s">
        <v>5</v>
      </c>
      <c r="D20" s="82" t="s">
        <v>5</v>
      </c>
      <c r="E20" s="83" t="s">
        <v>5</v>
      </c>
      <c r="F20" s="81" t="s">
        <v>5</v>
      </c>
      <c r="G20" s="82" t="s">
        <v>5</v>
      </c>
      <c r="H20" s="83" t="s">
        <v>5</v>
      </c>
      <c r="I20" s="50" t="e">
        <f t="shared" si="1"/>
        <v>#VALUE!</v>
      </c>
      <c r="J20" s="50" t="e">
        <f t="shared" si="0"/>
        <v>#VALUE!</v>
      </c>
      <c r="K20" s="50" t="e">
        <f t="shared" si="0"/>
        <v>#VALUE!</v>
      </c>
    </row>
    <row r="21" spans="2:11" x14ac:dyDescent="0.15">
      <c r="B21" s="112" t="s">
        <v>24</v>
      </c>
      <c r="C21" s="84" t="s">
        <v>6</v>
      </c>
      <c r="D21" s="85" t="s">
        <v>6</v>
      </c>
      <c r="E21" s="86" t="s">
        <v>6</v>
      </c>
      <c r="F21" s="84" t="s">
        <v>6</v>
      </c>
      <c r="G21" s="85" t="s">
        <v>6</v>
      </c>
      <c r="H21" s="86" t="s">
        <v>6</v>
      </c>
      <c r="I21" s="50" t="e">
        <f t="shared" si="1"/>
        <v>#VALUE!</v>
      </c>
      <c r="J21" s="50" t="e">
        <f t="shared" si="0"/>
        <v>#VALUE!</v>
      </c>
      <c r="K21" s="50" t="e">
        <f t="shared" si="0"/>
        <v>#VALUE!</v>
      </c>
    </row>
    <row r="22" spans="2:11" x14ac:dyDescent="0.15">
      <c r="B22" s="112" t="s">
        <v>25</v>
      </c>
      <c r="C22" s="78" t="s">
        <v>6</v>
      </c>
      <c r="D22" s="79" t="s">
        <v>6</v>
      </c>
      <c r="E22" s="80" t="s">
        <v>6</v>
      </c>
      <c r="F22" s="78" t="s">
        <v>6</v>
      </c>
      <c r="G22" s="79" t="s">
        <v>6</v>
      </c>
      <c r="H22" s="80" t="s">
        <v>6</v>
      </c>
      <c r="I22" s="50" t="e">
        <f t="shared" si="1"/>
        <v>#VALUE!</v>
      </c>
      <c r="J22" s="50" t="e">
        <f t="shared" si="0"/>
        <v>#VALUE!</v>
      </c>
      <c r="K22" s="50" t="e">
        <f t="shared" si="0"/>
        <v>#VALUE!</v>
      </c>
    </row>
    <row r="23" spans="2:11" x14ac:dyDescent="0.15">
      <c r="B23" s="112" t="s">
        <v>26</v>
      </c>
      <c r="C23" s="87" t="s">
        <v>5</v>
      </c>
      <c r="D23" s="52" t="s">
        <v>5</v>
      </c>
      <c r="E23" s="88" t="s">
        <v>5</v>
      </c>
      <c r="F23" s="87" t="s">
        <v>6</v>
      </c>
      <c r="G23" s="52" t="s">
        <v>6</v>
      </c>
      <c r="H23" s="88" t="s">
        <v>6</v>
      </c>
      <c r="I23" s="50" t="e">
        <f t="shared" si="1"/>
        <v>#VALUE!</v>
      </c>
      <c r="J23" s="50" t="e">
        <f t="shared" si="0"/>
        <v>#VALUE!</v>
      </c>
      <c r="K23" s="50" t="e">
        <f t="shared" si="0"/>
        <v>#VALUE!</v>
      </c>
    </row>
    <row r="24" spans="2:11" x14ac:dyDescent="0.15">
      <c r="B24" s="112" t="s">
        <v>27</v>
      </c>
      <c r="C24" s="126" t="s">
        <v>5</v>
      </c>
      <c r="D24" s="109" t="s">
        <v>5</v>
      </c>
      <c r="E24" s="127" t="s">
        <v>5</v>
      </c>
      <c r="F24" s="126" t="s">
        <v>5</v>
      </c>
      <c r="G24" s="109" t="s">
        <v>5</v>
      </c>
      <c r="H24" s="127" t="s">
        <v>5</v>
      </c>
      <c r="I24" s="50" t="e">
        <f t="shared" si="1"/>
        <v>#VALUE!</v>
      </c>
      <c r="J24" s="50" t="e">
        <f t="shared" si="0"/>
        <v>#VALUE!</v>
      </c>
      <c r="K24" s="50" t="e">
        <f t="shared" si="0"/>
        <v>#VALUE!</v>
      </c>
    </row>
    <row r="25" spans="2:11" x14ac:dyDescent="0.15">
      <c r="B25" s="112" t="s">
        <v>28</v>
      </c>
      <c r="C25" s="78" t="s">
        <v>6</v>
      </c>
      <c r="D25" s="79" t="s">
        <v>6</v>
      </c>
      <c r="E25" s="80" t="s">
        <v>6</v>
      </c>
      <c r="F25" s="78" t="s">
        <v>6</v>
      </c>
      <c r="G25" s="79" t="s">
        <v>6</v>
      </c>
      <c r="H25" s="80" t="s">
        <v>6</v>
      </c>
      <c r="I25" s="50" t="e">
        <f t="shared" si="1"/>
        <v>#VALUE!</v>
      </c>
      <c r="J25" s="50" t="e">
        <f t="shared" si="0"/>
        <v>#VALUE!</v>
      </c>
      <c r="K25" s="50" t="e">
        <f t="shared" si="0"/>
        <v>#VALUE!</v>
      </c>
    </row>
    <row r="26" spans="2:11" x14ac:dyDescent="0.15">
      <c r="B26" s="112" t="s">
        <v>29</v>
      </c>
      <c r="C26" s="87" t="s">
        <v>6</v>
      </c>
      <c r="D26" s="52" t="s">
        <v>6</v>
      </c>
      <c r="E26" s="88" t="s">
        <v>6</v>
      </c>
      <c r="F26" s="87" t="s">
        <v>6</v>
      </c>
      <c r="G26" s="52" t="s">
        <v>6</v>
      </c>
      <c r="H26" s="88" t="s">
        <v>6</v>
      </c>
      <c r="I26" s="50" t="e">
        <f t="shared" si="1"/>
        <v>#VALUE!</v>
      </c>
      <c r="J26" s="50" t="e">
        <f t="shared" si="1"/>
        <v>#VALUE!</v>
      </c>
      <c r="K26" s="50" t="e">
        <f t="shared" si="1"/>
        <v>#VALUE!</v>
      </c>
    </row>
    <row r="27" spans="2:11" x14ac:dyDescent="0.15">
      <c r="B27" s="113" t="s">
        <v>11</v>
      </c>
      <c r="C27" s="81">
        <f t="shared" ref="C27:H27" si="4">SUM(C28)</f>
        <v>6</v>
      </c>
      <c r="D27" s="82">
        <f t="shared" si="4"/>
        <v>192</v>
      </c>
      <c r="E27" s="83">
        <f t="shared" si="4"/>
        <v>172</v>
      </c>
      <c r="F27" s="81">
        <f t="shared" si="4"/>
        <v>6</v>
      </c>
      <c r="G27" s="82">
        <f t="shared" si="4"/>
        <v>190</v>
      </c>
      <c r="H27" s="83">
        <f t="shared" si="4"/>
        <v>170</v>
      </c>
      <c r="I27" s="50">
        <f t="shared" si="1"/>
        <v>0</v>
      </c>
      <c r="J27" s="50">
        <f t="shared" si="1"/>
        <v>-2</v>
      </c>
      <c r="K27" s="50">
        <f t="shared" si="1"/>
        <v>-2</v>
      </c>
    </row>
    <row r="28" spans="2:11" x14ac:dyDescent="0.15">
      <c r="B28" s="112" t="s">
        <v>30</v>
      </c>
      <c r="C28" s="89">
        <v>6</v>
      </c>
      <c r="D28" s="90">
        <v>192</v>
      </c>
      <c r="E28" s="91">
        <v>172</v>
      </c>
      <c r="F28" s="89">
        <v>6</v>
      </c>
      <c r="G28" s="90">
        <v>190</v>
      </c>
      <c r="H28" s="91">
        <v>170</v>
      </c>
      <c r="I28" s="50">
        <f t="shared" si="1"/>
        <v>0</v>
      </c>
      <c r="J28" s="50">
        <f t="shared" si="1"/>
        <v>-2</v>
      </c>
      <c r="K28" s="50">
        <f t="shared" si="1"/>
        <v>-2</v>
      </c>
    </row>
    <row r="29" spans="2:11" x14ac:dyDescent="0.15">
      <c r="B29" s="113" t="s">
        <v>12</v>
      </c>
      <c r="C29" s="81">
        <f t="shared" ref="C29:H29" si="5">SUM(C30,C31,C32,C33)</f>
        <v>99</v>
      </c>
      <c r="D29" s="82">
        <f t="shared" si="5"/>
        <v>2886</v>
      </c>
      <c r="E29" s="83">
        <f t="shared" si="5"/>
        <v>2566</v>
      </c>
      <c r="F29" s="81">
        <f t="shared" si="5"/>
        <v>111</v>
      </c>
      <c r="G29" s="82">
        <f t="shared" si="5"/>
        <v>3659</v>
      </c>
      <c r="H29" s="83">
        <f t="shared" si="5"/>
        <v>3243</v>
      </c>
      <c r="I29" s="50">
        <f t="shared" si="1"/>
        <v>12</v>
      </c>
      <c r="J29" s="50">
        <f t="shared" si="1"/>
        <v>773</v>
      </c>
      <c r="K29" s="50">
        <f t="shared" si="1"/>
        <v>677</v>
      </c>
    </row>
    <row r="30" spans="2:11" x14ac:dyDescent="0.15">
      <c r="B30" s="112" t="s">
        <v>31</v>
      </c>
      <c r="C30" s="89" t="s">
        <v>5</v>
      </c>
      <c r="D30" s="90" t="s">
        <v>5</v>
      </c>
      <c r="E30" s="91" t="s">
        <v>5</v>
      </c>
      <c r="F30" s="89" t="s">
        <v>5</v>
      </c>
      <c r="G30" s="90" t="s">
        <v>5</v>
      </c>
      <c r="H30" s="91" t="s">
        <v>5</v>
      </c>
      <c r="I30" s="50" t="e">
        <f t="shared" si="1"/>
        <v>#VALUE!</v>
      </c>
      <c r="J30" s="50" t="e">
        <f t="shared" si="1"/>
        <v>#VALUE!</v>
      </c>
      <c r="K30" s="50" t="e">
        <f t="shared" si="1"/>
        <v>#VALUE!</v>
      </c>
    </row>
    <row r="31" spans="2:11" x14ac:dyDescent="0.15">
      <c r="B31" s="112" t="s">
        <v>32</v>
      </c>
      <c r="C31" s="89" t="s">
        <v>5</v>
      </c>
      <c r="D31" s="90" t="s">
        <v>5</v>
      </c>
      <c r="E31" s="91" t="s">
        <v>5</v>
      </c>
      <c r="F31" s="89" t="s">
        <v>5</v>
      </c>
      <c r="G31" s="90" t="s">
        <v>5</v>
      </c>
      <c r="H31" s="91" t="s">
        <v>5</v>
      </c>
      <c r="I31" s="50" t="e">
        <f t="shared" si="1"/>
        <v>#VALUE!</v>
      </c>
      <c r="J31" s="50" t="e">
        <f t="shared" si="1"/>
        <v>#VALUE!</v>
      </c>
      <c r="K31" s="50" t="e">
        <f t="shared" si="1"/>
        <v>#VALUE!</v>
      </c>
    </row>
    <row r="32" spans="2:11" x14ac:dyDescent="0.15">
      <c r="B32" s="112" t="s">
        <v>33</v>
      </c>
      <c r="C32" s="92">
        <v>8</v>
      </c>
      <c r="D32" s="93">
        <v>216</v>
      </c>
      <c r="E32" s="94">
        <v>196</v>
      </c>
      <c r="F32" s="92">
        <v>8</v>
      </c>
      <c r="G32" s="93">
        <v>239</v>
      </c>
      <c r="H32" s="94">
        <v>213</v>
      </c>
      <c r="I32" s="50">
        <f t="shared" si="1"/>
        <v>0</v>
      </c>
      <c r="J32" s="50">
        <f t="shared" si="1"/>
        <v>23</v>
      </c>
      <c r="K32" s="50">
        <f t="shared" si="1"/>
        <v>17</v>
      </c>
    </row>
    <row r="33" spans="2:11" x14ac:dyDescent="0.15">
      <c r="B33" s="112" t="s">
        <v>34</v>
      </c>
      <c r="C33" s="92">
        <v>91</v>
      </c>
      <c r="D33" s="93">
        <v>2670</v>
      </c>
      <c r="E33" s="94">
        <v>2370</v>
      </c>
      <c r="F33" s="92">
        <v>103</v>
      </c>
      <c r="G33" s="93">
        <v>3420</v>
      </c>
      <c r="H33" s="94">
        <v>3030</v>
      </c>
      <c r="I33" s="50">
        <f t="shared" si="1"/>
        <v>12</v>
      </c>
      <c r="J33" s="50">
        <f t="shared" si="1"/>
        <v>750</v>
      </c>
      <c r="K33" s="50">
        <f t="shared" si="1"/>
        <v>660</v>
      </c>
    </row>
    <row r="34" spans="2:11" x14ac:dyDescent="0.15">
      <c r="B34" s="113" t="s">
        <v>13</v>
      </c>
      <c r="C34" s="81" t="s">
        <v>6</v>
      </c>
      <c r="D34" s="82" t="s">
        <v>6</v>
      </c>
      <c r="E34" s="83" t="s">
        <v>6</v>
      </c>
      <c r="F34" s="81" t="s">
        <v>6</v>
      </c>
      <c r="G34" s="82" t="s">
        <v>6</v>
      </c>
      <c r="H34" s="83" t="s">
        <v>6</v>
      </c>
      <c r="I34" s="50" t="e">
        <f t="shared" si="1"/>
        <v>#VALUE!</v>
      </c>
      <c r="J34" s="50" t="e">
        <f t="shared" si="1"/>
        <v>#VALUE!</v>
      </c>
      <c r="K34" s="50" t="e">
        <f t="shared" si="1"/>
        <v>#VALUE!</v>
      </c>
    </row>
    <row r="35" spans="2:11" x14ac:dyDescent="0.15">
      <c r="B35" s="112" t="s">
        <v>35</v>
      </c>
      <c r="C35" s="89" t="s">
        <v>6</v>
      </c>
      <c r="D35" s="90" t="s">
        <v>6</v>
      </c>
      <c r="E35" s="91" t="s">
        <v>6</v>
      </c>
      <c r="F35" s="89" t="s">
        <v>6</v>
      </c>
      <c r="G35" s="90" t="s">
        <v>6</v>
      </c>
      <c r="H35" s="91" t="s">
        <v>6</v>
      </c>
      <c r="I35" s="50" t="e">
        <f t="shared" si="1"/>
        <v>#VALUE!</v>
      </c>
      <c r="J35" s="50" t="e">
        <f t="shared" si="1"/>
        <v>#VALUE!</v>
      </c>
      <c r="K35" s="50" t="e">
        <f t="shared" si="1"/>
        <v>#VALUE!</v>
      </c>
    </row>
    <row r="36" spans="2:11" x14ac:dyDescent="0.15">
      <c r="B36" s="112" t="s">
        <v>36</v>
      </c>
      <c r="C36" s="89" t="s">
        <v>6</v>
      </c>
      <c r="D36" s="90" t="s">
        <v>6</v>
      </c>
      <c r="E36" s="91" t="s">
        <v>6</v>
      </c>
      <c r="F36" s="89" t="s">
        <v>6</v>
      </c>
      <c r="G36" s="90" t="s">
        <v>6</v>
      </c>
      <c r="H36" s="91" t="s">
        <v>6</v>
      </c>
      <c r="I36" s="50" t="e">
        <f t="shared" si="1"/>
        <v>#VALUE!</v>
      </c>
      <c r="J36" s="50" t="e">
        <f t="shared" si="1"/>
        <v>#VALUE!</v>
      </c>
      <c r="K36" s="50" t="e">
        <f t="shared" si="1"/>
        <v>#VALUE!</v>
      </c>
    </row>
    <row r="37" spans="2:11" x14ac:dyDescent="0.15">
      <c r="B37" s="112" t="s">
        <v>37</v>
      </c>
      <c r="C37" s="89" t="s">
        <v>6</v>
      </c>
      <c r="D37" s="90" t="s">
        <v>6</v>
      </c>
      <c r="E37" s="91" t="s">
        <v>6</v>
      </c>
      <c r="F37" s="89" t="s">
        <v>6</v>
      </c>
      <c r="G37" s="90" t="s">
        <v>6</v>
      </c>
      <c r="H37" s="91" t="s">
        <v>6</v>
      </c>
      <c r="I37" s="50" t="e">
        <f t="shared" si="1"/>
        <v>#VALUE!</v>
      </c>
      <c r="J37" s="50" t="e">
        <f t="shared" si="1"/>
        <v>#VALUE!</v>
      </c>
      <c r="K37" s="50" t="e">
        <f t="shared" si="1"/>
        <v>#VALUE!</v>
      </c>
    </row>
    <row r="38" spans="2:11" x14ac:dyDescent="0.15">
      <c r="B38" s="112" t="s">
        <v>38</v>
      </c>
      <c r="C38" s="89" t="s">
        <v>6</v>
      </c>
      <c r="D38" s="90" t="s">
        <v>6</v>
      </c>
      <c r="E38" s="91" t="s">
        <v>6</v>
      </c>
      <c r="F38" s="89" t="s">
        <v>6</v>
      </c>
      <c r="G38" s="90" t="s">
        <v>6</v>
      </c>
      <c r="H38" s="91" t="s">
        <v>6</v>
      </c>
      <c r="I38" s="50" t="e">
        <f t="shared" si="1"/>
        <v>#VALUE!</v>
      </c>
      <c r="J38" s="50" t="e">
        <f t="shared" si="1"/>
        <v>#VALUE!</v>
      </c>
      <c r="K38" s="50" t="e">
        <f t="shared" si="1"/>
        <v>#VALUE!</v>
      </c>
    </row>
    <row r="39" spans="2:11" x14ac:dyDescent="0.15">
      <c r="B39" s="112" t="s">
        <v>39</v>
      </c>
      <c r="C39" s="89" t="s">
        <v>6</v>
      </c>
      <c r="D39" s="90" t="s">
        <v>6</v>
      </c>
      <c r="E39" s="91" t="s">
        <v>6</v>
      </c>
      <c r="F39" s="89" t="s">
        <v>6</v>
      </c>
      <c r="G39" s="90" t="s">
        <v>6</v>
      </c>
      <c r="H39" s="91" t="s">
        <v>6</v>
      </c>
      <c r="I39" s="50" t="e">
        <f t="shared" si="1"/>
        <v>#VALUE!</v>
      </c>
      <c r="J39" s="50" t="e">
        <f t="shared" si="1"/>
        <v>#VALUE!</v>
      </c>
      <c r="K39" s="50" t="e">
        <f t="shared" si="1"/>
        <v>#VALUE!</v>
      </c>
    </row>
    <row r="40" spans="2:11" x14ac:dyDescent="0.15">
      <c r="B40" s="112" t="s">
        <v>40</v>
      </c>
      <c r="C40" s="89" t="s">
        <v>6</v>
      </c>
      <c r="D40" s="90" t="s">
        <v>6</v>
      </c>
      <c r="E40" s="91" t="s">
        <v>6</v>
      </c>
      <c r="F40" s="89" t="s">
        <v>6</v>
      </c>
      <c r="G40" s="90" t="s">
        <v>6</v>
      </c>
      <c r="H40" s="91" t="s">
        <v>6</v>
      </c>
      <c r="I40" s="50" t="e">
        <f t="shared" si="1"/>
        <v>#VALUE!</v>
      </c>
      <c r="J40" s="50" t="e">
        <f t="shared" si="1"/>
        <v>#VALUE!</v>
      </c>
      <c r="K40" s="50" t="e">
        <f t="shared" si="1"/>
        <v>#VALUE!</v>
      </c>
    </row>
    <row r="41" spans="2:11" x14ac:dyDescent="0.15">
      <c r="B41" s="112" t="s">
        <v>41</v>
      </c>
      <c r="C41" s="89" t="s">
        <v>6</v>
      </c>
      <c r="D41" s="90" t="s">
        <v>6</v>
      </c>
      <c r="E41" s="91" t="s">
        <v>6</v>
      </c>
      <c r="F41" s="89" t="s">
        <v>6</v>
      </c>
      <c r="G41" s="90" t="s">
        <v>6</v>
      </c>
      <c r="H41" s="91" t="s">
        <v>6</v>
      </c>
      <c r="I41" s="50" t="e">
        <f t="shared" si="1"/>
        <v>#VALUE!</v>
      </c>
      <c r="J41" s="50" t="e">
        <f t="shared" si="1"/>
        <v>#VALUE!</v>
      </c>
      <c r="K41" s="50" t="e">
        <f t="shared" si="1"/>
        <v>#VALUE!</v>
      </c>
    </row>
    <row r="42" spans="2:11" x14ac:dyDescent="0.15">
      <c r="B42" s="113" t="s">
        <v>14</v>
      </c>
      <c r="C42" s="81">
        <f t="shared" ref="C42:H42" si="6">SUM(C43,C44,C45,C46,C47)</f>
        <v>13</v>
      </c>
      <c r="D42" s="82">
        <f t="shared" si="6"/>
        <v>483</v>
      </c>
      <c r="E42" s="83">
        <f t="shared" si="6"/>
        <v>435</v>
      </c>
      <c r="F42" s="81">
        <f t="shared" si="6"/>
        <v>13</v>
      </c>
      <c r="G42" s="82">
        <f t="shared" si="6"/>
        <v>483</v>
      </c>
      <c r="H42" s="83">
        <f t="shared" si="6"/>
        <v>435</v>
      </c>
      <c r="I42" s="50">
        <f t="shared" si="1"/>
        <v>0</v>
      </c>
      <c r="J42" s="50">
        <f t="shared" si="1"/>
        <v>0</v>
      </c>
      <c r="K42" s="50">
        <f t="shared" si="1"/>
        <v>0</v>
      </c>
    </row>
    <row r="43" spans="2:11" x14ac:dyDescent="0.15">
      <c r="B43" s="112" t="s">
        <v>42</v>
      </c>
      <c r="C43" s="87" t="s">
        <v>5</v>
      </c>
      <c r="D43" s="52" t="s">
        <v>5</v>
      </c>
      <c r="E43" s="88" t="s">
        <v>5</v>
      </c>
      <c r="F43" s="87" t="s">
        <v>5</v>
      </c>
      <c r="G43" s="52" t="s">
        <v>5</v>
      </c>
      <c r="H43" s="88" t="s">
        <v>5</v>
      </c>
      <c r="I43" s="50" t="e">
        <f t="shared" si="1"/>
        <v>#VALUE!</v>
      </c>
      <c r="J43" s="50" t="e">
        <f t="shared" si="1"/>
        <v>#VALUE!</v>
      </c>
      <c r="K43" s="50" t="e">
        <f t="shared" si="1"/>
        <v>#VALUE!</v>
      </c>
    </row>
    <row r="44" spans="2:11" x14ac:dyDescent="0.15">
      <c r="B44" s="112" t="s">
        <v>43</v>
      </c>
      <c r="C44" s="89" t="s">
        <v>6</v>
      </c>
      <c r="D44" s="90" t="s">
        <v>6</v>
      </c>
      <c r="E44" s="91" t="s">
        <v>6</v>
      </c>
      <c r="F44" s="89" t="s">
        <v>6</v>
      </c>
      <c r="G44" s="90" t="s">
        <v>6</v>
      </c>
      <c r="H44" s="91" t="s">
        <v>6</v>
      </c>
      <c r="I44" s="50" t="e">
        <f t="shared" si="1"/>
        <v>#VALUE!</v>
      </c>
      <c r="J44" s="50" t="e">
        <f t="shared" si="1"/>
        <v>#VALUE!</v>
      </c>
      <c r="K44" s="50" t="e">
        <f t="shared" si="1"/>
        <v>#VALUE!</v>
      </c>
    </row>
    <row r="45" spans="2:11" x14ac:dyDescent="0.15">
      <c r="B45" s="112" t="s">
        <v>44</v>
      </c>
      <c r="C45" s="89">
        <v>13</v>
      </c>
      <c r="D45" s="90">
        <v>483</v>
      </c>
      <c r="E45" s="91">
        <v>435</v>
      </c>
      <c r="F45" s="89">
        <v>13</v>
      </c>
      <c r="G45" s="90">
        <v>483</v>
      </c>
      <c r="H45" s="91">
        <v>435</v>
      </c>
      <c r="I45" s="50">
        <f t="shared" si="1"/>
        <v>0</v>
      </c>
      <c r="J45" s="50">
        <f t="shared" si="1"/>
        <v>0</v>
      </c>
      <c r="K45" s="50">
        <f t="shared" si="1"/>
        <v>0</v>
      </c>
    </row>
    <row r="46" spans="2:11" x14ac:dyDescent="0.15">
      <c r="B46" s="112" t="s">
        <v>45</v>
      </c>
      <c r="C46" s="89" t="s">
        <v>6</v>
      </c>
      <c r="D46" s="90" t="s">
        <v>6</v>
      </c>
      <c r="E46" s="91" t="s">
        <v>6</v>
      </c>
      <c r="F46" s="89" t="s">
        <v>6</v>
      </c>
      <c r="G46" s="90" t="s">
        <v>6</v>
      </c>
      <c r="H46" s="91" t="s">
        <v>6</v>
      </c>
      <c r="I46" s="50" t="e">
        <f t="shared" si="1"/>
        <v>#VALUE!</v>
      </c>
      <c r="J46" s="50" t="e">
        <f t="shared" si="1"/>
        <v>#VALUE!</v>
      </c>
      <c r="K46" s="50" t="e">
        <f t="shared" si="1"/>
        <v>#VALUE!</v>
      </c>
    </row>
    <row r="47" spans="2:11" x14ac:dyDescent="0.15">
      <c r="B47" s="112" t="s">
        <v>46</v>
      </c>
      <c r="C47" s="78" t="s">
        <v>5</v>
      </c>
      <c r="D47" s="79" t="s">
        <v>5</v>
      </c>
      <c r="E47" s="80" t="s">
        <v>5</v>
      </c>
      <c r="F47" s="78" t="s">
        <v>5</v>
      </c>
      <c r="G47" s="79" t="s">
        <v>5</v>
      </c>
      <c r="H47" s="80" t="s">
        <v>5</v>
      </c>
      <c r="I47" s="50" t="e">
        <f t="shared" si="1"/>
        <v>#VALUE!</v>
      </c>
      <c r="J47" s="50" t="e">
        <f t="shared" si="1"/>
        <v>#VALUE!</v>
      </c>
      <c r="K47" s="50" t="e">
        <f t="shared" si="1"/>
        <v>#VALUE!</v>
      </c>
    </row>
    <row r="48" spans="2:11" x14ac:dyDescent="0.15">
      <c r="B48" s="113" t="s">
        <v>15</v>
      </c>
      <c r="C48" s="81" t="s">
        <v>5</v>
      </c>
      <c r="D48" s="82" t="s">
        <v>5</v>
      </c>
      <c r="E48" s="83" t="s">
        <v>5</v>
      </c>
      <c r="F48" s="81" t="s">
        <v>5</v>
      </c>
      <c r="G48" s="82" t="s">
        <v>5</v>
      </c>
      <c r="H48" s="83" t="s">
        <v>5</v>
      </c>
      <c r="I48" s="50" t="e">
        <f t="shared" si="1"/>
        <v>#VALUE!</v>
      </c>
      <c r="J48" s="50" t="e">
        <f t="shared" si="1"/>
        <v>#VALUE!</v>
      </c>
      <c r="K48" s="50" t="e">
        <f t="shared" si="1"/>
        <v>#VALUE!</v>
      </c>
    </row>
    <row r="49" spans="2:11" x14ac:dyDescent="0.15">
      <c r="B49" s="112" t="s">
        <v>47</v>
      </c>
      <c r="C49" s="87" t="s">
        <v>5</v>
      </c>
      <c r="D49" s="52" t="s">
        <v>5</v>
      </c>
      <c r="E49" s="88" t="s">
        <v>5</v>
      </c>
      <c r="F49" s="87" t="s">
        <v>5</v>
      </c>
      <c r="G49" s="52" t="s">
        <v>5</v>
      </c>
      <c r="H49" s="88" t="s">
        <v>5</v>
      </c>
      <c r="I49" s="50" t="e">
        <f t="shared" si="1"/>
        <v>#VALUE!</v>
      </c>
      <c r="J49" s="50" t="e">
        <f t="shared" si="1"/>
        <v>#VALUE!</v>
      </c>
      <c r="K49" s="50" t="e">
        <f t="shared" si="1"/>
        <v>#VALUE!</v>
      </c>
    </row>
    <row r="50" spans="2:11" x14ac:dyDescent="0.15">
      <c r="B50" s="112" t="s">
        <v>48</v>
      </c>
      <c r="C50" s="87" t="s">
        <v>5</v>
      </c>
      <c r="D50" s="52" t="s">
        <v>5</v>
      </c>
      <c r="E50" s="88" t="s">
        <v>5</v>
      </c>
      <c r="F50" s="87" t="s">
        <v>5</v>
      </c>
      <c r="G50" s="52" t="s">
        <v>5</v>
      </c>
      <c r="H50" s="88" t="s">
        <v>5</v>
      </c>
      <c r="I50" s="50" t="e">
        <f t="shared" si="1"/>
        <v>#VALUE!</v>
      </c>
      <c r="J50" s="50" t="e">
        <f t="shared" si="1"/>
        <v>#VALUE!</v>
      </c>
      <c r="K50" s="50" t="e">
        <f t="shared" si="1"/>
        <v>#VALUE!</v>
      </c>
    </row>
    <row r="51" spans="2:11" x14ac:dyDescent="0.15">
      <c r="B51" s="113" t="s">
        <v>16</v>
      </c>
      <c r="C51" s="81">
        <f>SUM(C52,C53,C54)</f>
        <v>0</v>
      </c>
      <c r="D51" s="82">
        <f>SUM(D52,D53,D54)</f>
        <v>0</v>
      </c>
      <c r="E51" s="83">
        <f>SUM(E52,E53,E54)</f>
        <v>0</v>
      </c>
      <c r="F51" s="81" t="s">
        <v>5</v>
      </c>
      <c r="G51" s="82" t="s">
        <v>5</v>
      </c>
      <c r="H51" s="83" t="s">
        <v>5</v>
      </c>
      <c r="I51" s="50" t="e">
        <f t="shared" si="1"/>
        <v>#VALUE!</v>
      </c>
      <c r="J51" s="50" t="e">
        <f t="shared" si="1"/>
        <v>#VALUE!</v>
      </c>
      <c r="K51" s="50" t="e">
        <f t="shared" si="1"/>
        <v>#VALUE!</v>
      </c>
    </row>
    <row r="52" spans="2:11" x14ac:dyDescent="0.15">
      <c r="B52" s="112" t="s">
        <v>49</v>
      </c>
      <c r="C52" s="89">
        <v>0</v>
      </c>
      <c r="D52" s="90">
        <v>0</v>
      </c>
      <c r="E52" s="91">
        <v>0</v>
      </c>
      <c r="F52" s="89" t="s">
        <v>5</v>
      </c>
      <c r="G52" s="90" t="s">
        <v>5</v>
      </c>
      <c r="H52" s="91" t="s">
        <v>5</v>
      </c>
      <c r="I52" s="50" t="e">
        <f t="shared" si="1"/>
        <v>#VALUE!</v>
      </c>
      <c r="J52" s="50" t="e">
        <f t="shared" si="1"/>
        <v>#VALUE!</v>
      </c>
      <c r="K52" s="50" t="e">
        <f t="shared" si="1"/>
        <v>#VALUE!</v>
      </c>
    </row>
    <row r="53" spans="2:11" x14ac:dyDescent="0.15">
      <c r="B53" s="112" t="s">
        <v>50</v>
      </c>
      <c r="C53" s="89">
        <v>0</v>
      </c>
      <c r="D53" s="90">
        <v>0</v>
      </c>
      <c r="E53" s="91">
        <v>0</v>
      </c>
      <c r="F53" s="89" t="s">
        <v>5</v>
      </c>
      <c r="G53" s="90" t="s">
        <v>5</v>
      </c>
      <c r="H53" s="91" t="s">
        <v>5</v>
      </c>
      <c r="I53" s="50" t="e">
        <f t="shared" si="1"/>
        <v>#VALUE!</v>
      </c>
      <c r="J53" s="50" t="e">
        <f t="shared" si="1"/>
        <v>#VALUE!</v>
      </c>
      <c r="K53" s="50" t="e">
        <f t="shared" si="1"/>
        <v>#VALUE!</v>
      </c>
    </row>
    <row r="54" spans="2:11" x14ac:dyDescent="0.15">
      <c r="B54" s="112" t="s">
        <v>51</v>
      </c>
      <c r="C54" s="78">
        <v>0</v>
      </c>
      <c r="D54" s="79">
        <v>0</v>
      </c>
      <c r="E54" s="80">
        <v>0</v>
      </c>
      <c r="F54" s="78" t="s">
        <v>5</v>
      </c>
      <c r="G54" s="79" t="s">
        <v>5</v>
      </c>
      <c r="H54" s="80" t="s">
        <v>5</v>
      </c>
      <c r="I54" s="50" t="e">
        <f t="shared" si="1"/>
        <v>#VALUE!</v>
      </c>
      <c r="J54" s="50" t="e">
        <f t="shared" si="1"/>
        <v>#VALUE!</v>
      </c>
      <c r="K54" s="50" t="e">
        <f t="shared" si="1"/>
        <v>#VALUE!</v>
      </c>
    </row>
    <row r="55" spans="2:11" x14ac:dyDescent="0.15">
      <c r="B55" s="113" t="s">
        <v>17</v>
      </c>
      <c r="C55" s="81">
        <f t="shared" ref="C55:H55" si="7">SUM(C56,C57,C58,C59,C60,C61,C62,C63,C64,C65)</f>
        <v>2</v>
      </c>
      <c r="D55" s="82">
        <f t="shared" si="7"/>
        <v>80</v>
      </c>
      <c r="E55" s="83">
        <f t="shared" si="7"/>
        <v>76</v>
      </c>
      <c r="F55" s="81">
        <f t="shared" si="7"/>
        <v>0</v>
      </c>
      <c r="G55" s="82">
        <f t="shared" si="7"/>
        <v>0</v>
      </c>
      <c r="H55" s="83">
        <f t="shared" si="7"/>
        <v>0</v>
      </c>
      <c r="I55" s="50">
        <f t="shared" si="1"/>
        <v>-2</v>
      </c>
      <c r="J55" s="50">
        <f t="shared" si="1"/>
        <v>-80</v>
      </c>
      <c r="K55" s="50">
        <f t="shared" si="1"/>
        <v>-76</v>
      </c>
    </row>
    <row r="56" spans="2:11" x14ac:dyDescent="0.15">
      <c r="B56" s="112" t="s">
        <v>52</v>
      </c>
      <c r="C56" s="89" t="s">
        <v>5</v>
      </c>
      <c r="D56" s="90" t="s">
        <v>5</v>
      </c>
      <c r="E56" s="91" t="s">
        <v>5</v>
      </c>
      <c r="F56" s="89" t="s">
        <v>5</v>
      </c>
      <c r="G56" s="90" t="s">
        <v>5</v>
      </c>
      <c r="H56" s="91" t="s">
        <v>5</v>
      </c>
      <c r="I56" s="50" t="e">
        <f t="shared" si="1"/>
        <v>#VALUE!</v>
      </c>
      <c r="J56" s="50" t="e">
        <f t="shared" si="1"/>
        <v>#VALUE!</v>
      </c>
      <c r="K56" s="50" t="e">
        <f t="shared" si="1"/>
        <v>#VALUE!</v>
      </c>
    </row>
    <row r="57" spans="2:11" x14ac:dyDescent="0.15">
      <c r="B57" s="112" t="s">
        <v>53</v>
      </c>
      <c r="C57" s="89">
        <v>2</v>
      </c>
      <c r="D57" s="90">
        <v>80</v>
      </c>
      <c r="E57" s="91">
        <v>76</v>
      </c>
      <c r="F57" s="89" t="s">
        <v>6</v>
      </c>
      <c r="G57" s="90" t="s">
        <v>6</v>
      </c>
      <c r="H57" s="91" t="s">
        <v>6</v>
      </c>
      <c r="I57" s="50" t="e">
        <f t="shared" si="1"/>
        <v>#VALUE!</v>
      </c>
      <c r="J57" s="50" t="e">
        <f t="shared" si="1"/>
        <v>#VALUE!</v>
      </c>
      <c r="K57" s="50" t="e">
        <f t="shared" si="1"/>
        <v>#VALUE!</v>
      </c>
    </row>
    <row r="58" spans="2:11" x14ac:dyDescent="0.15">
      <c r="B58" s="112" t="s">
        <v>54</v>
      </c>
      <c r="C58" s="89" t="s">
        <v>5</v>
      </c>
      <c r="D58" s="90" t="s">
        <v>5</v>
      </c>
      <c r="E58" s="91" t="s">
        <v>5</v>
      </c>
      <c r="F58" s="89">
        <v>0</v>
      </c>
      <c r="G58" s="90">
        <v>0</v>
      </c>
      <c r="H58" s="91">
        <v>0</v>
      </c>
      <c r="I58" s="50" t="e">
        <f t="shared" si="1"/>
        <v>#VALUE!</v>
      </c>
      <c r="J58" s="50" t="e">
        <f t="shared" si="1"/>
        <v>#VALUE!</v>
      </c>
      <c r="K58" s="50" t="e">
        <f t="shared" si="1"/>
        <v>#VALUE!</v>
      </c>
    </row>
    <row r="59" spans="2:11" x14ac:dyDescent="0.15">
      <c r="B59" s="112" t="s">
        <v>55</v>
      </c>
      <c r="C59" s="89" t="s">
        <v>5</v>
      </c>
      <c r="D59" s="90" t="s">
        <v>5</v>
      </c>
      <c r="E59" s="91" t="s">
        <v>5</v>
      </c>
      <c r="F59" s="89" t="s">
        <v>5</v>
      </c>
      <c r="G59" s="90" t="s">
        <v>5</v>
      </c>
      <c r="H59" s="91" t="s">
        <v>5</v>
      </c>
      <c r="I59" s="50" t="e">
        <f t="shared" si="1"/>
        <v>#VALUE!</v>
      </c>
      <c r="J59" s="50" t="e">
        <f t="shared" si="1"/>
        <v>#VALUE!</v>
      </c>
      <c r="K59" s="50" t="e">
        <f t="shared" si="1"/>
        <v>#VALUE!</v>
      </c>
    </row>
    <row r="60" spans="2:11" x14ac:dyDescent="0.15">
      <c r="B60" s="112" t="s">
        <v>56</v>
      </c>
      <c r="C60" s="89">
        <v>0</v>
      </c>
      <c r="D60" s="90">
        <v>0</v>
      </c>
      <c r="E60" s="91">
        <v>0</v>
      </c>
      <c r="F60" s="89">
        <v>0</v>
      </c>
      <c r="G60" s="90">
        <v>0</v>
      </c>
      <c r="H60" s="91">
        <v>0</v>
      </c>
      <c r="I60" s="50">
        <f t="shared" si="1"/>
        <v>0</v>
      </c>
      <c r="J60" s="50">
        <f t="shared" si="1"/>
        <v>0</v>
      </c>
      <c r="K60" s="50">
        <f t="shared" si="1"/>
        <v>0</v>
      </c>
    </row>
    <row r="61" spans="2:11" x14ac:dyDescent="0.15">
      <c r="B61" s="112" t="s">
        <v>57</v>
      </c>
      <c r="C61" s="89" t="s">
        <v>6</v>
      </c>
      <c r="D61" s="90" t="s">
        <v>6</v>
      </c>
      <c r="E61" s="91" t="s">
        <v>6</v>
      </c>
      <c r="F61" s="89" t="s">
        <v>6</v>
      </c>
      <c r="G61" s="90" t="s">
        <v>6</v>
      </c>
      <c r="H61" s="91" t="s">
        <v>6</v>
      </c>
      <c r="I61" s="50" t="e">
        <f t="shared" si="1"/>
        <v>#VALUE!</v>
      </c>
      <c r="J61" s="50" t="e">
        <f t="shared" si="1"/>
        <v>#VALUE!</v>
      </c>
      <c r="K61" s="50" t="e">
        <f t="shared" si="1"/>
        <v>#VALUE!</v>
      </c>
    </row>
    <row r="62" spans="2:11" x14ac:dyDescent="0.15">
      <c r="B62" s="112" t="s">
        <v>58</v>
      </c>
      <c r="C62" s="89" t="s">
        <v>6</v>
      </c>
      <c r="D62" s="90" t="s">
        <v>6</v>
      </c>
      <c r="E62" s="91" t="s">
        <v>6</v>
      </c>
      <c r="F62" s="89" t="s">
        <v>6</v>
      </c>
      <c r="G62" s="90" t="s">
        <v>6</v>
      </c>
      <c r="H62" s="91" t="s">
        <v>6</v>
      </c>
      <c r="I62" s="50" t="e">
        <f t="shared" si="1"/>
        <v>#VALUE!</v>
      </c>
      <c r="J62" s="50" t="e">
        <f t="shared" si="1"/>
        <v>#VALUE!</v>
      </c>
      <c r="K62" s="50" t="e">
        <f t="shared" si="1"/>
        <v>#VALUE!</v>
      </c>
    </row>
    <row r="63" spans="2:11" x14ac:dyDescent="0.15">
      <c r="B63" s="112" t="s">
        <v>59</v>
      </c>
      <c r="C63" s="89" t="s">
        <v>5</v>
      </c>
      <c r="D63" s="90" t="s">
        <v>5</v>
      </c>
      <c r="E63" s="91" t="s">
        <v>5</v>
      </c>
      <c r="F63" s="89">
        <v>0</v>
      </c>
      <c r="G63" s="90">
        <v>0</v>
      </c>
      <c r="H63" s="91">
        <v>0</v>
      </c>
      <c r="I63" s="50" t="e">
        <f t="shared" si="1"/>
        <v>#VALUE!</v>
      </c>
      <c r="J63" s="50" t="e">
        <f t="shared" si="1"/>
        <v>#VALUE!</v>
      </c>
      <c r="K63" s="50" t="e">
        <f t="shared" si="1"/>
        <v>#VALUE!</v>
      </c>
    </row>
    <row r="64" spans="2:11" x14ac:dyDescent="0.15">
      <c r="B64" s="112" t="s">
        <v>60</v>
      </c>
      <c r="C64" s="89" t="s">
        <v>6</v>
      </c>
      <c r="D64" s="90" t="s">
        <v>6</v>
      </c>
      <c r="E64" s="91" t="s">
        <v>6</v>
      </c>
      <c r="F64" s="89" t="s">
        <v>6</v>
      </c>
      <c r="G64" s="90" t="s">
        <v>6</v>
      </c>
      <c r="H64" s="91" t="s">
        <v>6</v>
      </c>
      <c r="I64" s="50" t="e">
        <f t="shared" si="1"/>
        <v>#VALUE!</v>
      </c>
      <c r="J64" s="50" t="e">
        <f t="shared" si="1"/>
        <v>#VALUE!</v>
      </c>
      <c r="K64" s="50" t="e">
        <f t="shared" si="1"/>
        <v>#VALUE!</v>
      </c>
    </row>
    <row r="65" spans="2:11" x14ac:dyDescent="0.15">
      <c r="B65" s="112" t="s">
        <v>61</v>
      </c>
      <c r="C65" s="89" t="s">
        <v>6</v>
      </c>
      <c r="D65" s="90" t="s">
        <v>6</v>
      </c>
      <c r="E65" s="91" t="s">
        <v>6</v>
      </c>
      <c r="F65" s="89" t="s">
        <v>6</v>
      </c>
      <c r="G65" s="90" t="s">
        <v>6</v>
      </c>
      <c r="H65" s="91" t="s">
        <v>6</v>
      </c>
      <c r="I65" s="50" t="e">
        <f t="shared" si="1"/>
        <v>#VALUE!</v>
      </c>
      <c r="J65" s="50" t="e">
        <f t="shared" si="1"/>
        <v>#VALUE!</v>
      </c>
      <c r="K65" s="50" t="e">
        <f t="shared" si="1"/>
        <v>#VALUE!</v>
      </c>
    </row>
    <row r="66" spans="2:11" x14ac:dyDescent="0.15">
      <c r="B66" s="113" t="s">
        <v>18</v>
      </c>
      <c r="C66" s="81" t="s">
        <v>5</v>
      </c>
      <c r="D66" s="82">
        <f t="shared" ref="C66:H66" si="8">SUM(D67,D68,D69)</f>
        <v>0.40849999999999997</v>
      </c>
      <c r="E66" s="83">
        <f t="shared" si="8"/>
        <v>0.40849999999999997</v>
      </c>
      <c r="F66" s="81">
        <f t="shared" si="8"/>
        <v>0</v>
      </c>
      <c r="G66" s="82">
        <f t="shared" si="8"/>
        <v>1</v>
      </c>
      <c r="H66" s="83">
        <f t="shared" si="8"/>
        <v>1</v>
      </c>
      <c r="I66" s="50" t="e">
        <f t="shared" si="1"/>
        <v>#VALUE!</v>
      </c>
      <c r="J66" s="50">
        <f t="shared" si="1"/>
        <v>0.59150000000000003</v>
      </c>
      <c r="K66" s="50">
        <f t="shared" si="1"/>
        <v>0.59150000000000003</v>
      </c>
    </row>
    <row r="67" spans="2:11" x14ac:dyDescent="0.15">
      <c r="B67" s="112" t="s">
        <v>62</v>
      </c>
      <c r="C67" s="89" t="s">
        <v>5</v>
      </c>
      <c r="D67" s="90">
        <v>0.40849999999999997</v>
      </c>
      <c r="E67" s="91">
        <v>0.40849999999999997</v>
      </c>
      <c r="F67" s="89" t="s">
        <v>5</v>
      </c>
      <c r="G67" s="90">
        <v>1</v>
      </c>
      <c r="H67" s="91">
        <v>1</v>
      </c>
      <c r="I67" s="50" t="e">
        <f t="shared" si="1"/>
        <v>#VALUE!</v>
      </c>
      <c r="J67" s="50">
        <f t="shared" si="1"/>
        <v>0.59150000000000003</v>
      </c>
      <c r="K67" s="50">
        <f t="shared" si="1"/>
        <v>0.59150000000000003</v>
      </c>
    </row>
    <row r="68" spans="2:11" ht="13.5" customHeight="1" x14ac:dyDescent="0.15">
      <c r="B68" s="112" t="s">
        <v>63</v>
      </c>
      <c r="C68" s="89" t="s">
        <v>5</v>
      </c>
      <c r="D68" s="90" t="s">
        <v>5</v>
      </c>
      <c r="E68" s="91" t="s">
        <v>5</v>
      </c>
      <c r="F68" s="89" t="s">
        <v>5</v>
      </c>
      <c r="G68" s="90" t="s">
        <v>5</v>
      </c>
      <c r="H68" s="91" t="s">
        <v>5</v>
      </c>
      <c r="I68" s="50" t="e">
        <f t="shared" si="1"/>
        <v>#VALUE!</v>
      </c>
      <c r="J68" s="50" t="e">
        <f t="shared" si="1"/>
        <v>#VALUE!</v>
      </c>
      <c r="K68" s="50" t="e">
        <f t="shared" si="1"/>
        <v>#VALUE!</v>
      </c>
    </row>
    <row r="69" spans="2:11" ht="14.25" thickBot="1" x14ac:dyDescent="0.2">
      <c r="B69" s="115" t="s">
        <v>64</v>
      </c>
      <c r="C69" s="98" t="s">
        <v>5</v>
      </c>
      <c r="D69" s="99" t="s">
        <v>5</v>
      </c>
      <c r="E69" s="100" t="s">
        <v>5</v>
      </c>
      <c r="F69" s="98" t="s">
        <v>5</v>
      </c>
      <c r="G69" s="99" t="s">
        <v>5</v>
      </c>
      <c r="H69" s="100" t="s">
        <v>5</v>
      </c>
      <c r="I69" s="50" t="e">
        <f t="shared" si="1"/>
        <v>#VALUE!</v>
      </c>
      <c r="J69" s="50" t="e">
        <f t="shared" si="1"/>
        <v>#VALUE!</v>
      </c>
      <c r="K69" s="50" t="e">
        <f t="shared" si="1"/>
        <v>#VALUE!</v>
      </c>
    </row>
    <row r="70" spans="2:11" ht="15" x14ac:dyDescent="0.15">
      <c r="B70" s="18"/>
      <c r="C70" s="16"/>
      <c r="D70" s="16"/>
      <c r="E70" s="16"/>
      <c r="F70" s="16"/>
      <c r="G70" s="16"/>
      <c r="H70" s="16"/>
    </row>
    <row r="71" spans="2:11" x14ac:dyDescent="0.15">
      <c r="B71" s="17" t="s">
        <v>114</v>
      </c>
      <c r="C71" s="12"/>
      <c r="D71" s="12"/>
      <c r="E71" s="12"/>
      <c r="F71" s="12"/>
      <c r="G71" s="12"/>
      <c r="H71" s="12"/>
    </row>
  </sheetData>
  <mergeCells count="10">
    <mergeCell ref="C5:E5"/>
    <mergeCell ref="F5:H5"/>
    <mergeCell ref="I7:K7"/>
    <mergeCell ref="B6:B8"/>
    <mergeCell ref="C6:C8"/>
    <mergeCell ref="D6:D8"/>
    <mergeCell ref="E6:E8"/>
    <mergeCell ref="F6:F8"/>
    <mergeCell ref="G6:G8"/>
    <mergeCell ref="H6:H8"/>
  </mergeCells>
  <phoneticPr fontId="5"/>
  <printOptions horizontalCentered="1" verticalCentered="1"/>
  <pageMargins left="0.78740157480314965" right="0.78740157480314965" top="0.98425196850393704" bottom="0.98425196850393704" header="0.51181102362204722" footer="0.51181102362204722"/>
  <pageSetup paperSize="9" scale="7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56</vt:i4>
      </vt:variant>
      <vt:variant>
        <vt:lpstr>名前付き一覧</vt:lpstr>
      </vt:variant>
      <vt:variant>
        <vt:i4>55</vt:i4>
      </vt:variant>
    </vt:vector>
  </HeadingPairs>
  <TitlesOfParts>
    <vt:vector size="111" baseType="lpstr">
      <vt:lpstr>表紙</vt:lpstr>
      <vt:lpstr>目次</vt:lpstr>
      <vt:lpstr>実施要領</vt:lpstr>
      <vt:lpstr>別表１</vt:lpstr>
      <vt:lpstr>留意事項</vt:lpstr>
      <vt:lpstr>(1)-1春だいこん</vt:lpstr>
      <vt:lpstr>(1)-2夏だいこん</vt:lpstr>
      <vt:lpstr>(1)-3秋冬だいこん</vt:lpstr>
      <vt:lpstr>(2)-1春夏にんじん</vt:lpstr>
      <vt:lpstr>(2)-2秋にんじん</vt:lpstr>
      <vt:lpstr>(2)-3冬にんじん</vt:lpstr>
      <vt:lpstr>(3)ごぼう</vt:lpstr>
      <vt:lpstr>(4)れんこん</vt:lpstr>
      <vt:lpstr>(5)-1春植えばれいしょ</vt:lpstr>
      <vt:lpstr>(5)-2秋植えばれいしょ</vt:lpstr>
      <vt:lpstr>(6)秋冬さといも</vt:lpstr>
      <vt:lpstr>(7)たまねぎ</vt:lpstr>
      <vt:lpstr>(8)しょうが</vt:lpstr>
      <vt:lpstr>(9)かんしょ</vt:lpstr>
      <vt:lpstr>(10)-1春はくさい</vt:lpstr>
      <vt:lpstr>(10)-2夏はくさい</vt:lpstr>
      <vt:lpstr>(10)-3秋冬はくさい</vt:lpstr>
      <vt:lpstr>(11)-1春キャベツ</vt:lpstr>
      <vt:lpstr>(11)-2夏秋キャベツ</vt:lpstr>
      <vt:lpstr>(11)-3冬キャベツ</vt:lpstr>
      <vt:lpstr>(12)ちんげんさい</vt:lpstr>
      <vt:lpstr>(13)ほうれんそう</vt:lpstr>
      <vt:lpstr>(14)しゅんぎく</vt:lpstr>
      <vt:lpstr>(15)アスパラガス</vt:lpstr>
      <vt:lpstr>(16)カリフラワー</vt:lpstr>
      <vt:lpstr>(17)ブロッコリー</vt:lpstr>
      <vt:lpstr>(18)-1春レタス</vt:lpstr>
      <vt:lpstr>(18)-2夏秋レタス</vt:lpstr>
      <vt:lpstr>(18)-3冬レタス</vt:lpstr>
      <vt:lpstr>(19)-1春ねぎ</vt:lpstr>
      <vt:lpstr>(19)-2夏ねぎ</vt:lpstr>
      <vt:lpstr>(19)ｰ3秋冬ねぎ</vt:lpstr>
      <vt:lpstr>(20)にら</vt:lpstr>
      <vt:lpstr>(21)-1冬春きゅうり</vt:lpstr>
      <vt:lpstr>(21)-2夏秋きゅうり</vt:lpstr>
      <vt:lpstr>(22)かぼちゃ</vt:lpstr>
      <vt:lpstr>(23)ｰ1冬春なす</vt:lpstr>
      <vt:lpstr>(23)-2夏秋なす</vt:lpstr>
      <vt:lpstr>(24)-1冬春トマト</vt:lpstr>
      <vt:lpstr>(24)-2夏秋トマト</vt:lpstr>
      <vt:lpstr>(25)-1冬春ミニトマト</vt:lpstr>
      <vt:lpstr>(25)-2夏秋ミニトマト</vt:lpstr>
      <vt:lpstr>(26)-1冬春ピーマン</vt:lpstr>
      <vt:lpstr>(26)-2夏秋ピーマン</vt:lpstr>
      <vt:lpstr>(27)スイートコーン</vt:lpstr>
      <vt:lpstr>(28)さやいんげん</vt:lpstr>
      <vt:lpstr>(29)さやえんどう</vt:lpstr>
      <vt:lpstr>(30)そらまめ</vt:lpstr>
      <vt:lpstr>(31)いちご</vt:lpstr>
      <vt:lpstr>(32)メロン</vt:lpstr>
      <vt:lpstr>(33)すいか</vt:lpstr>
      <vt:lpstr>'(1)-1春だいこん'!Print_Area</vt:lpstr>
      <vt:lpstr>'(1)-2夏だいこん'!Print_Area</vt:lpstr>
      <vt:lpstr>'(1)-3秋冬だいこん'!Print_Area</vt:lpstr>
      <vt:lpstr>'(10)-1春はくさい'!Print_Area</vt:lpstr>
      <vt:lpstr>'(10)-2夏はくさい'!Print_Area</vt:lpstr>
      <vt:lpstr>'(10)-3秋冬はくさい'!Print_Area</vt:lpstr>
      <vt:lpstr>'(11)-1春キャベツ'!Print_Area</vt:lpstr>
      <vt:lpstr>'(11)-2夏秋キャベツ'!Print_Area</vt:lpstr>
      <vt:lpstr>'(11)-3冬キャベツ'!Print_Area</vt:lpstr>
      <vt:lpstr>'(12)ちんげんさい'!Print_Area</vt:lpstr>
      <vt:lpstr>'(13)ほうれんそう'!Print_Area</vt:lpstr>
      <vt:lpstr>'(14)しゅんぎく'!Print_Area</vt:lpstr>
      <vt:lpstr>'(15)アスパラガス'!Print_Area</vt:lpstr>
      <vt:lpstr>'(16)カリフラワー'!Print_Area</vt:lpstr>
      <vt:lpstr>'(17)ブロッコリー'!Print_Area</vt:lpstr>
      <vt:lpstr>'(18)-1春レタス'!Print_Area</vt:lpstr>
      <vt:lpstr>'(18)-2夏秋レタス'!Print_Area</vt:lpstr>
      <vt:lpstr>'(18)-3冬レタス'!Print_Area</vt:lpstr>
      <vt:lpstr>'(19)ｰ3秋冬ねぎ'!Print_Area</vt:lpstr>
      <vt:lpstr>'(19)-1春ねぎ'!Print_Area</vt:lpstr>
      <vt:lpstr>'(19)-2夏ねぎ'!Print_Area</vt:lpstr>
      <vt:lpstr>'(2)-1春夏にんじん'!Print_Area</vt:lpstr>
      <vt:lpstr>'(2)-2秋にんじん'!Print_Area</vt:lpstr>
      <vt:lpstr>'(2)-3冬にんじん'!Print_Area</vt:lpstr>
      <vt:lpstr>'(20)にら'!Print_Area</vt:lpstr>
      <vt:lpstr>'(21)-1冬春きゅうり'!Print_Area</vt:lpstr>
      <vt:lpstr>'(21)-2夏秋きゅうり'!Print_Area</vt:lpstr>
      <vt:lpstr>'(22)かぼちゃ'!Print_Area</vt:lpstr>
      <vt:lpstr>'(23)ｰ1冬春なす'!Print_Area</vt:lpstr>
      <vt:lpstr>'(23)-2夏秋なす'!Print_Area</vt:lpstr>
      <vt:lpstr>'(24)-1冬春トマト'!Print_Area</vt:lpstr>
      <vt:lpstr>'(24)-2夏秋トマト'!Print_Area</vt:lpstr>
      <vt:lpstr>'(25)-1冬春ミニトマト'!Print_Area</vt:lpstr>
      <vt:lpstr>'(25)-2夏秋ミニトマト'!Print_Area</vt:lpstr>
      <vt:lpstr>'(26)-1冬春ピーマン'!Print_Area</vt:lpstr>
      <vt:lpstr>'(26)-2夏秋ピーマン'!Print_Area</vt:lpstr>
      <vt:lpstr>'(27)スイートコーン'!Print_Area</vt:lpstr>
      <vt:lpstr>'(28)さやいんげん'!Print_Area</vt:lpstr>
      <vt:lpstr>'(29)さやえんどう'!Print_Area</vt:lpstr>
      <vt:lpstr>'(3)ごぼう'!Print_Area</vt:lpstr>
      <vt:lpstr>'(30)そらまめ'!Print_Area</vt:lpstr>
      <vt:lpstr>'(31)いちご'!Print_Area</vt:lpstr>
      <vt:lpstr>'(32)メロン'!Print_Area</vt:lpstr>
      <vt:lpstr>'(33)すいか'!Print_Area</vt:lpstr>
      <vt:lpstr>'(4)れんこん'!Print_Area</vt:lpstr>
      <vt:lpstr>'(5)-1春植えばれいしょ'!Print_Area</vt:lpstr>
      <vt:lpstr>'(5)-2秋植えばれいしょ'!Print_Area</vt:lpstr>
      <vt:lpstr>'(6)秋冬さといも'!Print_Area</vt:lpstr>
      <vt:lpstr>'(7)たまねぎ'!Print_Area</vt:lpstr>
      <vt:lpstr>'(8)しょうが'!Print_Area</vt:lpstr>
      <vt:lpstr>'(9)かんしょ'!Print_Area</vt:lpstr>
      <vt:lpstr>表紙!Print_Area</vt:lpstr>
      <vt:lpstr>別表１!Print_Area</vt:lpstr>
      <vt:lpstr>目次!Print_Area</vt:lpstr>
      <vt:lpstr>留意事項!Print_Area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2200352</cp:lastModifiedBy>
  <cp:lastPrinted>2023-03-06T09:45:34Z</cp:lastPrinted>
  <dcterms:created xsi:type="dcterms:W3CDTF">2008-03-19T07:47:38Z</dcterms:created>
  <dcterms:modified xsi:type="dcterms:W3CDTF">2023-03-06T09:46:39Z</dcterms:modified>
</cp:coreProperties>
</file>